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6.xml"/>
  <Override ContentType="application/vnd.openxmlformats-officedocument.spreadsheetml.comments+xml" PartName="/xl/comments1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>
    <mc:Choice Requires="x15">
      <x15ac:absPath xmlns:x15ac="http://schemas.microsoft.com/office/spreadsheetml/2010/11/ac" url="O:\PRIMA\Templates für PRIMA\Fachlichbasierte EHM\LGWS_U\2026.07.01\03_Original\"/>
    </mc:Choice>
  </mc:AlternateContent>
  <xr:revisionPtr revIDLastSave="0" documentId="13_ncr:1_{C21C7600-B938-42C4-92E3-161310450AD6}" xr6:coauthVersionLast="47" xr6:coauthVersionMax="47" xr10:uidLastSave="{00000000-0000-0000-0000-000000000000}"/>
  <bookViews>
    <workbookView xWindow="30585" yWindow="2205" windowWidth="23325" windowHeight="19500" tabRatio="842" xr2:uid="{00000000-000D-0000-FFFF-FFFF00000000}"/>
  </bookViews>
  <sheets>
    <sheet name="Start" sheetId="1" r:id="rId1"/>
    <sheet name="LGWS_U01" sheetId="6" r:id="rId2"/>
    <sheet name="LGWS_U02" sheetId="13" r:id="rId3"/>
    <sheet name="Validation" r:id="rId13" sheetId="14"/>
    <sheet name="Mapping" r:id="rId14" sheetId="15"/>
  </sheets>
  <definedNames>
    <definedName name="_xlnm._FilterDatabase" localSheetId="1" hidden="1">LGWS_U01!$G$19:$K$30</definedName>
    <definedName name="_xlnm._FilterDatabase" localSheetId="2" hidden="1">LGWS_U02!$G$18:$S$35</definedName>
    <definedName name="C_TWB" localSheetId="1" hidden="true">LGWS_U01!$K$21</definedName>
    <definedName name="C_TWB.GBU.FAZ" localSheetId="1" hidden="true">LGWS_U01!$K$24</definedName>
    <definedName name="C_TWB.GBU.FNB" localSheetId="1" hidden="true">LGWS_U01!$K$23</definedName>
    <definedName name="C_TWB.GBU.UBR" localSheetId="1" hidden="true">LGWS_U01!$K$25</definedName>
    <definedName name="C_TWB.HQU" localSheetId="1" hidden="true">LGWS_U01!$K$30</definedName>
    <definedName name="C_TWB.UBU.LWS" localSheetId="1" hidden="true">LGWS_U01!$K$27</definedName>
    <definedName name="C_TWB.UBU.LWS" localSheetId="2" hidden="true">LGWS_U02!$L$21:$S$21</definedName>
    <definedName name="C_TWB.UBU.LWS.BSC" localSheetId="2" hidden="true">LGWS_U02!$K$25:$S$25</definedName>
    <definedName name="C_TWB.UBU.LWS.CPB" localSheetId="2" hidden="true">LGWS_U02!$K$24:$S$24</definedName>
    <definedName name="C_TWB.UBU.LWS.CVB" localSheetId="2" hidden="true">LGWS_U02!$K$23:$S$23</definedName>
    <definedName name="C_TWB.UBU.LWS.EQU" localSheetId="2" hidden="true">LGWS_U02!$K$26:$S$26</definedName>
    <definedName name="C_TWB.UBU.LWS.GBD" localSheetId="2" hidden="true">LGWS_U02!$K$22:$S$22</definedName>
    <definedName name="C_TWB.UBU.LWS.LQW" localSheetId="2" hidden="true">LGWS_U02!$K$29,LGWS_U02!$R$29:$S$29</definedName>
    <definedName name="C_TWB.UBU.LWS.LQW.BSC" localSheetId="2" hidden="true">LGWS_U02!$K$33,LGWS_U02!$R$33:$S$33</definedName>
    <definedName name="C_TWB.UBU.LWS.LQW.CPB" localSheetId="2" hidden="true">LGWS_U02!$K$32,LGWS_U02!$R$32:$S$32</definedName>
    <definedName name="C_TWB.UBU.LWS.LQW.CVB" localSheetId="2" hidden="true">LGWS_U02!$K$31,LGWS_U02!$R$31:$S$31</definedName>
    <definedName name="C_TWB.UBU.LWS.LQW.EQU" localSheetId="2" hidden="true">LGWS_U02!$K$34,LGWS_U02!$R$34:$S$34</definedName>
    <definedName name="C_TWB.UBU.LWS.LQW.GBD" localSheetId="2" hidden="true">LGWS_U02!$K$30,LGWS_U02!$R$30:$S$30</definedName>
    <definedName name="C_TWB.UBU.LWS.LQW.UBR" localSheetId="2" hidden="true">LGWS_U02!$K$35,LGWS_U02!$R$35:$S$35</definedName>
    <definedName name="C_TWB.UBU.LWS.UBR" localSheetId="2" hidden="true">LGWS_U02!$K$27:$S$27</definedName>
    <definedName name="C_TWB.UBU.UBR" localSheetId="1" hidden="true">LGWS_U01!$K$28</definedName>
    <definedName name="D1_HQL" localSheetId="2" hidden="true">LGWS_U02!$R$21:$R$27,LGWS_U02!$R$29:$R$35</definedName>
    <definedName name="D1_NHQ" localSheetId="2" hidden="true">LGWS_U02!$S$21:$S$27,LGWS_U02!$S$29:$S$35</definedName>
    <definedName name="D1_T" localSheetId="1" hidden="true">LGWS_U01!$K$27</definedName>
    <definedName name="D1_T" localSheetId="2" hidden="true">LGWS_U02!$K$22:$Q$27,LGWS_U02!$K$29:$K$35,LGWS_U02!$L$21:$Q$21</definedName>
    <definedName name="D2_CHF" localSheetId="2" hidden="true">LGWS_U02!$L$21:$L$27</definedName>
    <definedName name="D2_EUR" localSheetId="2" hidden="true">LGWS_U02!$N$21:$N$27</definedName>
    <definedName name="D2_T" localSheetId="1" hidden="true">LGWS_U01!$K$27</definedName>
    <definedName name="D2_T" localSheetId="2" hidden="true">LGWS_U02!$K$22:$K$27,LGWS_U02!$P$21:$S$27</definedName>
    <definedName name="D2_UBW" localSheetId="2" hidden="true">LGWS_U02!$O$21:$O$27</definedName>
    <definedName name="D2_USD" localSheetId="2" hidden="true">LGWS_U02!$M$21:$M$27</definedName>
    <definedName name="D3_AVW" localSheetId="2" hidden="true">LGWS_U02!$Q$21:$Q$27</definedName>
    <definedName name="D3_SIX" localSheetId="2" hidden="true">LGWS_U02!$P$21:$P$27</definedName>
    <definedName name="D3_T" localSheetId="1" hidden="true">LGWS_U01!$K$27</definedName>
    <definedName name="D3_T" localSheetId="2" hidden="true">LGWS_U02!$K$22:$K$27,LGWS_U02!$L$21:$O$27,LGWS_U02!$R$21:$S$27</definedName>
    <definedName name="_xlnm.Print_Area" localSheetId="1">LGWS_U01!$B$1:$P$38</definedName>
    <definedName name="_xlnm.Print_Area" localSheetId="2">LGWS_U02!$B$1:$S$38</definedName>
    <definedName name="_xlnm.Print_Area" localSheetId="0">Start!$A$1:$H$40</definedName>
    <definedName name="_xlnm.Print_Titles" localSheetId="1">LGWS_U01!$A:$J,LGWS_U01!$1:$20</definedName>
    <definedName name="_xlnm.Print_Titles" localSheetId="2">LGWS_U02!$A:$J,LGWS_U02!$1:$20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LGWS_U01!$G:$J,LGWS_U01!$19:$20</definedName>
    <definedName name="INTERNAL" localSheetId="2">LGWS_U02!$G:$J,LGWS_U02!$18:$20</definedName>
    <definedName name="P_Subtitle">Start!$B$8</definedName>
    <definedName name="P_Title">Start!$B$7</definedName>
    <definedName name="T_Konsi_Errors" localSheetId="1" hidden="true">LGWS_U01!$B$5</definedName>
    <definedName name="T_Konsi_Errors" localSheetId="2" hidden="true">LGWS_U02!$B$5</definedName>
    <definedName name="T_Konsi_Rules_Column" localSheetId="1" hidden="true">LGWS_U01!$K$34</definedName>
    <definedName name="T_Konsi_Rules_Column" localSheetId="2" hidden="true">LGWS_U02!$K$39</definedName>
    <definedName name="T_Konsi_Rules_Cross" localSheetId="1" hidden="true">LGWS_U01!$N$33</definedName>
    <definedName name="T_Konsi_Rules_Cross" localSheetId="2" hidden="true">LGWS_U02!$V$39</definedName>
    <definedName name="T_Konsi_Rules_Row" localSheetId="1" hidden="true">LGWS_U01!$N$21</definedName>
    <definedName name="T_Konsi_Rules_Row" localSheetId="2" hidden="true">LGWS_U02!$V$21</definedName>
    <definedName name="T_Konsi_Summary" localSheetId="0" hidden="true">Start!$D$21</definedName>
    <definedName name="T_Konsi_Warnings" localSheetId="1" hidden="true">LGWS_U01!$B$6</definedName>
    <definedName name="T_Konsi_Warnings" localSheetId="2" hidden="true">LGWS_U02!$B$6</definedName>
    <definedName name="Z_CB120B31_F776_4B30_B33D_0B8FCFE1E658_.wvu.Cols" localSheetId="1" hidden="1">LGWS_U01!$A:$A,LGWS_U01!$E:$J,LGWS_U01!$O:$Q,LGWS_U01!$T:$T</definedName>
    <definedName name="Z_CB120B31_F776_4B30_B33D_0B8FCFE1E658_.wvu.Cols" localSheetId="2" hidden="1">LGWS_U02!$A:$A,LGWS_U02!$E:$J,LGWS_U02!$W:$Y,LGWS_U02!$AB:$AB</definedName>
    <definedName name="Z_CB120B31_F776_4B30_B33D_0B8FCFE1E658_.wvu.PrintArea" localSheetId="1" hidden="1">LGWS_U01!$K$21:$L$31</definedName>
    <definedName name="Z_CB120B31_F776_4B30_B33D_0B8FCFE1E658_.wvu.PrintArea" localSheetId="2" hidden="1">LGWS_U02!$K$21:$T$36</definedName>
    <definedName name="Z_CB120B31_F776_4B30_B33D_0B8FCFE1E658_.wvu.PrintArea" localSheetId="0" hidden="1">Start!$A$1:$H$40</definedName>
    <definedName name="Z_CB120B31_F776_4B30_B33D_0B8FCFE1E658_.wvu.PrintTitles" localSheetId="1" hidden="1">LGWS_U01!$A:$J,LGWS_U01!$1:$19</definedName>
    <definedName name="Z_CB120B31_F776_4B30_B33D_0B8FCFE1E658_.wvu.PrintTitles" localSheetId="2" hidden="1">LGWS_U02!$A:$J,LGWS_U02!$1:$18</definedName>
    <definedName name="Z_CB120B31_F776_4B30_B33D_0B8FCFE1E658_.wvu.Rows" localSheetId="1" hidden="1">LGWS_U01!$7:$14</definedName>
    <definedName name="Z_CB120B31_F776_4B30_B33D_0B8FCFE1E658_.wvu.Rows" localSheetId="2" hidden="1">LGWS_U02!$7:$13</definedName>
    <definedName name="Z_CB120B31_F776_4B30_B33D_0B8FCFE1E658_.wvu.Rows" localSheetId="0" hidden="1">Start!$24:$24</definedName>
    <definedName name="Validation_K001_LGWS_U01_K21_0" hidden="true">LGWS_U01!$K$21,LGWS_U01!$K$23:$K$25,LGWS_U01!$K$27:$K$28,'LGWS_U01'!$K$21</definedName>
    <definedName name="Validation_K002_LGWS_U01_K27_0" hidden="true">LGWS_U01!$K$27,'LGWS_U01'!$K$27</definedName>
    <definedName name="Validation_K003_LGWS_U01_K30_0" hidden="true">LGWS_U01!$K$30,'LGWS_U01'!$K$30</definedName>
    <definedName name="Validation_K007_LGWS_U02_L21_0" hidden="true">LGWS_U02!$L$21:$L$27,'LGWS_U02'!$L$21</definedName>
    <definedName name="Validation_K008_LGWS_U02_M21_0" hidden="true">LGWS_U02!$M$21:$M$27,'LGWS_U02'!$M$21</definedName>
    <definedName name="Validation_K009_LGWS_U02_N21_0" hidden="true">LGWS_U02!$N$21:$N$27,'LGWS_U02'!$N$21</definedName>
    <definedName name="Validation_K010_LGWS_U02_O21_0" hidden="true">LGWS_U02!$O$21:$O$27,'LGWS_U02'!$O$21</definedName>
    <definedName name="Validation_K011_LGWS_U02_P21_0" hidden="true">LGWS_U02!$P$21:$P$27,'LGWS_U02'!$P$21</definedName>
    <definedName name="Validation_K012_LGWS_U02_Q21_0" hidden="true">LGWS_U02!$Q$21:$Q$27,'LGWS_U02'!$Q$21</definedName>
    <definedName name="Validation_K013_LGWS_U02_R21_0" hidden="true">LGWS_U02!$R$21:$R$27,'LGWS_U02'!$R$21</definedName>
    <definedName name="Validation_K014_LGWS_U02_S21_0" hidden="true">LGWS_U02!$S$21:$S$27,'LGWS_U02'!$S$21</definedName>
    <definedName name="Validation_K016_LGWS_U02_K22_0" hidden="true">LGWS_U02!$K$22:$O$22,'LGWS_U02'!$K$22</definedName>
    <definedName name="Validation_K017_LGWS_U02_K22_0" hidden="true">LGWS_U02!$K$22,LGWS_U02!$P$22:$Q$22,'LGWS_U02'!$K$22</definedName>
    <definedName name="Validation_K018_LGWS_U02_K22_0" hidden="true">LGWS_U02!$K$22,LGWS_U02!$R$22:$S$22,'LGWS_U02'!$K$22</definedName>
    <definedName name="Validation_K019_LGWS_U02_K23_0" hidden="true">LGWS_U02!$K$23:$O$23,'LGWS_U02'!$K$23</definedName>
    <definedName name="Validation_K020_LGWS_U02_K23_0" hidden="true">LGWS_U02!$K$23,LGWS_U02!$P$23:$Q$23,'LGWS_U02'!$K$23</definedName>
    <definedName name="Validation_K021_LGWS_U02_K23_0" hidden="true">LGWS_U02!$K$23,LGWS_U02!$R$23:$S$23,'LGWS_U02'!$K$23</definedName>
    <definedName name="Validation_K022_LGWS_U02_K24_0" hidden="true">LGWS_U02!$K$24:$O$24,'LGWS_U02'!$K$24</definedName>
    <definedName name="Validation_K023_LGWS_U02_K24_0" hidden="true">LGWS_U02!$K$24,LGWS_U02!$P$24:$Q$24,'LGWS_U02'!$K$24</definedName>
    <definedName name="Validation_K024_LGWS_U02_K24_0" hidden="true">LGWS_U02!$K$24,LGWS_U02!$R$24:$S$24,'LGWS_U02'!$K$24</definedName>
    <definedName name="Validation_K025_LGWS_U02_K25_0" hidden="true">LGWS_U02!$K$25:$O$25,'LGWS_U02'!$K$25</definedName>
    <definedName name="Validation_K026_LGWS_U02_K25_0" hidden="true">LGWS_U02!$K$25,LGWS_U02!$P$25:$Q$25,'LGWS_U02'!$K$25</definedName>
    <definedName name="Validation_K027_LGWS_U02_K25_0" hidden="true">LGWS_U02!$K$25,LGWS_U02!$R$25:$S$25,'LGWS_U02'!$K$25</definedName>
    <definedName name="Validation_K028_LGWS_U02_K26_0" hidden="true">LGWS_U02!$K$26:$O$26,'LGWS_U02'!$K$26</definedName>
    <definedName name="Validation_K029_LGWS_U02_K26_0" hidden="true">LGWS_U02!$K$26,LGWS_U02!$P$26:$Q$26,'LGWS_U02'!$K$26</definedName>
    <definedName name="Validation_K030_LGWS_U02_K26_0" hidden="true">LGWS_U02!$K$26,LGWS_U02!$R$26:$S$26,'LGWS_U02'!$K$26</definedName>
    <definedName name="Validation_K031_LGWS_U02_K27_0" hidden="true">LGWS_U02!$K$27:$O$27,'LGWS_U02'!$K$27</definedName>
    <definedName name="Validation_K032_LGWS_U02_K27_0" hidden="true">LGWS_U02!$K$27,LGWS_U02!$P$27:$Q$27,'LGWS_U02'!$K$27</definedName>
    <definedName name="Validation_K033_LGWS_U02_K27_0" hidden="true">LGWS_U02!$K$27,LGWS_U02!$R$27:$S$27,'LGWS_U02'!$K$27</definedName>
    <definedName name="Validation_K034_LGWS_U02_K29_0" hidden="true">LGWS_U02!$K$29,LGWS_U02!$R$29:$S$29,'LGWS_U02'!$K$29</definedName>
    <definedName name="Validation_K035_LGWS_U02_K29_0" hidden="true">LGWS_U02!$K$29:$K$35,'LGWS_U02'!$K$29</definedName>
    <definedName name="Validation_K036_LGWS_U02_R29_0" hidden="true">LGWS_U02!$R$29:$R$35,'LGWS_U02'!$R$29</definedName>
    <definedName name="Validation_K037_LGWS_U02_S29_0" hidden="true">LGWS_U02!$S$29:$S$35,'LGWS_U02'!$S$29</definedName>
    <definedName name="Validation_K039_LGWS_U02_R29_0" hidden="true">LGWS_U02!$R$21,LGWS_U02!$R$29,'LGWS_U02'!$R$29</definedName>
    <definedName name="Validation_K040_LGWS_U02_S29_0" hidden="true">LGWS_U02!$S$21,LGWS_U02!$S$29,'LGWS_U02'!$S$29</definedName>
    <definedName name="Validation_K041_LGWS_U02_K30_0" hidden="true">LGWS_U02!$K$30,LGWS_U02!$R$30:$S$30,'LGWS_U02'!$K$30</definedName>
    <definedName name="Validation_K042_LGWS_U02_K30_0" hidden="true">LGWS_U02!$K$22,LGWS_U02!$K$30,'LGWS_U02'!$K$30</definedName>
    <definedName name="Validation_K043_LGWS_U02_R30_0" hidden="true">LGWS_U02!$R$22,LGWS_U02!$R$30,'LGWS_U02'!$R$30</definedName>
    <definedName name="Validation_K044_LGWS_U02_S30_0" hidden="true">LGWS_U02!$S$22,LGWS_U02!$S$30,'LGWS_U02'!$S$30</definedName>
    <definedName name="Validation_K045_LGWS_U02_K31_0" hidden="true">LGWS_U02!$K$31,LGWS_U02!$R$31:$S$31,'LGWS_U02'!$K$31</definedName>
    <definedName name="Validation_K046_LGWS_U02_K31_0" hidden="true">LGWS_U02!$K$23,LGWS_U02!$K$31,'LGWS_U02'!$K$31</definedName>
    <definedName name="Validation_K047_LGWS_U02_R31_0" hidden="true">LGWS_U02!$R$23,LGWS_U02!$R$31,'LGWS_U02'!$R$31</definedName>
    <definedName name="Validation_K048_LGWS_U02_S31_0" hidden="true">LGWS_U02!$S$23,LGWS_U02!$S$31,'LGWS_U02'!$S$31</definedName>
    <definedName name="Validation_K049_LGWS_U02_K32_0" hidden="true">LGWS_U02!$K$32,LGWS_U02!$R$32:$S$32,'LGWS_U02'!$K$32</definedName>
    <definedName name="Validation_K050_LGWS_U02_K32_0" hidden="true">LGWS_U02!$K$24,LGWS_U02!$K$32,'LGWS_U02'!$K$32</definedName>
    <definedName name="Validation_K051_LGWS_U02_R32_0" hidden="true">LGWS_U02!$R$24,LGWS_U02!$R$32,'LGWS_U02'!$R$32</definedName>
    <definedName name="Validation_K052_LGWS_U02_S32_0" hidden="true">LGWS_U02!$S$24,LGWS_U02!$S$32,'LGWS_U02'!$S$32</definedName>
    <definedName name="Validation_K053_LGWS_U02_K33_0" hidden="true">LGWS_U02!$K$33,LGWS_U02!$R$33:$S$33,'LGWS_U02'!$K$33</definedName>
    <definedName name="Validation_K054_LGWS_U02_K33_0" hidden="true">LGWS_U02!$K$25,LGWS_U02!$K$33,'LGWS_U02'!$K$33</definedName>
    <definedName name="Validation_K055_LGWS_U02_R33_0" hidden="true">LGWS_U02!$R$25,LGWS_U02!$R$33,'LGWS_U02'!$R$33</definedName>
    <definedName name="Validation_K056_LGWS_U02_S33_0" hidden="true">LGWS_U02!$S$25,LGWS_U02!$S$33,'LGWS_U02'!$S$33</definedName>
    <definedName name="Validation_K057_LGWS_U02_K34_0" hidden="true">LGWS_U02!$K$34,LGWS_U02!$R$34:$S$34,'LGWS_U02'!$K$34</definedName>
    <definedName name="Validation_K058_LGWS_U02_K34_0" hidden="true">LGWS_U02!$K$26,LGWS_U02!$K$34,'LGWS_U02'!$K$34</definedName>
    <definedName name="Validation_K059_LGWS_U02_R34_0" hidden="true">LGWS_U02!$R$26,LGWS_U02!$R$34,'LGWS_U02'!$R$34</definedName>
    <definedName name="Validation_K060_LGWS_U02_S34_0" hidden="true">LGWS_U02!$S$26,LGWS_U02!$S$34,'LGWS_U02'!$S$34</definedName>
    <definedName name="Validation_K061_LGWS_U02_K35_0" hidden="true">LGWS_U02!$K$35,LGWS_U02!$R$35:$S$35,'LGWS_U02'!$K$35</definedName>
    <definedName name="Validation_K062_LGWS_U02_K35_0" hidden="true">LGWS_U02!$K$27,LGWS_U02!$K$35,'LGWS_U02'!$K$35</definedName>
    <definedName name="Validation_K063_LGWS_U02_R35_0" hidden="true">LGWS_U02!$R$27,LGWS_U02!$R$35,'LGWS_U02'!$R$35</definedName>
    <definedName name="Validation_K064_LGWS_U02_S35_0" hidden="true">LGWS_U02!$S$27,LGWS_U02!$S$35,'LGWS_U02'!$S$35</definedName>
    <definedName name="ValidationSummary_LGWS_U01_ERROR" hidden="true">Validation!B9</definedName>
    <definedName name="ValidationSummary_LGWS_U02_ERROR" hidden="true">Validation!B12</definedName>
    <definedName name="ValidationSummary_Total_ERROR" hidden="true">Validation!B5</definedName>
    <definedName name="_xlnm._FilterDatabase" localSheetId="3" hidden="true">Validation!$A$15:$F$79</definedName>
    <definedName name="_xlnm._FilterDatabase" localSheetId="4" hidden="true">Mapping!$A$3:$C$93</definedName>
  </definedNames>
  <calcPr calcId="191029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13" l="1"/>
  <c r="K3" i="6"/>
  <c r="F21" i="13"/>
  <c r="F28" i="6" l="1"/>
  <c r="Q17" i="13" l="1"/>
  <c r="P17" i="13"/>
  <c r="O17" i="13"/>
  <c r="N17" i="13"/>
  <c r="M17" i="13"/>
  <c r="L17" i="13"/>
  <c r="F35" i="13" l="1"/>
  <c r="F34" i="13"/>
  <c r="F33" i="13"/>
  <c r="F32" i="13"/>
  <c r="F31" i="13"/>
  <c r="F30" i="13"/>
  <c r="F29" i="13"/>
  <c r="F27" i="13"/>
  <c r="F26" i="13"/>
  <c r="F25" i="13"/>
  <c r="F24" i="13"/>
  <c r="F23" i="13"/>
  <c r="F22" i="13"/>
  <c r="S17" i="13"/>
  <c r="R17" i="13"/>
  <c r="K17" i="13"/>
  <c r="B4" i="13"/>
  <c r="K3" i="13"/>
  <c r="B3" i="13"/>
  <c r="K1" i="13"/>
  <c r="B1" i="13"/>
  <c r="F23" i="6"/>
  <c r="F24" i="6"/>
  <c r="F25" i="6"/>
  <c r="F27" i="6"/>
  <c r="F30" i="6"/>
  <c r="K1" i="6" l="1"/>
  <c r="B4" i="6" l="1"/>
  <c r="B3" i="6"/>
  <c r="B1" i="6" l="1"/>
  <c r="H37" i="1"/>
  <c r="B32" i="1"/>
  <c r="F21" i="6" l="1"/>
  <c r="K18" i="6" l="1"/>
  <c r="H34" i="1" l="1"/>
  <c r="H35" i="1" l="1"/>
</calcChain>
</file>

<file path=xl/comments13.xml><?xml version="1.0" encoding="utf-8"?>
<comments xmlns="http://schemas.openxmlformats.org/spreadsheetml/2006/main">
  <authors>
    <author/>
    <author>SNB</author>
  </authors>
  <commentList>
    <comment ref="V22" authorId="1">
      <text>
        <t>Die Position muss der Summe der Referenzpositionen entsprechen.</t>
      </text>
    </comment>
    <comment ref="W22" authorId="1">
      <text>
        <t>Die Position muss der Summe der Referenzpositionen entsprechen.</t>
      </text>
    </comment>
    <comment ref="X22" authorId="1">
      <text>
        <t>Die Position muss der Summe der Referenzpositionen entsprechen.</t>
      </text>
    </comment>
    <comment ref="V23" authorId="1">
      <text>
        <t>Die Position muss der Summe der Referenzpositionen entsprechen.</t>
      </text>
    </comment>
    <comment ref="W23" authorId="1">
      <text>
        <t>Die Position muss der Summe der Referenzpositionen entsprechen.</t>
      </text>
    </comment>
    <comment ref="X23" authorId="1">
      <text>
        <t>Die Position muss der Summe der Referenzpositionen entsprechen.</t>
      </text>
    </comment>
    <comment ref="V24" authorId="1">
      <text>
        <t>Die Position muss der Summe der Referenzpositionen entsprechen.</t>
      </text>
    </comment>
    <comment ref="W24" authorId="1">
      <text>
        <t>Die Position muss der Summe der Referenzpositionen entsprechen.</t>
      </text>
    </comment>
    <comment ref="X24" authorId="1">
      <text>
        <t>Die Position muss der Summe der Referenzpositionen entsprechen.</t>
      </text>
    </comment>
    <comment ref="V25" authorId="1">
      <text>
        <t>Die Position muss der Summe der Referenzpositionen entsprechen.</t>
      </text>
    </comment>
    <comment ref="W25" authorId="1">
      <text>
        <t>Die Position muss der Summe der Referenzpositionen entsprechen.</t>
      </text>
    </comment>
    <comment ref="X25" authorId="1">
      <text>
        <t>Die Position muss der Summe der Referenzpositionen entsprechen.</t>
      </text>
    </comment>
    <comment ref="V26" authorId="1">
      <text>
        <t>Die Position muss der Summe der Referenzpositionen entsprechen.</t>
      </text>
    </comment>
    <comment ref="W26" authorId="1">
      <text>
        <t>Die Position muss der Summe der Referenzpositionen entsprechen.</t>
      </text>
    </comment>
    <comment ref="X26" authorId="1">
      <text>
        <t>Die Position muss der Summe der Referenzpositionen entsprechen.</t>
      </text>
    </comment>
    <comment ref="V27" authorId="1">
      <text>
        <t>Die Position muss der Summe der Referenzpositionen entsprechen.</t>
      </text>
    </comment>
    <comment ref="W27" authorId="1">
      <text>
        <t>Die Position muss der Summe der Referenzpositionen entsprechen.</t>
      </text>
    </comment>
    <comment ref="X27" authorId="1">
      <text>
        <t>Die Position muss der Summe der Referenzpositionen entsprechen.</t>
      </text>
    </comment>
    <comment ref="V29" authorId="1">
      <text>
        <t>Die Position muss der Summe der Referenzpositionen entsprechen.</t>
      </text>
    </comment>
    <comment ref="V30" authorId="1">
      <text>
        <t>Die Position muss der Summe der Referenzpositionen entsprechen.</t>
      </text>
    </comment>
    <comment ref="V31" authorId="1">
      <text>
        <t>Die Position muss der Summe der Referenzpositionen entsprechen.</t>
      </text>
    </comment>
    <comment ref="V32" authorId="1">
      <text>
        <t>Die Position muss der Summe der Referenzpositionen entsprechen.</t>
      </text>
    </comment>
    <comment ref="V33" authorId="1">
      <text>
        <t>Die Position muss der Summe der Referenzpositionen entsprechen.</t>
      </text>
    </comment>
    <comment ref="V34" authorId="1">
      <text>
        <t>Die Position muss der Summe der Referenzpositionen entsprechen.</t>
      </text>
    </comment>
    <comment ref="V35" authorId="1">
      <text>
        <t>Die Position muss der Summe der Referenzpositionen entsprechen.</t>
      </text>
    </comment>
    <comment ref="L39" authorId="1">
      <text>
        <t>Die Position muss der Summe der Referenzpositionen entsprechen.</t>
      </text>
    </comment>
    <comment ref="M39" authorId="1">
      <text>
        <t>Die Position muss der Summe der Referenzpositionen entsprechen.</t>
      </text>
    </comment>
    <comment ref="N39" authorId="1">
      <text>
        <t>Die Position muss der Summe der Referenzpositionen entsprechen.</t>
      </text>
    </comment>
    <comment ref="O39" authorId="1">
      <text>
        <t>Die Position muss der Summe der Referenzpositionen entsprechen.</t>
      </text>
    </comment>
    <comment ref="P39" authorId="1">
      <text>
        <t>Die Position muss der Summe der Referenzpositionen entsprechen.</t>
      </text>
    </comment>
    <comment ref="Q39" authorId="1">
      <text>
        <t>Die Position muss der Summe der Referenzpositionen entsprechen.</t>
      </text>
    </comment>
    <comment ref="R39" authorId="1">
      <text>
        <t>Die Position muss der Summe der Referenzpositionen entsprechen.</t>
      </text>
    </comment>
    <comment ref="S39" authorId="1">
      <text>
        <t>Die Position muss der Summe der Referenzpositionen entsprechen.</t>
      </text>
    </comment>
    <comment ref="K40" authorId="1">
      <text>
        <t>Die Position muss der Summe der Referenzpositionen entsprechen.</t>
      </text>
    </comment>
    <comment ref="R40" authorId="1">
      <text>
        <t>Die Position muss kleiner als oder gleich der Referenzposition sein.</t>
      </text>
    </comment>
    <comment ref="R41" authorId="1">
      <text>
        <t>Die Position muss der Summe der Referenzpositionen entsprechen.</t>
      </text>
    </comment>
    <comment ref="S40" authorId="1">
      <text>
        <t>Die Position muss kleiner als oder gleich der Referenzposition sein.</t>
      </text>
    </comment>
    <comment ref="S41" authorId="1">
      <text>
        <t>Die Position muss der Summe der Referenzpositionen entsprechen.</t>
      </text>
    </comment>
    <comment ref="K42" authorId="1">
      <text>
        <t>Die Position muss kleiner als oder gleich der Referenzposition sein.</t>
      </text>
    </comment>
    <comment ref="R42" authorId="1">
      <text>
        <t>Die Position muss kleiner als oder gleich der Referenzposition sein.</t>
      </text>
    </comment>
    <comment ref="S42" authorId="1">
      <text>
        <t>Die Position muss kleiner als oder gleich der Referenzposition sein.</t>
      </text>
    </comment>
    <comment ref="K43" authorId="1">
      <text>
        <t>Die Position muss kleiner als oder gleich der Referenzposition sein.</t>
      </text>
    </comment>
    <comment ref="R43" authorId="1">
      <text>
        <t>Die Position muss kleiner als oder gleich der Referenzposition sein.</t>
      </text>
    </comment>
    <comment ref="S43" authorId="1">
      <text>
        <t>Die Position muss kleiner als oder gleich der Referenzposition sein.</t>
      </text>
    </comment>
    <comment ref="K44" authorId="1">
      <text>
        <t>Die Position muss kleiner als oder gleich der Referenzposition sein.</t>
      </text>
    </comment>
    <comment ref="R44" authorId="1">
      <text>
        <t>Die Position muss kleiner als oder gleich der Referenzposition sein.</t>
      </text>
    </comment>
    <comment ref="S44" authorId="1">
      <text>
        <t>Die Position muss kleiner als oder gleich der Referenzposition sein.</t>
      </text>
    </comment>
    <comment ref="K45" authorId="1">
      <text>
        <t>Die Position muss kleiner als oder gleich der Referenzposition sein.</t>
      </text>
    </comment>
    <comment ref="R45" authorId="1">
      <text>
        <t>Die Position muss kleiner als oder gleich der Referenzposition sein.</t>
      </text>
    </comment>
    <comment ref="S45" authorId="1">
      <text>
        <t>Die Position muss kleiner als oder gleich der Referenzposition sein.</t>
      </text>
    </comment>
    <comment ref="K46" authorId="1">
      <text>
        <t>Die Position muss kleiner als oder gleich der Referenzposition sein.</t>
      </text>
    </comment>
    <comment ref="R46" authorId="1">
      <text>
        <t>Die Position muss kleiner als oder gleich der Referenzposition sein.</t>
      </text>
    </comment>
    <comment ref="S46" authorId="1">
      <text>
        <t>Die Position muss kleiner als oder gleich der Referenzposition sein.</t>
      </text>
    </comment>
    <comment ref="K47" authorId="1">
      <text>
        <t>Die Position muss kleiner als oder gleich der Referenzposition sein.</t>
      </text>
    </comment>
    <comment ref="R47" authorId="1">
      <text>
        <t>Die Position muss kleiner als oder gleich der Referenzposition sein.</t>
      </text>
    </comment>
    <comment ref="S47" authorId="1">
      <text>
        <t>Die Position muss kleiner als oder gleich der Referenzposition sein.</t>
      </text>
    </comment>
    <comment ref="V39" authorId="1">
      <text>
        <t>Die Position im Formular LGWS_U02 muss kleiner als oder gleich der Position im Formular LGWS_U01 sein.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K34" authorId="1">
      <text>
        <t>Die Position muss der Summe der Referenzpositionen entsprechen.</t>
      </text>
    </comment>
    <comment ref="K35" authorId="1">
      <text>
        <t>Die Position muss positiv sein.</t>
      </text>
    </comment>
    <comment ref="K36" authorId="1">
      <text>
        <t>Die Position muss positiv sein.</t>
      </text>
    </comment>
    <comment ref="N33" authorId="1">
      <text>
        <t>Die Position im Formular LGWS_U01 muss der Summe der Positionen im Formular LGWS_U02 entsprechen.</t>
      </text>
    </comment>
    <comment ref="O33" authorId="1">
      <text>
        <t>Die Position im Formular LGWS_U01 muss der Summe der Positionen im Formular LGWS_U02 entsprechen.</t>
      </text>
    </comment>
    <comment ref="P33" authorId="1">
      <text>
        <t>Die Position im Formular LGWS_U01 muss der Summe der Positionen im Formular LGWS_U02 entsprechen.</t>
      </text>
    </comment>
    <comment ref="Q33" authorId="1">
      <text>
        <t>Die Position im Formular LGWS_U01 muss der Summe der Positionen im Formular LGWS_U02 entsprechen.</t>
      </text>
    </comment>
  </commentList>
</comments>
</file>

<file path=xl/sharedStrings.xml><?xml version="1.0" encoding="utf-8"?>
<sst xmlns="http://schemas.openxmlformats.org/spreadsheetml/2006/main" count="760" uniqueCount="486">
  <si>
    <t>Schweizerische Nationalbank</t>
  </si>
  <si>
    <t>Erhebung</t>
  </si>
  <si>
    <t>Formular(e)</t>
  </si>
  <si>
    <t>Stichdatum</t>
  </si>
  <si>
    <t xml:space="preserve"> -&gt;weiter mit Tabulator</t>
  </si>
  <si>
    <t>Betreff:</t>
  </si>
  <si>
    <t>Postfach</t>
  </si>
  <si>
    <t>Fragen zu Erhebungen:</t>
  </si>
  <si>
    <t>Formulare bestellen:</t>
  </si>
  <si>
    <r>
      <rPr>
        <b/>
        <sz val="10"/>
        <color indexed="8"/>
        <rFont val="Arial"/>
        <family val="2"/>
      </rPr>
      <t>Bemerkungen:</t>
    </r>
    <r>
      <rPr>
        <sz val="10"/>
        <color theme="1"/>
        <rFont val="Arial"/>
        <family val="2"/>
      </rPr>
      <t xml:space="preserve"> Für Ihre </t>
    </r>
    <r>
      <rPr>
        <sz val="10"/>
        <color indexed="8"/>
        <rFont val="Arial"/>
        <family val="2"/>
      </rPr>
      <t>Bemerkungen zu Ihrer Datenlieferung verwenden Sie bitte ein separates Dokument</t>
    </r>
  </si>
  <si>
    <t>CH-8022 Zürich</t>
  </si>
  <si>
    <t>TT.MM.JJJJ</t>
  </si>
  <si>
    <t>Formular</t>
  </si>
  <si>
    <t>Version</t>
  </si>
  <si>
    <t>Übrige</t>
  </si>
  <si>
    <t>Total</t>
  </si>
  <si>
    <t>Category</t>
  </si>
  <si>
    <t>D3</t>
  </si>
  <si>
    <t>in 1'000 CHF</t>
  </si>
  <si>
    <t>Sprache</t>
  </si>
  <si>
    <t>de</t>
  </si>
  <si>
    <t>Revision</t>
  </si>
  <si>
    <t>Firma:</t>
  </si>
  <si>
    <t>Anzahl Fehler</t>
  </si>
  <si>
    <t>Anzahl Warnungen</t>
  </si>
  <si>
    <t>Konsistenzprüfungen</t>
  </si>
  <si>
    <t>Tel: +41 58 631 00 00</t>
  </si>
  <si>
    <t>SNB-Code</t>
  </si>
  <si>
    <t>0</t>
  </si>
  <si>
    <t>Statistik</t>
  </si>
  <si>
    <t>XXXXXX</t>
  </si>
  <si>
    <t>1.1</t>
  </si>
  <si>
    <r>
      <t xml:space="preserve">sowie weitere wichtige Informationen unter </t>
    </r>
    <r>
      <rPr>
        <i/>
        <u/>
        <sz val="10"/>
        <color indexed="8"/>
        <rFont val="Arial"/>
        <family val="2"/>
      </rPr>
      <t>www.snb.ch</t>
    </r>
    <r>
      <rPr>
        <i/>
        <sz val="10"/>
        <color rgb="FF000000"/>
        <rFont val="Arial"/>
        <family val="2"/>
      </rPr>
      <t xml:space="preserve"> &gt; Die SNB &gt; Statistik &gt; Erhebungen</t>
    </r>
    <r>
      <rPr>
        <sz val="10"/>
        <color theme="1"/>
        <rFont val="Arial"/>
        <family val="2"/>
      </rPr>
      <t>.</t>
    </r>
  </si>
  <si>
    <t>D1</t>
  </si>
  <si>
    <t>D2</t>
  </si>
  <si>
    <t>D1_T</t>
  </si>
  <si>
    <t>D2_T</t>
  </si>
  <si>
    <t>Techn-Nr.</t>
  </si>
  <si>
    <t>Fazilitäten der SNB</t>
  </si>
  <si>
    <t>LGWS_U01</t>
  </si>
  <si>
    <t>LGWS_U02</t>
  </si>
  <si>
    <t>Fazilitäten ausländischer Zentralbanken</t>
  </si>
  <si>
    <t>C_TWB</t>
  </si>
  <si>
    <t>C_TWB.GBU.FNB</t>
  </si>
  <si>
    <t>C_TWB.GBU.FAZ</t>
  </si>
  <si>
    <t>C_TWB.GBU.UBR</t>
  </si>
  <si>
    <t>C_TWB.HQU</t>
  </si>
  <si>
    <t>Marktwerte</t>
  </si>
  <si>
    <t xml:space="preserve">Government Bonds </t>
  </si>
  <si>
    <t xml:space="preserve">Covered Bonds </t>
  </si>
  <si>
    <t>Corporate Bonds</t>
  </si>
  <si>
    <t>ABS, MBS, CMO</t>
  </si>
  <si>
    <t>Equities</t>
  </si>
  <si>
    <t>HQLA</t>
  </si>
  <si>
    <t>Non-HQLA</t>
  </si>
  <si>
    <t>D3_T</t>
  </si>
  <si>
    <t>C_TWB.UBU.LWS.GBD</t>
  </si>
  <si>
    <t>C_TWB.UBU.LWS.CVB</t>
  </si>
  <si>
    <t>C_TWB.UBU.LWS.CPB</t>
  </si>
  <si>
    <t>C_TWB.UBU.LWS.BSC</t>
  </si>
  <si>
    <t>C_TWB.UBU.LWS.EQU</t>
  </si>
  <si>
    <t>C_TWB.UBU.LWS.UBR</t>
  </si>
  <si>
    <t>C_TWB.UBU.LWS.LQW</t>
  </si>
  <si>
    <t>C_TWB.UBU.LWS.LQW.GBD</t>
  </si>
  <si>
    <t>C_TWB.UBU.LWS.LQW.CVB</t>
  </si>
  <si>
    <t>C_TWB.UBU.LWS.LQW.CPB</t>
  </si>
  <si>
    <t>C_TWB.UBU.LWS.LQW.BSC</t>
  </si>
  <si>
    <t>C_TWB.UBU.LWS.LQW.EQU</t>
  </si>
  <si>
    <t>C_TWB.UBU.LWS.LQW.UBR</t>
  </si>
  <si>
    <t>CHF</t>
  </si>
  <si>
    <t>USD</t>
  </si>
  <si>
    <t>EUR</t>
  </si>
  <si>
    <t>Andere</t>
  </si>
  <si>
    <t>SIX SIS</t>
  </si>
  <si>
    <t>Andere
Verwahrer</t>
  </si>
  <si>
    <t>davon</t>
  </si>
  <si>
    <t>D2_CHF</t>
  </si>
  <si>
    <t>D2_USD</t>
  </si>
  <si>
    <t>D2_EUR</t>
  </si>
  <si>
    <t>D2_UBW</t>
  </si>
  <si>
    <t>D1_HQL</t>
  </si>
  <si>
    <t>D1_NHQ</t>
  </si>
  <si>
    <t>D3_SIX</t>
  </si>
  <si>
    <t>D3_AVW</t>
  </si>
  <si>
    <t>Betrag, Marktwerte</t>
  </si>
  <si>
    <t>C_TWB.UBU.LWS</t>
  </si>
  <si>
    <t>C_TWB.UBU.UBR</t>
  </si>
  <si>
    <t xml:space="preserve">Übersicht
</t>
  </si>
  <si>
    <t>Total Wertschriften</t>
  </si>
  <si>
    <t>Gebunden durch</t>
  </si>
  <si>
    <t>Für LGWS zugelassen</t>
  </si>
  <si>
    <t>Regulatorischer HQLA-Überschuss per Monatsende</t>
  </si>
  <si>
    <t>Ungebunden</t>
  </si>
  <si>
    <t>Liquiditätswerte</t>
  </si>
  <si>
    <t xml:space="preserve">Für LGWS zugelassene Wertschriften nach Kategorien, Hauptwährungen und Verwahrstellen
</t>
  </si>
  <si>
    <r>
      <rPr>
        <b/>
        <sz val="10"/>
        <rFont val="Arial"/>
        <family val="2"/>
      </rPr>
      <t>Einreichefrist:</t>
    </r>
    <r>
      <rPr>
        <sz val="10"/>
        <rFont val="Arial"/>
        <family val="2"/>
      </rPr>
      <t xml:space="preserve"> Die monatliche Meldung ist </t>
    </r>
    <r>
      <rPr>
        <b/>
        <sz val="10"/>
        <rFont val="Arial"/>
        <family val="2"/>
      </rPr>
      <t>bis zum 23. des folgenden Monats</t>
    </r>
    <r>
      <rPr>
        <sz val="10"/>
        <rFont val="Arial"/>
        <family val="2"/>
      </rPr>
      <t xml:space="preserve"> einzureichen.</t>
    </r>
  </si>
  <si>
    <r>
      <rPr>
        <b/>
        <sz val="10"/>
        <rFont val="Arial"/>
        <family val="2"/>
      </rPr>
      <t>Erläuterungen:</t>
    </r>
    <r>
      <rPr>
        <sz val="10"/>
        <rFont val="Arial"/>
        <family val="2"/>
      </rPr>
      <t xml:space="preserve"> Die Erläuterungen zu dieser Erhebung finden Sie auf </t>
    </r>
    <r>
      <rPr>
        <i/>
        <u/>
        <sz val="10"/>
        <rFont val="Arial"/>
        <family val="2"/>
      </rPr>
      <t>https://emi.snb.ch/de/ELF</t>
    </r>
    <r>
      <rPr>
        <sz val="10"/>
        <rFont val="Arial"/>
        <family val="2"/>
      </rPr>
      <t>.</t>
    </r>
  </si>
  <si>
    <t>Liquidität gegen Wertschriften (LGWS)</t>
  </si>
  <si>
    <t>LGWS_U</t>
  </si>
  <si>
    <t>LGWS_Uxx</t>
  </si>
  <si>
    <t>Unternehmung</t>
  </si>
  <si>
    <t>Tabelle</t>
  </si>
  <si>
    <t>Regel-ID</t>
  </si>
  <si>
    <t>Name</t>
  </si>
  <si>
    <t>Excel-Regel</t>
  </si>
  <si>
    <t>Fachliche Regel</t>
  </si>
  <si>
    <t>Auswertung</t>
  </si>
  <si>
    <t>LGWS_U.K001</t>
  </si>
  <si>
    <t>Die Position muss der Summe der Referenzpositionen entsprechen.</t>
  </si>
  <si>
    <t>ABS(K21-K23-K24-K25-K27-K28)&lt;1</t>
  </si>
  <si>
    <t>ABS(TWB{}-TWB.GBU.FNB{}-TWB.GBU.FAZ{}-TWB.GBU.UBR{}-TWB.UBU.LWS{T,T,T}-TWB.UBU.UBR{})&lt;1</t>
  </si>
  <si>
    <t>LGWS_U.K002</t>
  </si>
  <si>
    <t>Die Position muss positiv sein.</t>
  </si>
  <si>
    <t>K27&gt;0</t>
  </si>
  <si>
    <t>TWB.UBU.LWS{T,T,T}&gt;0</t>
  </si>
  <si>
    <t>LGWS_U.K003</t>
  </si>
  <si>
    <t>K30&gt;0</t>
  </si>
  <si>
    <t>TWB.HQU{}&gt;0</t>
  </si>
  <si>
    <t>LGWS_U01,LGWS_U02</t>
  </si>
  <si>
    <t>LGWS_U.K004</t>
  </si>
  <si>
    <t>Die Position im Formular LGWS_U01 muss der Summe der Positionen im Formular LGWS_U02 entsprechen.</t>
  </si>
  <si>
    <t>ABS('LGWS_U01'!K27-'LGWS_U02'!L21-'LGWS_U02'!M21-'LGWS_U02'!N21-'LGWS_U02'!O21)&lt;1</t>
  </si>
  <si>
    <t>ABS(TWB.UBU.LWS{T,T,T}-TWB.UBU.LWS{T,CHF,T}-TWB.UBU.LWS{T,USD,T}-TWB.UBU.LWS{T,EUR,T}-TWB.UBU.LWS{T,UBW,T})&lt;1</t>
  </si>
  <si>
    <t>LGWS_U.K005</t>
  </si>
  <si>
    <t>ABS('LGWS_U01'!K27-'LGWS_U02'!P21-'LGWS_U02'!Q21)&lt;1</t>
  </si>
  <si>
    <t>ABS(TWB.UBU.LWS{T,T,T}-TWB.UBU.LWS{T,T,SIX}-TWB.UBU.LWS{T,T,AVW})&lt;1</t>
  </si>
  <si>
    <t>LGWS_U.K006</t>
  </si>
  <si>
    <t>ABS('LGWS_U01'!K27-'LGWS_U02'!R21-'LGWS_U02'!S21)&lt;1</t>
  </si>
  <si>
    <t>ABS(TWB.UBU.LWS{T,T,T}-TWB.UBU.LWS{HQL,T,T}-TWB.UBU.LWS{NHQ,T,T})&lt;1</t>
  </si>
  <si>
    <t>LGWS_U.K015</t>
  </si>
  <si>
    <t>ABS('LGWS_U01'!K27-'LGWS_U02'!K22-'LGWS_U02'!K23-'LGWS_U02'!K24-'LGWS_U02'!K25-'LGWS_U02'!K26-'LGWS_U02'!K27)&lt;1</t>
  </si>
  <si>
    <t>ABS(TWB.UBU.LWS{T,T,T}-TWB.UBU.LWS.GBD{T,T,T}-TWB.UBU.LWS.CVB{T,T,T}-TWB.UBU.LWS.CPB{T,T,T}-TWB.UBU.LWS.BSC{T,T,T}-TWB.UBU.LWS.EQU{T,T,T}-TWB.UBU.LWS.UBR{T,T,T})&lt;1</t>
  </si>
  <si>
    <t>LGWS_U.K007</t>
  </si>
  <si>
    <t>ABS(L21-L22-L23-L24-L25-L26-L27)&lt;1</t>
  </si>
  <si>
    <t>ABS(TWB.UBU.LWS{T,CHF,T}-TWB.UBU.LWS.GBD{T,CHF,T}-TWB.UBU.LWS.CVB{T,CHF,T}-TWB.UBU.LWS.CPB{T,CHF,T}-TWB.UBU.LWS.BSC{T,CHF,T}-TWB.UBU.LWS.EQU{T,CHF,T}-TWB.UBU.LWS.UBR{T,CHF,T})&lt;1</t>
  </si>
  <si>
    <t>LGWS_U.K008</t>
  </si>
  <si>
    <t>ABS(M21-M22-M23-M24-M25-M26-M27)&lt;1</t>
  </si>
  <si>
    <t>ABS(TWB.UBU.LWS{T,USD,T}-TWB.UBU.LWS.GBD{T,USD,T}-TWB.UBU.LWS.CVB{T,USD,T}-TWB.UBU.LWS.CPB{T,USD,T}-TWB.UBU.LWS.BSC{T,USD,T}-TWB.UBU.LWS.EQU{T,USD,T}-TWB.UBU.LWS.UBR{T,USD,T})&lt;1</t>
  </si>
  <si>
    <t>LGWS_U.K009</t>
  </si>
  <si>
    <t>ABS(N21-N22-N23-N24-N25-N26-N27)&lt;1</t>
  </si>
  <si>
    <t>ABS(TWB.UBU.LWS{T,EUR,T}-TWB.UBU.LWS.GBD{T,EUR,T}-TWB.UBU.LWS.CVB{T,EUR,T}-TWB.UBU.LWS.CPB{T,EUR,T}-TWB.UBU.LWS.BSC{T,EUR,T}-TWB.UBU.LWS.EQU{T,EUR,T}-TWB.UBU.LWS.UBR{T,EUR,T})&lt;1</t>
  </si>
  <si>
    <t>LGWS_U.K010</t>
  </si>
  <si>
    <t>ABS(O21-O22-O23-O24-O25-O26-O27)&lt;1</t>
  </si>
  <si>
    <t>ABS(TWB.UBU.LWS{T,UBW,T}-TWB.UBU.LWS.GBD{T,UBW,T}-TWB.UBU.LWS.CVB{T,UBW,T}-TWB.UBU.LWS.CPB{T,UBW,T}-TWB.UBU.LWS.BSC{T,UBW,T}-TWB.UBU.LWS.EQU{T,UBW,T}-TWB.UBU.LWS.UBR{T,UBW,T})&lt;1</t>
  </si>
  <si>
    <t>LGWS_U.K011</t>
  </si>
  <si>
    <t>ABS(P21-P22-P23-P24-P25-P26-P27)&lt;1</t>
  </si>
  <si>
    <t>ABS(TWB.UBU.LWS{T,T,SIX}-TWB.UBU.LWS.GBD{T,T,SIX}-TWB.UBU.LWS.CVB{T,T,SIX}-TWB.UBU.LWS.CPB{T,T,SIX}-TWB.UBU.LWS.BSC{T,T,SIX}-TWB.UBU.LWS.EQU{T,T,SIX}-TWB.UBU.LWS.UBR{T,T,SIX})&lt;1</t>
  </si>
  <si>
    <t>LGWS_U.K012</t>
  </si>
  <si>
    <t>ABS(Q21-Q22-Q23-Q24-Q25-Q26-Q27)&lt;1</t>
  </si>
  <si>
    <t>ABS(TWB.UBU.LWS{T,T,AVW}-TWB.UBU.LWS.GBD{T,T,AVW}-TWB.UBU.LWS.CVB{T,T,AVW}-TWB.UBU.LWS.CPB{T,T,AVW}-TWB.UBU.LWS.BSC{T,T,AVW}-TWB.UBU.LWS.EQU{T,T,AVW}-TWB.UBU.LWS.UBR{T,T,AVW})&lt;1</t>
  </si>
  <si>
    <t>LGWS_U.K013</t>
  </si>
  <si>
    <t>ABS(R21-R22-R23-R24-R25-R26-R27)&lt;1</t>
  </si>
  <si>
    <t>ABS(TWB.UBU.LWS{HQL,T,T}-TWB.UBU.LWS.GBD{HQL,T,T}-TWB.UBU.LWS.CVB{HQL,T,T}-TWB.UBU.LWS.CPB{HQL,T,T}-TWB.UBU.LWS.BSC{HQL,T,T}-TWB.UBU.LWS.EQU{HQL,T,T}-TWB.UBU.LWS.UBR{HQL,T,T})&lt;1</t>
  </si>
  <si>
    <t>LGWS_U.K014</t>
  </si>
  <si>
    <t>ABS(S21-S22-S23-S24-S25-S26-S27)&lt;1</t>
  </si>
  <si>
    <t>ABS(TWB.UBU.LWS{NHQ,T,T}-TWB.UBU.LWS.GBD{NHQ,T,T}-TWB.UBU.LWS.CVB{NHQ,T,T}-TWB.UBU.LWS.CPB{NHQ,T,T}-TWB.UBU.LWS.BSC{NHQ,T,T}-TWB.UBU.LWS.EQU{NHQ,T,T}-TWB.UBU.LWS.UBR{NHQ,T,T})&lt;1</t>
  </si>
  <si>
    <t>LGWS_U.K016</t>
  </si>
  <si>
    <t>ABS(K22-L22-M22-N22-O22)&lt;1</t>
  </si>
  <si>
    <t>ABS(TWB.UBU.LWS.GBD{T,T,T}-TWB.UBU.LWS.GBD{T,CHF,T}-TWB.UBU.LWS.GBD{T,USD,T}-TWB.UBU.LWS.GBD{T,EUR,T}-TWB.UBU.LWS.GBD{T,UBW,T})&lt;1</t>
  </si>
  <si>
    <t>LGWS_U.K017</t>
  </si>
  <si>
    <t>ABS(K22-P22-Q22)&lt;1</t>
  </si>
  <si>
    <t>ABS(TWB.UBU.LWS.GBD{T,T,T}-TWB.UBU.LWS.GBD{T,T,SIX}-TWB.UBU.LWS.GBD{T,T,AVW})&lt;1</t>
  </si>
  <si>
    <t>LGWS_U.K018</t>
  </si>
  <si>
    <t>ABS(K22-R22-S22)&lt;1</t>
  </si>
  <si>
    <t>ABS(TWB.UBU.LWS.GBD{T,T,T}-TWB.UBU.LWS.GBD{HQL,T,T}-TWB.UBU.LWS.GBD{NHQ,T,T})&lt;1</t>
  </si>
  <si>
    <t>LGWS_U.K019</t>
  </si>
  <si>
    <t>ABS(K23-L23-M23-N23-O23)&lt;1</t>
  </si>
  <si>
    <t>ABS(TWB.UBU.LWS.CVB{T,T,T}-TWB.UBU.LWS.CVB{T,CHF,T}-TWB.UBU.LWS.CVB{T,USD,T}-TWB.UBU.LWS.CVB{T,EUR,T}-TWB.UBU.LWS.CVB{T,UBW,T})&lt;1</t>
  </si>
  <si>
    <t>LGWS_U.K020</t>
  </si>
  <si>
    <t>ABS(K23-P23-Q23)&lt;1</t>
  </si>
  <si>
    <t>ABS(TWB.UBU.LWS.CVB{T,T,T}-TWB.UBU.LWS.CVB{T,T,SIX}-TWB.UBU.LWS.CVB{T,T,AVW})&lt;1</t>
  </si>
  <si>
    <t>LGWS_U.K021</t>
  </si>
  <si>
    <t>ABS(K23-R23-S23)&lt;1</t>
  </si>
  <si>
    <t>ABS(TWB.UBU.LWS.CVB{T,T,T}-TWB.UBU.LWS.CVB{HQL,T,T}-TWB.UBU.LWS.CVB{NHQ,T,T})&lt;1</t>
  </si>
  <si>
    <t>LGWS_U.K022</t>
  </si>
  <si>
    <t>ABS(K24-L24-M24-N24-O24)&lt;1</t>
  </si>
  <si>
    <t>ABS(TWB.UBU.LWS.CPB{T,T,T}-TWB.UBU.LWS.CPB{T,CHF,T}-TWB.UBU.LWS.CPB{T,USD,T}-TWB.UBU.LWS.CPB{T,EUR,T}-TWB.UBU.LWS.CPB{T,UBW,T})&lt;1</t>
  </si>
  <si>
    <t>LGWS_U.K023</t>
  </si>
  <si>
    <t>ABS(K24-P24-Q24)&lt;1</t>
  </si>
  <si>
    <t>ABS(TWB.UBU.LWS.CPB{T,T,T}-TWB.UBU.LWS.CPB{T,T,SIX}-TWB.UBU.LWS.CPB{T,T,AVW})&lt;1</t>
  </si>
  <si>
    <t>LGWS_U.K024</t>
  </si>
  <si>
    <t>ABS(K24-R24-S24)&lt;1</t>
  </si>
  <si>
    <t>ABS(TWB.UBU.LWS.CPB{T,T,T}-TWB.UBU.LWS.CPB{HQL,T,T}-TWB.UBU.LWS.CPB{NHQ,T,T})&lt;1</t>
  </si>
  <si>
    <t>LGWS_U.K025</t>
  </si>
  <si>
    <t>ABS(K25-L25-M25-N25-O25)&lt;1</t>
  </si>
  <si>
    <t>ABS(TWB.UBU.LWS.BSC{T,T,T}-TWB.UBU.LWS.BSC{T,CHF,T}-TWB.UBU.LWS.BSC{T,USD,T}-TWB.UBU.LWS.BSC{T,EUR,T}-TWB.UBU.LWS.BSC{T,UBW,T})&lt;1</t>
  </si>
  <si>
    <t>LGWS_U.K026</t>
  </si>
  <si>
    <t>ABS(K25-P25-Q25)&lt;1</t>
  </si>
  <si>
    <t>ABS(TWB.UBU.LWS.BSC{T,T,T}-TWB.UBU.LWS.BSC{T,T,SIX}-TWB.UBU.LWS.BSC{T,T,AVW})&lt;1</t>
  </si>
  <si>
    <t>LGWS_U.K027</t>
  </si>
  <si>
    <t>ABS(K25-R25-S25)&lt;1</t>
  </si>
  <si>
    <t>ABS(TWB.UBU.LWS.BSC{T,T,T}-TWB.UBU.LWS.BSC{HQL,T,T}-TWB.UBU.LWS.BSC{NHQ,T,T})&lt;1</t>
  </si>
  <si>
    <t>LGWS_U.K028</t>
  </si>
  <si>
    <t>ABS(K26-L26-M26-N26-O26)&lt;1</t>
  </si>
  <si>
    <t>ABS(TWB.UBU.LWS.EQU{T,T,T}-TWB.UBU.LWS.EQU{T,CHF,T}-TWB.UBU.LWS.EQU{T,USD,T}-TWB.UBU.LWS.EQU{T,EUR,T}-TWB.UBU.LWS.EQU{T,UBW,T})&lt;1</t>
  </si>
  <si>
    <t>LGWS_U.K029</t>
  </si>
  <si>
    <t>ABS(K26-P26-Q26)&lt;1</t>
  </si>
  <si>
    <t>ABS(TWB.UBU.LWS.EQU{T,T,T}-TWB.UBU.LWS.EQU{T,T,SIX}-TWB.UBU.LWS.EQU{T,T,AVW})&lt;1</t>
  </si>
  <si>
    <t>LGWS_U.K030</t>
  </si>
  <si>
    <t>ABS(K26-R26-S26)&lt;1</t>
  </si>
  <si>
    <t>ABS(TWB.UBU.LWS.EQU{T,T,T}-TWB.UBU.LWS.EQU{HQL,T,T}-TWB.UBU.LWS.EQU{NHQ,T,T})&lt;1</t>
  </si>
  <si>
    <t>LGWS_U.K031</t>
  </si>
  <si>
    <t>ABS(K27-L27-M27-N27-O27)&lt;1</t>
  </si>
  <si>
    <t>ABS(TWB.UBU.LWS.UBR{T,T,T}-TWB.UBU.LWS.UBR{T,CHF,T}-TWB.UBU.LWS.UBR{T,USD,T}-TWB.UBU.LWS.UBR{T,EUR,T}-TWB.UBU.LWS.UBR{T,UBW,T})&lt;1</t>
  </si>
  <si>
    <t>LGWS_U.K032</t>
  </si>
  <si>
    <t>ABS(K27-P27-Q27)&lt;1</t>
  </si>
  <si>
    <t>ABS(TWB.UBU.LWS.UBR{T,T,T}-TWB.UBU.LWS.UBR{T,T,SIX}-TWB.UBU.LWS.UBR{T,T,AVW})&lt;1</t>
  </si>
  <si>
    <t>LGWS_U.K033</t>
  </si>
  <si>
    <t>ABS(K27-R27-S27)&lt;1</t>
  </si>
  <si>
    <t>ABS(TWB.UBU.LWS.UBR{T,T,T}-TWB.UBU.LWS.UBR{HQL,T,T}-TWB.UBU.LWS.UBR{NHQ,T,T})&lt;1</t>
  </si>
  <si>
    <t>LGWS_U.K034</t>
  </si>
  <si>
    <t>ABS(K29-R29-S29)&lt;1</t>
  </si>
  <si>
    <t>ABS(TWB.UBU.LWS.LQW{T}-TWB.UBU.LWS.LQW{HQL}-TWB.UBU.LWS.LQW{NHQ})&lt;1</t>
  </si>
  <si>
    <t>LGWS_U.K035</t>
  </si>
  <si>
    <t>ABS(K29-K30-K31-K32-K33-K34-K35)&lt;1</t>
  </si>
  <si>
    <t>ABS(TWB.UBU.LWS.LQW{T}-TWB.UBU.LWS.LQW.GBD{T}-TWB.UBU.LWS.LQW.CVB{T}-TWB.UBU.LWS.LQW.CPB{T}-TWB.UBU.LWS.LQW.BSC{T}-TWB.UBU.LWS.LQW.EQU{T}-TWB.UBU.LWS.LQW.UBR{T})&lt;1</t>
  </si>
  <si>
    <t>LGWS_U.K036</t>
  </si>
  <si>
    <t>ABS(R29-R30-R31-R32-R33-R34-R35)&lt;1</t>
  </si>
  <si>
    <t>ABS(TWB.UBU.LWS.LQW{HQL}-TWB.UBU.LWS.LQW.GBD{HQL}-TWB.UBU.LWS.LQW.CVB{HQL}-TWB.UBU.LWS.LQW.CPB{HQL}-TWB.UBU.LWS.LQW.BSC{HQL}-TWB.UBU.LWS.LQW.EQU{HQL}-TWB.UBU.LWS.LQW.UBR{HQL})&lt;1</t>
  </si>
  <si>
    <t>LGWS_U.K037</t>
  </si>
  <si>
    <t>ABS(S29-S30-S31-S32-S33-S34-S35)&lt;1</t>
  </si>
  <si>
    <t>ABS(TWB.UBU.LWS.LQW{NHQ}-TWB.UBU.LWS.LQW.GBD{NHQ}-TWB.UBU.LWS.LQW.CVB{NHQ}-TWB.UBU.LWS.LQW.CPB{NHQ}-TWB.UBU.LWS.LQW.BSC{NHQ}-TWB.UBU.LWS.LQW.EQU{NHQ}-TWB.UBU.LWS.LQW.UBR{NHQ})&lt;1</t>
  </si>
  <si>
    <t>LGWS_U02,LGWS_U01</t>
  </si>
  <si>
    <t>LGWS_U.K038</t>
  </si>
  <si>
    <t>Die Position im Formular LGWS_U02 muss kleiner als oder gleich der Position im Formular LGWS_U01 sein.</t>
  </si>
  <si>
    <t>'LGWS_U02'!K29&lt;='LGWS_U01'!K27</t>
  </si>
  <si>
    <t>TWB.UBU.LWS.LQW{T}&lt;=TWB.UBU.LWS{T,T,T}</t>
  </si>
  <si>
    <t>LGWS_U.K039</t>
  </si>
  <si>
    <t>Die Position muss kleiner als oder gleich der Referenzposition sein.</t>
  </si>
  <si>
    <t>R29&lt;=R21</t>
  </si>
  <si>
    <t>TWB.UBU.LWS.LQW{HQL}&lt;=TWB.UBU.LWS{HQL,T,T}</t>
  </si>
  <si>
    <t>LGWS_U.K040</t>
  </si>
  <si>
    <t>S29&lt;=S21</t>
  </si>
  <si>
    <t>TWB.UBU.LWS.LQW{NHQ}&lt;=TWB.UBU.LWS{NHQ,T,T}</t>
  </si>
  <si>
    <t>LGWS_U.K041</t>
  </si>
  <si>
    <t>ABS(K30-R30-S30)&lt;1</t>
  </si>
  <si>
    <t>ABS(TWB.UBU.LWS.LQW.GBD{T}-TWB.UBU.LWS.LQW.GBD{HQL}-TWB.UBU.LWS.LQW.GBD{NHQ})&lt;1</t>
  </si>
  <si>
    <t>LGWS_U.K042</t>
  </si>
  <si>
    <t>K30&lt;=K22</t>
  </si>
  <si>
    <t>TWB.UBU.LWS.LQW.GBD{T}&lt;=TWB.UBU.LWS.GBD{T,T,T}</t>
  </si>
  <si>
    <t>LGWS_U.K043</t>
  </si>
  <si>
    <t>R30&lt;=R22</t>
  </si>
  <si>
    <t>TWB.UBU.LWS.LQW.GBD{HQL}&lt;=TWB.UBU.LWS.GBD{HQL,T,T}</t>
  </si>
  <si>
    <t>LGWS_U.K044</t>
  </si>
  <si>
    <t>S30&lt;=S22</t>
  </si>
  <si>
    <t>TWB.UBU.LWS.LQW.GBD{NHQ}&lt;=TWB.UBU.LWS.GBD{NHQ,T,T}</t>
  </si>
  <si>
    <t>LGWS_U.K045</t>
  </si>
  <si>
    <t>ABS(K31-R31-S31)&lt;1</t>
  </si>
  <si>
    <t>ABS(TWB.UBU.LWS.LQW.CVB{T}-TWB.UBU.LWS.LQW.CVB{HQL}-TWB.UBU.LWS.LQW.CVB{NHQ})&lt;1</t>
  </si>
  <si>
    <t>LGWS_U.K046</t>
  </si>
  <si>
    <t>K31&lt;=K23</t>
  </si>
  <si>
    <t>TWB.UBU.LWS.LQW.CVB{T}&lt;=TWB.UBU.LWS.CVB{T,T,T}</t>
  </si>
  <si>
    <t>LGWS_U.K047</t>
  </si>
  <si>
    <t>R31&lt;=R23</t>
  </si>
  <si>
    <t>TWB.UBU.LWS.LQW.CVB{HQL}&lt;=TWB.UBU.LWS.CVB{HQL,T,T}</t>
  </si>
  <si>
    <t>LGWS_U.K048</t>
  </si>
  <si>
    <t>S31&lt;=S23</t>
  </si>
  <si>
    <t>TWB.UBU.LWS.LQW.CVB{NHQ}&lt;=TWB.UBU.LWS.CVB{NHQ,T,T}</t>
  </si>
  <si>
    <t>LGWS_U.K049</t>
  </si>
  <si>
    <t>ABS(K32-R32-S32)&lt;1</t>
  </si>
  <si>
    <t>ABS(TWB.UBU.LWS.LQW.CPB{T}-TWB.UBU.LWS.LQW.CPB{HQL}-TWB.UBU.LWS.LQW.CPB{NHQ})&lt;1</t>
  </si>
  <si>
    <t>LGWS_U.K050</t>
  </si>
  <si>
    <t>K32&lt;=K24</t>
  </si>
  <si>
    <t>TWB.UBU.LWS.LQW.CPB{T}&lt;=TWB.UBU.LWS.CPB{T,T,T}</t>
  </si>
  <si>
    <t>LGWS_U.K051</t>
  </si>
  <si>
    <t>R32&lt;=R24</t>
  </si>
  <si>
    <t>TWB.UBU.LWS.LQW.CPB{HQL}&lt;=TWB.UBU.LWS.CPB{HQL,T,T}</t>
  </si>
  <si>
    <t>LGWS_U.K052</t>
  </si>
  <si>
    <t>S32&lt;=S24</t>
  </si>
  <si>
    <t>TWB.UBU.LWS.LQW.CPB{NHQ}&lt;=TWB.UBU.LWS.CPB{NHQ,T,T}</t>
  </si>
  <si>
    <t>LGWS_U.K053</t>
  </si>
  <si>
    <t>ABS(K33-R33-S33)&lt;1</t>
  </si>
  <si>
    <t>ABS(TWB.UBU.LWS.LQW.BSC{T}-TWB.UBU.LWS.LQW.BSC{HQL}-TWB.UBU.LWS.LQW.BSC{NHQ})&lt;1</t>
  </si>
  <si>
    <t>LGWS_U.K054</t>
  </si>
  <si>
    <t>K33&lt;=K25</t>
  </si>
  <si>
    <t>TWB.UBU.LWS.LQW.BSC{T}&lt;=TWB.UBU.LWS.BSC{T,T,T}</t>
  </si>
  <si>
    <t>LGWS_U.K055</t>
  </si>
  <si>
    <t>R33&lt;=R25</t>
  </si>
  <si>
    <t>TWB.UBU.LWS.LQW.BSC{HQL}&lt;=TWB.UBU.LWS.BSC{HQL,T,T}</t>
  </si>
  <si>
    <t>LGWS_U.K056</t>
  </si>
  <si>
    <t>S33&lt;=S25</t>
  </si>
  <si>
    <t>TWB.UBU.LWS.LQW.BSC{NHQ}&lt;=TWB.UBU.LWS.BSC{NHQ,T,T}</t>
  </si>
  <si>
    <t>LGWS_U.K057</t>
  </si>
  <si>
    <t>ABS(K34-R34-S34)&lt;1</t>
  </si>
  <si>
    <t>ABS(TWB.UBU.LWS.LQW.EQU{T}-TWB.UBU.LWS.LQW.EQU{HQL}-TWB.UBU.LWS.LQW.EQU{NHQ})&lt;1</t>
  </si>
  <si>
    <t>LGWS_U.K058</t>
  </si>
  <si>
    <t>K34&lt;=K26</t>
  </si>
  <si>
    <t>TWB.UBU.LWS.LQW.EQU{T}&lt;=TWB.UBU.LWS.EQU{T,T,T}</t>
  </si>
  <si>
    <t>LGWS_U.K059</t>
  </si>
  <si>
    <t>R34&lt;=R26</t>
  </si>
  <si>
    <t>TWB.UBU.LWS.LQW.EQU{HQL}&lt;=TWB.UBU.LWS.EQU{HQL,T,T}</t>
  </si>
  <si>
    <t>LGWS_U.K060</t>
  </si>
  <si>
    <t>S34&lt;=S26</t>
  </si>
  <si>
    <t>TWB.UBU.LWS.LQW.EQU{NHQ}&lt;=TWB.UBU.LWS.EQU{NHQ,T,T}</t>
  </si>
  <si>
    <t>LGWS_U.K061</t>
  </si>
  <si>
    <t>ABS(K35-R35-S35)&lt;1</t>
  </si>
  <si>
    <t>ABS(TWB.UBU.LWS.LQW.UBR{T}-TWB.UBU.LWS.LQW.UBR{HQL}-TWB.UBU.LWS.LQW.UBR{NHQ})&lt;1</t>
  </si>
  <si>
    <t>LGWS_U.K062</t>
  </si>
  <si>
    <t>K35&lt;=K27</t>
  </si>
  <si>
    <t>TWB.UBU.LWS.LQW.UBR{T}&lt;=TWB.UBU.LWS.UBR{T,T,T}</t>
  </si>
  <si>
    <t>LGWS_U.K063</t>
  </si>
  <si>
    <t>R35&lt;=R27</t>
  </si>
  <si>
    <t>TWB.UBU.LWS.LQW.UBR{HQL}&lt;=TWB.UBU.LWS.UBR{HQL,T,T}</t>
  </si>
  <si>
    <t>LGWS_U.K064</t>
  </si>
  <si>
    <t>S35&lt;=S27</t>
  </si>
  <si>
    <t>TWB.UBU.LWS.LQW.UBR{NHQ}&lt;=TWB.UBU.LWS.UBR{NHQ,T,T}</t>
  </si>
  <si>
    <t>ERROR</t>
  </si>
  <si>
    <t>WARNING</t>
  </si>
  <si>
    <t>Zuweisung der Excel-Zellen zu den fachlichen Schlüsseln</t>
  </si>
  <si>
    <t>Fachlicher Schlüssel</t>
  </si>
  <si>
    <t>Excel-Zelle</t>
  </si>
  <si>
    <t>TWB{}</t>
  </si>
  <si>
    <t>K21</t>
  </si>
  <si>
    <t>TWB.GBU.FNB{}</t>
  </si>
  <si>
    <t>K23</t>
  </si>
  <si>
    <t>TWB.GBU.FAZ{}</t>
  </si>
  <si>
    <t>K24</t>
  </si>
  <si>
    <t>TWB.GBU.UBR{}</t>
  </si>
  <si>
    <t>K25</t>
  </si>
  <si>
    <t>TWB.UBU.LWS{T,T,T}</t>
  </si>
  <si>
    <t>K27</t>
  </si>
  <si>
    <t>TWB.UBU.LWS{T,T,SIX}</t>
  </si>
  <si>
    <t>P21</t>
  </si>
  <si>
    <t>TWB.UBU.LWS{T,T,AVW}</t>
  </si>
  <si>
    <t>Q21</t>
  </si>
  <si>
    <t>TWB.UBU.LWS{T,CHF,T}</t>
  </si>
  <si>
    <t>L21</t>
  </si>
  <si>
    <t>TWB.UBU.LWS{T,USD,T}</t>
  </si>
  <si>
    <t>M21</t>
  </si>
  <si>
    <t>TWB.UBU.LWS{T,EUR,T}</t>
  </si>
  <si>
    <t>N21</t>
  </si>
  <si>
    <t>TWB.UBU.LWS{T,UBW,T}</t>
  </si>
  <si>
    <t>O21</t>
  </si>
  <si>
    <t>TWB.UBU.LWS{HQL,T,T}</t>
  </si>
  <si>
    <t>R21</t>
  </si>
  <si>
    <t>TWB.UBU.LWS{NHQ,T,T}</t>
  </si>
  <si>
    <t>S21</t>
  </si>
  <si>
    <t>TWB.UBU.LWS.GBD{T,T,T}</t>
  </si>
  <si>
    <t>K22</t>
  </si>
  <si>
    <t>TWB.UBU.LWS.GBD{T,T,SIX}</t>
  </si>
  <si>
    <t>P22</t>
  </si>
  <si>
    <t>TWB.UBU.LWS.GBD{T,T,AVW}</t>
  </si>
  <si>
    <t>Q22</t>
  </si>
  <si>
    <t>TWB.UBU.LWS.GBD{T,CHF,T}</t>
  </si>
  <si>
    <t>L22</t>
  </si>
  <si>
    <t>TWB.UBU.LWS.GBD{T,USD,T}</t>
  </si>
  <si>
    <t>M22</t>
  </si>
  <si>
    <t>TWB.UBU.LWS.GBD{T,EUR,T}</t>
  </si>
  <si>
    <t>N22</t>
  </si>
  <si>
    <t>TWB.UBU.LWS.GBD{T,UBW,T}</t>
  </si>
  <si>
    <t>O22</t>
  </si>
  <si>
    <t>TWB.UBU.LWS.GBD{HQL,T,T}</t>
  </si>
  <si>
    <t>R22</t>
  </si>
  <si>
    <t>TWB.UBU.LWS.GBD{NHQ,T,T}</t>
  </si>
  <si>
    <t>S22</t>
  </si>
  <si>
    <t>TWB.UBU.LWS.CVB{T,T,T}</t>
  </si>
  <si>
    <t>TWB.UBU.LWS.CVB{T,T,SIX}</t>
  </si>
  <si>
    <t>P23</t>
  </si>
  <si>
    <t>TWB.UBU.LWS.CVB{T,T,AVW}</t>
  </si>
  <si>
    <t>Q23</t>
  </si>
  <si>
    <t>TWB.UBU.LWS.CVB{T,CHF,T}</t>
  </si>
  <si>
    <t>L23</t>
  </si>
  <si>
    <t>TWB.UBU.LWS.CVB{T,USD,T}</t>
  </si>
  <si>
    <t>M23</t>
  </si>
  <si>
    <t>TWB.UBU.LWS.CVB{T,EUR,T}</t>
  </si>
  <si>
    <t>N23</t>
  </si>
  <si>
    <t>TWB.UBU.LWS.CVB{T,UBW,T}</t>
  </si>
  <si>
    <t>O23</t>
  </si>
  <si>
    <t>TWB.UBU.LWS.CVB{HQL,T,T}</t>
  </si>
  <si>
    <t>R23</t>
  </si>
  <si>
    <t>TWB.UBU.LWS.CVB{NHQ,T,T}</t>
  </si>
  <si>
    <t>S23</t>
  </si>
  <si>
    <t>TWB.UBU.LWS.CPB{T,T,T}</t>
  </si>
  <si>
    <t>TWB.UBU.LWS.CPB{T,T,SIX}</t>
  </si>
  <si>
    <t>P24</t>
  </si>
  <si>
    <t>TWB.UBU.LWS.CPB{T,T,AVW}</t>
  </si>
  <si>
    <t>Q24</t>
  </si>
  <si>
    <t>TWB.UBU.LWS.CPB{T,CHF,T}</t>
  </si>
  <si>
    <t>L24</t>
  </si>
  <si>
    <t>TWB.UBU.LWS.CPB{T,USD,T}</t>
  </si>
  <si>
    <t>M24</t>
  </si>
  <si>
    <t>TWB.UBU.LWS.CPB{T,EUR,T}</t>
  </si>
  <si>
    <t>N24</t>
  </si>
  <si>
    <t>TWB.UBU.LWS.CPB{T,UBW,T}</t>
  </si>
  <si>
    <t>O24</t>
  </si>
  <si>
    <t>TWB.UBU.LWS.CPB{HQL,T,T}</t>
  </si>
  <si>
    <t>R24</t>
  </si>
  <si>
    <t>TWB.UBU.LWS.CPB{NHQ,T,T}</t>
  </si>
  <si>
    <t>S24</t>
  </si>
  <si>
    <t>TWB.UBU.LWS.BSC{T,T,T}</t>
  </si>
  <si>
    <t>TWB.UBU.LWS.BSC{T,T,SIX}</t>
  </si>
  <si>
    <t>P25</t>
  </si>
  <si>
    <t>TWB.UBU.LWS.BSC{T,T,AVW}</t>
  </si>
  <si>
    <t>Q25</t>
  </si>
  <si>
    <t>TWB.UBU.LWS.BSC{T,CHF,T}</t>
  </si>
  <si>
    <t>L25</t>
  </si>
  <si>
    <t>TWB.UBU.LWS.BSC{T,USD,T}</t>
  </si>
  <si>
    <t>M25</t>
  </si>
  <si>
    <t>TWB.UBU.LWS.BSC{T,EUR,T}</t>
  </si>
  <si>
    <t>N25</t>
  </si>
  <si>
    <t>TWB.UBU.LWS.BSC{T,UBW,T}</t>
  </si>
  <si>
    <t>O25</t>
  </si>
  <si>
    <t>TWB.UBU.LWS.BSC{HQL,T,T}</t>
  </si>
  <si>
    <t>R25</t>
  </si>
  <si>
    <t>TWB.UBU.LWS.BSC{NHQ,T,T}</t>
  </si>
  <si>
    <t>S25</t>
  </si>
  <si>
    <t>TWB.UBU.LWS.EQU{T,T,T}</t>
  </si>
  <si>
    <t>K26</t>
  </si>
  <si>
    <t>TWB.UBU.LWS.EQU{T,T,SIX}</t>
  </si>
  <si>
    <t>P26</t>
  </si>
  <si>
    <t>TWB.UBU.LWS.EQU{T,T,AVW}</t>
  </si>
  <si>
    <t>Q26</t>
  </si>
  <si>
    <t>TWB.UBU.LWS.EQU{T,CHF,T}</t>
  </si>
  <si>
    <t>L26</t>
  </si>
  <si>
    <t>TWB.UBU.LWS.EQU{T,USD,T}</t>
  </si>
  <si>
    <t>M26</t>
  </si>
  <si>
    <t>TWB.UBU.LWS.EQU{T,EUR,T}</t>
  </si>
  <si>
    <t>N26</t>
  </si>
  <si>
    <t>TWB.UBU.LWS.EQU{T,UBW,T}</t>
  </si>
  <si>
    <t>O26</t>
  </si>
  <si>
    <t>TWB.UBU.LWS.EQU{HQL,T,T}</t>
  </si>
  <si>
    <t>R26</t>
  </si>
  <si>
    <t>TWB.UBU.LWS.EQU{NHQ,T,T}</t>
  </si>
  <si>
    <t>S26</t>
  </si>
  <si>
    <t>TWB.UBU.LWS.UBR{T,T,T}</t>
  </si>
  <si>
    <t>TWB.UBU.LWS.UBR{T,T,SIX}</t>
  </si>
  <si>
    <t>P27</t>
  </si>
  <si>
    <t>TWB.UBU.LWS.UBR{T,T,AVW}</t>
  </si>
  <si>
    <t>Q27</t>
  </si>
  <si>
    <t>TWB.UBU.LWS.UBR{T,CHF,T}</t>
  </si>
  <si>
    <t>L27</t>
  </si>
  <si>
    <t>TWB.UBU.LWS.UBR{T,USD,T}</t>
  </si>
  <si>
    <t>M27</t>
  </si>
  <si>
    <t>TWB.UBU.LWS.UBR{T,EUR,T}</t>
  </si>
  <si>
    <t>N27</t>
  </si>
  <si>
    <t>TWB.UBU.LWS.UBR{T,UBW,T}</t>
  </si>
  <si>
    <t>O27</t>
  </si>
  <si>
    <t>TWB.UBU.LWS.UBR{HQL,T,T}</t>
  </si>
  <si>
    <t>R27</t>
  </si>
  <si>
    <t>TWB.UBU.LWS.UBR{NHQ,T,T}</t>
  </si>
  <si>
    <t>S27</t>
  </si>
  <si>
    <t>TWB.UBU.LWS.LQW{T}</t>
  </si>
  <si>
    <t>K29</t>
  </si>
  <si>
    <t>TWB.UBU.LWS.LQW{HQL}</t>
  </si>
  <si>
    <t>R29</t>
  </si>
  <si>
    <t>TWB.UBU.LWS.LQW{NHQ}</t>
  </si>
  <si>
    <t>S29</t>
  </si>
  <si>
    <t>TWB.UBU.LWS.LQW.GBD{T}</t>
  </si>
  <si>
    <t>K30</t>
  </si>
  <si>
    <t>TWB.UBU.LWS.LQW.GBD{HQL}</t>
  </si>
  <si>
    <t>R30</t>
  </si>
  <si>
    <t>TWB.UBU.LWS.LQW.GBD{NHQ}</t>
  </si>
  <si>
    <t>S30</t>
  </si>
  <si>
    <t>TWB.UBU.LWS.LQW.CVB{T}</t>
  </si>
  <si>
    <t>K31</t>
  </si>
  <si>
    <t>TWB.UBU.LWS.LQW.CVB{HQL}</t>
  </si>
  <si>
    <t>R31</t>
  </si>
  <si>
    <t>TWB.UBU.LWS.LQW.CVB{NHQ}</t>
  </si>
  <si>
    <t>S31</t>
  </si>
  <si>
    <t>TWB.UBU.LWS.LQW.CPB{T}</t>
  </si>
  <si>
    <t>K32</t>
  </si>
  <si>
    <t>TWB.UBU.LWS.LQW.CPB{HQL}</t>
  </si>
  <si>
    <t>R32</t>
  </si>
  <si>
    <t>TWB.UBU.LWS.LQW.CPB{NHQ}</t>
  </si>
  <si>
    <t>S32</t>
  </si>
  <si>
    <t>TWB.UBU.LWS.LQW.BSC{T}</t>
  </si>
  <si>
    <t>K33</t>
  </si>
  <si>
    <t>TWB.UBU.LWS.LQW.BSC{HQL}</t>
  </si>
  <si>
    <t>R33</t>
  </si>
  <si>
    <t>TWB.UBU.LWS.LQW.BSC{NHQ}</t>
  </si>
  <si>
    <t>S33</t>
  </si>
  <si>
    <t>TWB.UBU.LWS.LQW.EQU{T}</t>
  </si>
  <si>
    <t>K34</t>
  </si>
  <si>
    <t>TWB.UBU.LWS.LQW.EQU{HQL}</t>
  </si>
  <si>
    <t>R34</t>
  </si>
  <si>
    <t>TWB.UBU.LWS.LQW.EQU{NHQ}</t>
  </si>
  <si>
    <t>S34</t>
  </si>
  <si>
    <t>TWB.UBU.LWS.LQW.UBR{T}</t>
  </si>
  <si>
    <t>K35</t>
  </si>
  <si>
    <t>TWB.UBU.LWS.LQW.UBR{HQL}</t>
  </si>
  <si>
    <t>R35</t>
  </si>
  <si>
    <t>TWB.UBU.LWS.LQW.UBR{NHQ}</t>
  </si>
  <si>
    <t>S35</t>
  </si>
  <si>
    <t>TWB.UBU.UBR{}</t>
  </si>
  <si>
    <t>K28</t>
  </si>
  <si>
    <t>TWB.HQU{}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</si>
</sst>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4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u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sz val="11"/>
      <name val="Arial"/>
      <family val="2"/>
    </font>
    <font>
      <i/>
      <sz val="10"/>
      <color rgb="FF000000"/>
      <name val="Arial"/>
      <family val="2"/>
    </font>
    <font>
      <sz val="14"/>
      <name val="Arial"/>
      <family val="2"/>
    </font>
    <font>
      <i/>
      <u/>
      <sz val="10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5">
    <xf numFmtId="0" fontId="0" fillId="0" borderId="0"/>
    <xf numFmtId="167" fontId="11" fillId="0" borderId="1" applyFill="0">
      <protection locked="0"/>
    </xf>
    <xf numFmtId="0" fontId="11" fillId="2" borderId="2" applyNumberFormat="0">
      <alignment vertical="center"/>
    </xf>
    <xf numFmtId="167" fontId="11" fillId="0" borderId="1">
      <protection locked="0"/>
    </xf>
    <xf numFmtId="0" fontId="11" fillId="0" borderId="0" applyNumberFormat="0">
      <alignment horizontal="left" vertical="top" wrapText="1" indent="1"/>
    </xf>
    <xf numFmtId="0" fontId="12" fillId="0" borderId="0" applyNumberFormat="0" applyFill="0" applyBorder="0" applyProtection="0">
      <alignment horizontal="left" vertical="top" wrapText="1"/>
    </xf>
    <xf numFmtId="0" fontId="13" fillId="0" borderId="0" applyNumberFormat="0" applyFill="0" applyBorder="0">
      <alignment horizontal="left" vertical="top" wrapText="1"/>
    </xf>
    <xf numFmtId="167" fontId="11" fillId="0" borderId="2" applyNumberFormat="0" applyFont="0" applyAlignment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49" fontId="11" fillId="5" borderId="2">
      <alignment horizontal="left"/>
    </xf>
    <xf numFmtId="0" fontId="11" fillId="0" borderId="3">
      <alignment horizontal="left" wrapText="1"/>
    </xf>
    <xf numFmtId="0" fontId="15" fillId="3" borderId="4">
      <alignment horizontal="center" vertical="center"/>
    </xf>
    <xf numFmtId="0" fontId="16" fillId="0" borderId="0">
      <alignment horizontal="left" wrapText="1"/>
    </xf>
    <xf numFmtId="0" fontId="11" fillId="5" borderId="2">
      <alignment horizontal="center"/>
    </xf>
    <xf numFmtId="0" fontId="10" fillId="0" borderId="3">
      <alignment wrapText="1"/>
    </xf>
  </cellStyleXfs>
  <cellXfs count="115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textRotation="90"/>
    </xf>
    <xf numFmtId="0" fontId="17" fillId="0" borderId="0" xfId="0" applyFont="1"/>
    <xf numFmtId="0" fontId="21" fillId="0" borderId="5" xfId="8" applyFont="1" applyBorder="1" applyAlignment="1" applyProtection="1">
      <alignment horizontal="left" readingOrder="1"/>
    </xf>
    <xf numFmtId="0" fontId="20" fillId="0" borderId="5" xfId="0" applyFont="1" applyBorder="1"/>
    <xf numFmtId="0" fontId="22" fillId="0" borderId="0" xfId="0" applyFont="1" applyAlignment="1">
      <alignment horizontal="right" readingOrder="1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 readingOrder="1"/>
    </xf>
    <xf numFmtId="0" fontId="20" fillId="0" borderId="0" xfId="0" applyFont="1"/>
    <xf numFmtId="0" fontId="7" fillId="0" borderId="0" xfId="0" applyFont="1" applyAlignment="1">
      <alignment horizontal="left"/>
    </xf>
    <xf numFmtId="0" fontId="21" fillId="0" borderId="0" xfId="8" applyFont="1" applyAlignment="1" applyProtection="1">
      <alignment horizontal="right"/>
    </xf>
    <xf numFmtId="0" fontId="0" fillId="0" borderId="0" xfId="0" applyAlignment="1">
      <alignment horizontal="left"/>
    </xf>
    <xf numFmtId="0" fontId="7" fillId="0" borderId="0" xfId="0" applyFont="1"/>
    <xf numFmtId="0" fontId="7" fillId="0" borderId="5" xfId="0" applyFont="1" applyBorder="1"/>
    <xf numFmtId="167" fontId="11" fillId="0" borderId="1" xfId="3">
      <protection locked="0"/>
    </xf>
    <xf numFmtId="49" fontId="11" fillId="5" borderId="2" xfId="9">
      <alignment horizontal="left"/>
    </xf>
    <xf numFmtId="0" fontId="7" fillId="0" borderId="0" xfId="0" applyFont="1" applyAlignment="1">
      <alignment horizontal="left" vertical="top"/>
    </xf>
    <xf numFmtId="0" fontId="23" fillId="0" borderId="0" xfId="0" applyFont="1"/>
    <xf numFmtId="0" fontId="9" fillId="0" borderId="0" xfId="0" applyFont="1" applyAlignment="1">
      <alignment horizontal="center" vertical="center"/>
    </xf>
    <xf numFmtId="165" fontId="9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2" fillId="0" borderId="0" xfId="5" applyAlignment="1">
      <alignment vertical="top"/>
    </xf>
    <xf numFmtId="49" fontId="11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167" fontId="11" fillId="0" borderId="1" xfId="1">
      <protection locked="0"/>
    </xf>
    <xf numFmtId="167" fontId="11" fillId="0" borderId="2" xfId="7" applyAlignment="1"/>
    <xf numFmtId="164" fontId="19" fillId="4" borderId="17" xfId="0" applyNumberFormat="1" applyFont="1" applyFill="1" applyBorder="1" applyAlignment="1">
      <alignment horizontal="center" vertical="center"/>
    </xf>
    <xf numFmtId="14" fontId="19" fillId="4" borderId="18" xfId="0" applyNumberFormat="1" applyFont="1" applyFill="1" applyBorder="1" applyAlignment="1">
      <alignment horizontal="center" vertical="center"/>
    </xf>
    <xf numFmtId="14" fontId="19" fillId="4" borderId="18" xfId="0" quotePrefix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11" fillId="5" borderId="2" xfId="9" applyAlignment="1">
      <alignment horizontal="center"/>
    </xf>
    <xf numFmtId="0" fontId="7" fillId="0" borderId="5" xfId="0" applyFont="1" applyBorder="1" applyAlignment="1">
      <alignment horizontal="center"/>
    </xf>
    <xf numFmtId="49" fontId="0" fillId="5" borderId="2" xfId="9" applyFont="1" applyAlignment="1">
      <alignment horizontal="center"/>
    </xf>
    <xf numFmtId="0" fontId="11" fillId="5" borderId="2" xfId="13">
      <alignment horizontal="center"/>
    </xf>
    <xf numFmtId="0" fontId="0" fillId="5" borderId="2" xfId="13" applyFont="1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0" fontId="0" fillId="0" borderId="16" xfId="0" applyBorder="1" applyAlignment="1">
      <alignment horizontal="right" vertical="center"/>
    </xf>
    <xf numFmtId="0" fontId="11" fillId="0" borderId="13" xfId="4" applyBorder="1">
      <alignment horizontal="left" vertical="top" wrapText="1" indent="1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49" fontId="19" fillId="4" borderId="18" xfId="0" quotePrefix="1" applyNumberFormat="1" applyFont="1" applyFill="1" applyBorder="1" applyAlignment="1">
      <alignment horizontal="center" vertical="center"/>
    </xf>
    <xf numFmtId="14" fontId="19" fillId="4" borderId="18" xfId="0" applyNumberFormat="1" applyFont="1" applyFill="1" applyBorder="1" applyAlignment="1" applyProtection="1">
      <alignment horizontal="center" vertical="center"/>
      <protection locked="0"/>
    </xf>
    <xf numFmtId="164" fontId="10" fillId="4" borderId="17" xfId="0" applyNumberFormat="1" applyFont="1" applyFill="1" applyBorder="1" applyAlignment="1">
      <alignment horizontal="center" vertical="center"/>
    </xf>
    <xf numFmtId="49" fontId="19" fillId="4" borderId="17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49" fontId="0" fillId="5" borderId="14" xfId="9" applyFont="1" applyBorder="1" applyAlignment="1">
      <alignment horizontal="left" vertical="center" indent="1" shrinkToFit="1"/>
    </xf>
    <xf numFmtId="0" fontId="11" fillId="0" borderId="14" xfId="4" applyBorder="1">
      <alignment horizontal="left" vertical="top" wrapText="1" indent="1"/>
    </xf>
    <xf numFmtId="0" fontId="24" fillId="0" borderId="12" xfId="14" applyFont="1" applyBorder="1">
      <alignment wrapText="1"/>
    </xf>
    <xf numFmtId="0" fontId="0" fillId="0" borderId="22" xfId="0" applyBorder="1"/>
    <xf numFmtId="0" fontId="12" fillId="0" borderId="0" xfId="5" applyAlignment="1">
      <alignment wrapText="1"/>
    </xf>
    <xf numFmtId="0" fontId="11" fillId="0" borderId="12" xfId="10" applyBorder="1" applyAlignment="1">
      <alignment horizontal="left" wrapText="1" indent="2"/>
    </xf>
    <xf numFmtId="0" fontId="3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1" fillId="0" borderId="2" xfId="13" applyFill="1">
      <alignment horizontal="center"/>
    </xf>
    <xf numFmtId="0" fontId="9" fillId="0" borderId="0" xfId="0" applyFont="1" applyAlignment="1">
      <alignment vertical="center" wrapText="1"/>
    </xf>
    <xf numFmtId="167" fontId="11" fillId="0" borderId="1" xfId="1" applyFill="1">
      <protection locked="0"/>
    </xf>
    <xf numFmtId="49" fontId="11" fillId="5" borderId="13" xfId="9" applyBorder="1" applyAlignment="1">
      <alignment horizontal="center"/>
    </xf>
    <xf numFmtId="0" fontId="26" fillId="0" borderId="0" xfId="0" applyFont="1"/>
    <xf numFmtId="167" fontId="11" fillId="2" borderId="2" xfId="2" applyNumberFormat="1">
      <alignment vertical="center"/>
    </xf>
    <xf numFmtId="166" fontId="13" fillId="0" borderId="0" xfId="6" applyNumberFormat="1" applyAlignment="1">
      <alignment wrapText="1"/>
    </xf>
    <xf numFmtId="49" fontId="0" fillId="5" borderId="13" xfId="9" applyFont="1" applyBorder="1" applyAlignment="1">
      <alignment horizontal="center"/>
    </xf>
    <xf numFmtId="0" fontId="0" fillId="0" borderId="0" xfId="0" quotePrefix="1" applyAlignment="1">
      <alignment vertical="top"/>
    </xf>
    <xf numFmtId="0" fontId="24" fillId="0" borderId="24" xfId="14" applyFont="1" applyBorder="1">
      <alignment wrapText="1"/>
    </xf>
    <xf numFmtId="0" fontId="11" fillId="0" borderId="12" xfId="10" applyBorder="1" applyAlignment="1">
      <alignment horizontal="left" wrapText="1" indent="1"/>
    </xf>
    <xf numFmtId="0" fontId="1" fillId="0" borderId="0" xfId="0" applyFont="1"/>
    <xf numFmtId="0" fontId="11" fillId="0" borderId="26" xfId="10" applyBorder="1" applyAlignment="1">
      <alignment horizontal="left" wrapText="1" indent="1"/>
    </xf>
    <xf numFmtId="0" fontId="0" fillId="0" borderId="26" xfId="10" applyFont="1" applyBorder="1" applyAlignment="1">
      <alignment horizontal="left" wrapText="1" indent="1"/>
    </xf>
    <xf numFmtId="167" fontId="11" fillId="3" borderId="2" xfId="2" applyNumberFormat="1" applyFill="1" applyAlignment="1"/>
    <xf numFmtId="0" fontId="12" fillId="0" borderId="0" xfId="5" applyAlignment="1">
      <alignment horizontal="left" wrapText="1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5" borderId="19" xfId="0" applyFont="1" applyFill="1" applyBorder="1" applyAlignment="1">
      <alignment horizontal="left" vertical="center" wrapText="1"/>
    </xf>
    <xf numFmtId="0" fontId="7" fillId="5" borderId="20" xfId="0" applyFont="1" applyFill="1" applyBorder="1" applyAlignment="1">
      <alignment horizontal="left" vertical="center" wrapText="1"/>
    </xf>
    <xf numFmtId="0" fontId="7" fillId="5" borderId="21" xfId="0" applyFont="1" applyFill="1" applyBorder="1" applyAlignment="1">
      <alignment horizontal="left" vertical="center" wrapText="1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166" fontId="13" fillId="0" borderId="0" xfId="6" applyNumberForma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11" fillId="0" borderId="14" xfId="4" applyBorder="1">
      <alignment horizontal="left" vertical="top" wrapText="1" indent="1"/>
    </xf>
    <xf numFmtId="0" fontId="11" fillId="0" borderId="15" xfId="4" applyBorder="1">
      <alignment horizontal="left" vertical="top" wrapText="1" indent="1"/>
    </xf>
    <xf numFmtId="0" fontId="11" fillId="0" borderId="23" xfId="4" applyBorder="1">
      <alignment horizontal="left" vertical="top" wrapText="1" indent="1"/>
    </xf>
    <xf numFmtId="0" fontId="26" fillId="0" borderId="0" xfId="0" applyFont="1" applyAlignment="1">
      <alignment horizontal="left"/>
    </xf>
    <xf numFmtId="0" fontId="11" fillId="0" borderId="2" xfId="4" applyBorder="1" applyAlignment="1">
      <alignment horizontal="center" vertical="top" wrapText="1"/>
    </xf>
    <xf numFmtId="0" fontId="11" fillId="0" borderId="11" xfId="4" applyBorder="1" applyAlignment="1">
      <alignment horizontal="center" vertical="top" wrapText="1"/>
    </xf>
    <xf numFmtId="0" fontId="11" fillId="0" borderId="25" xfId="4" applyBorder="1" applyAlignment="1">
      <alignment horizontal="left" vertical="top" wrapText="1"/>
    </xf>
    <xf numFmtId="0" fontId="11" fillId="0" borderId="6" xfId="4" applyBorder="1" applyAlignment="1">
      <alignment horizontal="left" vertical="top" wrapText="1"/>
    </xf>
    <xf numFmtId="0" fontId="11" fillId="0" borderId="7" xfId="4" applyBorder="1" applyAlignment="1">
      <alignment horizontal="left" vertical="top" wrapText="1"/>
    </xf>
    <xf numFmtId="0" fontId="0" fillId="0" borderId="30" xfId="0" applyBorder="true">
      <alignment wrapText="false"/>
    </xf>
    <xf numFmtId="0" fontId="0" fillId="0" borderId="30" xfId="0" applyBorder="true">
      <alignment wrapText="false"/>
    </xf>
    <xf numFmtId="0" fontId="28" fillId="0" borderId="0" xfId="0" applyFont="true">
      <alignment wrapText="false"/>
    </xf>
    <xf numFmtId="0" fontId="29" fillId="0" borderId="0" xfId="0" applyFont="true">
      <alignment wrapText="false"/>
    </xf>
    <xf numFmtId="0" fontId="30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30" xfId="0" applyBorder="true">
      <alignment wrapText="false"/>
      <protection locked="false"/>
    </xf>
    <xf numFmtId="0" fontId="0" fillId="0" borderId="30" xfId="0" applyBorder="true">
      <alignment wrapText="false"/>
      <protection locked="false"/>
    </xf>
    <xf numFmtId="0" fontId="31" fillId="0" borderId="0" xfId="0" applyFont="true">
      <alignment wrapText="false"/>
    </xf>
    <xf numFmtId="0" fontId="32" fillId="0" borderId="0" xfId="0" applyFont="true">
      <alignment wrapText="false"/>
    </xf>
    <xf numFmtId="0" fontId="33" fillId="0" borderId="0" xfId="0" applyFont="true" applyAlignment="true">
      <alignment vertical="top" wrapText="false"/>
    </xf>
  </cellXfs>
  <cellStyles count="15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Link" xfId="8" builtinId="8"/>
    <cellStyle name="NaRas" xfId="9" xr:uid="{00000000-0005-0000-0000-000008000000}"/>
    <cellStyle name="Row_Text" xfId="10" xr:uid="{00000000-0005-0000-0000-000009000000}"/>
    <cellStyle name="Row_Text_Bold" xfId="14" xr:uid="{00000000-0005-0000-0000-00000A000000}"/>
    <cellStyle name="Standard" xfId="0" builtinId="0"/>
    <cellStyle name="ValMessage" xfId="11" xr:uid="{00000000-0005-0000-0000-00000C000000}"/>
    <cellStyle name="ValMessTxt" xfId="12" xr:uid="{00000000-0005-0000-0000-00000D000000}"/>
    <cellStyle name="ZeN" xfId="13" xr:uid="{00000000-0005-0000-0000-00000E000000}"/>
  </cellStyles>
  <dxfs count="3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LGWS_U"/>
          <xs:element name="SubjectId" type="xs:string"/>
          <xs:element name="ReferDate" type="xs:date"/>
          <xs:element name="Version" type="xs:string" fixed="1.1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TWB" type="xs:double" minOccurs="0">
            <xs:annotation>
              <xs:documentation>Total Wertschriften</xs:documentation>
            </xs:annotation>
          </xs:element>
          <xs:element name="TWB.GBU.FNB" type="xs:double" minOccurs="0">
            <xs:annotation>
              <xs:documentation>Total Wertschriften.Gebunden durch.Fazilitäten der SNB</xs:documentation>
            </xs:annotation>
          </xs:element>
          <xs:element name="TWB.GBU.FAZ" type="xs:double" minOccurs="0">
            <xs:annotation>
              <xs:documentation>Total Wertschriften.Gebunden durch.Fazilitäten ausländischer Zentralbanken</xs:documentation>
            </xs:annotation>
          </xs:element>
          <xs:element name="TWB.GBU.UBR" type="xs:double" minOccurs="0">
            <xs:annotation>
              <xs:documentation>Total Wertschriften.Gebunden durch.Übrige</xs:documentation>
            </xs:annotation>
          </xs:element>
          <xs:element name="TWB.UBU.LWS" type="HQLA_Kategorie_Wahrungen_Kategorie_Verwahrstellen_Kategorie" minOccurs="0">
            <xs:annotation>
              <xs:documentation>Total Wertschriften.Ungebunden.Für LGWS zugelassen</xs:documentation>
            </xs:annotation>
          </xs:element>
          <xs:element name="TWB.UBU.LWS.GBD" type="HQLA_Kategorie_Wahrungen_Kategorie_Verwahrstellen_Kategorie" minOccurs="0">
            <xs:annotation>
              <xs:documentation>Total Wertschriften.Ungebunden.Für LGWS zugelassen.Government Bonds</xs:documentation>
            </xs:annotation>
          </xs:element>
          <xs:element name="TWB.UBU.LWS.CVB" type="HQLA_Kategorie_Wahrungen_Kategorie_Verwahrstellen_Kategorie" minOccurs="0">
            <xs:annotation>
              <xs:documentation>Total Wertschriften.Ungebunden.Für LGWS zugelassen.Covered Bonds</xs:documentation>
            </xs:annotation>
          </xs:element>
          <xs:element name="TWB.UBU.LWS.CPB" type="HQLA_Kategorie_Wahrungen_Kategorie_Verwahrstellen_Kategorie" minOccurs="0">
            <xs:annotation>
              <xs:documentation>Total Wertschriften.Ungebunden.Für LGWS zugelassen.Corporate Bonds</xs:documentation>
            </xs:annotation>
          </xs:element>
          <xs:element name="TWB.UBU.LWS.BSC" type="HQLA_Kategorie_Wahrungen_Kategorie_Verwahrstellen_Kategorie" minOccurs="0">
            <xs:annotation>
              <xs:documentation>Total Wertschriften.Ungebunden.Für LGWS zugelassen.ABS, MBS, CMO</xs:documentation>
            </xs:annotation>
          </xs:element>
          <xs:element name="TWB.UBU.LWS.EQU" type="HQLA_Kategorie_Wahrungen_Kategorie_Verwahrstellen_Kategorie" minOccurs="0">
            <xs:annotation>
              <xs:documentation>Total Wertschriften.Ungebunden.Für LGWS zugelassen.Equities</xs:documentation>
            </xs:annotation>
          </xs:element>
          <xs:element name="TWB.UBU.LWS.UBR" type="HQLA_Kategorie_Wahrungen_Kategorie_Verwahrstellen_Kategorie" minOccurs="0">
            <xs:annotation>
              <xs:documentation>Total Wertschriften.Ungebunden.Für LGWS zugelassen.Übrige</xs:documentation>
            </xs:annotation>
          </xs:element>
          <xs:element name="TWB.UBU.LWS.LQW" type="HQLA_Kategorie" minOccurs="0">
            <xs:annotation>
              <xs:documentation>Total Wertschriften.Ungebunden.Für LGWS zugelassen.Liquiditätswert</xs:documentation>
            </xs:annotation>
          </xs:element>
          <xs:element name="TWB.UBU.LWS.LQW.GBD" type="HQLA_Kategorie" minOccurs="0">
            <xs:annotation>
              <xs:documentation>Total Wertschriften.Ungebunden.Für LGWS zugelassen.Liquiditätswert.Government Bonds</xs:documentation>
            </xs:annotation>
          </xs:element>
          <xs:element name="TWB.UBU.LWS.LQW.CVB" type="HQLA_Kategorie" minOccurs="0">
            <xs:annotation>
              <xs:documentation>Total Wertschriften.Ungebunden.Für LGWS zugelassen.Liquiditätswert.Covered Bonds</xs:documentation>
            </xs:annotation>
          </xs:element>
          <xs:element name="TWB.UBU.LWS.LQW.CPB" type="HQLA_Kategorie" minOccurs="0">
            <xs:annotation>
              <xs:documentation>Total Wertschriften.Ungebunden.Für LGWS zugelassen.Liquiditätswert.Corporate Bonds</xs:documentation>
            </xs:annotation>
          </xs:element>
          <xs:element name="TWB.UBU.LWS.LQW.BSC" type="HQLA_Kategorie" minOccurs="0">
            <xs:annotation>
              <xs:documentation>Total Wertschriften.Ungebunden.Für LGWS zugelassen.Liquiditätswert.ABS, MBS, CMO</xs:documentation>
            </xs:annotation>
          </xs:element>
          <xs:element name="TWB.UBU.LWS.LQW.EQU" type="HQLA_Kategorie" minOccurs="0">
            <xs:annotation>
              <xs:documentation>Total Wertschriften.Ungebunden.Für LGWS zugelassen.Liquiditätswert.Equities</xs:documentation>
            </xs:annotation>
          </xs:element>
          <xs:element name="TWB.UBU.LWS.LQW.UBR" type="HQLA_Kategorie" minOccurs="0">
            <xs:annotation>
              <xs:documentation>Total Wertschriften.Ungebunden.Für LGWS zugelassen.Liquiditätswert.Übrige</xs:documentation>
            </xs:annotation>
          </xs:element>
          <xs:element name="TWB.UBU.UBR" type="xs:double" minOccurs="0">
            <xs:annotation>
              <xs:documentation>Total Wertschriften.Ungebunden.Übrige</xs:documentation>
            </xs:annotation>
          </xs:element>
          <xs:element name="TWB.HQU" type="xs:double" minOccurs="0">
            <xs:annotation>
              <xs:documentation>Total Wertschriften.Regulatorischer HQLA-Überschuss per Monatsende</xs:documentation>
            </xs:annotation>
          </xs:element>
        </xs:all>
      </xs:complexType>
      <xs:complexType name="HQLA_Kategorie">
        <xs:all>
          <xs:element ref="T" minOccurs="0"/>
          <xs:element ref="HQL" minOccurs="0"/>
          <xs:element ref="NHQ" minOccurs="0"/>
        </xs:all>
      </xs:complexType>
      <xs:complexType name="HQLA_Kategorie_Wahrungen_Kategorie_Verwahrstellen_Kategorie">
        <xs:all>
          <xs:element ref="T.T.T" minOccurs="0"/>
          <xs:element ref="T.T.SIX" minOccurs="0"/>
          <xs:element ref="T.T.AVW" minOccurs="0"/>
          <xs:element ref="T.CHF.T" minOccurs="0"/>
          <xs:element ref="T.USD.T" minOccurs="0"/>
          <xs:element ref="T.EUR.T" minOccurs="0"/>
          <xs:element ref="T.UBW.T" minOccurs="0"/>
          <xs:element ref="HQL.T.T" minOccurs="0"/>
          <xs:element ref="NHQ.T.T" minOccurs="0"/>
        </xs:all>
      </xs:complexType>
      <xs:element name="T" type="xs:double">
        <xs:annotation>
          <xs:documentation>Total</xs:documentation>
        </xs:annotation>
      </xs:element>
      <xs:element name="HQL" type="xs:double">
        <xs:annotation>
          <xs:documentation>HQLA</xs:documentation>
        </xs:annotation>
      </xs:element>
      <xs:element name="NHQ" type="xs:double">
        <xs:annotation>
          <xs:documentation>non-HQLA</xs:documentation>
        </xs:annotation>
      </xs:element>
      <xs:element name="T.T.T" type="xs:double">
        <xs:annotation>
          <xs:documentation>Total,Total,Total</xs:documentation>
        </xs:annotation>
      </xs:element>
      <xs:element name="T.T.SIX" type="xs:double">
        <xs:annotation>
          <xs:documentation>Total,Total,SIX SIS</xs:documentation>
        </xs:annotation>
      </xs:element>
      <xs:element name="T.T.AVW" type="xs:double">
        <xs:annotation>
          <xs:documentation>Total,Total,Andere Verwahrer</xs:documentation>
        </xs:annotation>
      </xs:element>
      <xs:element name="T.CHF.T" type="xs:double">
        <xs:annotation>
          <xs:documentation>Total,Schweizer Franken (CHF),Total</xs:documentation>
        </xs:annotation>
      </xs:element>
      <xs:element name="T.USD.T" type="xs:double">
        <xs:annotation>
          <xs:documentation>Total,US-Dollar (USD),Total</xs:documentation>
        </xs:annotation>
      </xs:element>
      <xs:element name="T.EUR.T" type="xs:double">
        <xs:annotation>
          <xs:documentation>Total,Euro (EUR),Total</xs:documentation>
        </xs:annotation>
      </xs:element>
      <xs:element name="T.UBW.T" type="xs:double">
        <xs:annotation>
          <xs:documentation>Total,Übrige Währungen,Total</xs:documentation>
        </xs:annotation>
      </xs:element>
      <xs:element name="HQL.T.T" type="xs:double">
        <xs:annotation>
          <xs:documentation>HQLA,Total,Total</xs:documentation>
        </xs:annotation>
      </xs:element>
      <xs:element name="NHQ.T.T" type="xs:double">
        <xs:annotation>
          <xs:documentation>non-HQLA,Total,Total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de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3.xml" Type="http://schemas.openxmlformats.org/officeDocument/2006/relationships/customXml"/><Relationship Id="rId11" Target="../customXml/item4.xml" Type="http://schemas.openxmlformats.org/officeDocument/2006/relationships/customXml"/><Relationship Id="rId12" Target="xmlMaps.xml" Type="http://schemas.openxmlformats.org/officeDocument/2006/relationships/xmlMaps"/><Relationship Id="rId13" Target="worksheets/sheet14.xml" Type="http://schemas.openxmlformats.org/officeDocument/2006/relationships/worksheet"/><Relationship Id="rId14" Target="worksheets/sheet15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Relationship Id="rId8" Target="../customXml/item1.xml" Type="http://schemas.openxmlformats.org/officeDocument/2006/relationships/customXml"/><Relationship Id="rId9" Target="../customXml/item2.xml" Type="http://schemas.openxmlformats.org/officeDocument/2006/relationships/customXml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10" r="B3" connectionId="0">
    <xmlCellPr id="10" uniqueName="_Report_Version">
      <xmlPr mapId="1" xpath="/Report/Version" xmlDataType="string"/>
    </xmlCellPr>
  </singleXmlCell>
  <singleXmlCell id="11" r="B1" connectionId="0">
    <xmlCellPr id="11" uniqueName="_Report_ReportName">
      <xmlPr mapId="1" xpath="/Report/ReportName" xmlDataType="string"/>
    </xmlCellPr>
  </singleXmlCell>
  <singleXmlCell id="54" r="H1" connectionId="0">
    <xmlCellPr id="54" uniqueName="_Report_SubjectId">
      <xmlPr mapId="1" xpath="/Report/SubjectId" xmlDataType="string"/>
    </xmlCellPr>
  </singleXmlCell>
  <singleXmlCell id="55" r="H2" connectionId="0">
    <xmlCellPr id="55" uniqueName="_Report_ReferDate">
      <xmlPr mapId="1" xpath="/Report/ReferDate" xmlDataType="date"/>
    </xmlCellPr>
  </singleXmlCell>
  <singleXmlCell id="95" r="B4" connectionId="0">
    <xmlCellPr id="95" uniqueName="_Report_Revision">
      <xmlPr mapId="2" xpath="/Report/Revision" xmlDataType="string"/>
    </xmlCellPr>
  </singleXmlCell>
  <singleXmlCell id="96" r="B5" connectionId="0">
    <xmlCellPr id="96" uniqueName="_Report_Language">
      <xmlPr mapId="2" xpath="/Report/Language" xmlDataType="string"/>
    </xmlCellPr>
  </singleXmlCell>
  <singleXmlCell id="97" r="B6" connectionId="0">
    <xmlCellPr id="97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51" r="K23" connectionId="0">
    <xmlCellPr id="51" uniqueName="_Report_Observations_TWB.GBU.FNB">
      <xmlPr mapId="1" xpath="/Report/Observations/TWB.GBU.FNB" xmlDataType="double"/>
    </xmlCellPr>
  </singleXmlCell>
  <singleXmlCell id="52" r="K24" connectionId="0">
    <xmlCellPr id="52" uniqueName="_Report_Observations_TWB.GBU.FAZ">
      <xmlPr mapId="1" xpath="/Report/Observations/TWB.GBU.FAZ" xmlDataType="double"/>
    </xmlCellPr>
  </singleXmlCell>
  <singleXmlCell id="53" r="K25" connectionId="0">
    <xmlCellPr id="53" uniqueName="_Report_Observations_TWB.GBU.UBR">
      <xmlPr mapId="1" xpath="/Report/Observations/TWB.GBU.UBR" xmlDataType="double"/>
    </xmlCellPr>
  </singleXmlCell>
  <singleXmlCell id="56" r="K21" connectionId="0">
    <xmlCellPr id="56" uniqueName="_Report_Observations_TWB">
      <xmlPr mapId="1" xpath="/Report/Observations/TWB" xmlDataType="double"/>
    </xmlCellPr>
  </singleXmlCell>
  <singleXmlCell id="84" r="K27" connectionId="0">
    <xmlCellPr id="84" uniqueName="_Report_Observations_TWB.UBU.LWS_T.T.T">
      <xmlPr mapId="1" xpath="/Report/Observations/TWB.UBU.LWS/T.T.T" xmlDataType="double"/>
    </xmlCellPr>
  </singleXmlCell>
  <singleXmlCell id="85" r="K28" connectionId="0">
    <xmlCellPr id="85" uniqueName="_Report_Observations_TWB.UBU.UBR">
      <xmlPr mapId="1" xpath="/Report/Observations/TWB.UBU.UBR" xmlDataType="double"/>
    </xmlCellPr>
  </singleXmlCell>
  <singleXmlCell id="93" r="K30" connectionId="0">
    <xmlCellPr id="93" uniqueName="_Report_Observations_TWB.HQU">
      <xmlPr mapId="1" xpath="/Report/Observations/TWB.HQU" xmlDataType="double"/>
    </xmlCellPr>
  </singleXmlCell>
</singleXmlCells>
</file>

<file path=xl/tables/tableSingleCells3.xml><?xml version="1.0" encoding="utf-8"?>
<singleXmlCells xmlns="http://schemas.openxmlformats.org/spreadsheetml/2006/main">
  <singleXmlCell id="1" r="M22" connectionId="0">
    <xmlCellPr id="1" uniqueName="_Report_Observations_TWB.UBU.LWS.GBD_T.USD.T">
      <xmlPr mapId="1" xpath="/Report/Observations/TWB.UBU.LWS.GBD/T.USD.T" xmlDataType="double"/>
    </xmlCellPr>
  </singleXmlCell>
  <singleXmlCell id="2" r="M21" connectionId="0">
    <xmlCellPr id="2" uniqueName="_Report_Observations_TWB.UBU.LWS_T.USD.T">
      <xmlPr mapId="1" xpath="/Report/Observations/TWB.UBU.LWS/T.USD.T" xmlDataType="double"/>
    </xmlCellPr>
  </singleXmlCell>
  <singleXmlCell id="3" r="M24" connectionId="0">
    <xmlCellPr id="3" uniqueName="_Report_Observations_TWB.UBU.LWS.CPB_T.USD.T">
      <xmlPr mapId="1" xpath="/Report/Observations/TWB.UBU.LWS.CPB/T.USD.T" xmlDataType="double"/>
    </xmlCellPr>
  </singleXmlCell>
  <singleXmlCell id="4" r="M23" connectionId="0">
    <xmlCellPr id="4" uniqueName="_Report_Observations_TWB.UBU.LWS.CVB_T.USD.T">
      <xmlPr mapId="1" xpath="/Report/Observations/TWB.UBU.LWS.CVB/T.USD.T" xmlDataType="double"/>
    </xmlCellPr>
  </singleXmlCell>
  <singleXmlCell id="5" r="R32" connectionId="0">
    <xmlCellPr id="5" uniqueName="_Report_Observations_TWB.UBU.LWS.LQW.CPB_HQL">
      <xmlPr mapId="1" xpath="/Report/Observations/TWB.UBU.LWS.LQW.CPB/HQL" xmlDataType="double"/>
    </xmlCellPr>
  </singleXmlCell>
  <singleXmlCell id="6" r="R31" connectionId="0">
    <xmlCellPr id="6" uniqueName="_Report_Observations_TWB.UBU.LWS.LQW.CVB_HQL">
      <xmlPr mapId="1" xpath="/Report/Observations/TWB.UBU.LWS.LQW.CVB/HQL" xmlDataType="double"/>
    </xmlCellPr>
  </singleXmlCell>
  <singleXmlCell id="7" r="R34" connectionId="0">
    <xmlCellPr id="7" uniqueName="_Report_Observations_TWB.UBU.LWS.LQW.EQU_HQL">
      <xmlPr mapId="1" xpath="/Report/Observations/TWB.UBU.LWS.LQW.EQU/HQL" xmlDataType="double"/>
    </xmlCellPr>
  </singleXmlCell>
  <singleXmlCell id="8" r="R33" connectionId="0">
    <xmlCellPr id="8" uniqueName="_Report_Observations_TWB.UBU.LWS.LQW.BSC_HQL">
      <xmlPr mapId="1" xpath="/Report/Observations/TWB.UBU.LWS.LQW.BSC/HQL" xmlDataType="double"/>
    </xmlCellPr>
  </singleXmlCell>
  <singleXmlCell id="9" r="R35" connectionId="0">
    <xmlCellPr id="9" uniqueName="_Report_Observations_TWB.UBU.LWS.LQW.UBR_HQL">
      <xmlPr mapId="1" xpath="/Report/Observations/TWB.UBU.LWS.LQW.UBR/HQL" xmlDataType="double"/>
    </xmlCellPr>
  </singleXmlCell>
  <singleXmlCell id="12" r="M26" connectionId="0">
    <xmlCellPr id="12" uniqueName="_Report_Observations_TWB.UBU.LWS.EQU_T.USD.T">
      <xmlPr mapId="1" xpath="/Report/Observations/TWB.UBU.LWS.EQU/T.USD.T" xmlDataType="double"/>
    </xmlCellPr>
  </singleXmlCell>
  <singleXmlCell id="13" r="Q22" connectionId="0">
    <xmlCellPr id="13" uniqueName="_Report_Observations_TWB.UBU.LWS.GBD_T.T.AVW">
      <xmlPr mapId="1" xpath="/Report/Observations/TWB.UBU.LWS.GBD/T.T.AVW" xmlDataType="double"/>
    </xmlCellPr>
  </singleXmlCell>
  <singleXmlCell id="14" r="Q21" connectionId="0">
    <xmlCellPr id="14" uniqueName="_Report_Observations_TWB.UBU.LWS_T.T.AVW">
      <xmlPr mapId="1" xpath="/Report/Observations/TWB.UBU.LWS/T.T.AVW" xmlDataType="double"/>
    </xmlCellPr>
  </singleXmlCell>
  <singleXmlCell id="15" r="M25" connectionId="0">
    <xmlCellPr id="15" uniqueName="_Report_Observations_TWB.UBU.LWS.BSC_T.USD.T">
      <xmlPr mapId="1" xpath="/Report/Observations/TWB.UBU.LWS.BSC/T.USD.T" xmlDataType="double"/>
    </xmlCellPr>
  </singleXmlCell>
  <singleXmlCell id="16" r="Q24" connectionId="0">
    <xmlCellPr id="16" uniqueName="_Report_Observations_TWB.UBU.LWS.CPB_T.T.AVW">
      <xmlPr mapId="1" xpath="/Report/Observations/TWB.UBU.LWS.CPB/T.T.AVW" xmlDataType="double"/>
    </xmlCellPr>
  </singleXmlCell>
  <singleXmlCell id="17" r="Q23" connectionId="0">
    <xmlCellPr id="17" uniqueName="_Report_Observations_TWB.UBU.LWS.CVB_T.T.AVW">
      <xmlPr mapId="1" xpath="/Report/Observations/TWB.UBU.LWS.CVB/T.T.AVW" xmlDataType="double"/>
    </xmlCellPr>
  </singleXmlCell>
  <singleXmlCell id="18" r="M27" connectionId="0">
    <xmlCellPr id="18" uniqueName="_Report_Observations_TWB.UBU.LWS.UBR_T.USD.T">
      <xmlPr mapId="1" xpath="/Report/Observations/TWB.UBU.LWS.UBR/T.USD.T" xmlDataType="double"/>
    </xmlCellPr>
  </singleXmlCell>
  <singleXmlCell id="19" r="Q26" connectionId="0">
    <xmlCellPr id="19" uniqueName="_Report_Observations_TWB.UBU.LWS.EQU_T.T.AVW">
      <xmlPr mapId="1" xpath="/Report/Observations/TWB.UBU.LWS.EQU/T.T.AVW" xmlDataType="double"/>
    </xmlCellPr>
  </singleXmlCell>
  <singleXmlCell id="20" r="Q25" connectionId="0">
    <xmlCellPr id="20" uniqueName="_Report_Observations_TWB.UBU.LWS.BSC_T.T.AVW">
      <xmlPr mapId="1" xpath="/Report/Observations/TWB.UBU.LWS.BSC/T.T.AVW" xmlDataType="double"/>
    </xmlCellPr>
  </singleXmlCell>
  <singleXmlCell id="21" r="Q27" connectionId="0">
    <xmlCellPr id="21" uniqueName="_Report_Observations_TWB.UBU.LWS.UBR_T.T.AVW">
      <xmlPr mapId="1" xpath="/Report/Observations/TWB.UBU.LWS.UBR/T.T.AVW" xmlDataType="double"/>
    </xmlCellPr>
  </singleXmlCell>
  <singleXmlCell id="22" r="N21" connectionId="0">
    <xmlCellPr id="22" uniqueName="_Report_Observations_TWB.UBU.LWS_T.EUR.T">
      <xmlPr mapId="1" xpath="/Report/Observations/TWB.UBU.LWS/T.EUR.T" xmlDataType="double"/>
    </xmlCellPr>
  </singleXmlCell>
  <singleXmlCell id="23" r="N23" connectionId="0">
    <xmlCellPr id="23" uniqueName="_Report_Observations_TWB.UBU.LWS.CVB_T.EUR.T">
      <xmlPr mapId="1" xpath="/Report/Observations/TWB.UBU.LWS.CVB/T.EUR.T" xmlDataType="double"/>
    </xmlCellPr>
  </singleXmlCell>
  <singleXmlCell id="24" r="N22" connectionId="0">
    <xmlCellPr id="24" uniqueName="_Report_Observations_TWB.UBU.LWS.GBD_T.EUR.T">
      <xmlPr mapId="1" xpath="/Report/Observations/TWB.UBU.LWS.GBD/T.EUR.T" xmlDataType="double"/>
    </xmlCellPr>
  </singleXmlCell>
  <singleXmlCell id="25" r="S31" connectionId="0">
    <xmlCellPr id="25" uniqueName="_Report_Observations_TWB.UBU.LWS.LQW.CVB_NHQ">
      <xmlPr mapId="1" xpath="/Report/Observations/TWB.UBU.LWS.LQW.CVB/NHQ" xmlDataType="double"/>
    </xmlCellPr>
  </singleXmlCell>
  <singleXmlCell id="26" r="S30" connectionId="0">
    <xmlCellPr id="26" uniqueName="_Report_Observations_TWB.UBU.LWS.LQW.GBD_NHQ">
      <xmlPr mapId="1" xpath="/Report/Observations/TWB.UBU.LWS.LQW.GBD/NHQ" xmlDataType="double"/>
    </xmlCellPr>
  </singleXmlCell>
  <singleXmlCell id="27" r="S33" connectionId="0">
    <xmlCellPr id="27" uniqueName="_Report_Observations_TWB.UBU.LWS.LQW.BSC_NHQ">
      <xmlPr mapId="1" xpath="/Report/Observations/TWB.UBU.LWS.LQW.BSC/NHQ" xmlDataType="double"/>
    </xmlCellPr>
  </singleXmlCell>
  <singleXmlCell id="28" r="S32" connectionId="0">
    <xmlCellPr id="28" uniqueName="_Report_Observations_TWB.UBU.LWS.LQW.CPB_NHQ">
      <xmlPr mapId="1" xpath="/Report/Observations/TWB.UBU.LWS.LQW.CPB/NHQ" xmlDataType="double"/>
    </xmlCellPr>
  </singleXmlCell>
  <singleXmlCell id="29" r="S35" connectionId="0">
    <xmlCellPr id="29" uniqueName="_Report_Observations_TWB.UBU.LWS.LQW.UBR_NHQ">
      <xmlPr mapId="1" xpath="/Report/Observations/TWB.UBU.LWS.LQW.UBR/NHQ" xmlDataType="double"/>
    </xmlCellPr>
  </singleXmlCell>
  <singleXmlCell id="30" r="S34" connectionId="0">
    <xmlCellPr id="30" uniqueName="_Report_Observations_TWB.UBU.LWS.LQW.EQU_NHQ">
      <xmlPr mapId="1" xpath="/Report/Observations/TWB.UBU.LWS.LQW.EQU/NHQ" xmlDataType="double"/>
    </xmlCellPr>
  </singleXmlCell>
  <singleXmlCell id="31" r="R30" connectionId="0">
    <xmlCellPr id="31" uniqueName="_Report_Observations_TWB.UBU.LWS.LQW.GBD_HQL">
      <xmlPr mapId="1" xpath="/Report/Observations/TWB.UBU.LWS.LQW.GBD/HQL" xmlDataType="double"/>
    </xmlCellPr>
  </singleXmlCell>
  <singleXmlCell id="32" r="R29" connectionId="0">
    <xmlCellPr id="32" uniqueName="_Report_Observations_TWB.UBU.LWS.LQW_HQL">
      <xmlPr mapId="1" xpath="/Report/Observations/TWB.UBU.LWS.LQW/HQL" xmlDataType="double"/>
    </xmlCellPr>
  </singleXmlCell>
  <singleXmlCell id="33" r="R21" connectionId="0">
    <xmlCellPr id="33" uniqueName="_Report_Observations_TWB.UBU.LWS_HQL.T.T">
      <xmlPr mapId="1" xpath="/Report/Observations/TWB.UBU.LWS/HQL.T.T" xmlDataType="double"/>
    </xmlCellPr>
  </singleXmlCell>
  <singleXmlCell id="34" r="N25" connectionId="0">
    <xmlCellPr id="34" uniqueName="_Report_Observations_TWB.UBU.LWS.BSC_T.EUR.T">
      <xmlPr mapId="1" xpath="/Report/Observations/TWB.UBU.LWS.BSC/T.EUR.T" xmlDataType="double"/>
    </xmlCellPr>
  </singleXmlCell>
  <singleXmlCell id="35" r="N24" connectionId="0">
    <xmlCellPr id="35" uniqueName="_Report_Observations_TWB.UBU.LWS.CPB_T.EUR.T">
      <xmlPr mapId="1" xpath="/Report/Observations/TWB.UBU.LWS.CPB/T.EUR.T" xmlDataType="double"/>
    </xmlCellPr>
  </singleXmlCell>
  <singleXmlCell id="36" r="R23" connectionId="0">
    <xmlCellPr id="36" uniqueName="_Report_Observations_TWB.UBU.LWS.CVB_HQL.T.T">
      <xmlPr mapId="1" xpath="/Report/Observations/TWB.UBU.LWS.CVB/HQL.T.T" xmlDataType="double"/>
    </xmlCellPr>
  </singleXmlCell>
  <singleXmlCell id="37" r="N27" connectionId="0">
    <xmlCellPr id="37" uniqueName="_Report_Observations_TWB.UBU.LWS.UBR_T.EUR.T">
      <xmlPr mapId="1" xpath="/Report/Observations/TWB.UBU.LWS.UBR/T.EUR.T" xmlDataType="double"/>
    </xmlCellPr>
  </singleXmlCell>
  <singleXmlCell id="38" r="N26" connectionId="0">
    <xmlCellPr id="38" uniqueName="_Report_Observations_TWB.UBU.LWS.EQU_T.EUR.T">
      <xmlPr mapId="1" xpath="/Report/Observations/TWB.UBU.LWS.EQU/T.EUR.T" xmlDataType="double"/>
    </xmlCellPr>
  </singleXmlCell>
  <singleXmlCell id="39" r="R22" connectionId="0">
    <xmlCellPr id="39" uniqueName="_Report_Observations_TWB.UBU.LWS.GBD_HQL.T.T">
      <xmlPr mapId="1" xpath="/Report/Observations/TWB.UBU.LWS.GBD/HQL.T.T" xmlDataType="double"/>
    </xmlCellPr>
  </singleXmlCell>
  <singleXmlCell id="40" r="R25" connectionId="0">
    <xmlCellPr id="40" uniqueName="_Report_Observations_TWB.UBU.LWS.BSC_HQL.T.T">
      <xmlPr mapId="1" xpath="/Report/Observations/TWB.UBU.LWS.BSC/HQL.T.T" xmlDataType="double"/>
    </xmlCellPr>
  </singleXmlCell>
  <singleXmlCell id="41" r="R24" connectionId="0">
    <xmlCellPr id="41" uniqueName="_Report_Observations_TWB.UBU.LWS.CPB_HQL.T.T">
      <xmlPr mapId="1" xpath="/Report/Observations/TWB.UBU.LWS.CPB/HQL.T.T" xmlDataType="double"/>
    </xmlCellPr>
  </singleXmlCell>
  <singleXmlCell id="42" r="R27" connectionId="0">
    <xmlCellPr id="42" uniqueName="_Report_Observations_TWB.UBU.LWS.UBR_HQL.T.T">
      <xmlPr mapId="1" xpath="/Report/Observations/TWB.UBU.LWS.UBR/HQL.T.T" xmlDataType="double"/>
    </xmlCellPr>
  </singleXmlCell>
  <singleXmlCell id="43" r="R26" connectionId="0">
    <xmlCellPr id="43" uniqueName="_Report_Observations_TWB.UBU.LWS.EQU_HQL.T.T">
      <xmlPr mapId="1" xpath="/Report/Observations/TWB.UBU.LWS.EQU/HQL.T.T" xmlDataType="double"/>
    </xmlCellPr>
  </singleXmlCell>
  <singleXmlCell id="44" r="K22" connectionId="0">
    <xmlCellPr id="44" uniqueName="_Report_Observations_TWB.UBU.LWS.GBD_T.T.T">
      <xmlPr mapId="1" xpath="/Report/Observations/TWB.UBU.LWS.GBD/T.T.T" xmlDataType="double"/>
    </xmlCellPr>
  </singleXmlCell>
  <singleXmlCell id="45" r="K24" connectionId="0">
    <xmlCellPr id="45" uniqueName="_Report_Observations_TWB.UBU.LWS.CPB_T.T.T">
      <xmlPr mapId="1" xpath="/Report/Observations/TWB.UBU.LWS.CPB/T.T.T" xmlDataType="double"/>
    </xmlCellPr>
  </singleXmlCell>
  <singleXmlCell id="46" r="K23" connectionId="0">
    <xmlCellPr id="46" uniqueName="_Report_Observations_TWB.UBU.LWS.CVB_T.T.T">
      <xmlPr mapId="1" xpath="/Report/Observations/TWB.UBU.LWS.CVB/T.T.T" xmlDataType="double"/>
    </xmlCellPr>
  </singleXmlCell>
  <singleXmlCell id="47" r="K26" connectionId="0">
    <xmlCellPr id="47" uniqueName="_Report_Observations_TWB.UBU.LWS.EQU_T.T.T">
      <xmlPr mapId="1" xpath="/Report/Observations/TWB.UBU.LWS.EQU/T.T.T" xmlDataType="double"/>
    </xmlCellPr>
  </singleXmlCell>
  <singleXmlCell id="48" r="O22" connectionId="0">
    <xmlCellPr id="48" uniqueName="_Report_Observations_TWB.UBU.LWS.GBD_T.UBW.T">
      <xmlPr mapId="1" xpath="/Report/Observations/TWB.UBU.LWS.GBD/T.UBW.T" xmlDataType="double"/>
    </xmlCellPr>
  </singleXmlCell>
  <singleXmlCell id="49" r="O21" connectionId="0">
    <xmlCellPr id="49" uniqueName="_Report_Observations_TWB.UBU.LWS_T.UBW.T">
      <xmlPr mapId="1" xpath="/Report/Observations/TWB.UBU.LWS/T.UBW.T" xmlDataType="double"/>
    </xmlCellPr>
  </singleXmlCell>
  <singleXmlCell id="50" r="K25" connectionId="0">
    <xmlCellPr id="50" uniqueName="_Report_Observations_TWB.UBU.LWS.BSC_T.T.T">
      <xmlPr mapId="1" xpath="/Report/Observations/TWB.UBU.LWS.BSC/T.T.T" xmlDataType="double"/>
    </xmlCellPr>
  </singleXmlCell>
  <singleXmlCell id="57" r="K31" connectionId="0">
    <xmlCellPr id="57" uniqueName="_Report_Observations_TWB.UBU.LWS.LQW.CVB_T">
      <xmlPr mapId="1" xpath="/Report/Observations/TWB.UBU.LWS.LQW.CVB/T" xmlDataType="double"/>
    </xmlCellPr>
  </singleXmlCell>
  <singleXmlCell id="58" r="K30" connectionId="0">
    <xmlCellPr id="58" uniqueName="_Report_Observations_TWB.UBU.LWS.LQW.GBD_T">
      <xmlPr mapId="1" xpath="/Report/Observations/TWB.UBU.LWS.LQW.GBD/T" xmlDataType="double"/>
    </xmlCellPr>
  </singleXmlCell>
  <singleXmlCell id="59" r="K33" connectionId="0">
    <xmlCellPr id="59" uniqueName="_Report_Observations_TWB.UBU.LWS.LQW.BSC_T">
      <xmlPr mapId="1" xpath="/Report/Observations/TWB.UBU.LWS.LQW.BSC/T" xmlDataType="double"/>
    </xmlCellPr>
  </singleXmlCell>
  <singleXmlCell id="60" r="K32" connectionId="0">
    <xmlCellPr id="60" uniqueName="_Report_Observations_TWB.UBU.LWS.LQW.CPB_T">
      <xmlPr mapId="1" xpath="/Report/Observations/TWB.UBU.LWS.LQW.CPB/T" xmlDataType="double"/>
    </xmlCellPr>
  </singleXmlCell>
  <singleXmlCell id="61" r="K35" connectionId="0">
    <xmlCellPr id="61" uniqueName="_Report_Observations_TWB.UBU.LWS.LQW.UBR_T">
      <xmlPr mapId="1" xpath="/Report/Observations/TWB.UBU.LWS.LQW.UBR/T" xmlDataType="double"/>
    </xmlCellPr>
  </singleXmlCell>
  <singleXmlCell id="62" r="K34" connectionId="0">
    <xmlCellPr id="62" uniqueName="_Report_Observations_TWB.UBU.LWS.LQW.EQU_T">
      <xmlPr mapId="1" xpath="/Report/Observations/TWB.UBU.LWS.LQW.EQU/T" xmlDataType="double"/>
    </xmlCellPr>
  </singleXmlCell>
  <singleXmlCell id="63" r="S27" connectionId="0">
    <xmlCellPr id="63" uniqueName="_Report_Observations_TWB.UBU.LWS.UBR_NHQ.T.T">
      <xmlPr mapId="1" xpath="/Report/Observations/TWB.UBU.LWS.UBR/NHQ.T.T" xmlDataType="double"/>
    </xmlCellPr>
  </singleXmlCell>
  <singleXmlCell id="64" r="S29" connectionId="0">
    <xmlCellPr id="64" uniqueName="_Report_Observations_TWB.UBU.LWS.LQW_NHQ">
      <xmlPr mapId="1" xpath="/Report/Observations/TWB.UBU.LWS.LQW/NHQ" xmlDataType="double"/>
    </xmlCellPr>
  </singleXmlCell>
  <singleXmlCell id="65" r="O24" connectionId="0">
    <xmlCellPr id="65" uniqueName="_Report_Observations_TWB.UBU.LWS.CPB_T.UBW.T">
      <xmlPr mapId="1" xpath="/Report/Observations/TWB.UBU.LWS.CPB/T.UBW.T" xmlDataType="double"/>
    </xmlCellPr>
  </singleXmlCell>
  <singleXmlCell id="66" r="O23" connectionId="0">
    <xmlCellPr id="66" uniqueName="_Report_Observations_TWB.UBU.LWS.CVB_T.UBW.T">
      <xmlPr mapId="1" xpath="/Report/Observations/TWB.UBU.LWS.CVB/T.UBW.T" xmlDataType="double"/>
    </xmlCellPr>
  </singleXmlCell>
  <singleXmlCell id="67" r="K27" connectionId="0">
    <xmlCellPr id="67" uniqueName="_Report_Observations_TWB.UBU.LWS.UBR_T.T.T">
      <xmlPr mapId="1" xpath="/Report/Observations/TWB.UBU.LWS.UBR/T.T.T" xmlDataType="double"/>
    </xmlCellPr>
  </singleXmlCell>
  <singleXmlCell id="68" r="O26" connectionId="0">
    <xmlCellPr id="68" uniqueName="_Report_Observations_TWB.UBU.LWS.EQU_T.UBW.T">
      <xmlPr mapId="1" xpath="/Report/Observations/TWB.UBU.LWS.EQU/T.UBW.T" xmlDataType="double"/>
    </xmlCellPr>
  </singleXmlCell>
  <singleXmlCell id="69" r="S22" connectionId="0">
    <xmlCellPr id="69" uniqueName="_Report_Observations_TWB.UBU.LWS.GBD_NHQ.T.T">
      <xmlPr mapId="1" xpath="/Report/Observations/TWB.UBU.LWS.GBD/NHQ.T.T" xmlDataType="double"/>
    </xmlCellPr>
  </singleXmlCell>
  <singleXmlCell id="70" r="S21" connectionId="0">
    <xmlCellPr id="70" uniqueName="_Report_Observations_TWB.UBU.LWS_NHQ.T.T">
      <xmlPr mapId="1" xpath="/Report/Observations/TWB.UBU.LWS/NHQ.T.T" xmlDataType="double"/>
    </xmlCellPr>
  </singleXmlCell>
  <singleXmlCell id="71" r="O25" connectionId="0">
    <xmlCellPr id="71" uniqueName="_Report_Observations_TWB.UBU.LWS.BSC_T.UBW.T">
      <xmlPr mapId="1" xpath="/Report/Observations/TWB.UBU.LWS.BSC/T.UBW.T" xmlDataType="double"/>
    </xmlCellPr>
  </singleXmlCell>
  <singleXmlCell id="72" r="K29" connectionId="0">
    <xmlCellPr id="72" uniqueName="_Report_Observations_TWB.UBU.LWS.LQW_T">
      <xmlPr mapId="1" xpath="/Report/Observations/TWB.UBU.LWS.LQW/T" xmlDataType="double"/>
    </xmlCellPr>
  </singleXmlCell>
  <singleXmlCell id="73" r="S24" connectionId="0">
    <xmlCellPr id="73" uniqueName="_Report_Observations_TWB.UBU.LWS.CPB_NHQ.T.T">
      <xmlPr mapId="1" xpath="/Report/Observations/TWB.UBU.LWS.CPB/NHQ.T.T" xmlDataType="double"/>
    </xmlCellPr>
  </singleXmlCell>
  <singleXmlCell id="74" r="S23" connectionId="0">
    <xmlCellPr id="74" uniqueName="_Report_Observations_TWB.UBU.LWS.CVB_NHQ.T.T">
      <xmlPr mapId="1" xpath="/Report/Observations/TWB.UBU.LWS.CVB/NHQ.T.T" xmlDataType="double"/>
    </xmlCellPr>
  </singleXmlCell>
  <singleXmlCell id="75" r="O27" connectionId="0">
    <xmlCellPr id="75" uniqueName="_Report_Observations_TWB.UBU.LWS.UBR_T.UBW.T">
      <xmlPr mapId="1" xpath="/Report/Observations/TWB.UBU.LWS.UBR/T.UBW.T" xmlDataType="double"/>
    </xmlCellPr>
  </singleXmlCell>
  <singleXmlCell id="76" r="S26" connectionId="0">
    <xmlCellPr id="76" uniqueName="_Report_Observations_TWB.UBU.LWS.EQU_NHQ.T.T">
      <xmlPr mapId="1" xpath="/Report/Observations/TWB.UBU.LWS.EQU/NHQ.T.T" xmlDataType="double"/>
    </xmlCellPr>
  </singleXmlCell>
  <singleXmlCell id="77" r="S25" connectionId="0">
    <xmlCellPr id="77" uniqueName="_Report_Observations_TWB.UBU.LWS.BSC_NHQ.T.T">
      <xmlPr mapId="1" xpath="/Report/Observations/TWB.UBU.LWS.BSC/NHQ.T.T" xmlDataType="double"/>
    </xmlCellPr>
  </singleXmlCell>
  <singleXmlCell id="78" r="L21" connectionId="0">
    <xmlCellPr id="78" uniqueName="_Report_Observations_TWB.UBU.LWS_T.CHF.T">
      <xmlPr mapId="1" xpath="/Report/Observations/TWB.UBU.LWS/T.CHF.T" xmlDataType="double"/>
    </xmlCellPr>
  </singleXmlCell>
  <singleXmlCell id="79" r="L23" connectionId="0">
    <xmlCellPr id="79" uniqueName="_Report_Observations_TWB.UBU.LWS.CVB_T.CHF.T">
      <xmlPr mapId="1" xpath="/Report/Observations/TWB.UBU.LWS.CVB/T.CHF.T" xmlDataType="double"/>
    </xmlCellPr>
  </singleXmlCell>
  <singleXmlCell id="80" r="L22" connectionId="0">
    <xmlCellPr id="80" uniqueName="_Report_Observations_TWB.UBU.LWS.GBD_T.CHF.T">
      <xmlPr mapId="1" xpath="/Report/Observations/TWB.UBU.LWS.GBD/T.CHF.T" xmlDataType="double"/>
    </xmlCellPr>
  </singleXmlCell>
  <singleXmlCell id="81" r="P21" connectionId="0">
    <xmlCellPr id="81" uniqueName="_Report_Observations_TWB.UBU.LWS_T.T.SIX">
      <xmlPr mapId="1" xpath="/Report/Observations/TWB.UBU.LWS/T.T.SIX" xmlDataType="double"/>
    </xmlCellPr>
  </singleXmlCell>
  <singleXmlCell id="82" r="L25" connectionId="0">
    <xmlCellPr id="82" uniqueName="_Report_Observations_TWB.UBU.LWS.BSC_T.CHF.T">
      <xmlPr mapId="1" xpath="/Report/Observations/TWB.UBU.LWS.BSC/T.CHF.T" xmlDataType="double"/>
    </xmlCellPr>
  </singleXmlCell>
  <singleXmlCell id="83" r="L24" connectionId="0">
    <xmlCellPr id="83" uniqueName="_Report_Observations_TWB.UBU.LWS.CPB_T.CHF.T">
      <xmlPr mapId="1" xpath="/Report/Observations/TWB.UBU.LWS.CPB/T.CHF.T" xmlDataType="double"/>
    </xmlCellPr>
  </singleXmlCell>
  <singleXmlCell id="86" r="P23" connectionId="0">
    <xmlCellPr id="86" uniqueName="_Report_Observations_TWB.UBU.LWS.CVB_T.T.SIX">
      <xmlPr mapId="1" xpath="/Report/Observations/TWB.UBU.LWS.CVB/T.T.SIX" xmlDataType="double"/>
    </xmlCellPr>
  </singleXmlCell>
  <singleXmlCell id="87" r="L27" connectionId="0">
    <xmlCellPr id="87" uniqueName="_Report_Observations_TWB.UBU.LWS.UBR_T.CHF.T">
      <xmlPr mapId="1" xpath="/Report/Observations/TWB.UBU.LWS.UBR/T.CHF.T" xmlDataType="double"/>
    </xmlCellPr>
  </singleXmlCell>
  <singleXmlCell id="88" r="L26" connectionId="0">
    <xmlCellPr id="88" uniqueName="_Report_Observations_TWB.UBU.LWS.EQU_T.CHF.T">
      <xmlPr mapId="1" xpath="/Report/Observations/TWB.UBU.LWS.EQU/T.CHF.T" xmlDataType="double"/>
    </xmlCellPr>
  </singleXmlCell>
  <singleXmlCell id="89" r="P22" connectionId="0">
    <xmlCellPr id="89" uniqueName="_Report_Observations_TWB.UBU.LWS.GBD_T.T.SIX">
      <xmlPr mapId="1" xpath="/Report/Observations/TWB.UBU.LWS.GBD/T.T.SIX" xmlDataType="double"/>
    </xmlCellPr>
  </singleXmlCell>
  <singleXmlCell id="90" r="P25" connectionId="0">
    <xmlCellPr id="90" uniqueName="_Report_Observations_TWB.UBU.LWS.BSC_T.T.SIX">
      <xmlPr mapId="1" xpath="/Report/Observations/TWB.UBU.LWS.BSC/T.T.SIX" xmlDataType="double"/>
    </xmlCellPr>
  </singleXmlCell>
  <singleXmlCell id="91" r="P24" connectionId="0">
    <xmlCellPr id="91" uniqueName="_Report_Observations_TWB.UBU.LWS.CPB_T.T.SIX">
      <xmlPr mapId="1" xpath="/Report/Observations/TWB.UBU.LWS.CPB/T.T.SIX" xmlDataType="double"/>
    </xmlCellPr>
  </singleXmlCell>
  <singleXmlCell id="92" r="P27" connectionId="0">
    <xmlCellPr id="92" uniqueName="_Report_Observations_TWB.UBU.LWS.UBR_T.T.SIX">
      <xmlPr mapId="1" xpath="/Report/Observations/TWB.UBU.LWS.UBR/T.T.SIX" xmlDataType="double"/>
    </xmlCellPr>
  </singleXmlCell>
  <singleXmlCell id="94" r="P26" connectionId="0">
    <xmlCellPr id="94" uniqueName="_Report_Observations_TWB.UBU.LWS.EQU_T.T.SIX">
      <xmlPr mapId="1" xpath="/Report/Observations/TWB.UBU.LWS.EQU/T.T.SIX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6.xml" Type="http://schemas.openxmlformats.org/officeDocument/2006/relationships/comments"/><Relationship Id="rId6" Target="../drawings/vmlDrawing4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3.vml" Type="http://schemas.openxmlformats.org/officeDocument/2006/relationships/vmlDrawing"/><Relationship Id="rId3" Target="../tables/tableSingleCells3.xml" Type="http://schemas.openxmlformats.org/officeDocument/2006/relationships/tableSingleCells"/><Relationship Id="rId4" Target="../drawings/drawing2.xml" Type="http://schemas.openxmlformats.org/officeDocument/2006/relationships/drawing"/><Relationship Id="rId5" Target="../comments13.xml" Type="http://schemas.openxmlformats.org/officeDocument/2006/relationships/comments"/><Relationship Id="rId6" Target="../drawings/vmlDrawing5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0"/>
  <sheetViews>
    <sheetView showGridLines="0" showRowColHeaders="0" tabSelected="1" zoomScale="80" zoomScaleNormal="80" workbookViewId="0" showZeros="true">
      <selection activeCell="H1" sqref="H1"/>
    </sheetView>
  </sheetViews>
  <sheetFormatPr baseColWidth="10" defaultColWidth="11.42578125" defaultRowHeight="14.25" x14ac:dyDescent="0.2"/>
  <cols>
    <col min="1" max="1" customWidth="true" style="4" width="0.7109375"/>
    <col min="2" max="2" customWidth="true" style="4" width="17.28515625"/>
    <col min="3" max="3" customWidth="true" style="4" width="12.5703125"/>
    <col min="4" max="5" customWidth="true" style="4" width="18.7109375"/>
    <col min="6" max="6" customWidth="true" style="4" width="8.5703125"/>
    <col min="7" max="7" customWidth="true" style="4" width="12.7109375"/>
    <col min="8" max="8" customWidth="true" style="4" width="15.0"/>
    <col min="9" max="9" customWidth="true" style="4" width="7.28515625"/>
    <col min="10" max="16384" style="4" width="11.42578125"/>
  </cols>
  <sheetData>
    <row r="1" spans="1:10" ht="20.100000000000001" customHeight="1" x14ac:dyDescent="0.2">
      <c r="B1" s="33" t="s">
        <v>98</v>
      </c>
      <c r="C1" s="51" t="s">
        <v>1</v>
      </c>
      <c r="G1" s="48" t="s">
        <v>27</v>
      </c>
      <c r="H1" s="55" t="s">
        <v>30</v>
      </c>
      <c r="J1" s="2" t="s">
        <v>4</v>
      </c>
    </row>
    <row r="2" spans="1:10" ht="20.100000000000001" customHeight="1" x14ac:dyDescent="0.2">
      <c r="B2" s="54" t="s">
        <v>99</v>
      </c>
      <c r="C2" s="51" t="s">
        <v>2</v>
      </c>
      <c r="G2" s="48" t="s">
        <v>3</v>
      </c>
      <c r="H2" s="53" t="s">
        <v>11</v>
      </c>
    </row>
    <row r="3" spans="1:10" ht="20.100000000000001" customHeight="1" x14ac:dyDescent="0.2">
      <c r="B3" s="52" t="s">
        <v>31</v>
      </c>
      <c r="C3" s="51" t="s">
        <v>13</v>
      </c>
    </row>
    <row r="4" spans="1:10" ht="20.100000000000001" customHeight="1" x14ac:dyDescent="0.2">
      <c r="B4" s="52" t="s">
        <v>28</v>
      </c>
      <c r="C4" s="51" t="s">
        <v>21</v>
      </c>
      <c r="D4" s="24"/>
      <c r="E4" s="24"/>
    </row>
    <row r="5" spans="1:10" ht="20.100000000000001" customHeight="1" x14ac:dyDescent="0.2">
      <c r="B5" s="35" t="s">
        <v>20</v>
      </c>
      <c r="C5" s="51" t="s">
        <v>19</v>
      </c>
      <c r="D5" s="24"/>
      <c r="E5" s="24"/>
    </row>
    <row r="6" spans="1:10" ht="20.100000000000001" customHeight="1" x14ac:dyDescent="0.2">
      <c r="B6" s="52" t="s">
        <v>28</v>
      </c>
      <c r="C6" s="56" t="s">
        <v>37</v>
      </c>
      <c r="D6" s="24"/>
      <c r="E6" s="24"/>
    </row>
    <row r="7" spans="1:10" ht="35.25" customHeight="1" x14ac:dyDescent="0.25">
      <c r="B7" s="82" t="s">
        <v>97</v>
      </c>
      <c r="C7" s="82"/>
      <c r="D7" s="82"/>
      <c r="E7" s="82"/>
      <c r="F7" s="82"/>
      <c r="G7" s="82"/>
      <c r="H7" s="82"/>
    </row>
    <row r="8" spans="1:10" ht="21" customHeight="1" x14ac:dyDescent="0.2">
      <c r="B8" s="83" t="s">
        <v>100</v>
      </c>
      <c r="C8" s="83"/>
      <c r="D8" s="83"/>
      <c r="E8" s="83"/>
      <c r="F8" s="83"/>
      <c r="G8" s="83"/>
      <c r="H8" s="83"/>
    </row>
    <row r="9" spans="1:10" ht="21" hidden="1" customHeight="1" x14ac:dyDescent="0.2">
      <c r="B9" s="50"/>
      <c r="C9" s="50"/>
      <c r="D9" s="50"/>
      <c r="E9" s="50"/>
      <c r="F9" s="50"/>
      <c r="G9" s="50"/>
      <c r="H9" s="4"/>
    </row>
    <row r="10" spans="1:10" ht="27" customHeight="1" x14ac:dyDescent="0.2">
      <c r="B10" s="63"/>
    </row>
    <row r="11" spans="1:10" ht="18" customHeight="1" x14ac:dyDescent="0.2">
      <c r="A11" s="3"/>
      <c r="D11" s="86"/>
      <c r="E11" s="86"/>
      <c r="F11" s="86"/>
      <c r="G11" s="86"/>
    </row>
    <row r="12" spans="1:10" ht="36" customHeight="1" x14ac:dyDescent="0.2">
      <c r="A12" s="3"/>
      <c r="B12" t="s" s="4">
        <v>22</v>
      </c>
      <c r="D12" s="92"/>
      <c r="E12" s="92"/>
      <c r="F12" s="92"/>
      <c r="G12" s="92"/>
      <c r="H12" s="92"/>
    </row>
    <row r="13" spans="1:10" customFormat="1" ht="15" customHeight="1" x14ac:dyDescent="0.2">
      <c r="D13" s="85"/>
      <c r="E13" s="85"/>
      <c r="F13" s="85"/>
      <c r="G13" s="85"/>
    </row>
    <row r="14" spans="1:10" customFormat="1" ht="12.75" hidden="1" x14ac:dyDescent="0.2">
      <c r="D14" s="85"/>
      <c r="E14" s="85"/>
      <c r="F14" s="85"/>
      <c r="G14" s="85"/>
    </row>
    <row r="15" spans="1:10" customFormat="1" ht="12.75" hidden="1" x14ac:dyDescent="0.2">
      <c r="D15" s="85"/>
      <c r="E15" s="85"/>
      <c r="F15" s="85"/>
      <c r="G15" s="85"/>
    </row>
    <row r="16" spans="1:10" customFormat="1" ht="12.75" hidden="1" x14ac:dyDescent="0.2">
      <c r="D16" s="85"/>
      <c r="E16" s="85"/>
      <c r="F16" s="85"/>
      <c r="G16" s="85"/>
    </row>
    <row r="17" spans="1:16" customFormat="1" ht="12.75" hidden="1" x14ac:dyDescent="0.2">
      <c r="D17" s="85"/>
      <c r="E17" s="85"/>
      <c r="F17" s="85"/>
      <c r="G17" s="85"/>
    </row>
    <row r="18" spans="1:16" ht="20.100000000000001" hidden="1" customHeight="1" x14ac:dyDescent="0.2">
      <c r="A18" s="3"/>
      <c r="B18" s="4"/>
      <c r="D18" s="4"/>
      <c r="E18" s="4"/>
      <c r="F18" s="4"/>
      <c r="G18" s="4"/>
    </row>
    <row r="19" spans="1:16" ht="15" customHeight="1" x14ac:dyDescent="0.2">
      <c r="B19" s="4"/>
      <c r="D19" s="4"/>
      <c r="E19" s="4"/>
      <c r="F19" s="4"/>
      <c r="G19" s="4"/>
    </row>
    <row r="20" spans="1:16" customFormat="1" ht="15" customHeight="1" x14ac:dyDescent="0.2">
      <c r="B20" t="s" s="4">
        <v>25</v>
      </c>
      <c r="D20" t="s" s="4">
        <v>23</v>
      </c>
      <c r="E20" t="s" s="4">
        <v>24</v>
      </c>
    </row>
    <row r="21" spans="1:16" s="64" customFormat="1" ht="15" customHeight="1" x14ac:dyDescent="0.2">
      <c r="B21" s="4"/>
      <c r="C21" s="78" t="s">
        <v>15</v>
      </c>
      <c r="D21" s="78">
        <f>Validation!B5</f>
      </c>
      <c r="E21" s="78"/>
      <c r="F21" s="4"/>
      <c r="G21" s="4"/>
      <c r="H21" s="4"/>
    </row>
    <row r="22">
      <c r="C22" t="s" s="4">
        <v>39</v>
      </c>
      <c r="D22" s="4">
        <f>Validation!B9</f>
      </c>
    </row>
    <row r="23">
      <c r="C23" t="s" s="4">
        <v>40</v>
      </c>
      <c r="D23" s="4">
        <f>Validation!B12</f>
      </c>
    </row>
    <row r="24" spans="1:16" ht="15" customHeight="1" x14ac:dyDescent="0.2">
      <c r="B24" s="4"/>
      <c r="C24" s="78"/>
      <c r="D24" s="78"/>
      <c r="E24" s="78"/>
      <c r="F24" s="4"/>
      <c r="G24" s="4"/>
      <c r="H24" s="4"/>
    </row>
    <row r="25" spans="1:16" ht="15" customHeight="1" x14ac:dyDescent="0.2">
      <c r="B25" s="4"/>
      <c r="C25" s="78"/>
      <c r="D25" s="78"/>
      <c r="E25" s="78"/>
      <c r="F25" s="4"/>
      <c r="G25" s="4"/>
      <c r="H25" s="4"/>
    </row>
    <row r="26" spans="1:16" ht="15" customHeight="1" x14ac:dyDescent="0.2">
      <c r="B26" s="4"/>
      <c r="C26" s="4"/>
      <c r="D26" s="4"/>
      <c r="E26" s="4"/>
      <c r="F26" s="4"/>
      <c r="G26" s="4"/>
      <c r="H26" s="4"/>
      <c r="P26" s="1"/>
    </row>
    <row r="27" spans="1:16" ht="42" customHeight="1" x14ac:dyDescent="0.2">
      <c r="B27" s="89" t="s">
        <v>95</v>
      </c>
      <c r="C27" s="90"/>
      <c r="D27" s="90"/>
      <c r="E27" s="90"/>
      <c r="F27" s="90"/>
      <c r="G27" s="90"/>
      <c r="H27" s="91"/>
    </row>
    <row r="28" spans="1:16" x14ac:dyDescent="0.2">
      <c r="B28" s="11"/>
      <c r="C28" s="11"/>
      <c r="D28" s="11"/>
      <c r="E28" s="11"/>
      <c r="F28" s="11"/>
      <c r="G28" s="11"/>
      <c r="H28" s="11"/>
    </row>
    <row r="29" spans="1:16" ht="21" customHeight="1" x14ac:dyDescent="0.2">
      <c r="B29" s="87" t="s">
        <v>96</v>
      </c>
      <c r="C29" s="88"/>
      <c r="D29" s="88"/>
      <c r="E29" s="88"/>
      <c r="F29" s="88"/>
      <c r="G29" s="88"/>
      <c r="H29" s="88"/>
    </row>
    <row r="30" spans="1:16" x14ac:dyDescent="0.2">
      <c r="B30" s="13" t="s">
        <v>32</v>
      </c>
      <c r="C30" s="13"/>
      <c r="D30" s="13"/>
      <c r="E30" s="13"/>
      <c r="F30" s="13"/>
      <c r="G30" s="13"/>
      <c r="H30" s="13"/>
    </row>
    <row r="31" spans="1:16" ht="21" customHeight="1" x14ac:dyDescent="0.2">
      <c r="B31" s="84" t="s">
        <v>9</v>
      </c>
      <c r="C31" s="84"/>
      <c r="D31" s="84"/>
      <c r="E31" s="84"/>
      <c r="F31" s="84"/>
      <c r="G31" s="84"/>
      <c r="H31" s="84"/>
    </row>
    <row r="32" spans="1:16" x14ac:dyDescent="0.2">
      <c r="B32" s="84" t="str">
        <f><![CDATA["unter Angabe Ihres Codes ("&H1&"), der Erhebung ("&B1&") und des Stichdatums ("&IF(ISTEXT(H2),H2,DAY(H2)&"."&MONTH(H2)&"."&YEAR(H2))&")."]]></f>
        <v>unter Angabe Ihres Codes (XXXXXX), der Erhebung (LGWS_U) und des Stichdatums (TT.MM.JJJJ).</v>
      </c>
      <c r="C32" s="84"/>
      <c r="D32" s="84"/>
      <c r="E32" s="84"/>
      <c r="F32" s="84"/>
      <c r="G32" s="84"/>
      <c r="H32" s="84"/>
    </row>
    <row r="33" spans="2:11" ht="15" customHeight="1" x14ac:dyDescent="0.2">
      <c r="B33" s="5"/>
      <c r="C33" s="6"/>
      <c r="D33" s="6"/>
      <c r="E33" s="6"/>
      <c r="F33" s="6"/>
      <c r="G33" s="6"/>
      <c r="H33" s="6"/>
    </row>
    <row r="34" spans="2:11" ht="21" customHeight="1" x14ac:dyDescent="0.2">
      <c r="B34" s="9" t="s">
        <v>0</v>
      </c>
      <c r="C34" s="10"/>
      <c r="D34" s="10"/>
      <c r="E34" s="10"/>
      <c r="F34" s="7" t="s">
        <v>8</v>
      </c>
      <c r="H34" s="12" t="str">
        <f>HYPERLINK("mailto:forms@snb.ch?subject="&amp;H37&amp;" Formularbestellung","forms@snb.ch")</f>
        <v>forms@snb.ch</v>
      </c>
    </row>
    <row r="35" spans="2:11" x14ac:dyDescent="0.2">
      <c r="B35" s="9" t="s">
        <v>29</v>
      </c>
      <c r="C35" s="10"/>
      <c r="D35" s="10"/>
      <c r="E35" s="10"/>
      <c r="F35" s="8" t="s">
        <v>7</v>
      </c>
      <c r="H35" s="12" t="str">
        <f>HYPERLINK("mailto:statistik.erhebungen@snb.ch?subject="&amp;H37&amp;" Anfrage","statistik.erhebungen@snb.ch")</f>
        <v>statistik.erhebungen@snb.ch</v>
      </c>
    </row>
    <row r="36" spans="2:11" x14ac:dyDescent="0.2">
      <c r="B36" s="9" t="s">
        <v>6</v>
      </c>
      <c r="C36" s="10"/>
      <c r="D36" s="10"/>
      <c r="E36" s="10"/>
      <c r="F36" s="8"/>
      <c r="G36" s="10"/>
      <c r="H36" s="12"/>
      <c r="K36" s="4"/>
    </row>
    <row r="37" spans="2:11" x14ac:dyDescent="0.2">
      <c r="B37" s="9" t="s">
        <v>10</v>
      </c>
      <c r="C37" s="10"/>
      <c r="D37" s="10"/>
      <c r="E37" s="10"/>
      <c r="F37" s="8" t="s">
        <v>5</v>
      </c>
      <c r="G37" s="10"/>
      <c r="H37" s="8" t="str">
        <f><![CDATA[H1&" "&""&B1&" "&IF(ISTEXT(H2),H2,DAY(H2)&"."&MONTH(H2)&"."&YEAR(H2))]]></f>
        <v>XXXXXX LGWS_U TT.MM.JJJJ</v>
      </c>
      <c r="K37" s="4"/>
    </row>
    <row r="38" spans="2:11" x14ac:dyDescent="0.2">
      <c r="B38" s="9" t="s">
        <v>26</v>
      </c>
      <c r="C38" s="10"/>
      <c r="D38" s="10"/>
      <c r="E38" s="10"/>
    </row>
    <row r="39" spans="2:11" x14ac:dyDescent="0.2">
      <c r="B39" s="9"/>
      <c r="C39" s="10"/>
      <c r="D39" s="10"/>
      <c r="E39" s="10"/>
      <c r="F39" s="10"/>
      <c r="G39" s="10"/>
      <c r="H39" s="10"/>
    </row>
    <row r="40" spans="2:11" ht="13.15" customHeight="1" x14ac:dyDescent="0.2">
      <c r="C40" s="10"/>
      <c r="D40" s="10"/>
      <c r="E40" s="10"/>
      <c r="F40" s="10"/>
      <c r="G40" s="10"/>
      <c r="H40" s="10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7:H7"/>
    <mergeCell ref="B8:H8"/>
    <mergeCell ref="B31:H31"/>
    <mergeCell ref="B32:H32"/>
    <mergeCell ref="D17:G17"/>
    <mergeCell ref="D11:G11"/>
    <mergeCell ref="D13:G13"/>
    <mergeCell ref="D14:G14"/>
    <mergeCell ref="B29:H29"/>
    <mergeCell ref="B27:H27"/>
    <mergeCell ref="D15:G15"/>
    <mergeCell ref="D16:G16"/>
    <mergeCell ref="D12:H12"/>
  </mergeCells>
  <conditionalFormatting sqref="D12">
    <cfRule type="containsBlanks" dxfId="2" priority="5">
      <formula>LEN(TRIM(D12))=0</formula>
    </cfRule>
  </conditionalFormatting>
  <conditionalFormatting sqref="H1">
    <cfRule type="cellIs" dxfId="1" priority="1" operator="equal">
      <formula>"XXXXXX"</formula>
    </cfRule>
  </conditionalFormatting>
  <conditionalFormatting sqref="H2">
    <cfRule type="containsText" dxfId="0" priority="3" operator="containsText" text="TT.MM.JJJJ">
      <formula>NOT(ISERROR(SEARCH("TT.MM.JJJJ",H2)))</formula>
    </cfRule>
  </conditionalFormatting>
  <conditionalFormatting sqref="D21:D23">
    <cfRule type="expression" dxfId="28" priority="4">
      <formula>AND(D21=0,NOT(ISBLANK(D21)))</formula>
    </cfRule>
    <cfRule type="expression" dxfId="29" priority="5">
      <formula>D21&gt;0</formula>
    </cfRule>
  </conditionalFormatting>
  <conditionalFormatting sqref="D21:E23">
    <cfRule type="expression" dxfId="30" priority="6">
      <formula>AND(D21=0,NOT(ISBLANK(D21)))</formula>
    </cfRule>
    <cfRule type="expression" dxfId="31" priority="7">
      <formula>D21&gt;0</formula>
    </cfRule>
  </conditionalFormatting>
  <dataValidations count="1">
    <dataValidation type="custom" allowBlank="1" showInputMessage="1" showErrorMessage="1" sqref="H1" xr:uid="{00000000-0002-0000-0000-000000000000}">
      <formula1>AND(VALUE(I_SubjectId) &gt; 100000,VALUE(I_SubjectId) &lt; 1000000)</formula1>
    </dataValidation>
  </dataValidations>
  <printOptions horizontalCentered="1" verticalCentered="1"/>
  <pageMargins left="0.62992125984251968" right="0.6692913385826772" top="0.78740157480314965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14.xml><?xml version="1.0" encoding="utf-8"?>
<worksheet xmlns="http://schemas.openxmlformats.org/spreadsheetml/2006/main">
  <dimension ref="A1:F79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07">
        <v>25</v>
      </c>
    </row>
    <row r="4">
      <c r="A4" t="s" s="106">
        <v>15</v>
      </c>
    </row>
    <row r="5">
      <c r="A5" t="s" s="0">
        <v>306</v>
      </c>
      <c r="B5" s="0">
        <f>B9+B12</f>
      </c>
    </row>
    <row r="6">
      <c r="A6" t="s" s="0">
        <v>307</v>
      </c>
    </row>
    <row r="8">
      <c r="A8" t="s" s="106">
        <v>39</v>
      </c>
    </row>
    <row r="9">
      <c r="A9" t="s" s="0">
        <v>306</v>
      </c>
      <c r="B9" s="0">
        <f>COUNTIFS(F16:F22,"*ERROR*")</f>
      </c>
    </row>
    <row r="11">
      <c r="A11" t="s" s="106">
        <v>40</v>
      </c>
    </row>
    <row r="12">
      <c r="A12" t="s" s="0">
        <v>306</v>
      </c>
      <c r="B12" s="0">
        <f>COUNTIFS(F23:F79,"*ERROR*")</f>
      </c>
    </row>
    <row r="15">
      <c r="A15" t="s" s="0">
        <v>101</v>
      </c>
      <c r="B15" t="s" s="0">
        <v>102</v>
      </c>
      <c r="C15" t="s" s="0">
        <v>103</v>
      </c>
      <c r="D15" t="s" s="0">
        <v>104</v>
      </c>
      <c r="E15" t="s" s="0">
        <v>105</v>
      </c>
      <c r="F15" t="s" s="0">
        <v>106</v>
      </c>
    </row>
    <row r="16">
      <c r="A16" t="s" s="109">
        <v>39</v>
      </c>
      <c r="B16" t="s" s="108">
        <v>107</v>
      </c>
      <c r="C16" t="s" s="109">
        <v>108</v>
      </c>
      <c r="D16" t="s" s="109">
        <v>109</v>
      </c>
      <c r="E16" t="s" s="109">
        <v>110</v>
      </c>
      <c r="F16" s="109">
        <f>IF(ABS('LGWS_U01'!K21-'LGWS_U01'!K23-'LGWS_U01'!K24-'LGWS_U01'!K25-'LGWS_U01'!K27-'LGWS_U01'!K28)&lt;1,"OK","ERROR")</f>
      </c>
    </row>
    <row r="17">
      <c r="A17" t="s" s="109">
        <v>39</v>
      </c>
      <c r="B17" t="s" s="108">
        <v>111</v>
      </c>
      <c r="C17" t="s" s="109">
        <v>112</v>
      </c>
      <c r="D17" t="s" s="109">
        <v>113</v>
      </c>
      <c r="E17" t="s" s="109">
        <v>114</v>
      </c>
      <c r="F17" s="109">
        <f>IF('LGWS_U01'!K27&gt;0,"OK","ERROR")</f>
      </c>
    </row>
    <row r="18">
      <c r="A18" t="s" s="109">
        <v>39</v>
      </c>
      <c r="B18" t="s" s="108">
        <v>115</v>
      </c>
      <c r="C18" t="s" s="109">
        <v>112</v>
      </c>
      <c r="D18" t="s" s="109">
        <v>116</v>
      </c>
      <c r="E18" t="s" s="109">
        <v>117</v>
      </c>
      <c r="F18" s="109">
        <f>IF('LGWS_U01'!K30&gt;0,"OK","ERROR")</f>
      </c>
    </row>
    <row r="19">
      <c r="A19" t="s" s="109">
        <v>118</v>
      </c>
      <c r="B19" t="s" s="109">
        <v>119</v>
      </c>
      <c r="C19" t="s" s="109">
        <v>120</v>
      </c>
      <c r="D19" t="s" s="109">
        <v>121</v>
      </c>
      <c r="E19" t="s" s="109">
        <v>122</v>
      </c>
      <c r="F19" s="109">
        <f>IF(ABS('LGWS_U01'!K27-'LGWS_U02'!L21-'LGWS_U02'!M21-'LGWS_U02'!N21-'LGWS_U02'!O21)&lt;1,"OK","ERROR")</f>
      </c>
    </row>
    <row r="20">
      <c r="A20" t="s" s="109">
        <v>118</v>
      </c>
      <c r="B20" t="s" s="109">
        <v>123</v>
      </c>
      <c r="C20" t="s" s="109">
        <v>120</v>
      </c>
      <c r="D20" t="s" s="109">
        <v>124</v>
      </c>
      <c r="E20" t="s" s="109">
        <v>125</v>
      </c>
      <c r="F20" s="109">
        <f>IF(ABS('LGWS_U01'!K27-'LGWS_U02'!P21-'LGWS_U02'!Q21)&lt;1,"OK","ERROR")</f>
      </c>
    </row>
    <row r="21">
      <c r="A21" t="s" s="109">
        <v>118</v>
      </c>
      <c r="B21" t="s" s="109">
        <v>126</v>
      </c>
      <c r="C21" t="s" s="109">
        <v>120</v>
      </c>
      <c r="D21" t="s" s="109">
        <v>127</v>
      </c>
      <c r="E21" t="s" s="109">
        <v>128</v>
      </c>
      <c r="F21" s="109">
        <f>IF(ABS('LGWS_U01'!K27-'LGWS_U02'!R21-'LGWS_U02'!S21)&lt;1,"OK","ERROR")</f>
      </c>
    </row>
    <row r="22">
      <c r="A22" t="s" s="109">
        <v>118</v>
      </c>
      <c r="B22" t="s" s="109">
        <v>129</v>
      </c>
      <c r="C22" t="s" s="109">
        <v>120</v>
      </c>
      <c r="D22" t="s" s="109">
        <v>130</v>
      </c>
      <c r="E22" t="s" s="109">
        <v>131</v>
      </c>
      <c r="F22" s="109">
        <f>IF(ABS('LGWS_U01'!K27-'LGWS_U02'!K22-'LGWS_U02'!K23-'LGWS_U02'!K24-'LGWS_U02'!K25-'LGWS_U02'!K26-'LGWS_U02'!K27)&lt;1,"OK","ERROR")</f>
      </c>
    </row>
    <row r="23">
      <c r="A23" t="s" s="109">
        <v>40</v>
      </c>
      <c r="B23" t="s" s="108">
        <v>132</v>
      </c>
      <c r="C23" t="s" s="109">
        <v>108</v>
      </c>
      <c r="D23" t="s" s="109">
        <v>133</v>
      </c>
      <c r="E23" t="s" s="109">
        <v>134</v>
      </c>
      <c r="F23" s="109">
        <f>IF(ABS('LGWS_U02'!L21-'LGWS_U02'!L22-'LGWS_U02'!L23-'LGWS_U02'!L24-'LGWS_U02'!L25-'LGWS_U02'!L26-'LGWS_U02'!L27)&lt;1,"OK","ERROR")</f>
      </c>
    </row>
    <row r="24">
      <c r="A24" t="s" s="109">
        <v>40</v>
      </c>
      <c r="B24" t="s" s="108">
        <v>135</v>
      </c>
      <c r="C24" t="s" s="109">
        <v>108</v>
      </c>
      <c r="D24" t="s" s="109">
        <v>136</v>
      </c>
      <c r="E24" t="s" s="109">
        <v>137</v>
      </c>
      <c r="F24" s="109">
        <f>IF(ABS('LGWS_U02'!M21-'LGWS_U02'!M22-'LGWS_U02'!M23-'LGWS_U02'!M24-'LGWS_U02'!M25-'LGWS_U02'!M26-'LGWS_U02'!M27)&lt;1,"OK","ERROR")</f>
      </c>
    </row>
    <row r="25">
      <c r="A25" t="s" s="109">
        <v>40</v>
      </c>
      <c r="B25" t="s" s="108">
        <v>138</v>
      </c>
      <c r="C25" t="s" s="109">
        <v>108</v>
      </c>
      <c r="D25" t="s" s="109">
        <v>139</v>
      </c>
      <c r="E25" t="s" s="109">
        <v>140</v>
      </c>
      <c r="F25" s="109">
        <f>IF(ABS('LGWS_U02'!N21-'LGWS_U02'!N22-'LGWS_U02'!N23-'LGWS_U02'!N24-'LGWS_U02'!N25-'LGWS_U02'!N26-'LGWS_U02'!N27)&lt;1,"OK","ERROR")</f>
      </c>
    </row>
    <row r="26">
      <c r="A26" t="s" s="109">
        <v>40</v>
      </c>
      <c r="B26" t="s" s="108">
        <v>141</v>
      </c>
      <c r="C26" t="s" s="109">
        <v>108</v>
      </c>
      <c r="D26" t="s" s="109">
        <v>142</v>
      </c>
      <c r="E26" t="s" s="109">
        <v>143</v>
      </c>
      <c r="F26" s="109">
        <f>IF(ABS('LGWS_U02'!O21-'LGWS_U02'!O22-'LGWS_U02'!O23-'LGWS_U02'!O24-'LGWS_U02'!O25-'LGWS_U02'!O26-'LGWS_U02'!O27)&lt;1,"OK","ERROR")</f>
      </c>
    </row>
    <row r="27">
      <c r="A27" t="s" s="109">
        <v>40</v>
      </c>
      <c r="B27" t="s" s="108">
        <v>144</v>
      </c>
      <c r="C27" t="s" s="109">
        <v>108</v>
      </c>
      <c r="D27" t="s" s="109">
        <v>145</v>
      </c>
      <c r="E27" t="s" s="109">
        <v>146</v>
      </c>
      <c r="F27" s="109">
        <f>IF(ABS('LGWS_U02'!P21-'LGWS_U02'!P22-'LGWS_U02'!P23-'LGWS_U02'!P24-'LGWS_U02'!P25-'LGWS_U02'!P26-'LGWS_U02'!P27)&lt;1,"OK","ERROR")</f>
      </c>
    </row>
    <row r="28">
      <c r="A28" t="s" s="109">
        <v>40</v>
      </c>
      <c r="B28" t="s" s="108">
        <v>147</v>
      </c>
      <c r="C28" t="s" s="109">
        <v>108</v>
      </c>
      <c r="D28" t="s" s="109">
        <v>148</v>
      </c>
      <c r="E28" t="s" s="109">
        <v>149</v>
      </c>
      <c r="F28" s="109">
        <f>IF(ABS('LGWS_U02'!Q21-'LGWS_U02'!Q22-'LGWS_U02'!Q23-'LGWS_U02'!Q24-'LGWS_U02'!Q25-'LGWS_U02'!Q26-'LGWS_U02'!Q27)&lt;1,"OK","ERROR")</f>
      </c>
    </row>
    <row r="29">
      <c r="A29" t="s" s="109">
        <v>40</v>
      </c>
      <c r="B29" t="s" s="108">
        <v>150</v>
      </c>
      <c r="C29" t="s" s="109">
        <v>108</v>
      </c>
      <c r="D29" t="s" s="109">
        <v>151</v>
      </c>
      <c r="E29" t="s" s="109">
        <v>152</v>
      </c>
      <c r="F29" s="109">
        <f>IF(ABS('LGWS_U02'!R21-'LGWS_U02'!R22-'LGWS_U02'!R23-'LGWS_U02'!R24-'LGWS_U02'!R25-'LGWS_U02'!R26-'LGWS_U02'!R27)&lt;1,"OK","ERROR")</f>
      </c>
    </row>
    <row r="30">
      <c r="A30" t="s" s="109">
        <v>40</v>
      </c>
      <c r="B30" t="s" s="108">
        <v>153</v>
      </c>
      <c r="C30" t="s" s="109">
        <v>108</v>
      </c>
      <c r="D30" t="s" s="109">
        <v>154</v>
      </c>
      <c r="E30" t="s" s="109">
        <v>155</v>
      </c>
      <c r="F30" s="109">
        <f>IF(ABS('LGWS_U02'!S21-'LGWS_U02'!S22-'LGWS_U02'!S23-'LGWS_U02'!S24-'LGWS_U02'!S25-'LGWS_U02'!S26-'LGWS_U02'!S27)&lt;1,"OK","ERROR")</f>
      </c>
    </row>
    <row r="31">
      <c r="A31" t="s" s="109">
        <v>40</v>
      </c>
      <c r="B31" t="s" s="108">
        <v>156</v>
      </c>
      <c r="C31" t="s" s="109">
        <v>108</v>
      </c>
      <c r="D31" t="s" s="109">
        <v>157</v>
      </c>
      <c r="E31" t="s" s="109">
        <v>158</v>
      </c>
      <c r="F31" s="109">
        <f>IF(ABS('LGWS_U02'!K22-'LGWS_U02'!L22-'LGWS_U02'!M22-'LGWS_U02'!N22-'LGWS_U02'!O22)&lt;1,"OK","ERROR")</f>
      </c>
    </row>
    <row r="32">
      <c r="A32" t="s" s="109">
        <v>40</v>
      </c>
      <c r="B32" t="s" s="108">
        <v>159</v>
      </c>
      <c r="C32" t="s" s="109">
        <v>108</v>
      </c>
      <c r="D32" t="s" s="109">
        <v>160</v>
      </c>
      <c r="E32" t="s" s="109">
        <v>161</v>
      </c>
      <c r="F32" s="109">
        <f>IF(ABS('LGWS_U02'!K22-'LGWS_U02'!P22-'LGWS_U02'!Q22)&lt;1,"OK","ERROR")</f>
      </c>
    </row>
    <row r="33">
      <c r="A33" t="s" s="109">
        <v>40</v>
      </c>
      <c r="B33" t="s" s="108">
        <v>162</v>
      </c>
      <c r="C33" t="s" s="109">
        <v>108</v>
      </c>
      <c r="D33" t="s" s="109">
        <v>163</v>
      </c>
      <c r="E33" t="s" s="109">
        <v>164</v>
      </c>
      <c r="F33" s="109">
        <f>IF(ABS('LGWS_U02'!K22-'LGWS_U02'!R22-'LGWS_U02'!S22)&lt;1,"OK","ERROR")</f>
      </c>
    </row>
    <row r="34">
      <c r="A34" t="s" s="109">
        <v>40</v>
      </c>
      <c r="B34" t="s" s="108">
        <v>165</v>
      </c>
      <c r="C34" t="s" s="109">
        <v>108</v>
      </c>
      <c r="D34" t="s" s="109">
        <v>166</v>
      </c>
      <c r="E34" t="s" s="109">
        <v>167</v>
      </c>
      <c r="F34" s="109">
        <f>IF(ABS('LGWS_U02'!K23-'LGWS_U02'!L23-'LGWS_U02'!M23-'LGWS_U02'!N23-'LGWS_U02'!O23)&lt;1,"OK","ERROR")</f>
      </c>
    </row>
    <row r="35">
      <c r="A35" t="s" s="109">
        <v>40</v>
      </c>
      <c r="B35" t="s" s="108">
        <v>168</v>
      </c>
      <c r="C35" t="s" s="109">
        <v>108</v>
      </c>
      <c r="D35" t="s" s="109">
        <v>169</v>
      </c>
      <c r="E35" t="s" s="109">
        <v>170</v>
      </c>
      <c r="F35" s="109">
        <f>IF(ABS('LGWS_U02'!K23-'LGWS_U02'!P23-'LGWS_U02'!Q23)&lt;1,"OK","ERROR")</f>
      </c>
    </row>
    <row r="36">
      <c r="A36" t="s" s="109">
        <v>40</v>
      </c>
      <c r="B36" t="s" s="108">
        <v>171</v>
      </c>
      <c r="C36" t="s" s="109">
        <v>108</v>
      </c>
      <c r="D36" t="s" s="109">
        <v>172</v>
      </c>
      <c r="E36" t="s" s="109">
        <v>173</v>
      </c>
      <c r="F36" s="109">
        <f>IF(ABS('LGWS_U02'!K23-'LGWS_U02'!R23-'LGWS_U02'!S23)&lt;1,"OK","ERROR")</f>
      </c>
    </row>
    <row r="37">
      <c r="A37" t="s" s="109">
        <v>40</v>
      </c>
      <c r="B37" t="s" s="108">
        <v>174</v>
      </c>
      <c r="C37" t="s" s="109">
        <v>108</v>
      </c>
      <c r="D37" t="s" s="109">
        <v>175</v>
      </c>
      <c r="E37" t="s" s="109">
        <v>176</v>
      </c>
      <c r="F37" s="109">
        <f>IF(ABS('LGWS_U02'!K24-'LGWS_U02'!L24-'LGWS_U02'!M24-'LGWS_U02'!N24-'LGWS_U02'!O24)&lt;1,"OK","ERROR")</f>
      </c>
    </row>
    <row r="38">
      <c r="A38" t="s" s="109">
        <v>40</v>
      </c>
      <c r="B38" t="s" s="108">
        <v>177</v>
      </c>
      <c r="C38" t="s" s="109">
        <v>108</v>
      </c>
      <c r="D38" t="s" s="109">
        <v>178</v>
      </c>
      <c r="E38" t="s" s="109">
        <v>179</v>
      </c>
      <c r="F38" s="109">
        <f>IF(ABS('LGWS_U02'!K24-'LGWS_U02'!P24-'LGWS_U02'!Q24)&lt;1,"OK","ERROR")</f>
      </c>
    </row>
    <row r="39">
      <c r="A39" t="s" s="109">
        <v>40</v>
      </c>
      <c r="B39" t="s" s="108">
        <v>180</v>
      </c>
      <c r="C39" t="s" s="109">
        <v>108</v>
      </c>
      <c r="D39" t="s" s="109">
        <v>181</v>
      </c>
      <c r="E39" t="s" s="109">
        <v>182</v>
      </c>
      <c r="F39" s="109">
        <f>IF(ABS('LGWS_U02'!K24-'LGWS_U02'!R24-'LGWS_U02'!S24)&lt;1,"OK","ERROR")</f>
      </c>
    </row>
    <row r="40">
      <c r="A40" t="s" s="109">
        <v>40</v>
      </c>
      <c r="B40" t="s" s="108">
        <v>183</v>
      </c>
      <c r="C40" t="s" s="109">
        <v>108</v>
      </c>
      <c r="D40" t="s" s="109">
        <v>184</v>
      </c>
      <c r="E40" t="s" s="109">
        <v>185</v>
      </c>
      <c r="F40" s="109">
        <f>IF(ABS('LGWS_U02'!K25-'LGWS_U02'!L25-'LGWS_U02'!M25-'LGWS_U02'!N25-'LGWS_U02'!O25)&lt;1,"OK","ERROR")</f>
      </c>
    </row>
    <row r="41">
      <c r="A41" t="s" s="109">
        <v>40</v>
      </c>
      <c r="B41" t="s" s="108">
        <v>186</v>
      </c>
      <c r="C41" t="s" s="109">
        <v>108</v>
      </c>
      <c r="D41" t="s" s="109">
        <v>187</v>
      </c>
      <c r="E41" t="s" s="109">
        <v>188</v>
      </c>
      <c r="F41" s="109">
        <f>IF(ABS('LGWS_U02'!K25-'LGWS_U02'!P25-'LGWS_U02'!Q25)&lt;1,"OK","ERROR")</f>
      </c>
    </row>
    <row r="42">
      <c r="A42" t="s" s="109">
        <v>40</v>
      </c>
      <c r="B42" t="s" s="108">
        <v>189</v>
      </c>
      <c r="C42" t="s" s="109">
        <v>108</v>
      </c>
      <c r="D42" t="s" s="109">
        <v>190</v>
      </c>
      <c r="E42" t="s" s="109">
        <v>191</v>
      </c>
      <c r="F42" s="109">
        <f>IF(ABS('LGWS_U02'!K25-'LGWS_U02'!R25-'LGWS_U02'!S25)&lt;1,"OK","ERROR")</f>
      </c>
    </row>
    <row r="43">
      <c r="A43" t="s" s="109">
        <v>40</v>
      </c>
      <c r="B43" t="s" s="108">
        <v>192</v>
      </c>
      <c r="C43" t="s" s="109">
        <v>108</v>
      </c>
      <c r="D43" t="s" s="109">
        <v>193</v>
      </c>
      <c r="E43" t="s" s="109">
        <v>194</v>
      </c>
      <c r="F43" s="109">
        <f>IF(ABS('LGWS_U02'!K26-'LGWS_U02'!L26-'LGWS_U02'!M26-'LGWS_U02'!N26-'LGWS_U02'!O26)&lt;1,"OK","ERROR")</f>
      </c>
    </row>
    <row r="44">
      <c r="A44" t="s" s="109">
        <v>40</v>
      </c>
      <c r="B44" t="s" s="108">
        <v>195</v>
      </c>
      <c r="C44" t="s" s="109">
        <v>108</v>
      </c>
      <c r="D44" t="s" s="109">
        <v>196</v>
      </c>
      <c r="E44" t="s" s="109">
        <v>197</v>
      </c>
      <c r="F44" s="109">
        <f>IF(ABS('LGWS_U02'!K26-'LGWS_U02'!P26-'LGWS_U02'!Q26)&lt;1,"OK","ERROR")</f>
      </c>
    </row>
    <row r="45">
      <c r="A45" t="s" s="109">
        <v>40</v>
      </c>
      <c r="B45" t="s" s="108">
        <v>198</v>
      </c>
      <c r="C45" t="s" s="109">
        <v>108</v>
      </c>
      <c r="D45" t="s" s="109">
        <v>199</v>
      </c>
      <c r="E45" t="s" s="109">
        <v>200</v>
      </c>
      <c r="F45" s="109">
        <f>IF(ABS('LGWS_U02'!K26-'LGWS_U02'!R26-'LGWS_U02'!S26)&lt;1,"OK","ERROR")</f>
      </c>
    </row>
    <row r="46">
      <c r="A46" t="s" s="109">
        <v>40</v>
      </c>
      <c r="B46" t="s" s="108">
        <v>201</v>
      </c>
      <c r="C46" t="s" s="109">
        <v>108</v>
      </c>
      <c r="D46" t="s" s="109">
        <v>202</v>
      </c>
      <c r="E46" t="s" s="109">
        <v>203</v>
      </c>
      <c r="F46" s="109">
        <f>IF(ABS('LGWS_U02'!K27-'LGWS_U02'!L27-'LGWS_U02'!M27-'LGWS_U02'!N27-'LGWS_U02'!O27)&lt;1,"OK","ERROR")</f>
      </c>
    </row>
    <row r="47">
      <c r="A47" t="s" s="109">
        <v>40</v>
      </c>
      <c r="B47" t="s" s="108">
        <v>204</v>
      </c>
      <c r="C47" t="s" s="109">
        <v>108</v>
      </c>
      <c r="D47" t="s" s="109">
        <v>205</v>
      </c>
      <c r="E47" t="s" s="109">
        <v>206</v>
      </c>
      <c r="F47" s="109">
        <f>IF(ABS('LGWS_U02'!K27-'LGWS_U02'!P27-'LGWS_U02'!Q27)&lt;1,"OK","ERROR")</f>
      </c>
    </row>
    <row r="48">
      <c r="A48" t="s" s="109">
        <v>40</v>
      </c>
      <c r="B48" t="s" s="108">
        <v>207</v>
      </c>
      <c r="C48" t="s" s="109">
        <v>108</v>
      </c>
      <c r="D48" t="s" s="109">
        <v>208</v>
      </c>
      <c r="E48" t="s" s="109">
        <v>209</v>
      </c>
      <c r="F48" s="109">
        <f>IF(ABS('LGWS_U02'!K27-'LGWS_U02'!R27-'LGWS_U02'!S27)&lt;1,"OK","ERROR")</f>
      </c>
    </row>
    <row r="49">
      <c r="A49" t="s" s="109">
        <v>40</v>
      </c>
      <c r="B49" t="s" s="108">
        <v>210</v>
      </c>
      <c r="C49" t="s" s="109">
        <v>108</v>
      </c>
      <c r="D49" t="s" s="109">
        <v>211</v>
      </c>
      <c r="E49" t="s" s="109">
        <v>212</v>
      </c>
      <c r="F49" s="109">
        <f>IF(ABS('LGWS_U02'!K29-'LGWS_U02'!R29-'LGWS_U02'!S29)&lt;1,"OK","ERROR")</f>
      </c>
    </row>
    <row r="50">
      <c r="A50" t="s" s="109">
        <v>40</v>
      </c>
      <c r="B50" t="s" s="108">
        <v>213</v>
      </c>
      <c r="C50" t="s" s="109">
        <v>108</v>
      </c>
      <c r="D50" t="s" s="109">
        <v>214</v>
      </c>
      <c r="E50" t="s" s="109">
        <v>215</v>
      </c>
      <c r="F50" s="109">
        <f>IF(ABS('LGWS_U02'!K29-'LGWS_U02'!K30-'LGWS_U02'!K31-'LGWS_U02'!K32-'LGWS_U02'!K33-'LGWS_U02'!K34-'LGWS_U02'!K35)&lt;1,"OK","ERROR")</f>
      </c>
    </row>
    <row r="51">
      <c r="A51" t="s" s="109">
        <v>40</v>
      </c>
      <c r="B51" t="s" s="108">
        <v>216</v>
      </c>
      <c r="C51" t="s" s="109">
        <v>108</v>
      </c>
      <c r="D51" t="s" s="109">
        <v>217</v>
      </c>
      <c r="E51" t="s" s="109">
        <v>218</v>
      </c>
      <c r="F51" s="109">
        <f>IF(ABS('LGWS_U02'!R29-'LGWS_U02'!R30-'LGWS_U02'!R31-'LGWS_U02'!R32-'LGWS_U02'!R33-'LGWS_U02'!R34-'LGWS_U02'!R35)&lt;1,"OK","ERROR")</f>
      </c>
    </row>
    <row r="52">
      <c r="A52" t="s" s="109">
        <v>40</v>
      </c>
      <c r="B52" t="s" s="108">
        <v>219</v>
      </c>
      <c r="C52" t="s" s="109">
        <v>108</v>
      </c>
      <c r="D52" t="s" s="109">
        <v>220</v>
      </c>
      <c r="E52" t="s" s="109">
        <v>221</v>
      </c>
      <c r="F52" s="109">
        <f>IF(ABS('LGWS_U02'!S29-'LGWS_U02'!S30-'LGWS_U02'!S31-'LGWS_U02'!S32-'LGWS_U02'!S33-'LGWS_U02'!S34-'LGWS_U02'!S35)&lt;1,"OK","ERROR")</f>
      </c>
    </row>
    <row r="53">
      <c r="A53" t="s" s="109">
        <v>222</v>
      </c>
      <c r="B53" t="s" s="109">
        <v>223</v>
      </c>
      <c r="C53" t="s" s="109">
        <v>224</v>
      </c>
      <c r="D53" t="s" s="109">
        <v>225</v>
      </c>
      <c r="E53" t="s" s="109">
        <v>226</v>
      </c>
      <c r="F53" s="109">
        <f>IF('LGWS_U02'!K29&lt;='LGWS_U01'!K27,"OK","ERROR")</f>
      </c>
    </row>
    <row r="54">
      <c r="A54" t="s" s="109">
        <v>40</v>
      </c>
      <c r="B54" t="s" s="108">
        <v>227</v>
      </c>
      <c r="C54" t="s" s="109">
        <v>228</v>
      </c>
      <c r="D54" t="s" s="109">
        <v>229</v>
      </c>
      <c r="E54" t="s" s="109">
        <v>230</v>
      </c>
      <c r="F54" s="109">
        <f>IF('LGWS_U02'!R29&lt;='LGWS_U02'!R21,"OK","ERROR")</f>
      </c>
    </row>
    <row r="55">
      <c r="A55" t="s" s="109">
        <v>40</v>
      </c>
      <c r="B55" t="s" s="108">
        <v>231</v>
      </c>
      <c r="C55" t="s" s="109">
        <v>228</v>
      </c>
      <c r="D55" t="s" s="109">
        <v>232</v>
      </c>
      <c r="E55" t="s" s="109">
        <v>233</v>
      </c>
      <c r="F55" s="109">
        <f>IF('LGWS_U02'!S29&lt;='LGWS_U02'!S21,"OK","ERROR")</f>
      </c>
    </row>
    <row r="56">
      <c r="A56" t="s" s="109">
        <v>40</v>
      </c>
      <c r="B56" t="s" s="108">
        <v>234</v>
      </c>
      <c r="C56" t="s" s="109">
        <v>108</v>
      </c>
      <c r="D56" t="s" s="109">
        <v>235</v>
      </c>
      <c r="E56" t="s" s="109">
        <v>236</v>
      </c>
      <c r="F56" s="109">
        <f>IF(ABS('LGWS_U02'!K30-'LGWS_U02'!R30-'LGWS_U02'!S30)&lt;1,"OK","ERROR")</f>
      </c>
    </row>
    <row r="57">
      <c r="A57" t="s" s="109">
        <v>40</v>
      </c>
      <c r="B57" t="s" s="108">
        <v>237</v>
      </c>
      <c r="C57" t="s" s="109">
        <v>228</v>
      </c>
      <c r="D57" t="s" s="109">
        <v>238</v>
      </c>
      <c r="E57" t="s" s="109">
        <v>239</v>
      </c>
      <c r="F57" s="109">
        <f>IF('LGWS_U02'!K30&lt;='LGWS_U02'!K22,"OK","ERROR")</f>
      </c>
    </row>
    <row r="58">
      <c r="A58" t="s" s="109">
        <v>40</v>
      </c>
      <c r="B58" t="s" s="108">
        <v>240</v>
      </c>
      <c r="C58" t="s" s="109">
        <v>228</v>
      </c>
      <c r="D58" t="s" s="109">
        <v>241</v>
      </c>
      <c r="E58" t="s" s="109">
        <v>242</v>
      </c>
      <c r="F58" s="109">
        <f>IF('LGWS_U02'!R30&lt;='LGWS_U02'!R22,"OK","ERROR")</f>
      </c>
    </row>
    <row r="59">
      <c r="A59" t="s" s="109">
        <v>40</v>
      </c>
      <c r="B59" t="s" s="108">
        <v>243</v>
      </c>
      <c r="C59" t="s" s="109">
        <v>228</v>
      </c>
      <c r="D59" t="s" s="109">
        <v>244</v>
      </c>
      <c r="E59" t="s" s="109">
        <v>245</v>
      </c>
      <c r="F59" s="109">
        <f>IF('LGWS_U02'!S30&lt;='LGWS_U02'!S22,"OK","ERROR")</f>
      </c>
    </row>
    <row r="60">
      <c r="A60" t="s" s="109">
        <v>40</v>
      </c>
      <c r="B60" t="s" s="108">
        <v>246</v>
      </c>
      <c r="C60" t="s" s="109">
        <v>108</v>
      </c>
      <c r="D60" t="s" s="109">
        <v>247</v>
      </c>
      <c r="E60" t="s" s="109">
        <v>248</v>
      </c>
      <c r="F60" s="109">
        <f>IF(ABS('LGWS_U02'!K31-'LGWS_U02'!R31-'LGWS_U02'!S31)&lt;1,"OK","ERROR")</f>
      </c>
    </row>
    <row r="61">
      <c r="A61" t="s" s="109">
        <v>40</v>
      </c>
      <c r="B61" t="s" s="108">
        <v>249</v>
      </c>
      <c r="C61" t="s" s="109">
        <v>228</v>
      </c>
      <c r="D61" t="s" s="109">
        <v>250</v>
      </c>
      <c r="E61" t="s" s="109">
        <v>251</v>
      </c>
      <c r="F61" s="109">
        <f>IF('LGWS_U02'!K31&lt;='LGWS_U02'!K23,"OK","ERROR")</f>
      </c>
    </row>
    <row r="62">
      <c r="A62" t="s" s="109">
        <v>40</v>
      </c>
      <c r="B62" t="s" s="108">
        <v>252</v>
      </c>
      <c r="C62" t="s" s="109">
        <v>228</v>
      </c>
      <c r="D62" t="s" s="109">
        <v>253</v>
      </c>
      <c r="E62" t="s" s="109">
        <v>254</v>
      </c>
      <c r="F62" s="109">
        <f>IF('LGWS_U02'!R31&lt;='LGWS_U02'!R23,"OK","ERROR")</f>
      </c>
    </row>
    <row r="63">
      <c r="A63" t="s" s="109">
        <v>40</v>
      </c>
      <c r="B63" t="s" s="108">
        <v>255</v>
      </c>
      <c r="C63" t="s" s="109">
        <v>228</v>
      </c>
      <c r="D63" t="s" s="109">
        <v>256</v>
      </c>
      <c r="E63" t="s" s="109">
        <v>257</v>
      </c>
      <c r="F63" s="109">
        <f>IF('LGWS_U02'!S31&lt;='LGWS_U02'!S23,"OK","ERROR")</f>
      </c>
    </row>
    <row r="64">
      <c r="A64" t="s" s="109">
        <v>40</v>
      </c>
      <c r="B64" t="s" s="108">
        <v>258</v>
      </c>
      <c r="C64" t="s" s="109">
        <v>108</v>
      </c>
      <c r="D64" t="s" s="109">
        <v>259</v>
      </c>
      <c r="E64" t="s" s="109">
        <v>260</v>
      </c>
      <c r="F64" s="109">
        <f>IF(ABS('LGWS_U02'!K32-'LGWS_U02'!R32-'LGWS_U02'!S32)&lt;1,"OK","ERROR")</f>
      </c>
    </row>
    <row r="65">
      <c r="A65" t="s" s="109">
        <v>40</v>
      </c>
      <c r="B65" t="s" s="108">
        <v>261</v>
      </c>
      <c r="C65" t="s" s="109">
        <v>228</v>
      </c>
      <c r="D65" t="s" s="109">
        <v>262</v>
      </c>
      <c r="E65" t="s" s="109">
        <v>263</v>
      </c>
      <c r="F65" s="109">
        <f>IF('LGWS_U02'!K32&lt;='LGWS_U02'!K24,"OK","ERROR")</f>
      </c>
    </row>
    <row r="66">
      <c r="A66" t="s" s="109">
        <v>40</v>
      </c>
      <c r="B66" t="s" s="108">
        <v>264</v>
      </c>
      <c r="C66" t="s" s="109">
        <v>228</v>
      </c>
      <c r="D66" t="s" s="109">
        <v>265</v>
      </c>
      <c r="E66" t="s" s="109">
        <v>266</v>
      </c>
      <c r="F66" s="109">
        <f>IF('LGWS_U02'!R32&lt;='LGWS_U02'!R24,"OK","ERROR")</f>
      </c>
    </row>
    <row r="67">
      <c r="A67" t="s" s="109">
        <v>40</v>
      </c>
      <c r="B67" t="s" s="108">
        <v>267</v>
      </c>
      <c r="C67" t="s" s="109">
        <v>228</v>
      </c>
      <c r="D67" t="s" s="109">
        <v>268</v>
      </c>
      <c r="E67" t="s" s="109">
        <v>269</v>
      </c>
      <c r="F67" s="109">
        <f>IF('LGWS_U02'!S32&lt;='LGWS_U02'!S24,"OK","ERROR")</f>
      </c>
    </row>
    <row r="68">
      <c r="A68" t="s" s="109">
        <v>40</v>
      </c>
      <c r="B68" t="s" s="108">
        <v>270</v>
      </c>
      <c r="C68" t="s" s="109">
        <v>108</v>
      </c>
      <c r="D68" t="s" s="109">
        <v>271</v>
      </c>
      <c r="E68" t="s" s="109">
        <v>272</v>
      </c>
      <c r="F68" s="109">
        <f>IF(ABS('LGWS_U02'!K33-'LGWS_U02'!R33-'LGWS_U02'!S33)&lt;1,"OK","ERROR")</f>
      </c>
    </row>
    <row r="69">
      <c r="A69" t="s" s="109">
        <v>40</v>
      </c>
      <c r="B69" t="s" s="108">
        <v>273</v>
      </c>
      <c r="C69" t="s" s="109">
        <v>228</v>
      </c>
      <c r="D69" t="s" s="109">
        <v>274</v>
      </c>
      <c r="E69" t="s" s="109">
        <v>275</v>
      </c>
      <c r="F69" s="109">
        <f>IF('LGWS_U02'!K33&lt;='LGWS_U02'!K25,"OK","ERROR")</f>
      </c>
    </row>
    <row r="70">
      <c r="A70" t="s" s="109">
        <v>40</v>
      </c>
      <c r="B70" t="s" s="108">
        <v>276</v>
      </c>
      <c r="C70" t="s" s="109">
        <v>228</v>
      </c>
      <c r="D70" t="s" s="109">
        <v>277</v>
      </c>
      <c r="E70" t="s" s="109">
        <v>278</v>
      </c>
      <c r="F70" s="109">
        <f>IF('LGWS_U02'!R33&lt;='LGWS_U02'!R25,"OK","ERROR")</f>
      </c>
    </row>
    <row r="71">
      <c r="A71" t="s" s="109">
        <v>40</v>
      </c>
      <c r="B71" t="s" s="108">
        <v>279</v>
      </c>
      <c r="C71" t="s" s="109">
        <v>228</v>
      </c>
      <c r="D71" t="s" s="109">
        <v>280</v>
      </c>
      <c r="E71" t="s" s="109">
        <v>281</v>
      </c>
      <c r="F71" s="109">
        <f>IF('LGWS_U02'!S33&lt;='LGWS_U02'!S25,"OK","ERROR")</f>
      </c>
    </row>
    <row r="72">
      <c r="A72" t="s" s="109">
        <v>40</v>
      </c>
      <c r="B72" t="s" s="108">
        <v>282</v>
      </c>
      <c r="C72" t="s" s="109">
        <v>108</v>
      </c>
      <c r="D72" t="s" s="109">
        <v>283</v>
      </c>
      <c r="E72" t="s" s="109">
        <v>284</v>
      </c>
      <c r="F72" s="109">
        <f>IF(ABS('LGWS_U02'!K34-'LGWS_U02'!R34-'LGWS_U02'!S34)&lt;1,"OK","ERROR")</f>
      </c>
    </row>
    <row r="73">
      <c r="A73" t="s" s="109">
        <v>40</v>
      </c>
      <c r="B73" t="s" s="108">
        <v>285</v>
      </c>
      <c r="C73" t="s" s="109">
        <v>228</v>
      </c>
      <c r="D73" t="s" s="109">
        <v>286</v>
      </c>
      <c r="E73" t="s" s="109">
        <v>287</v>
      </c>
      <c r="F73" s="109">
        <f>IF('LGWS_U02'!K34&lt;='LGWS_U02'!K26,"OK","ERROR")</f>
      </c>
    </row>
    <row r="74">
      <c r="A74" t="s" s="109">
        <v>40</v>
      </c>
      <c r="B74" t="s" s="108">
        <v>288</v>
      </c>
      <c r="C74" t="s" s="109">
        <v>228</v>
      </c>
      <c r="D74" t="s" s="109">
        <v>289</v>
      </c>
      <c r="E74" t="s" s="109">
        <v>290</v>
      </c>
      <c r="F74" s="109">
        <f>IF('LGWS_U02'!R34&lt;='LGWS_U02'!R26,"OK","ERROR")</f>
      </c>
    </row>
    <row r="75">
      <c r="A75" t="s" s="109">
        <v>40</v>
      </c>
      <c r="B75" t="s" s="108">
        <v>291</v>
      </c>
      <c r="C75" t="s" s="109">
        <v>228</v>
      </c>
      <c r="D75" t="s" s="109">
        <v>292</v>
      </c>
      <c r="E75" t="s" s="109">
        <v>293</v>
      </c>
      <c r="F75" s="109">
        <f>IF('LGWS_U02'!S34&lt;='LGWS_U02'!S26,"OK","ERROR")</f>
      </c>
    </row>
    <row r="76">
      <c r="A76" t="s" s="109">
        <v>40</v>
      </c>
      <c r="B76" t="s" s="108">
        <v>294</v>
      </c>
      <c r="C76" t="s" s="109">
        <v>108</v>
      </c>
      <c r="D76" t="s" s="109">
        <v>295</v>
      </c>
      <c r="E76" t="s" s="109">
        <v>296</v>
      </c>
      <c r="F76" s="109">
        <f>IF(ABS('LGWS_U02'!K35-'LGWS_U02'!R35-'LGWS_U02'!S35)&lt;1,"OK","ERROR")</f>
      </c>
    </row>
    <row r="77">
      <c r="A77" t="s" s="109">
        <v>40</v>
      </c>
      <c r="B77" t="s" s="108">
        <v>297</v>
      </c>
      <c r="C77" t="s" s="109">
        <v>228</v>
      </c>
      <c r="D77" t="s" s="109">
        <v>298</v>
      </c>
      <c r="E77" t="s" s="109">
        <v>299</v>
      </c>
      <c r="F77" s="109">
        <f>IF('LGWS_U02'!K35&lt;='LGWS_U02'!K27,"OK","ERROR")</f>
      </c>
    </row>
    <row r="78">
      <c r="A78" t="s" s="109">
        <v>40</v>
      </c>
      <c r="B78" t="s" s="108">
        <v>300</v>
      </c>
      <c r="C78" t="s" s="109">
        <v>228</v>
      </c>
      <c r="D78" t="s" s="109">
        <v>301</v>
      </c>
      <c r="E78" t="s" s="109">
        <v>302</v>
      </c>
      <c r="F78" s="109">
        <f>IF('LGWS_U02'!R35&lt;='LGWS_U02'!R27,"OK","ERROR")</f>
      </c>
    </row>
    <row r="79">
      <c r="A79" t="s" s="109">
        <v>40</v>
      </c>
      <c r="B79" t="s" s="108">
        <v>303</v>
      </c>
      <c r="C79" t="s" s="109">
        <v>228</v>
      </c>
      <c r="D79" t="s" s="109">
        <v>304</v>
      </c>
      <c r="E79" t="s" s="109">
        <v>305</v>
      </c>
      <c r="F79" s="109">
        <f>IF('LGWS_U02'!S35&lt;='LGWS_U02'!S27,"OK","ERROR")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15:F79"/>
  <conditionalFormatting sqref="B9 B12 B5">
    <cfRule type="expression" dxfId="3" priority="1">
      <formula>AND(B5=0,NOT(ISBLANK(B5)))</formula>
    </cfRule>
    <cfRule type="expression" dxfId="4" priority="2">
      <formula>B5&gt;0</formula>
    </cfRule>
  </conditionalFormatting>
  <hyperlinks>
    <hyperlink location="Validation_K001_LGWS_U01_K21_0" ref="B16"/>
    <hyperlink location="Validation_K002_LGWS_U01_K27_0" ref="B17"/>
    <hyperlink location="Validation_K003_LGWS_U01_K30_0" ref="B18"/>
    <hyperlink location="Validation_K007_LGWS_U02_L21_0" ref="B23"/>
    <hyperlink location="Validation_K008_LGWS_U02_M21_0" ref="B24"/>
    <hyperlink location="Validation_K009_LGWS_U02_N21_0" ref="B25"/>
    <hyperlink location="Validation_K010_LGWS_U02_O21_0" ref="B26"/>
    <hyperlink location="Validation_K011_LGWS_U02_P21_0" ref="B27"/>
    <hyperlink location="Validation_K012_LGWS_U02_Q21_0" ref="B28"/>
    <hyperlink location="Validation_K013_LGWS_U02_R21_0" ref="B29"/>
    <hyperlink location="Validation_K014_LGWS_U02_S21_0" ref="B30"/>
    <hyperlink location="Validation_K016_LGWS_U02_K22_0" ref="B31"/>
    <hyperlink location="Validation_K017_LGWS_U02_K22_0" ref="B32"/>
    <hyperlink location="Validation_K018_LGWS_U02_K22_0" ref="B33"/>
    <hyperlink location="Validation_K019_LGWS_U02_K23_0" ref="B34"/>
    <hyperlink location="Validation_K020_LGWS_U02_K23_0" ref="B35"/>
    <hyperlink location="Validation_K021_LGWS_U02_K23_0" ref="B36"/>
    <hyperlink location="Validation_K022_LGWS_U02_K24_0" ref="B37"/>
    <hyperlink location="Validation_K023_LGWS_U02_K24_0" ref="B38"/>
    <hyperlink location="Validation_K024_LGWS_U02_K24_0" ref="B39"/>
    <hyperlink location="Validation_K025_LGWS_U02_K25_0" ref="B40"/>
    <hyperlink location="Validation_K026_LGWS_U02_K25_0" ref="B41"/>
    <hyperlink location="Validation_K027_LGWS_U02_K25_0" ref="B42"/>
    <hyperlink location="Validation_K028_LGWS_U02_K26_0" ref="B43"/>
    <hyperlink location="Validation_K029_LGWS_U02_K26_0" ref="B44"/>
    <hyperlink location="Validation_K030_LGWS_U02_K26_0" ref="B45"/>
    <hyperlink location="Validation_K031_LGWS_U02_K27_0" ref="B46"/>
    <hyperlink location="Validation_K032_LGWS_U02_K27_0" ref="B47"/>
    <hyperlink location="Validation_K033_LGWS_U02_K27_0" ref="B48"/>
    <hyperlink location="Validation_K034_LGWS_U02_K29_0" ref="B49"/>
    <hyperlink location="Validation_K035_LGWS_U02_K29_0" ref="B50"/>
    <hyperlink location="Validation_K036_LGWS_U02_R29_0" ref="B51"/>
    <hyperlink location="Validation_K037_LGWS_U02_S29_0" ref="B52"/>
    <hyperlink location="Validation_K039_LGWS_U02_R29_0" ref="B54"/>
    <hyperlink location="Validation_K040_LGWS_U02_S29_0" ref="B55"/>
    <hyperlink location="Validation_K041_LGWS_U02_K30_0" ref="B56"/>
    <hyperlink location="Validation_K042_LGWS_U02_K30_0" ref="B57"/>
    <hyperlink location="Validation_K043_LGWS_U02_R30_0" ref="B58"/>
    <hyperlink location="Validation_K044_LGWS_U02_S30_0" ref="B59"/>
    <hyperlink location="Validation_K045_LGWS_U02_K31_0" ref="B60"/>
    <hyperlink location="Validation_K046_LGWS_U02_K31_0" ref="B61"/>
    <hyperlink location="Validation_K047_LGWS_U02_R31_0" ref="B62"/>
    <hyperlink location="Validation_K048_LGWS_U02_S31_0" ref="B63"/>
    <hyperlink location="Validation_K049_LGWS_U02_K32_0" ref="B64"/>
    <hyperlink location="Validation_K050_LGWS_U02_K32_0" ref="B65"/>
    <hyperlink location="Validation_K051_LGWS_U02_R32_0" ref="B66"/>
    <hyperlink location="Validation_K052_LGWS_U02_S32_0" ref="B67"/>
    <hyperlink location="Validation_K053_LGWS_U02_K33_0" ref="B68"/>
    <hyperlink location="Validation_K054_LGWS_U02_K33_0" ref="B69"/>
    <hyperlink location="Validation_K055_LGWS_U02_R33_0" ref="B70"/>
    <hyperlink location="Validation_K056_LGWS_U02_S33_0" ref="B71"/>
    <hyperlink location="Validation_K057_LGWS_U02_K34_0" ref="B72"/>
    <hyperlink location="Validation_K058_LGWS_U02_K34_0" ref="B73"/>
    <hyperlink location="Validation_K059_LGWS_U02_R34_0" ref="B74"/>
    <hyperlink location="Validation_K060_LGWS_U02_S34_0" ref="B75"/>
    <hyperlink location="Validation_K061_LGWS_U02_K35_0" ref="B76"/>
    <hyperlink location="Validation_K062_LGWS_U02_K35_0" ref="B77"/>
    <hyperlink location="Validation_K063_LGWS_U02_R35_0" ref="B78"/>
    <hyperlink location="Validation_K064_LGWS_U02_S35_0" ref="B79"/>
  </hyperlink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C93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13">
        <v>308</v>
      </c>
    </row>
    <row r="3">
      <c r="A3" t="s" s="112">
        <v>101</v>
      </c>
      <c r="B3" t="s" s="112">
        <v>309</v>
      </c>
      <c r="C3" t="s" s="112">
        <v>310</v>
      </c>
    </row>
    <row r="4">
      <c r="A4" t="s" s="0">
        <v>39</v>
      </c>
      <c r="B4" t="s" s="0">
        <v>311</v>
      </c>
      <c r="C4" t="s" s="114">
        <v>312</v>
      </c>
    </row>
    <row r="5">
      <c r="A5" t="s" s="0">
        <v>39</v>
      </c>
      <c r="B5" t="s" s="0">
        <v>313</v>
      </c>
      <c r="C5" t="s" s="114">
        <v>314</v>
      </c>
    </row>
    <row r="6">
      <c r="A6" t="s" s="0">
        <v>39</v>
      </c>
      <c r="B6" t="s" s="0">
        <v>315</v>
      </c>
      <c r="C6" t="s" s="114">
        <v>316</v>
      </c>
    </row>
    <row r="7">
      <c r="A7" t="s" s="0">
        <v>39</v>
      </c>
      <c r="B7" t="s" s="0">
        <v>317</v>
      </c>
      <c r="C7" t="s" s="114">
        <v>318</v>
      </c>
    </row>
    <row r="8">
      <c r="A8" t="s" s="0">
        <v>39</v>
      </c>
      <c r="B8" t="s" s="0">
        <v>319</v>
      </c>
      <c r="C8" t="s" s="114">
        <v>320</v>
      </c>
    </row>
    <row r="9">
      <c r="A9" t="s" s="0">
        <v>40</v>
      </c>
      <c r="B9" t="s" s="0">
        <v>321</v>
      </c>
      <c r="C9" t="s" s="114">
        <v>322</v>
      </c>
    </row>
    <row r="10">
      <c r="A10" t="s" s="0">
        <v>40</v>
      </c>
      <c r="B10" t="s" s="0">
        <v>323</v>
      </c>
      <c r="C10" t="s" s="114">
        <v>324</v>
      </c>
    </row>
    <row r="11">
      <c r="A11" t="s" s="0">
        <v>40</v>
      </c>
      <c r="B11" t="s" s="0">
        <v>325</v>
      </c>
      <c r="C11" t="s" s="114">
        <v>326</v>
      </c>
    </row>
    <row r="12">
      <c r="A12" t="s" s="0">
        <v>40</v>
      </c>
      <c r="B12" t="s" s="0">
        <v>327</v>
      </c>
      <c r="C12" t="s" s="114">
        <v>328</v>
      </c>
    </row>
    <row r="13">
      <c r="A13" t="s" s="0">
        <v>40</v>
      </c>
      <c r="B13" t="s" s="0">
        <v>329</v>
      </c>
      <c r="C13" t="s" s="114">
        <v>330</v>
      </c>
    </row>
    <row r="14">
      <c r="A14" t="s" s="0">
        <v>40</v>
      </c>
      <c r="B14" t="s" s="0">
        <v>331</v>
      </c>
      <c r="C14" t="s" s="114">
        <v>332</v>
      </c>
    </row>
    <row r="15">
      <c r="A15" t="s" s="0">
        <v>40</v>
      </c>
      <c r="B15" t="s" s="0">
        <v>333</v>
      </c>
      <c r="C15" t="s" s="114">
        <v>334</v>
      </c>
    </row>
    <row r="16">
      <c r="A16" t="s" s="0">
        <v>40</v>
      </c>
      <c r="B16" t="s" s="0">
        <v>335</v>
      </c>
      <c r="C16" t="s" s="114">
        <v>336</v>
      </c>
    </row>
    <row r="17">
      <c r="A17" t="s" s="0">
        <v>40</v>
      </c>
      <c r="B17" t="s" s="0">
        <v>337</v>
      </c>
      <c r="C17" t="s" s="114">
        <v>338</v>
      </c>
    </row>
    <row r="18">
      <c r="A18" t="s" s="0">
        <v>40</v>
      </c>
      <c r="B18" t="s" s="0">
        <v>339</v>
      </c>
      <c r="C18" t="s" s="114">
        <v>340</v>
      </c>
    </row>
    <row r="19">
      <c r="A19" t="s" s="0">
        <v>40</v>
      </c>
      <c r="B19" t="s" s="0">
        <v>341</v>
      </c>
      <c r="C19" t="s" s="114">
        <v>342</v>
      </c>
    </row>
    <row r="20">
      <c r="A20" t="s" s="0">
        <v>40</v>
      </c>
      <c r="B20" t="s" s="0">
        <v>343</v>
      </c>
      <c r="C20" t="s" s="114">
        <v>344</v>
      </c>
    </row>
    <row r="21">
      <c r="A21" t="s" s="0">
        <v>40</v>
      </c>
      <c r="B21" t="s" s="0">
        <v>345</v>
      </c>
      <c r="C21" t="s" s="114">
        <v>346</v>
      </c>
    </row>
    <row r="22">
      <c r="A22" t="s" s="0">
        <v>40</v>
      </c>
      <c r="B22" t="s" s="0">
        <v>347</v>
      </c>
      <c r="C22" t="s" s="114">
        <v>348</v>
      </c>
    </row>
    <row r="23">
      <c r="A23" t="s" s="0">
        <v>40</v>
      </c>
      <c r="B23" t="s" s="0">
        <v>349</v>
      </c>
      <c r="C23" t="s" s="114">
        <v>350</v>
      </c>
    </row>
    <row r="24">
      <c r="A24" t="s" s="0">
        <v>40</v>
      </c>
      <c r="B24" t="s" s="0">
        <v>351</v>
      </c>
      <c r="C24" t="s" s="114">
        <v>352</v>
      </c>
    </row>
    <row r="25">
      <c r="A25" t="s" s="0">
        <v>40</v>
      </c>
      <c r="B25" t="s" s="0">
        <v>353</v>
      </c>
      <c r="C25" t="s" s="114">
        <v>354</v>
      </c>
    </row>
    <row r="26">
      <c r="A26" t="s" s="0">
        <v>40</v>
      </c>
      <c r="B26" t="s" s="0">
        <v>355</v>
      </c>
      <c r="C26" t="s" s="114">
        <v>314</v>
      </c>
    </row>
    <row r="27">
      <c r="A27" t="s" s="0">
        <v>40</v>
      </c>
      <c r="B27" t="s" s="0">
        <v>356</v>
      </c>
      <c r="C27" t="s" s="114">
        <v>357</v>
      </c>
    </row>
    <row r="28">
      <c r="A28" t="s" s="0">
        <v>40</v>
      </c>
      <c r="B28" t="s" s="0">
        <v>358</v>
      </c>
      <c r="C28" t="s" s="114">
        <v>359</v>
      </c>
    </row>
    <row r="29">
      <c r="A29" t="s" s="0">
        <v>40</v>
      </c>
      <c r="B29" t="s" s="0">
        <v>360</v>
      </c>
      <c r="C29" t="s" s="114">
        <v>361</v>
      </c>
    </row>
    <row r="30">
      <c r="A30" t="s" s="0">
        <v>40</v>
      </c>
      <c r="B30" t="s" s="0">
        <v>362</v>
      </c>
      <c r="C30" t="s" s="114">
        <v>363</v>
      </c>
    </row>
    <row r="31">
      <c r="A31" t="s" s="0">
        <v>40</v>
      </c>
      <c r="B31" t="s" s="0">
        <v>364</v>
      </c>
      <c r="C31" t="s" s="114">
        <v>365</v>
      </c>
    </row>
    <row r="32">
      <c r="A32" t="s" s="0">
        <v>40</v>
      </c>
      <c r="B32" t="s" s="0">
        <v>366</v>
      </c>
      <c r="C32" t="s" s="114">
        <v>367</v>
      </c>
    </row>
    <row r="33">
      <c r="A33" t="s" s="0">
        <v>40</v>
      </c>
      <c r="B33" t="s" s="0">
        <v>368</v>
      </c>
      <c r="C33" t="s" s="114">
        <v>369</v>
      </c>
    </row>
    <row r="34">
      <c r="A34" t="s" s="0">
        <v>40</v>
      </c>
      <c r="B34" t="s" s="0">
        <v>370</v>
      </c>
      <c r="C34" t="s" s="114">
        <v>371</v>
      </c>
    </row>
    <row r="35">
      <c r="A35" t="s" s="0">
        <v>40</v>
      </c>
      <c r="B35" t="s" s="0">
        <v>372</v>
      </c>
      <c r="C35" t="s" s="114">
        <v>316</v>
      </c>
    </row>
    <row r="36">
      <c r="A36" t="s" s="0">
        <v>40</v>
      </c>
      <c r="B36" t="s" s="0">
        <v>373</v>
      </c>
      <c r="C36" t="s" s="114">
        <v>374</v>
      </c>
    </row>
    <row r="37">
      <c r="A37" t="s" s="0">
        <v>40</v>
      </c>
      <c r="B37" t="s" s="0">
        <v>375</v>
      </c>
      <c r="C37" t="s" s="114">
        <v>376</v>
      </c>
    </row>
    <row r="38">
      <c r="A38" t="s" s="0">
        <v>40</v>
      </c>
      <c r="B38" t="s" s="0">
        <v>377</v>
      </c>
      <c r="C38" t="s" s="114">
        <v>378</v>
      </c>
    </row>
    <row r="39">
      <c r="A39" t="s" s="0">
        <v>40</v>
      </c>
      <c r="B39" t="s" s="0">
        <v>379</v>
      </c>
      <c r="C39" t="s" s="114">
        <v>380</v>
      </c>
    </row>
    <row r="40">
      <c r="A40" t="s" s="0">
        <v>40</v>
      </c>
      <c r="B40" t="s" s="0">
        <v>381</v>
      </c>
      <c r="C40" t="s" s="114">
        <v>382</v>
      </c>
    </row>
    <row r="41">
      <c r="A41" t="s" s="0">
        <v>40</v>
      </c>
      <c r="B41" t="s" s="0">
        <v>383</v>
      </c>
      <c r="C41" t="s" s="114">
        <v>384</v>
      </c>
    </row>
    <row r="42">
      <c r="A42" t="s" s="0">
        <v>40</v>
      </c>
      <c r="B42" t="s" s="0">
        <v>385</v>
      </c>
      <c r="C42" t="s" s="114">
        <v>386</v>
      </c>
    </row>
    <row r="43">
      <c r="A43" t="s" s="0">
        <v>40</v>
      </c>
      <c r="B43" t="s" s="0">
        <v>387</v>
      </c>
      <c r="C43" t="s" s="114">
        <v>388</v>
      </c>
    </row>
    <row r="44">
      <c r="A44" t="s" s="0">
        <v>40</v>
      </c>
      <c r="B44" t="s" s="0">
        <v>389</v>
      </c>
      <c r="C44" t="s" s="114">
        <v>318</v>
      </c>
    </row>
    <row r="45">
      <c r="A45" t="s" s="0">
        <v>40</v>
      </c>
      <c r="B45" t="s" s="0">
        <v>390</v>
      </c>
      <c r="C45" t="s" s="114">
        <v>391</v>
      </c>
    </row>
    <row r="46">
      <c r="A46" t="s" s="0">
        <v>40</v>
      </c>
      <c r="B46" t="s" s="0">
        <v>392</v>
      </c>
      <c r="C46" t="s" s="114">
        <v>393</v>
      </c>
    </row>
    <row r="47">
      <c r="A47" t="s" s="0">
        <v>40</v>
      </c>
      <c r="B47" t="s" s="0">
        <v>394</v>
      </c>
      <c r="C47" t="s" s="114">
        <v>395</v>
      </c>
    </row>
    <row r="48">
      <c r="A48" t="s" s="0">
        <v>40</v>
      </c>
      <c r="B48" t="s" s="0">
        <v>396</v>
      </c>
      <c r="C48" t="s" s="114">
        <v>397</v>
      </c>
    </row>
    <row r="49">
      <c r="A49" t="s" s="0">
        <v>40</v>
      </c>
      <c r="B49" t="s" s="0">
        <v>398</v>
      </c>
      <c r="C49" t="s" s="114">
        <v>399</v>
      </c>
    </row>
    <row r="50">
      <c r="A50" t="s" s="0">
        <v>40</v>
      </c>
      <c r="B50" t="s" s="0">
        <v>400</v>
      </c>
      <c r="C50" t="s" s="114">
        <v>401</v>
      </c>
    </row>
    <row r="51">
      <c r="A51" t="s" s="0">
        <v>40</v>
      </c>
      <c r="B51" t="s" s="0">
        <v>402</v>
      </c>
      <c r="C51" t="s" s="114">
        <v>403</v>
      </c>
    </row>
    <row r="52">
      <c r="A52" t="s" s="0">
        <v>40</v>
      </c>
      <c r="B52" t="s" s="0">
        <v>404</v>
      </c>
      <c r="C52" t="s" s="114">
        <v>405</v>
      </c>
    </row>
    <row r="53">
      <c r="A53" t="s" s="0">
        <v>40</v>
      </c>
      <c r="B53" t="s" s="0">
        <v>406</v>
      </c>
      <c r="C53" t="s" s="114">
        <v>407</v>
      </c>
    </row>
    <row r="54">
      <c r="A54" t="s" s="0">
        <v>40</v>
      </c>
      <c r="B54" t="s" s="0">
        <v>408</v>
      </c>
      <c r="C54" t="s" s="114">
        <v>409</v>
      </c>
    </row>
    <row r="55">
      <c r="A55" t="s" s="0">
        <v>40</v>
      </c>
      <c r="B55" t="s" s="0">
        <v>410</v>
      </c>
      <c r="C55" t="s" s="114">
        <v>411</v>
      </c>
    </row>
    <row r="56">
      <c r="A56" t="s" s="0">
        <v>40</v>
      </c>
      <c r="B56" t="s" s="0">
        <v>412</v>
      </c>
      <c r="C56" t="s" s="114">
        <v>413</v>
      </c>
    </row>
    <row r="57">
      <c r="A57" t="s" s="0">
        <v>40</v>
      </c>
      <c r="B57" t="s" s="0">
        <v>414</v>
      </c>
      <c r="C57" t="s" s="114">
        <v>415</v>
      </c>
    </row>
    <row r="58">
      <c r="A58" t="s" s="0">
        <v>40</v>
      </c>
      <c r="B58" t="s" s="0">
        <v>416</v>
      </c>
      <c r="C58" t="s" s="114">
        <v>417</v>
      </c>
    </row>
    <row r="59">
      <c r="A59" t="s" s="0">
        <v>40</v>
      </c>
      <c r="B59" t="s" s="0">
        <v>418</v>
      </c>
      <c r="C59" t="s" s="114">
        <v>419</v>
      </c>
    </row>
    <row r="60">
      <c r="A60" t="s" s="0">
        <v>40</v>
      </c>
      <c r="B60" t="s" s="0">
        <v>420</v>
      </c>
      <c r="C60" t="s" s="114">
        <v>421</v>
      </c>
    </row>
    <row r="61">
      <c r="A61" t="s" s="0">
        <v>40</v>
      </c>
      <c r="B61" t="s" s="0">
        <v>422</v>
      </c>
      <c r="C61" t="s" s="114">
        <v>423</v>
      </c>
    </row>
    <row r="62">
      <c r="A62" t="s" s="0">
        <v>40</v>
      </c>
      <c r="B62" t="s" s="0">
        <v>424</v>
      </c>
      <c r="C62" t="s" s="114">
        <v>320</v>
      </c>
    </row>
    <row r="63">
      <c r="A63" t="s" s="0">
        <v>40</v>
      </c>
      <c r="B63" t="s" s="0">
        <v>425</v>
      </c>
      <c r="C63" t="s" s="114">
        <v>426</v>
      </c>
    </row>
    <row r="64">
      <c r="A64" t="s" s="0">
        <v>40</v>
      </c>
      <c r="B64" t="s" s="0">
        <v>427</v>
      </c>
      <c r="C64" t="s" s="114">
        <v>428</v>
      </c>
    </row>
    <row r="65">
      <c r="A65" t="s" s="0">
        <v>40</v>
      </c>
      <c r="B65" t="s" s="0">
        <v>429</v>
      </c>
      <c r="C65" t="s" s="114">
        <v>430</v>
      </c>
    </row>
    <row r="66">
      <c r="A66" t="s" s="0">
        <v>40</v>
      </c>
      <c r="B66" t="s" s="0">
        <v>431</v>
      </c>
      <c r="C66" t="s" s="114">
        <v>432</v>
      </c>
    </row>
    <row r="67">
      <c r="A67" t="s" s="0">
        <v>40</v>
      </c>
      <c r="B67" t="s" s="0">
        <v>433</v>
      </c>
      <c r="C67" t="s" s="114">
        <v>434</v>
      </c>
    </row>
    <row r="68">
      <c r="A68" t="s" s="0">
        <v>40</v>
      </c>
      <c r="B68" t="s" s="0">
        <v>435</v>
      </c>
      <c r="C68" t="s" s="114">
        <v>436</v>
      </c>
    </row>
    <row r="69">
      <c r="A69" t="s" s="0">
        <v>40</v>
      </c>
      <c r="B69" t="s" s="0">
        <v>437</v>
      </c>
      <c r="C69" t="s" s="114">
        <v>438</v>
      </c>
    </row>
    <row r="70">
      <c r="A70" t="s" s="0">
        <v>40</v>
      </c>
      <c r="B70" t="s" s="0">
        <v>439</v>
      </c>
      <c r="C70" t="s" s="114">
        <v>440</v>
      </c>
    </row>
    <row r="71">
      <c r="A71" t="s" s="0">
        <v>40</v>
      </c>
      <c r="B71" t="s" s="0">
        <v>441</v>
      </c>
      <c r="C71" t="s" s="114">
        <v>442</v>
      </c>
    </row>
    <row r="72">
      <c r="A72" t="s" s="0">
        <v>40</v>
      </c>
      <c r="B72" t="s" s="0">
        <v>443</v>
      </c>
      <c r="C72" t="s" s="114">
        <v>444</v>
      </c>
    </row>
    <row r="73">
      <c r="A73" t="s" s="0">
        <v>40</v>
      </c>
      <c r="B73" t="s" s="0">
        <v>445</v>
      </c>
      <c r="C73" t="s" s="114">
        <v>446</v>
      </c>
    </row>
    <row r="74">
      <c r="A74" t="s" s="0">
        <v>40</v>
      </c>
      <c r="B74" t="s" s="0">
        <v>447</v>
      </c>
      <c r="C74" t="s" s="114">
        <v>448</v>
      </c>
    </row>
    <row r="75">
      <c r="A75" t="s" s="0">
        <v>40</v>
      </c>
      <c r="B75" t="s" s="0">
        <v>449</v>
      </c>
      <c r="C75" t="s" s="114">
        <v>450</v>
      </c>
    </row>
    <row r="76">
      <c r="A76" t="s" s="0">
        <v>40</v>
      </c>
      <c r="B76" t="s" s="0">
        <v>451</v>
      </c>
      <c r="C76" t="s" s="114">
        <v>452</v>
      </c>
    </row>
    <row r="77">
      <c r="A77" t="s" s="0">
        <v>40</v>
      </c>
      <c r="B77" t="s" s="0">
        <v>453</v>
      </c>
      <c r="C77" t="s" s="114">
        <v>454</v>
      </c>
    </row>
    <row r="78">
      <c r="A78" t="s" s="0">
        <v>40</v>
      </c>
      <c r="B78" t="s" s="0">
        <v>455</v>
      </c>
      <c r="C78" t="s" s="114">
        <v>456</v>
      </c>
    </row>
    <row r="79">
      <c r="A79" t="s" s="0">
        <v>40</v>
      </c>
      <c r="B79" t="s" s="0">
        <v>457</v>
      </c>
      <c r="C79" t="s" s="114">
        <v>458</v>
      </c>
    </row>
    <row r="80">
      <c r="A80" t="s" s="0">
        <v>40</v>
      </c>
      <c r="B80" t="s" s="0">
        <v>459</v>
      </c>
      <c r="C80" t="s" s="114">
        <v>460</v>
      </c>
    </row>
    <row r="81">
      <c r="A81" t="s" s="0">
        <v>40</v>
      </c>
      <c r="B81" t="s" s="0">
        <v>461</v>
      </c>
      <c r="C81" t="s" s="114">
        <v>462</v>
      </c>
    </row>
    <row r="82">
      <c r="A82" t="s" s="0">
        <v>40</v>
      </c>
      <c r="B82" t="s" s="0">
        <v>463</v>
      </c>
      <c r="C82" t="s" s="114">
        <v>464</v>
      </c>
    </row>
    <row r="83">
      <c r="A83" t="s" s="0">
        <v>40</v>
      </c>
      <c r="B83" t="s" s="0">
        <v>465</v>
      </c>
      <c r="C83" t="s" s="114">
        <v>466</v>
      </c>
    </row>
    <row r="84">
      <c r="A84" t="s" s="0">
        <v>40</v>
      </c>
      <c r="B84" t="s" s="0">
        <v>467</v>
      </c>
      <c r="C84" t="s" s="114">
        <v>468</v>
      </c>
    </row>
    <row r="85">
      <c r="A85" t="s" s="0">
        <v>40</v>
      </c>
      <c r="B85" t="s" s="0">
        <v>469</v>
      </c>
      <c r="C85" t="s" s="114">
        <v>470</v>
      </c>
    </row>
    <row r="86">
      <c r="A86" t="s" s="0">
        <v>40</v>
      </c>
      <c r="B86" t="s" s="0">
        <v>471</v>
      </c>
      <c r="C86" t="s" s="114">
        <v>472</v>
      </c>
    </row>
    <row r="87">
      <c r="A87" t="s" s="0">
        <v>40</v>
      </c>
      <c r="B87" t="s" s="0">
        <v>473</v>
      </c>
      <c r="C87" t="s" s="114">
        <v>474</v>
      </c>
    </row>
    <row r="88">
      <c r="A88" t="s" s="0">
        <v>40</v>
      </c>
      <c r="B88" t="s" s="0">
        <v>475</v>
      </c>
      <c r="C88" t="s" s="114">
        <v>476</v>
      </c>
    </row>
    <row r="89">
      <c r="A89" t="s" s="0">
        <v>40</v>
      </c>
      <c r="B89" t="s" s="0">
        <v>477</v>
      </c>
      <c r="C89" t="s" s="114">
        <v>478</v>
      </c>
    </row>
    <row r="90">
      <c r="A90" t="s" s="0">
        <v>40</v>
      </c>
      <c r="B90" t="s" s="0">
        <v>479</v>
      </c>
      <c r="C90" t="s" s="114">
        <v>480</v>
      </c>
    </row>
    <row r="91">
      <c r="A91" t="s" s="0">
        <v>40</v>
      </c>
      <c r="B91" t="s" s="0">
        <v>481</v>
      </c>
      <c r="C91" t="s" s="114">
        <v>482</v>
      </c>
    </row>
    <row r="92">
      <c r="A92" t="s" s="0">
        <v>39</v>
      </c>
      <c r="B92" t="s" s="0">
        <v>483</v>
      </c>
      <c r="C92" t="s" s="114">
        <v>484</v>
      </c>
    </row>
    <row r="93">
      <c r="A93" t="s" s="0">
        <v>39</v>
      </c>
      <c r="B93" t="s" s="0">
        <v>485</v>
      </c>
      <c r="C93" t="s" s="114">
        <v>448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93"/>
  <hyperlinks>
    <hyperlink location="'LGWS_U01'!K21" ref="C4"/>
    <hyperlink location="'LGWS_U01'!K23" ref="C5"/>
    <hyperlink location="'LGWS_U01'!K24" ref="C6"/>
    <hyperlink location="'LGWS_U01'!K25" ref="C7"/>
    <hyperlink location="'LGWS_U01'!K27" ref="C8"/>
    <hyperlink location="'LGWS_U02'!P21" ref="C9"/>
    <hyperlink location="'LGWS_U02'!Q21" ref="C10"/>
    <hyperlink location="'LGWS_U02'!L21" ref="C11"/>
    <hyperlink location="'LGWS_U02'!M21" ref="C12"/>
    <hyperlink location="'LGWS_U02'!N21" ref="C13"/>
    <hyperlink location="'LGWS_U02'!O21" ref="C14"/>
    <hyperlink location="'LGWS_U02'!R21" ref="C15"/>
    <hyperlink location="'LGWS_U02'!S21" ref="C16"/>
    <hyperlink location="'LGWS_U02'!K22" ref="C17"/>
    <hyperlink location="'LGWS_U02'!P22" ref="C18"/>
    <hyperlink location="'LGWS_U02'!Q22" ref="C19"/>
    <hyperlink location="'LGWS_U02'!L22" ref="C20"/>
    <hyperlink location="'LGWS_U02'!M22" ref="C21"/>
    <hyperlink location="'LGWS_U02'!N22" ref="C22"/>
    <hyperlink location="'LGWS_U02'!O22" ref="C23"/>
    <hyperlink location="'LGWS_U02'!R22" ref="C24"/>
    <hyperlink location="'LGWS_U02'!S22" ref="C25"/>
    <hyperlink location="'LGWS_U02'!K23" ref="C26"/>
    <hyperlink location="'LGWS_U02'!P23" ref="C27"/>
    <hyperlink location="'LGWS_U02'!Q23" ref="C28"/>
    <hyperlink location="'LGWS_U02'!L23" ref="C29"/>
    <hyperlink location="'LGWS_U02'!M23" ref="C30"/>
    <hyperlink location="'LGWS_U02'!N23" ref="C31"/>
    <hyperlink location="'LGWS_U02'!O23" ref="C32"/>
    <hyperlink location="'LGWS_U02'!R23" ref="C33"/>
    <hyperlink location="'LGWS_U02'!S23" ref="C34"/>
    <hyperlink location="'LGWS_U02'!K24" ref="C35"/>
    <hyperlink location="'LGWS_U02'!P24" ref="C36"/>
    <hyperlink location="'LGWS_U02'!Q24" ref="C37"/>
    <hyperlink location="'LGWS_U02'!L24" ref="C38"/>
    <hyperlink location="'LGWS_U02'!M24" ref="C39"/>
    <hyperlink location="'LGWS_U02'!N24" ref="C40"/>
    <hyperlink location="'LGWS_U02'!O24" ref="C41"/>
    <hyperlink location="'LGWS_U02'!R24" ref="C42"/>
    <hyperlink location="'LGWS_U02'!S24" ref="C43"/>
    <hyperlink location="'LGWS_U02'!K25" ref="C44"/>
    <hyperlink location="'LGWS_U02'!P25" ref="C45"/>
    <hyperlink location="'LGWS_U02'!Q25" ref="C46"/>
    <hyperlink location="'LGWS_U02'!L25" ref="C47"/>
    <hyperlink location="'LGWS_U02'!M25" ref="C48"/>
    <hyperlink location="'LGWS_U02'!N25" ref="C49"/>
    <hyperlink location="'LGWS_U02'!O25" ref="C50"/>
    <hyperlink location="'LGWS_U02'!R25" ref="C51"/>
    <hyperlink location="'LGWS_U02'!S25" ref="C52"/>
    <hyperlink location="'LGWS_U02'!K26" ref="C53"/>
    <hyperlink location="'LGWS_U02'!P26" ref="C54"/>
    <hyperlink location="'LGWS_U02'!Q26" ref="C55"/>
    <hyperlink location="'LGWS_U02'!L26" ref="C56"/>
    <hyperlink location="'LGWS_U02'!M26" ref="C57"/>
    <hyperlink location="'LGWS_U02'!N26" ref="C58"/>
    <hyperlink location="'LGWS_U02'!O26" ref="C59"/>
    <hyperlink location="'LGWS_U02'!R26" ref="C60"/>
    <hyperlink location="'LGWS_U02'!S26" ref="C61"/>
    <hyperlink location="'LGWS_U02'!K27" ref="C62"/>
    <hyperlink location="'LGWS_U02'!P27" ref="C63"/>
    <hyperlink location="'LGWS_U02'!Q27" ref="C64"/>
    <hyperlink location="'LGWS_U02'!L27" ref="C65"/>
    <hyperlink location="'LGWS_U02'!M27" ref="C66"/>
    <hyperlink location="'LGWS_U02'!N27" ref="C67"/>
    <hyperlink location="'LGWS_U02'!O27" ref="C68"/>
    <hyperlink location="'LGWS_U02'!R27" ref="C69"/>
    <hyperlink location="'LGWS_U02'!S27" ref="C70"/>
    <hyperlink location="'LGWS_U02'!K29" ref="C71"/>
    <hyperlink location="'LGWS_U02'!R29" ref="C72"/>
    <hyperlink location="'LGWS_U02'!S29" ref="C73"/>
    <hyperlink location="'LGWS_U02'!K30" ref="C74"/>
    <hyperlink location="'LGWS_U02'!R30" ref="C75"/>
    <hyperlink location="'LGWS_U02'!S30" ref="C76"/>
    <hyperlink location="'LGWS_U02'!K31" ref="C77"/>
    <hyperlink location="'LGWS_U02'!R31" ref="C78"/>
    <hyperlink location="'LGWS_U02'!S31" ref="C79"/>
    <hyperlink location="'LGWS_U02'!K32" ref="C80"/>
    <hyperlink location="'LGWS_U02'!R32" ref="C81"/>
    <hyperlink location="'LGWS_U02'!S32" ref="C82"/>
    <hyperlink location="'LGWS_U02'!K33" ref="C83"/>
    <hyperlink location="'LGWS_U02'!R33" ref="C84"/>
    <hyperlink location="'LGWS_U02'!S33" ref="C85"/>
    <hyperlink location="'LGWS_U02'!K34" ref="C86"/>
    <hyperlink location="'LGWS_U02'!R34" ref="C87"/>
    <hyperlink location="'LGWS_U02'!S34" ref="C88"/>
    <hyperlink location="'LGWS_U02'!K35" ref="C89"/>
    <hyperlink location="'LGWS_U02'!R35" ref="C90"/>
    <hyperlink location="'LGWS_U02'!S35" ref="C91"/>
    <hyperlink location="'LGWS_U01'!K28" ref="C92"/>
    <hyperlink location="'LGWS_U01'!K30" ref="C93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V189"/>
  <sheetViews>
    <sheetView showGridLines="0" showRowColHeaders="0" showZeros="true" topLeftCell="B1" zoomScale="80" zoomScaleNormal="80" workbookViewId="0">
      <pane ySplit="20" topLeftCell="A21" activePane="bottomLeft" state="frozenSplit"/>
      <selection activeCell="B1" sqref="B1"/>
      <selection pane="bottomLeft" activeCell="K21" sqref="K21"/>
    </sheetView>
  </sheetViews>
  <sheetFormatPr baseColWidth="10" defaultColWidth="11.7109375" defaultRowHeight="12.75" x14ac:dyDescent="0.2"/>
  <cols>
    <col min="16" max="16" customWidth="true" style="14" width="12.78125"/>
    <col min="13" max="13" customWidth="true" style="14" width="21.5703125"/>
    <col min="1" max="1" customWidth="true" hidden="true" style="14" width="1.7109375"/>
    <col min="2" max="2" bestFit="true" customWidth="true" style="14" width="13.42578125"/>
    <col min="3" max="3" customWidth="true" hidden="true" style="14" width="9.7109375"/>
    <col min="4" max="4" customWidth="true" style="14" width="58.7109375"/>
    <col min="5" max="5" customWidth="true" hidden="true" style="14" width="4.7109375"/>
    <col min="6" max="6" customWidth="true" style="14" width="4.7109375"/>
    <col min="7" max="9" customWidth="true" hidden="true" style="36" width="8.7109375"/>
    <col min="10" max="10" customWidth="true" hidden="true" style="14" width="25.7109375"/>
    <col min="11" max="11" customWidth="true" style="14" width="21.5703125"/>
    <col min="12" max="12" customWidth="true" style="14" width="1.7109375"/>
    <col min="14" max="14" customWidth="true" style="14" width="12.78125"/>
    <col min="15" max="15" customWidth="true" style="14" width="12.78125"/>
    <col min="17" max="21" style="14" width="11.7109375"/>
    <col min="23" max="16384" style="14" width="11.7109375"/>
  </cols>
  <sheetData>
    <row r="1" spans="1:22" ht="22.15" customHeight="1" x14ac:dyDescent="0.25">
      <c r="B1" s="33" t="str">
        <f>I_ReportName</f>
        <v>LGWS_U</v>
      </c>
      <c r="D1" s="11" t="s">
        <v>1</v>
      </c>
      <c r="K1" s="82" t="str">
        <f>P_Title</f>
        <v>Liquidität gegen Wertschriften (LGWS)</v>
      </c>
      <c r="L1" s="82"/>
      <c r="M1" s="82"/>
      <c r="N1" s="82"/>
      <c r="O1" s="82"/>
      <c r="P1" s="61"/>
      <c r="Q1" s="61"/>
    </row>
    <row r="2" spans="1:22" ht="22.15" customHeight="1" x14ac:dyDescent="0.25">
      <c r="B2" s="33" t="s">
        <v>39</v>
      </c>
      <c r="D2" s="11" t="s">
        <v>12</v>
      </c>
      <c r="K2" s="82"/>
      <c r="L2" s="82"/>
      <c r="M2" s="82"/>
      <c r="N2" s="82"/>
      <c r="O2" s="82"/>
      <c r="P2" s="61"/>
      <c r="Q2" s="61"/>
    </row>
    <row r="3" spans="1:22" ht="22.15" customHeight="1" x14ac:dyDescent="0.25">
      <c r="B3" s="33" t="str">
        <f>I_SubjectId</f>
        <v>XXXXXX</v>
      </c>
      <c r="D3" s="11" t="s">
        <v>27</v>
      </c>
      <c r="K3" s="93" t="str">
        <f>P_Subtitle</f>
        <v>Unternehmung</v>
      </c>
      <c r="L3" s="93"/>
      <c r="M3" s="93"/>
      <c r="N3" s="93"/>
      <c r="O3" s="93"/>
      <c r="P3" s="93"/>
      <c r="Q3" s="73"/>
    </row>
    <row r="4" spans="1:22" ht="22.15" customHeight="1" x14ac:dyDescent="0.2">
      <c r="A4" s="14"/>
      <c r="B4" s="34" t="str">
        <f>I_ReferDate</f>
        <v>TT.MM.JJJJ</v>
      </c>
      <c r="D4" s="11" t="s">
        <v>3</v>
      </c>
      <c r="E4" s="14"/>
      <c r="K4" s="94" t="s">
        <v>87</v>
      </c>
      <c r="L4" s="94"/>
      <c r="M4" s="94"/>
      <c r="N4" s="94"/>
      <c r="O4" s="94"/>
      <c r="P4" s="68"/>
    </row>
    <row r="5" spans="1:22" s="18" customFormat="1" ht="20.100000000000001" customHeight="1" x14ac:dyDescent="0.2">
      <c r="A5" s="14"/>
      <c r="B5" s="14">
        <f>COUNTIFS(K34:K36,"*ERROR*")+COUNTIFS(N33:Q33,"*ERROR*")</f>
      </c>
      <c r="C5" s="14"/>
      <c r="D5" t="s" s="14">
        <v>23</v>
      </c>
      <c r="E5" s="14"/>
      <c r="F5" s="14"/>
      <c r="G5" s="37"/>
      <c r="H5" s="38"/>
      <c r="I5" s="38"/>
      <c r="J5" s="14"/>
      <c r="K5" s="94"/>
      <c r="L5" s="94"/>
      <c r="M5" s="94"/>
      <c r="N5" s="94"/>
      <c r="O5" s="94"/>
      <c r="P5" s="68"/>
      <c r="S5" s="14"/>
      <c r="T5" s="14"/>
      <c r="U5" s="14"/>
      <c r="V5" s="0"/>
    </row>
    <row r="6" spans="1:22" s="18" customFormat="1" ht="20.100000000000001" customHeight="1" x14ac:dyDescent="0.2">
      <c r="A6" s="14"/>
      <c r="B6" s="14">
        <f>COUNTIFS(K34:K36,"*WARNING*")+COUNTIFS(N33:Q33,"*WARNING*")</f>
      </c>
      <c r="C6" s="14"/>
      <c r="D6" t="s" s="14">
        <v>24</v>
      </c>
      <c r="E6" s="14"/>
      <c r="F6" s="14"/>
      <c r="G6" s="37"/>
      <c r="H6" s="38"/>
      <c r="I6" s="38"/>
      <c r="J6" s="14"/>
      <c r="K6" t="s" s="14">
        <v>18</v>
      </c>
      <c r="L6" s="14"/>
      <c r="S6" s="14"/>
      <c r="T6" s="14"/>
      <c r="U6" s="14"/>
      <c r="V6" s="0"/>
    </row>
    <row r="7" spans="1:22" ht="15" hidden="1" customHeight="1" x14ac:dyDescent="0.2">
      <c r="A7" s="14"/>
      <c r="B7" s="14"/>
      <c r="C7" s="14"/>
      <c r="D7" s="14"/>
      <c r="E7" s="14"/>
      <c r="F7" s="14"/>
      <c r="G7" s="38"/>
      <c r="H7" s="38"/>
      <c r="I7" s="38"/>
      <c r="J7" s="14"/>
      <c r="K7" s="14"/>
      <c r="L7" s="14"/>
    </row>
    <row r="8" spans="1:22" ht="15" hidden="1" customHeight="1" x14ac:dyDescent="0.2">
      <c r="A8" s="14"/>
      <c r="B8" s="14"/>
      <c r="C8" s="14"/>
      <c r="D8" s="14"/>
      <c r="E8" s="14"/>
      <c r="F8" s="14"/>
      <c r="G8" s="38"/>
      <c r="H8" s="38"/>
      <c r="I8" s="38"/>
      <c r="J8" s="14"/>
      <c r="K8" s="14"/>
      <c r="L8" s="14"/>
    </row>
    <row r="9" spans="1:22" ht="15" hidden="1" customHeight="1" x14ac:dyDescent="0.2">
      <c r="A9" s="14"/>
      <c r="B9" s="14"/>
      <c r="C9" s="14"/>
      <c r="D9" s="14"/>
      <c r="E9" s="14"/>
      <c r="F9" s="14"/>
      <c r="G9" s="38"/>
      <c r="H9" s="38"/>
      <c r="I9" s="38"/>
      <c r="J9" s="14"/>
      <c r="K9" s="14"/>
      <c r="L9" s="14"/>
    </row>
    <row r="10" spans="1:22" ht="15" hidden="1" customHeight="1" x14ac:dyDescent="0.2">
      <c r="A10" s="14"/>
      <c r="B10" s="14"/>
      <c r="C10" s="14"/>
      <c r="D10" s="14"/>
      <c r="E10" s="14"/>
      <c r="F10" s="14"/>
      <c r="G10" s="38"/>
      <c r="H10" s="38"/>
      <c r="I10" s="38"/>
      <c r="J10" s="14"/>
      <c r="K10" s="14"/>
      <c r="L10" s="14"/>
    </row>
    <row r="11" spans="1:22" ht="15" hidden="1" customHeight="1" x14ac:dyDescent="0.2">
      <c r="A11" s="14"/>
      <c r="B11" s="14"/>
      <c r="C11" s="14"/>
      <c r="D11" s="14"/>
      <c r="E11" s="14"/>
      <c r="F11" s="14"/>
      <c r="G11" s="38"/>
      <c r="H11" s="38"/>
      <c r="I11" s="38"/>
      <c r="J11" s="14"/>
      <c r="K11" s="14"/>
      <c r="L11" s="14"/>
    </row>
    <row r="12" spans="1:22" ht="15" hidden="1" customHeight="1" x14ac:dyDescent="0.2">
      <c r="A12" s="14"/>
      <c r="B12" s="14"/>
      <c r="C12" s="14"/>
      <c r="D12" s="14"/>
      <c r="E12" s="14"/>
      <c r="F12" s="14"/>
      <c r="G12" s="38"/>
      <c r="H12" s="38"/>
      <c r="I12" s="38"/>
      <c r="J12" s="14"/>
      <c r="K12" s="14"/>
      <c r="L12" s="14"/>
    </row>
    <row r="13" spans="1:22" ht="15" hidden="1" customHeight="1" x14ac:dyDescent="0.2">
      <c r="A13" s="14"/>
      <c r="B13" s="14"/>
      <c r="C13" s="14"/>
      <c r="D13" s="14"/>
      <c r="E13" s="14"/>
      <c r="F13" s="14"/>
      <c r="G13" s="38"/>
      <c r="H13" s="38"/>
      <c r="I13" s="38"/>
      <c r="J13" s="14"/>
      <c r="K13" s="14"/>
      <c r="L13" s="14"/>
    </row>
    <row r="14" spans="1:22" ht="15" hidden="1" customHeight="1" x14ac:dyDescent="0.2">
      <c r="A14" s="14"/>
      <c r="B14" s="14"/>
      <c r="C14" s="14"/>
      <c r="D14" s="14"/>
      <c r="E14" s="14"/>
      <c r="F14" s="14"/>
      <c r="G14" s="38"/>
      <c r="H14" s="38"/>
      <c r="I14" s="38"/>
      <c r="J14" s="14"/>
      <c r="K14" s="14"/>
      <c r="L14" s="14"/>
    </row>
    <row r="15" spans="1:22" ht="15" customHeight="1" x14ac:dyDescent="0.2">
      <c r="A15" s="14"/>
      <c r="B15" s="14"/>
      <c r="C15" s="14"/>
      <c r="D15" s="14"/>
      <c r="E15" s="14"/>
      <c r="F15" s="14"/>
      <c r="G15" s="38"/>
      <c r="H15" s="38"/>
      <c r="I15" s="38"/>
      <c r="J15" s="14"/>
      <c r="K15" s="14"/>
      <c r="L15" s="14"/>
    </row>
    <row r="16" spans="1:22" ht="42" customHeight="1" x14ac:dyDescent="0.2">
      <c r="A16" s="22"/>
      <c r="B16" s="22"/>
      <c r="C16" s="22"/>
      <c r="D16" s="23"/>
      <c r="E16" s="22"/>
      <c r="F16" s="29"/>
      <c r="G16" s="39"/>
      <c r="H16" s="39"/>
      <c r="I16" s="39"/>
      <c r="J16" s="23"/>
      <c r="K16" s="58" t="s">
        <v>84</v>
      </c>
      <c r="L16" s="29"/>
    </row>
    <row r="17" spans="1:20" ht="28.5" hidden="1" customHeight="1" x14ac:dyDescent="0.2">
      <c r="A17" s="14"/>
      <c r="B17" s="14"/>
      <c r="C17" s="14"/>
      <c r="D17" s="26"/>
      <c r="E17" s="14"/>
      <c r="F17" s="30"/>
      <c r="G17" s="38"/>
      <c r="H17" s="38"/>
      <c r="I17" s="38"/>
      <c r="J17" s="26"/>
      <c r="K17" s="49"/>
      <c r="L17" s="30"/>
    </row>
    <row r="18" spans="1:20" x14ac:dyDescent="0.2">
      <c r="A18" s="27"/>
      <c r="B18" s="27"/>
      <c r="C18" s="27"/>
      <c r="D18" s="28"/>
      <c r="E18" s="27"/>
      <c r="F18" s="46"/>
      <c r="G18" s="40"/>
      <c r="H18" s="40"/>
      <c r="I18" s="40"/>
      <c r="J18" s="28"/>
      <c r="K18" s="44" t="str">
        <f>SUBSTITUTE(ADDRESS(1,COLUMN(),4),1,)</f>
        <v>K</v>
      </c>
      <c r="L18" s="30"/>
      <c r="T18" s="19"/>
    </row>
    <row r="19" spans="1:20" ht="18" hidden="1" customHeight="1" x14ac:dyDescent="0.2">
      <c r="A19" s="14"/>
      <c r="C19" s="14"/>
      <c r="D19" s="14"/>
      <c r="E19" s="29"/>
      <c r="F19" s="67"/>
      <c r="G19" s="41"/>
      <c r="H19" s="41"/>
      <c r="I19" s="41"/>
      <c r="J19" s="25"/>
      <c r="K19" s="57"/>
      <c r="L19" s="30"/>
    </row>
    <row r="20" spans="1:20" ht="18" hidden="1" customHeight="1" x14ac:dyDescent="0.2">
      <c r="A20" s="14"/>
      <c r="C20" s="14"/>
      <c r="D20" s="14"/>
      <c r="E20" s="30"/>
      <c r="F20" s="67"/>
      <c r="G20" s="43"/>
      <c r="H20" s="43"/>
      <c r="I20" s="43"/>
      <c r="J20" s="25"/>
      <c r="K20" s="25"/>
      <c r="L20" s="30"/>
    </row>
    <row r="21" spans="1:20" ht="25.15" customHeight="1" x14ac:dyDescent="0.2">
      <c r="A21" s="14"/>
      <c r="C21" s="14"/>
      <c r="D21" s="59" t="s">
        <v>88</v>
      </c>
      <c r="E21" s="14"/>
      <c r="F21" s="44">
        <f>ROW()</f>
        <v>21</v>
      </c>
      <c r="G21" s="41"/>
      <c r="H21" s="41"/>
      <c r="I21" s="41"/>
      <c r="J21" s="17"/>
      <c r="K21" s="16"/>
      <c r="L21" s="44"/>
      <c r="T21" s="19"/>
    </row>
    <row r="22" spans="1:20" ht="25.15" customHeight="1" x14ac:dyDescent="0.2">
      <c r="A22" s="14"/>
      <c r="C22" s="14"/>
      <c r="D22" s="79" t="s">
        <v>89</v>
      </c>
      <c r="E22" s="14"/>
      <c r="F22" s="44"/>
      <c r="G22" s="41"/>
      <c r="H22" s="41"/>
      <c r="I22" s="41"/>
      <c r="J22" s="17"/>
      <c r="K22" s="32"/>
      <c r="L22" s="44"/>
      <c r="T22" s="19"/>
    </row>
    <row r="23" spans="1:20" ht="20.25" customHeight="1" x14ac:dyDescent="0.2">
      <c r="A23" s="14"/>
      <c r="C23" s="14"/>
      <c r="D23" s="62" t="s">
        <v>38</v>
      </c>
      <c r="E23" s="14"/>
      <c r="F23" s="44">
        <f>ROW()</f>
        <v>23</v>
      </c>
      <c r="G23" s="41"/>
      <c r="H23" s="41"/>
      <c r="I23" s="41"/>
      <c r="J23" s="17"/>
      <c r="K23" s="31"/>
      <c r="L23" s="44"/>
      <c r="T23" s="14"/>
    </row>
    <row r="24" spans="1:20" ht="20.25" customHeight="1" x14ac:dyDescent="0.2">
      <c r="A24" s="14"/>
      <c r="C24" s="14"/>
      <c r="D24" s="62" t="s">
        <v>41</v>
      </c>
      <c r="E24" s="14"/>
      <c r="F24" s="44">
        <f>ROW()</f>
        <v>24</v>
      </c>
      <c r="G24" s="41"/>
      <c r="H24" s="41"/>
      <c r="I24" s="41"/>
      <c r="J24" s="17"/>
      <c r="K24" s="31"/>
      <c r="L24" s="44"/>
      <c r="T24" s="14"/>
    </row>
    <row r="25" spans="1:20" ht="20.25" customHeight="1" x14ac:dyDescent="0.2">
      <c r="A25" s="14"/>
      <c r="C25" s="14"/>
      <c r="D25" s="62" t="s">
        <v>14</v>
      </c>
      <c r="E25" s="14"/>
      <c r="F25" s="44">
        <f>ROW()</f>
        <v>25</v>
      </c>
      <c r="G25" s="41"/>
      <c r="H25" s="41"/>
      <c r="I25" s="41"/>
      <c r="J25" s="17"/>
      <c r="K25" s="31"/>
      <c r="L25" s="44"/>
      <c r="T25" s="14"/>
    </row>
    <row r="26" spans="1:20" ht="25.15" customHeight="1" x14ac:dyDescent="0.2">
      <c r="A26" s="14"/>
      <c r="C26" s="14"/>
      <c r="D26" s="80" t="s">
        <v>92</v>
      </c>
      <c r="E26" s="14"/>
      <c r="F26" s="44"/>
      <c r="G26" s="41"/>
      <c r="H26" s="41"/>
      <c r="I26" s="41"/>
      <c r="J26" s="17"/>
      <c r="K26" s="32"/>
      <c r="L26" s="44"/>
      <c r="T26" s="14"/>
    </row>
    <row r="27" spans="1:20" ht="20.25" customHeight="1" x14ac:dyDescent="0.2">
      <c r="A27" s="14"/>
      <c r="C27" s="14"/>
      <c r="D27" s="62" t="s">
        <v>90</v>
      </c>
      <c r="E27" s="14"/>
      <c r="F27" s="44">
        <f>ROW()</f>
        <v>27</v>
      </c>
      <c r="G27" s="41"/>
      <c r="H27" s="41"/>
      <c r="I27" s="41"/>
      <c r="J27" s="47"/>
      <c r="K27" s="31"/>
      <c r="L27" s="44"/>
      <c r="T27" s="14"/>
    </row>
    <row r="28" spans="1:20" ht="20.25" customHeight="1" x14ac:dyDescent="0.2">
      <c r="A28" s="14"/>
      <c r="C28" s="14"/>
      <c r="D28" s="62" t="s">
        <v>14</v>
      </c>
      <c r="E28" s="14"/>
      <c r="F28" s="44">
        <f>ROW()</f>
        <v>28</v>
      </c>
      <c r="G28" s="41"/>
      <c r="H28" s="41"/>
      <c r="I28" s="41"/>
      <c r="J28" s="17"/>
      <c r="K28" s="31"/>
      <c r="L28" s="44"/>
      <c r="T28" s="14"/>
    </row>
    <row r="29" spans="1:20" ht="20.25" customHeight="1" x14ac:dyDescent="0.2">
      <c r="A29" s="14"/>
      <c r="B29" s="14"/>
      <c r="C29" s="14"/>
      <c r="D29" s="27"/>
      <c r="E29" s="27"/>
      <c r="F29" s="27"/>
      <c r="G29" s="27"/>
      <c r="H29" s="27"/>
      <c r="I29" s="27"/>
      <c r="J29" s="27"/>
      <c r="K29" s="27"/>
      <c r="L29" s="14"/>
      <c r="M29" s="14"/>
      <c r="T29" s="14"/>
    </row>
    <row r="30" spans="1:20" ht="25.35" customHeight="1" x14ac:dyDescent="0.2">
      <c r="A30" s="14"/>
      <c r="C30" s="14"/>
      <c r="D30" s="76" t="s">
        <v>91</v>
      </c>
      <c r="E30" s="14"/>
      <c r="F30" s="44">
        <f>ROW()</f>
        <v>30</v>
      </c>
      <c r="G30" s="41"/>
      <c r="H30" s="41"/>
      <c r="I30" s="41"/>
      <c r="J30" s="47"/>
      <c r="K30" s="31"/>
      <c r="L30" s="44"/>
      <c r="T30" s="14"/>
    </row>
    <row r="31" spans="1:20" ht="6" customHeight="1" x14ac:dyDescent="0.2">
      <c r="A31" s="15"/>
      <c r="B31" s="15"/>
      <c r="C31" s="15"/>
      <c r="D31" s="15"/>
      <c r="E31" s="15"/>
      <c r="F31" s="15"/>
      <c r="G31" s="42"/>
      <c r="H31" s="42"/>
      <c r="I31" s="42"/>
      <c r="J31" s="15"/>
      <c r="K31" s="15"/>
      <c r="L31" s="15"/>
    </row>
    <row r="33" spans="2:13" customFormat="1" x14ac:dyDescent="0.2" ht="13.0" customHeight="true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6"/>
      <c r="M33" s="66"/>
      <c r="N33" s="110">
        <f>IF(ABS('LGWS_U01'!K27-'LGWS_U02'!L21-'LGWS_U02'!M21-'LGWS_U02'!N21-'LGWS_U02'!O21)&lt;1,"OK","K27: ERROR")</f>
      </c>
      <c r="O33" s="110">
        <f>IF(ABS('LGWS_U01'!K27-'LGWS_U02'!P21-'LGWS_U02'!Q21)&lt;1,"OK","K27: ERROR")</f>
      </c>
      <c r="P33" s="110">
        <f>IF(ABS('LGWS_U01'!K27-'LGWS_U02'!R21-'LGWS_U02'!S21)&lt;1,"OK","K27: ERROR")</f>
      </c>
      <c r="Q33" s="110">
        <f>IF(ABS('LGWS_U01'!K27-'LGWS_U02'!K22-'LGWS_U02'!K23-'LGWS_U02'!K24-'LGWS_U02'!K25-'LGWS_U02'!K26-'LGWS_U02'!K27)&lt;1,"OK","K27: ERROR")</f>
      </c>
    </row>
    <row r="34" spans="2:13" customFormat="1" x14ac:dyDescent="0.2" ht="13.0" customHeight="true">
      <c r="B34" s="65"/>
      <c r="C34" s="65"/>
      <c r="D34" s="75"/>
      <c r="E34" s="65"/>
      <c r="F34" s="65"/>
      <c r="G34" s="65"/>
      <c r="H34" s="65"/>
      <c r="I34" s="65"/>
      <c r="J34" s="65"/>
      <c r="K34" s="110">
        <f>IF(ABS(K21-K23-K24-K25-K27-K28)&lt;1,"OK","K21: ERROR")</f>
      </c>
      <c r="L34" s="66"/>
      <c r="M34" s="66"/>
    </row>
    <row r="35" spans="2:13" customFormat="1" x14ac:dyDescent="0.2" ht="13.0" customHeight="true">
      <c r="B35" s="65"/>
      <c r="C35" s="65"/>
      <c r="D35" s="75"/>
      <c r="E35" s="65"/>
      <c r="F35" s="65"/>
      <c r="G35" s="65"/>
      <c r="H35" s="65"/>
      <c r="I35" s="65"/>
      <c r="J35" s="65"/>
      <c r="K35" s="110">
        <f>IF(K27&gt;0,"OK","K27: ERROR")</f>
      </c>
      <c r="L35" s="66"/>
      <c r="M35" s="66"/>
    </row>
    <row r="36" spans="2:13" customFormat="1" x14ac:dyDescent="0.2" ht="13.0" customHeight="true">
      <c r="B36" s="65"/>
      <c r="C36" s="65"/>
      <c r="D36" s="75"/>
      <c r="E36" s="65"/>
      <c r="F36" s="65"/>
      <c r="G36" s="65"/>
      <c r="H36" s="65"/>
      <c r="I36" s="65"/>
      <c r="J36" s="65"/>
      <c r="K36" s="110">
        <f>IF(K30&gt;0,"OK","K30: ERROR")</f>
      </c>
      <c r="L36" s="66"/>
      <c r="M36" s="66"/>
    </row>
    <row r="37" spans="2:13" customFormat="1" x14ac:dyDescent="0.2" ht="13.0" customHeight="true">
      <c r="B37" s="65"/>
      <c r="C37" s="65"/>
      <c r="D37" s="75"/>
      <c r="E37" s="65"/>
      <c r="F37" s="65"/>
      <c r="G37" s="65"/>
      <c r="H37" s="65"/>
      <c r="I37" s="65"/>
      <c r="J37" s="65"/>
      <c r="K37" s="65"/>
      <c r="L37" s="66"/>
      <c r="M37" s="66"/>
    </row>
    <row r="38" spans="2:13" customFormat="1" ht="13.0" customHeight="true" x14ac:dyDescent="0.2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6"/>
      <c r="M38" s="66"/>
    </row>
    <row r="39" spans="2:13" customFormat="1" x14ac:dyDescent="0.2" ht="13.0" customHeight="true"/>
    <row r="40" spans="2:13" customFormat="1" x14ac:dyDescent="0.2" ht="13.0" customHeight="true"/>
    <row r="41" spans="2:13" customFormat="1" x14ac:dyDescent="0.2"/>
    <row r="42" spans="2:13" customFormat="1" x14ac:dyDescent="0.2"/>
    <row r="43" spans="2:13" customFormat="1" x14ac:dyDescent="0.2"/>
    <row r="44" spans="2:13" customFormat="1" x14ac:dyDescent="0.2"/>
    <row r="45" spans="2:13" customFormat="1" x14ac:dyDescent="0.2"/>
    <row r="46" spans="2:13" customFormat="1" x14ac:dyDescent="0.2"/>
    <row r="47" spans="2:13" customFormat="1" x14ac:dyDescent="0.2"/>
    <row r="48" spans="2:13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</sheetData>
  <sheetProtection sheet="1" objects="1" scenarios="1"/>
  <mergeCells count="3">
    <mergeCell ref="K3:P3"/>
    <mergeCell ref="K1:O2"/>
    <mergeCell ref="K4:O5"/>
  </mergeCells>
  <conditionalFormatting sqref="K34:K36">
    <cfRule type="expression" dxfId="5" priority="1">
      <formula>ISNUMBER(SEARCH("ERROR",K34))</formula>
    </cfRule>
    <cfRule type="expression" dxfId="6" priority="2">
      <formula>ISNUMBER(SEARCH("WARNING",K34))</formula>
    </cfRule>
    <cfRule type="expression" dxfId="7" priority="3">
      <formula>ISNUMBER(SEARCH("OK",K34))</formula>
    </cfRule>
  </conditionalFormatting>
  <conditionalFormatting sqref="N33:Q33">
    <cfRule type="expression" dxfId="8" priority="4">
      <formula>ISNUMBER(SEARCH("ERROR",N33))</formula>
    </cfRule>
    <cfRule type="expression" dxfId="9" priority="5">
      <formula>ISNUMBER(SEARCH("WARNING",N33))</formula>
    </cfRule>
    <cfRule type="expression" dxfId="10" priority="6">
      <formula>ISNUMBER(SEARCH("OK",N33))</formula>
    </cfRule>
  </conditionalFormatting>
  <conditionalFormatting sqref="B5">
    <cfRule type="expression" dxfId="11" priority="7">
      <formula>OR(B5=0,B5="0")</formula>
    </cfRule>
    <cfRule type="expression" dxfId="12" priority="8">
      <formula>B5&gt;0</formula>
    </cfRule>
  </conditionalFormatting>
  <conditionalFormatting sqref="B6">
    <cfRule type="expression" dxfId="13" priority="9">
      <formula>OR(B6=0,B6="0")</formula>
    </cfRule>
    <cfRule type="expression" dxfId="14" priority="10">
      <formula>B6&gt;0</formula>
    </cfRule>
  </conditionalFormatting>
  <hyperlinks>
    <hyperlink location="Validation_K001_LGWS_U01_K21_0" ref="K34"/>
    <hyperlink location="Validation_K002_LGWS_U01_K27_0" ref="K35"/>
    <hyperlink location="Validation_K003_LGWS_U01_K30_0" ref="K36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drawing r:id="rId4"/>
  <legacyDrawing r:id="rId6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2410C-20CA-4F4E-9D4B-3A06B49331F7}">
  <dimension ref="A1:AD81"/>
  <sheetViews>
    <sheetView showGridLines="0" showRowColHeaders="0" showZeros="true" topLeftCell="B1" zoomScale="80" zoomScaleNormal="80" workbookViewId="0">
      <pane ySplit="20" topLeftCell="A21" activePane="bottomLeft" state="frozenSplit"/>
      <selection activeCell="B1" sqref="B1"/>
      <selection pane="bottomLeft" activeCell="L21" sqref="L21"/>
    </sheetView>
  </sheetViews>
  <sheetFormatPr baseColWidth="10" defaultColWidth="11.7109375" defaultRowHeight="12.75" x14ac:dyDescent="0.2"/>
  <cols>
    <col min="24" max="29" style="14" width="11.7109375"/>
    <col min="21" max="21" customWidth="true" style="14" width="21.5703125"/>
    <col min="1" max="1" customWidth="true" hidden="true" style="14" width="1.7109375"/>
    <col min="2" max="2" bestFit="true" customWidth="true" style="14" width="13.42578125"/>
    <col min="3" max="3" customWidth="true" hidden="true" style="14" width="9.7109375"/>
    <col min="4" max="4" customWidth="true" style="14" width="58.7109375"/>
    <col min="5" max="5" customWidth="true" hidden="true" style="14" width="4.7109375"/>
    <col min="6" max="6" customWidth="true" style="14" width="4.7109375"/>
    <col min="7" max="9" customWidth="true" hidden="true" style="36" width="8.7109375"/>
    <col min="10" max="10" customWidth="true" hidden="true" style="14" width="25.7109375"/>
    <col min="11" max="19" customWidth="true" style="14" width="21.5703125"/>
    <col min="20" max="20" customWidth="true" style="14" width="1.7109375"/>
    <col min="22" max="22" customWidth="true" style="14" width="12.78125"/>
    <col min="23" max="23" style="14" width="12.78125" customWidth="true"/>
    <col min="31" max="16384" style="14" width="11.7109375"/>
  </cols>
  <sheetData>
    <row r="1" spans="1:30" ht="22.15" customHeight="1" x14ac:dyDescent="0.25">
      <c r="B1" s="33" t="str">
        <f>I_ReportName</f>
        <v>LGWS_U</v>
      </c>
      <c r="D1" s="11" t="s">
        <v>1</v>
      </c>
      <c r="K1" s="82" t="str">
        <f>P_Title</f>
        <v>Liquidität gegen Wertschriften (LGWS)</v>
      </c>
      <c r="L1" s="82"/>
      <c r="M1" s="82"/>
      <c r="N1" s="82"/>
      <c r="O1" s="82"/>
      <c r="P1" s="61"/>
      <c r="Q1" s="61"/>
      <c r="R1" s="61"/>
      <c r="S1" s="61"/>
      <c r="T1" s="61"/>
      <c r="U1" s="61"/>
      <c r="V1" s="61"/>
      <c r="W1" s="61"/>
      <c r="X1" s="61"/>
      <c r="Y1" s="20"/>
    </row>
    <row r="2" spans="1:30" ht="22.15" customHeight="1" x14ac:dyDescent="0.25">
      <c r="B2" s="33" t="s">
        <v>40</v>
      </c>
      <c r="D2" s="11" t="s">
        <v>12</v>
      </c>
      <c r="K2" s="82"/>
      <c r="L2" s="82"/>
      <c r="M2" s="82"/>
      <c r="N2" s="82"/>
      <c r="O2" s="82"/>
      <c r="P2" s="61"/>
      <c r="Q2" s="61"/>
      <c r="R2" s="61"/>
      <c r="S2" s="61"/>
      <c r="T2" s="61"/>
      <c r="U2" s="61"/>
      <c r="V2" s="61"/>
      <c r="W2" s="61"/>
      <c r="X2" s="61"/>
      <c r="Y2" s="20"/>
    </row>
    <row r="3" spans="1:30" ht="22.15" customHeight="1" x14ac:dyDescent="0.25">
      <c r="B3" s="33" t="str">
        <f>I_SubjectId</f>
        <v>XXXXXX</v>
      </c>
      <c r="D3" s="11" t="s">
        <v>27</v>
      </c>
      <c r="K3" s="98" t="str">
        <f>P_Subtitle</f>
        <v>Unternehmung</v>
      </c>
      <c r="L3" s="98"/>
      <c r="M3" s="98"/>
      <c r="N3" s="98"/>
      <c r="O3" s="98"/>
      <c r="P3" s="71"/>
      <c r="Q3" s="71"/>
      <c r="R3" s="71"/>
      <c r="S3" s="71"/>
      <c r="T3" s="71"/>
      <c r="U3" s="71"/>
      <c r="V3" s="71"/>
      <c r="W3" s="71"/>
      <c r="X3" s="21"/>
      <c r="Y3" s="21"/>
    </row>
    <row r="4" spans="1:30" ht="22.15" customHeight="1" x14ac:dyDescent="0.2">
      <c r="A4" s="14"/>
      <c r="B4" s="34" t="str">
        <f>I_ReferDate</f>
        <v>TT.MM.JJJJ</v>
      </c>
      <c r="D4" s="11" t="s">
        <v>3</v>
      </c>
      <c r="E4" s="14"/>
      <c r="K4" s="94" t="s">
        <v>94</v>
      </c>
      <c r="L4" s="94"/>
      <c r="M4" s="94"/>
      <c r="N4" s="94"/>
      <c r="O4" s="94"/>
      <c r="P4" s="68"/>
      <c r="Q4" s="68"/>
      <c r="R4" s="68"/>
      <c r="S4" s="68"/>
      <c r="T4" s="68"/>
      <c r="U4" s="68"/>
      <c r="V4" s="68"/>
      <c r="W4" s="68"/>
    </row>
    <row r="5" spans="1:30" s="18" customFormat="1" ht="20.100000000000001" customHeight="1" x14ac:dyDescent="0.2">
      <c r="A5" s="14"/>
      <c r="B5" s="14">
        <f>COUNTIFS(V22:X35,"*ERROR*")+COUNTIFS(K39:S47,"*ERROR*")+COUNTIFS(V39,"*ERROR*")</f>
      </c>
      <c r="C5" s="14"/>
      <c r="D5" t="s" s="14">
        <v>23</v>
      </c>
      <c r="E5" s="14"/>
      <c r="F5" s="14"/>
      <c r="G5" s="37"/>
      <c r="H5" s="38"/>
      <c r="I5" s="38"/>
      <c r="J5" s="14"/>
      <c r="K5" s="94"/>
      <c r="L5" s="94"/>
      <c r="M5" s="94"/>
      <c r="N5" s="94"/>
      <c r="O5" s="94"/>
      <c r="P5" s="68"/>
      <c r="Q5" s="68"/>
      <c r="R5" s="68"/>
      <c r="S5" s="68"/>
      <c r="T5" s="68"/>
      <c r="U5" s="68"/>
      <c r="V5" s="68"/>
      <c r="W5" s="68"/>
      <c r="AA5" s="14"/>
      <c r="AB5" s="14"/>
      <c r="AC5" s="14"/>
      <c r="AD5" s="0"/>
    </row>
    <row r="6" spans="1:30" s="18" customFormat="1" ht="20.100000000000001" customHeight="1" x14ac:dyDescent="0.2">
      <c r="A6" s="14"/>
      <c r="B6" s="14">
        <f>COUNTIFS(V22:X35,"*WARNING*")+COUNTIFS(K39:S47,"*WARNING*")+COUNTIFS(V39,"*WARNING*")</f>
      </c>
      <c r="C6" s="14"/>
      <c r="D6" t="s" s="14">
        <v>24</v>
      </c>
      <c r="E6" s="14"/>
      <c r="F6" s="14"/>
      <c r="G6" s="37"/>
      <c r="H6" s="38"/>
      <c r="I6" s="38"/>
      <c r="J6" s="14"/>
      <c r="K6" t="s" s="14">
        <v>18</v>
      </c>
      <c r="L6" s="14"/>
      <c r="M6" s="14"/>
      <c r="N6" s="14"/>
      <c r="O6" s="14"/>
      <c r="P6" s="14"/>
      <c r="Q6" s="14"/>
      <c r="R6" s="14"/>
      <c r="S6" s="14"/>
      <c r="T6" s="14"/>
      <c r="AA6" s="14"/>
      <c r="AB6" s="14"/>
      <c r="AC6" s="14"/>
      <c r="AD6" s="0"/>
    </row>
    <row r="7" spans="1:30" ht="15" hidden="1" customHeight="1" x14ac:dyDescent="0.2">
      <c r="A7" s="14"/>
      <c r="B7" s="14"/>
      <c r="C7" s="14"/>
      <c r="D7" s="14"/>
      <c r="E7" s="14"/>
      <c r="F7" s="14"/>
      <c r="G7" s="38"/>
      <c r="H7" s="38"/>
      <c r="I7" s="38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30" ht="15" hidden="1" customHeight="1" x14ac:dyDescent="0.2">
      <c r="A8" s="14"/>
      <c r="B8" s="14"/>
      <c r="C8" s="14"/>
      <c r="D8" s="14"/>
      <c r="E8" s="14"/>
      <c r="F8" s="14"/>
      <c r="G8" s="38"/>
      <c r="H8" s="38"/>
      <c r="I8" s="38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30" ht="15" hidden="1" customHeight="1" x14ac:dyDescent="0.2">
      <c r="A9" s="14"/>
      <c r="B9" s="14"/>
      <c r="C9" s="14"/>
      <c r="D9" s="14"/>
      <c r="E9" s="14"/>
      <c r="F9" s="14"/>
      <c r="G9" s="38"/>
      <c r="H9" s="38"/>
      <c r="I9" s="38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30" ht="15" hidden="1" customHeight="1" x14ac:dyDescent="0.2">
      <c r="A10" s="14"/>
      <c r="B10" s="14"/>
      <c r="C10" s="14"/>
      <c r="D10" s="14"/>
      <c r="E10" s="14"/>
      <c r="F10" s="14"/>
      <c r="G10" s="38"/>
      <c r="H10" s="38"/>
      <c r="I10" s="38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30" ht="15" hidden="1" customHeight="1" x14ac:dyDescent="0.2">
      <c r="A11" s="14"/>
      <c r="B11" s="14"/>
      <c r="C11" s="14"/>
      <c r="D11" s="14"/>
      <c r="E11" s="14"/>
      <c r="F11" s="14"/>
      <c r="G11" s="38"/>
      <c r="H11" s="38"/>
      <c r="I11" s="38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30" ht="15" hidden="1" customHeight="1" x14ac:dyDescent="0.2">
      <c r="A12" s="14"/>
      <c r="B12" s="14"/>
      <c r="C12" s="14"/>
      <c r="D12" s="14"/>
      <c r="E12" s="14"/>
      <c r="F12" s="14"/>
      <c r="G12" s="38"/>
      <c r="H12" s="38"/>
      <c r="I12" s="38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30" ht="15" customHeight="1" x14ac:dyDescent="0.2">
      <c r="A13" s="14"/>
      <c r="B13" s="14"/>
      <c r="C13" s="14"/>
      <c r="D13" s="14"/>
      <c r="E13" s="14"/>
      <c r="F13" s="14"/>
      <c r="G13" s="38"/>
      <c r="H13" s="38"/>
      <c r="I13" s="3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30" ht="42" customHeight="1" x14ac:dyDescent="0.2">
      <c r="A14" s="22"/>
      <c r="B14" s="22"/>
      <c r="C14" s="22"/>
      <c r="D14" s="23"/>
      <c r="E14" s="22"/>
      <c r="F14" s="29"/>
      <c r="G14" s="39"/>
      <c r="H14" s="39"/>
      <c r="I14" s="39"/>
      <c r="J14" s="23"/>
      <c r="K14" s="101" t="s">
        <v>15</v>
      </c>
      <c r="L14" s="102"/>
      <c r="M14" s="102"/>
      <c r="N14" s="102"/>
      <c r="O14" s="102"/>
      <c r="P14" s="102"/>
      <c r="Q14" s="102"/>
      <c r="R14" s="102"/>
      <c r="S14" s="103"/>
      <c r="T14" s="29"/>
    </row>
    <row r="15" spans="1:30" ht="28.5" customHeight="1" x14ac:dyDescent="0.2">
      <c r="A15" s="14"/>
      <c r="B15" s="14"/>
      <c r="C15" s="14"/>
      <c r="D15" s="26"/>
      <c r="E15" s="14"/>
      <c r="F15" s="30"/>
      <c r="G15" s="38"/>
      <c r="H15" s="38"/>
      <c r="I15" s="38"/>
      <c r="J15" s="26"/>
      <c r="K15" s="99"/>
      <c r="L15" s="95" t="s">
        <v>75</v>
      </c>
      <c r="M15" s="96"/>
      <c r="N15" s="96"/>
      <c r="O15" s="97"/>
      <c r="P15" s="95" t="s">
        <v>75</v>
      </c>
      <c r="Q15" s="97"/>
      <c r="R15" s="95" t="s">
        <v>75</v>
      </c>
      <c r="S15" s="97"/>
      <c r="T15" s="30"/>
    </row>
    <row r="16" spans="1:30" ht="28.5" customHeight="1" x14ac:dyDescent="0.2">
      <c r="A16" s="14"/>
      <c r="B16" s="14"/>
      <c r="C16" s="14"/>
      <c r="D16" s="26"/>
      <c r="E16" s="14"/>
      <c r="F16" s="30"/>
      <c r="G16" s="38"/>
      <c r="H16" s="38"/>
      <c r="I16" s="38"/>
      <c r="J16" s="26"/>
      <c r="K16" s="100"/>
      <c r="L16" s="49" t="s">
        <v>69</v>
      </c>
      <c r="M16" s="49" t="s">
        <v>70</v>
      </c>
      <c r="N16" s="49" t="s">
        <v>71</v>
      </c>
      <c r="O16" s="49" t="s">
        <v>72</v>
      </c>
      <c r="P16" s="49" t="s">
        <v>73</v>
      </c>
      <c r="Q16" s="49" t="s">
        <v>74</v>
      </c>
      <c r="R16" s="49" t="s">
        <v>53</v>
      </c>
      <c r="S16" s="49" t="s">
        <v>54</v>
      </c>
      <c r="T16" s="30"/>
    </row>
    <row r="17" spans="1:28" x14ac:dyDescent="0.2">
      <c r="A17" s="27"/>
      <c r="B17" s="27"/>
      <c r="C17" s="27"/>
      <c r="D17" s="28"/>
      <c r="E17" s="27"/>
      <c r="F17" s="46"/>
      <c r="G17" s="40"/>
      <c r="H17" s="40"/>
      <c r="I17" s="40"/>
      <c r="J17" s="28"/>
      <c r="K17" s="44" t="str">
        <f t="shared" ref="K17:R17" si="0">SUBSTITUTE(ADDRESS(1,COLUMN(),4),1,)</f>
        <v>K</v>
      </c>
      <c r="L17" s="44" t="str">
        <f t="shared" si="0"/>
        <v>L</v>
      </c>
      <c r="M17" s="44" t="str">
        <f t="shared" si="0"/>
        <v>M</v>
      </c>
      <c r="N17" s="44" t="str">
        <f t="shared" si="0"/>
        <v>N</v>
      </c>
      <c r="O17" s="44" t="str">
        <f t="shared" si="0"/>
        <v>O</v>
      </c>
      <c r="P17" s="44" t="str">
        <f t="shared" si="0"/>
        <v>P</v>
      </c>
      <c r="Q17" s="44" t="str">
        <f t="shared" si="0"/>
        <v>Q</v>
      </c>
      <c r="R17" s="44" t="str">
        <f t="shared" si="0"/>
        <v>R</v>
      </c>
      <c r="S17" s="44" t="str">
        <f t="shared" ref="S17" si="1">SUBSTITUTE(ADDRESS(1,COLUMN(),4),1,)</f>
        <v>S</v>
      </c>
      <c r="T17" s="30"/>
      <c r="AB17" s="19"/>
    </row>
    <row r="18" spans="1:28" ht="18" hidden="1" customHeight="1" x14ac:dyDescent="0.2">
      <c r="A18" s="14"/>
      <c r="C18" s="14"/>
      <c r="D18" s="14"/>
      <c r="E18" s="29"/>
      <c r="F18" s="67"/>
      <c r="G18" s="41"/>
      <c r="H18" s="41"/>
      <c r="I18" s="41"/>
      <c r="J18" s="25"/>
      <c r="K18" s="70"/>
      <c r="L18" s="70"/>
      <c r="M18" s="70"/>
      <c r="N18" s="70"/>
      <c r="O18" s="70"/>
      <c r="P18" s="70"/>
      <c r="Q18" s="70"/>
      <c r="R18" s="70"/>
      <c r="S18" s="70"/>
      <c r="T18" s="30"/>
    </row>
    <row r="19" spans="1:28" ht="18" hidden="1" customHeight="1" x14ac:dyDescent="0.2">
      <c r="A19" s="14"/>
      <c r="C19" s="14"/>
      <c r="D19" s="14"/>
      <c r="E19" s="30"/>
      <c r="F19" s="67"/>
      <c r="G19" s="41"/>
      <c r="H19" s="41"/>
      <c r="I19" s="41"/>
      <c r="J19" s="25"/>
      <c r="K19" s="70"/>
      <c r="L19" s="70"/>
      <c r="M19" s="70"/>
      <c r="N19" s="70"/>
      <c r="O19" s="70"/>
      <c r="P19" s="70"/>
      <c r="Q19" s="70"/>
      <c r="R19" s="70"/>
      <c r="S19" s="70"/>
      <c r="T19" s="30"/>
    </row>
    <row r="20" spans="1:28" ht="18" hidden="1" customHeight="1" x14ac:dyDescent="0.2">
      <c r="A20" s="14"/>
      <c r="C20" s="14"/>
      <c r="D20" s="14"/>
      <c r="E20" s="30"/>
      <c r="F20" s="67"/>
      <c r="G20" s="43"/>
      <c r="H20" s="43"/>
      <c r="I20" s="43"/>
      <c r="J20" s="25"/>
      <c r="K20" s="70"/>
      <c r="L20" s="70"/>
      <c r="M20" s="70"/>
      <c r="N20" s="70"/>
      <c r="O20" s="70"/>
      <c r="P20" s="74"/>
      <c r="Q20" s="74"/>
      <c r="R20" s="70"/>
      <c r="S20" s="70"/>
      <c r="T20" s="30"/>
    </row>
    <row r="21" spans="1:28" ht="25.35" customHeight="1" x14ac:dyDescent="0.2">
      <c r="A21" s="14"/>
      <c r="C21" s="14"/>
      <c r="D21" s="59" t="s">
        <v>47</v>
      </c>
      <c r="E21" s="14"/>
      <c r="F21" s="44">
        <f>ROW()</f>
        <v>21</v>
      </c>
      <c r="G21" s="17"/>
      <c r="H21" s="17"/>
      <c r="I21" s="17"/>
      <c r="J21" s="17"/>
      <c r="K21" s="81">
        <f>LGWS_U01!C_TWB.UBU.LWS</f>
        <v>0</v>
      </c>
      <c r="L21" s="16"/>
      <c r="M21" s="16"/>
      <c r="N21" s="16"/>
      <c r="O21" s="16"/>
      <c r="P21" s="16"/>
      <c r="Q21" s="16"/>
      <c r="R21" s="16"/>
      <c r="S21" s="16"/>
      <c r="T21" s="45"/>
      <c r="AB21" s="14"/>
    </row>
    <row r="22" spans="1:28" ht="25.15" customHeight="1" x14ac:dyDescent="0.2">
      <c r="A22" s="14"/>
      <c r="C22" s="14"/>
      <c r="D22" s="77" t="s">
        <v>48</v>
      </c>
      <c r="E22" s="14"/>
      <c r="F22" s="44">
        <f>ROW()</f>
        <v>22</v>
      </c>
      <c r="G22" s="17"/>
      <c r="H22" s="17"/>
      <c r="I22" s="17"/>
      <c r="J22" s="17"/>
      <c r="K22" s="69"/>
      <c r="L22" s="69"/>
      <c r="M22" s="69"/>
      <c r="N22" s="69"/>
      <c r="O22" s="69"/>
      <c r="P22" s="69"/>
      <c r="Q22" s="69"/>
      <c r="R22" s="31"/>
      <c r="S22" s="31"/>
      <c r="T22" s="45"/>
      <c r="V22" s="111">
        <f>IF(ABS(K22-L22-M22-N22-O22)&lt;1,"OK","K22: ERROR")</f>
      </c>
      <c r="W22" s="111">
        <f>IF(ABS(K22-P22-Q22)&lt;1,"OK","K22: ERROR")</f>
      </c>
      <c r="X22" s="111">
        <f>IF(ABS(K22-R22-S22)&lt;1,"OK","K22: ERROR")</f>
      </c>
      <c r="AB22"/>
    </row>
    <row r="23" spans="1:28" ht="20.100000000000001" customHeight="1" x14ac:dyDescent="0.2">
      <c r="A23" s="14"/>
      <c r="C23" s="14"/>
      <c r="D23" s="77" t="s">
        <v>49</v>
      </c>
      <c r="E23" s="14"/>
      <c r="F23" s="44">
        <f>ROW()</f>
        <v>23</v>
      </c>
      <c r="G23" s="17"/>
      <c r="H23" s="17"/>
      <c r="I23" s="17"/>
      <c r="J23" s="17"/>
      <c r="K23" s="69"/>
      <c r="L23" s="69"/>
      <c r="M23" s="69"/>
      <c r="N23" s="69"/>
      <c r="O23" s="69"/>
      <c r="P23" s="69"/>
      <c r="Q23" s="69"/>
      <c r="R23" s="31"/>
      <c r="S23" s="31"/>
      <c r="T23" s="45"/>
      <c r="V23" s="111">
        <f>IF(ABS(K23-L23-M23-N23-O23)&lt;1,"OK","K23: ERROR")</f>
      </c>
      <c r="W23" s="111">
        <f>IF(ABS(K23-P23-Q23)&lt;1,"OK","K23: ERROR")</f>
      </c>
      <c r="X23" s="111">
        <f>IF(ABS(K23-R23-S23)&lt;1,"OK","K23: ERROR")</f>
      </c>
      <c r="AB23"/>
    </row>
    <row r="24" spans="1:28" ht="20.100000000000001" customHeight="1" x14ac:dyDescent="0.2">
      <c r="A24" s="14"/>
      <c r="C24" s="14"/>
      <c r="D24" s="77" t="s">
        <v>50</v>
      </c>
      <c r="E24" s="14"/>
      <c r="F24" s="44">
        <f>ROW()</f>
        <v>24</v>
      </c>
      <c r="G24" s="17"/>
      <c r="H24" s="17"/>
      <c r="I24" s="17"/>
      <c r="J24" s="17"/>
      <c r="K24" s="69"/>
      <c r="L24" s="69"/>
      <c r="M24" s="69"/>
      <c r="N24" s="69"/>
      <c r="O24" s="69"/>
      <c r="P24" s="69"/>
      <c r="Q24" s="69"/>
      <c r="R24" s="31"/>
      <c r="S24" s="31"/>
      <c r="T24" s="45"/>
      <c r="V24" s="111">
        <f>IF(ABS(K24-L24-M24-N24-O24)&lt;1,"OK","K24: ERROR")</f>
      </c>
      <c r="W24" s="111">
        <f>IF(ABS(K24-P24-Q24)&lt;1,"OK","K24: ERROR")</f>
      </c>
      <c r="X24" s="111">
        <f>IF(ABS(K24-R24-S24)&lt;1,"OK","K24: ERROR")</f>
      </c>
      <c r="AB24"/>
    </row>
    <row r="25" spans="1:28" ht="20.100000000000001" customHeight="1" x14ac:dyDescent="0.2">
      <c r="A25" s="14"/>
      <c r="C25" s="14"/>
      <c r="D25" s="77" t="s">
        <v>51</v>
      </c>
      <c r="E25" s="14"/>
      <c r="F25" s="44">
        <f>ROW()</f>
        <v>25</v>
      </c>
      <c r="G25" s="17"/>
      <c r="H25" s="17"/>
      <c r="I25" s="17"/>
      <c r="J25" s="17"/>
      <c r="K25" s="69"/>
      <c r="L25" s="69"/>
      <c r="M25" s="69"/>
      <c r="N25" s="69"/>
      <c r="O25" s="69"/>
      <c r="P25" s="69"/>
      <c r="Q25" s="69"/>
      <c r="R25" s="31"/>
      <c r="S25" s="31"/>
      <c r="T25" s="45"/>
      <c r="V25" s="111">
        <f>IF(ABS(K25-L25-M25-N25-O25)&lt;1,"OK","K25: ERROR")</f>
      </c>
      <c r="W25" s="111">
        <f>IF(ABS(K25-P25-Q25)&lt;1,"OK","K25: ERROR")</f>
      </c>
      <c r="X25" s="111">
        <f>IF(ABS(K25-R25-S25)&lt;1,"OK","K25: ERROR")</f>
      </c>
      <c r="AB25"/>
    </row>
    <row r="26" spans="1:28" ht="20.100000000000001" customHeight="1" x14ac:dyDescent="0.2">
      <c r="A26" s="14"/>
      <c r="C26" s="14"/>
      <c r="D26" s="77" t="s">
        <v>52</v>
      </c>
      <c r="E26" s="14"/>
      <c r="F26" s="44">
        <f>ROW()</f>
        <v>26</v>
      </c>
      <c r="G26" s="17"/>
      <c r="H26" s="17"/>
      <c r="I26" s="17"/>
      <c r="J26" s="17"/>
      <c r="K26" s="69"/>
      <c r="L26" s="69"/>
      <c r="M26" s="69"/>
      <c r="N26" s="69"/>
      <c r="O26" s="69"/>
      <c r="P26" s="69"/>
      <c r="Q26" s="69"/>
      <c r="R26" s="31"/>
      <c r="S26" s="31"/>
      <c r="T26" s="45"/>
      <c r="V26" s="111">
        <f>IF(ABS(K26-L26-M26-N26-O26)&lt;1,"OK","K26: ERROR")</f>
      </c>
      <c r="W26" s="111">
        <f>IF(ABS(K26-P26-Q26)&lt;1,"OK","K26: ERROR")</f>
      </c>
      <c r="X26" s="111">
        <f>IF(ABS(K26-R26-S26)&lt;1,"OK","K26: ERROR")</f>
      </c>
      <c r="AB26"/>
    </row>
    <row r="27" spans="1:28" ht="20.100000000000001" customHeight="1" x14ac:dyDescent="0.2">
      <c r="A27" s="14"/>
      <c r="C27" s="14"/>
      <c r="D27" s="77" t="s">
        <v>14</v>
      </c>
      <c r="E27" s="14"/>
      <c r="F27" s="44">
        <f>ROW()</f>
        <v>27</v>
      </c>
      <c r="G27" s="17"/>
      <c r="H27" s="17"/>
      <c r="I27" s="17"/>
      <c r="J27" s="17"/>
      <c r="K27" s="69"/>
      <c r="L27" s="69"/>
      <c r="M27" s="69"/>
      <c r="N27" s="69"/>
      <c r="O27" s="69"/>
      <c r="P27" s="69"/>
      <c r="Q27" s="69"/>
      <c r="R27" s="31"/>
      <c r="S27" s="31"/>
      <c r="T27" s="45"/>
      <c r="V27" s="111">
        <f>IF(ABS(K27-L27-M27-N27-O27)&lt;1,"OK","K27: ERROR")</f>
      </c>
      <c r="W27" s="111">
        <f>IF(ABS(K27-P27-Q27)&lt;1,"OK","K27: ERROR")</f>
      </c>
      <c r="X27" s="111">
        <f>IF(ABS(K27-R27-S27)&lt;1,"OK","K27: ERROR")</f>
      </c>
      <c r="AB27"/>
    </row>
    <row r="28" spans="1:28" ht="20.100000000000001" customHeight="1" x14ac:dyDescent="0.2">
      <c r="A28" s="14"/>
      <c r="C28" s="14"/>
      <c r="D28" s="60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60"/>
      <c r="T28" s="27"/>
      <c r="AB28" s="14"/>
    </row>
    <row r="29" spans="1:28" ht="25.15" customHeight="1" x14ac:dyDescent="0.2">
      <c r="A29" s="14"/>
      <c r="C29" s="14"/>
      <c r="D29" s="76" t="s">
        <v>93</v>
      </c>
      <c r="E29" s="14"/>
      <c r="F29" s="44">
        <f>ROW()</f>
        <v>29</v>
      </c>
      <c r="G29" s="17"/>
      <c r="H29" s="17"/>
      <c r="I29" s="17"/>
      <c r="J29" s="17"/>
      <c r="K29" s="16"/>
      <c r="L29" s="72"/>
      <c r="M29" s="72"/>
      <c r="N29" s="72"/>
      <c r="O29" s="72"/>
      <c r="P29" s="72"/>
      <c r="Q29" s="72"/>
      <c r="R29" s="69"/>
      <c r="S29" s="69"/>
      <c r="T29" s="45"/>
      <c r="V29" s="111">
        <f>IF(ABS(K29-R29-S29)&lt;1,"OK","K29: ERROR")</f>
      </c>
      <c r="AB29"/>
    </row>
    <row r="30" spans="1:28" ht="25.15" customHeight="1" x14ac:dyDescent="0.2">
      <c r="A30" s="14"/>
      <c r="C30" s="14"/>
      <c r="D30" s="77" t="s">
        <v>48</v>
      </c>
      <c r="E30" s="14"/>
      <c r="F30" s="44">
        <f>ROW()</f>
        <v>30</v>
      </c>
      <c r="G30" s="17"/>
      <c r="H30" s="17"/>
      <c r="I30" s="17"/>
      <c r="J30" s="17"/>
      <c r="K30" s="31"/>
      <c r="L30" s="72"/>
      <c r="M30" s="72"/>
      <c r="N30" s="72"/>
      <c r="O30" s="72"/>
      <c r="P30" s="72"/>
      <c r="Q30" s="72"/>
      <c r="R30" s="69"/>
      <c r="S30" s="69"/>
      <c r="T30" s="45"/>
      <c r="V30" s="111">
        <f>IF(ABS(K30-R30-S30)&lt;1,"OK","K30: ERROR")</f>
      </c>
      <c r="AB30"/>
    </row>
    <row r="31" spans="1:28" ht="20.100000000000001" customHeight="1" x14ac:dyDescent="0.2">
      <c r="A31" s="14"/>
      <c r="C31" s="14"/>
      <c r="D31" s="77" t="s">
        <v>49</v>
      </c>
      <c r="E31" s="14"/>
      <c r="F31" s="44">
        <f>ROW()</f>
        <v>31</v>
      </c>
      <c r="G31" s="17"/>
      <c r="H31" s="17"/>
      <c r="I31" s="17"/>
      <c r="J31" s="17"/>
      <c r="K31" s="31"/>
      <c r="L31" s="72"/>
      <c r="M31" s="72"/>
      <c r="N31" s="72"/>
      <c r="O31" s="72"/>
      <c r="P31" s="72"/>
      <c r="Q31" s="72"/>
      <c r="R31" s="69"/>
      <c r="S31" s="69"/>
      <c r="T31" s="45"/>
      <c r="V31" s="111">
        <f>IF(ABS(K31-R31-S31)&lt;1,"OK","K31: ERROR")</f>
      </c>
      <c r="AB31"/>
    </row>
    <row r="32" spans="1:28" ht="20.100000000000001" customHeight="1" x14ac:dyDescent="0.2">
      <c r="A32" s="14"/>
      <c r="C32" s="14"/>
      <c r="D32" s="77" t="s">
        <v>50</v>
      </c>
      <c r="E32" s="14"/>
      <c r="F32" s="44">
        <f>ROW()</f>
        <v>32</v>
      </c>
      <c r="G32" s="17"/>
      <c r="H32" s="17"/>
      <c r="I32" s="17"/>
      <c r="J32" s="17"/>
      <c r="K32" s="31"/>
      <c r="L32" s="72"/>
      <c r="M32" s="72"/>
      <c r="N32" s="72"/>
      <c r="O32" s="72"/>
      <c r="P32" s="72"/>
      <c r="Q32" s="72"/>
      <c r="R32" s="69"/>
      <c r="S32" s="69"/>
      <c r="T32" s="45"/>
      <c r="V32" s="111">
        <f>IF(ABS(K32-R32-S32)&lt;1,"OK","K32: ERROR")</f>
      </c>
      <c r="AB32"/>
    </row>
    <row r="33" spans="1:28" ht="20.100000000000001" customHeight="1" x14ac:dyDescent="0.2">
      <c r="A33" s="14"/>
      <c r="C33" s="14"/>
      <c r="D33" s="77" t="s">
        <v>51</v>
      </c>
      <c r="E33" s="14"/>
      <c r="F33" s="44">
        <f>ROW()</f>
        <v>33</v>
      </c>
      <c r="G33" s="17"/>
      <c r="H33" s="17"/>
      <c r="I33" s="17"/>
      <c r="J33" s="17"/>
      <c r="K33" s="31"/>
      <c r="L33" s="72"/>
      <c r="M33" s="72"/>
      <c r="N33" s="72"/>
      <c r="O33" s="72"/>
      <c r="P33" s="72"/>
      <c r="Q33" s="72"/>
      <c r="R33" s="69"/>
      <c r="S33" s="69"/>
      <c r="T33" s="45"/>
      <c r="V33" s="111">
        <f>IF(ABS(K33-R33-S33)&lt;1,"OK","K33: ERROR")</f>
      </c>
      <c r="AB33"/>
    </row>
    <row r="34" spans="1:28" ht="20.100000000000001" customHeight="1" x14ac:dyDescent="0.2">
      <c r="A34" s="14"/>
      <c r="C34" s="14"/>
      <c r="D34" s="77" t="s">
        <v>52</v>
      </c>
      <c r="E34" s="14"/>
      <c r="F34" s="44">
        <f>ROW()</f>
        <v>34</v>
      </c>
      <c r="G34" s="17"/>
      <c r="H34" s="17"/>
      <c r="I34" s="17"/>
      <c r="J34" s="17"/>
      <c r="K34" s="31"/>
      <c r="L34" s="72"/>
      <c r="M34" s="72"/>
      <c r="N34" s="72"/>
      <c r="O34" s="72"/>
      <c r="P34" s="72"/>
      <c r="Q34" s="72"/>
      <c r="R34" s="69"/>
      <c r="S34" s="69"/>
      <c r="T34" s="45"/>
      <c r="V34" s="111">
        <f>IF(ABS(K34-R34-S34)&lt;1,"OK","K34: ERROR")</f>
      </c>
      <c r="AB34"/>
    </row>
    <row r="35" spans="1:28" ht="20.100000000000001" customHeight="1" x14ac:dyDescent="0.2">
      <c r="A35" s="14"/>
      <c r="C35" s="14"/>
      <c r="D35" s="77" t="s">
        <v>14</v>
      </c>
      <c r="E35" s="14"/>
      <c r="F35" s="44">
        <f>ROW()</f>
        <v>35</v>
      </c>
      <c r="G35" s="17"/>
      <c r="H35" s="17"/>
      <c r="I35" s="17"/>
      <c r="J35" s="17"/>
      <c r="K35" s="31"/>
      <c r="L35" s="72"/>
      <c r="M35" s="72"/>
      <c r="N35" s="72"/>
      <c r="O35" s="72"/>
      <c r="P35" s="72"/>
      <c r="Q35" s="72"/>
      <c r="R35" s="69"/>
      <c r="S35" s="69"/>
      <c r="T35" s="45"/>
      <c r="V35" s="111">
        <f>IF(ABS(K35-R35-S35)&lt;1,"OK","K35: ERROR")</f>
      </c>
      <c r="AB35"/>
    </row>
    <row r="36" spans="1:28" ht="6" customHeight="1" x14ac:dyDescent="0.2">
      <c r="A36" s="15"/>
      <c r="B36" s="15"/>
      <c r="C36" s="15"/>
      <c r="D36" s="15"/>
      <c r="E36" s="15"/>
      <c r="F36" s="15"/>
      <c r="G36" s="42"/>
      <c r="H36" s="42"/>
      <c r="I36" s="42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8" spans="1:28" x14ac:dyDescent="0.2">
      <c r="G38" s="14"/>
      <c r="H38" s="14"/>
      <c r="I38" s="14"/>
    </row>
    <row r="39" spans="1:28" customFormat="1" x14ac:dyDescent="0.2" ht="13.0" customHeight="true">
      <c r="L39" s="111">
        <f>IF(ABS(L21-L22-L23-L24-L25-L26-L27)&lt;1,"OK","L21: ERROR")</f>
      </c>
      <c r="M39" s="111">
        <f>IF(ABS(M21-M22-M23-M24-M25-M26-M27)&lt;1,"OK","M21: ERROR")</f>
      </c>
      <c r="N39" s="111">
        <f>IF(ABS(N21-N22-N23-N24-N25-N26-N27)&lt;1,"OK","N21: ERROR")</f>
      </c>
      <c r="O39" s="111">
        <f>IF(ABS(O21-O22-O23-O24-O25-O26-O27)&lt;1,"OK","O21: ERROR")</f>
      </c>
      <c r="P39" s="111">
        <f>IF(ABS(P21-P22-P23-P24-P25-P26-P27)&lt;1,"OK","P21: ERROR")</f>
      </c>
      <c r="Q39" s="111">
        <f>IF(ABS(Q21-Q22-Q23-Q24-Q25-Q26-Q27)&lt;1,"OK","Q21: ERROR")</f>
      </c>
      <c r="R39" s="111">
        <f>IF(ABS(R21-R22-R23-R24-R25-R26-R27)&lt;1,"OK","R21: ERROR")</f>
      </c>
      <c r="S39" s="111">
        <f>IF(ABS(S21-S22-S23-S24-S25-S26-S27)&lt;1,"OK","S21: ERROR")</f>
      </c>
      <c r="V39" s="111">
        <f>IF('LGWS_U02'!K29&lt;='LGWS_U01'!K27,"OK","K29: ERROR")</f>
      </c>
    </row>
    <row r="40" spans="1:28" customFormat="1" x14ac:dyDescent="0.2" ht="13.0" customHeight="true">
      <c r="K40" s="111">
        <f>IF(ABS(K29-K30-K31-K32-K33-K34-K35)&lt;1,"OK","K29: ERROR")</f>
      </c>
      <c r="R40" s="111">
        <f>IF(R29&lt;=R21,"OK","R29: ERROR")</f>
      </c>
      <c r="S40" s="111">
        <f>IF(S29&lt;=S21,"OK","S29: ERROR")</f>
      </c>
    </row>
    <row r="41" spans="1:28" customFormat="1" x14ac:dyDescent="0.2" ht="13.0" customHeight="true">
      <c r="R41" s="111">
        <f>IF(ABS(R29-R30-R31-R32-R33-R34-R35)&lt;1,"OK","R29: ERROR")</f>
      </c>
      <c r="S41" s="111">
        <f>IF(ABS(S29-S30-S31-S32-S33-S34-S35)&lt;1,"OK","S29: ERROR")</f>
      </c>
    </row>
    <row r="42" spans="1:28" customFormat="1" x14ac:dyDescent="0.2" ht="13.0" customHeight="true">
      <c r="K42" s="111">
        <f>IF(K30&lt;=K22,"OK","K30: ERROR")</f>
      </c>
      <c r="R42" s="111">
        <f>IF(R30&lt;=R22,"OK","R30: ERROR")</f>
      </c>
      <c r="S42" s="111">
        <f>IF(S30&lt;=S22,"OK","S30: ERROR")</f>
      </c>
    </row>
    <row r="43" spans="1:28" customFormat="1" x14ac:dyDescent="0.2" ht="13.0" customHeight="true">
      <c r="K43" s="111">
        <f>IF(K31&lt;=K23,"OK","K31: ERROR")</f>
      </c>
      <c r="R43" s="111">
        <f>IF(R31&lt;=R23,"OK","R31: ERROR")</f>
      </c>
      <c r="S43" s="111">
        <f>IF(S31&lt;=S23,"OK","S31: ERROR")</f>
      </c>
    </row>
    <row r="44" spans="1:28" customFormat="1" x14ac:dyDescent="0.2" ht="13.0" customHeight="true">
      <c r="K44" s="111">
        <f>IF(K32&lt;=K24,"OK","K32: ERROR")</f>
      </c>
      <c r="R44" s="111">
        <f>IF(R32&lt;=R24,"OK","R32: ERROR")</f>
      </c>
      <c r="S44" s="111">
        <f>IF(S32&lt;=S24,"OK","S32: ERROR")</f>
      </c>
    </row>
    <row r="45" spans="1:28" customFormat="1" x14ac:dyDescent="0.2" ht="13.0" customHeight="true">
      <c r="K45" s="111">
        <f>IF(K33&lt;=K25,"OK","K33: ERROR")</f>
      </c>
      <c r="R45" s="111">
        <f>IF(R33&lt;=R25,"OK","R33: ERROR")</f>
      </c>
      <c r="S45" s="111">
        <f>IF(S33&lt;=S25,"OK","S33: ERROR")</f>
      </c>
    </row>
    <row r="46" spans="1:28" customFormat="1" x14ac:dyDescent="0.2" ht="13.0" customHeight="true">
      <c r="K46" s="111">
        <f>IF(K34&lt;=K26,"OK","K34: ERROR")</f>
      </c>
      <c r="R46" s="111">
        <f>IF(R34&lt;=R26,"OK","R34: ERROR")</f>
      </c>
      <c r="S46" s="111">
        <f>IF(S34&lt;=S26,"OK","S34: ERROR")</f>
      </c>
    </row>
    <row r="47" spans="1:28" customFormat="1" x14ac:dyDescent="0.2" ht="13.0" customHeight="true">
      <c r="K47" s="111">
        <f>IF(K35&lt;=K27,"OK","K35: ERROR")</f>
      </c>
      <c r="R47" s="111">
        <f>IF(R35&lt;=R27,"OK","R35: ERROR")</f>
      </c>
      <c r="S47" s="111">
        <f>IF(S35&lt;=S27,"OK","S35: ERROR")</f>
      </c>
    </row>
    <row r="48" spans="1:28" customFormat="1" x14ac:dyDescent="0.2" ht="13.0" customHeight="true"/>
    <row r="49" customFormat="1" x14ac:dyDescent="0.2" ht="13.0" customHeight="true"/>
    <row r="50" customFormat="1" x14ac:dyDescent="0.2" ht="13.0" customHeight="true"/>
    <row r="51" customFormat="1" x14ac:dyDescent="0.2" ht="13.0" customHeight="true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</sheetData>
  <sheetProtection sheet="1" objects="1" scenarios="1"/>
  <mergeCells count="8">
    <mergeCell ref="L15:O15"/>
    <mergeCell ref="P15:Q15"/>
    <mergeCell ref="R15:S15"/>
    <mergeCell ref="K1:O2"/>
    <mergeCell ref="K3:O3"/>
    <mergeCell ref="K4:O5"/>
    <mergeCell ref="K15:K16"/>
    <mergeCell ref="K14:S14"/>
  </mergeCells>
  <conditionalFormatting sqref="K39:S47">
    <cfRule type="expression" dxfId="15" priority="1">
      <formula>ISNUMBER(SEARCH("ERROR",K39))</formula>
    </cfRule>
    <cfRule type="expression" dxfId="16" priority="2">
      <formula>ISNUMBER(SEARCH("WARNING",K39))</formula>
    </cfRule>
    <cfRule type="expression" dxfId="17" priority="3">
      <formula>ISNUMBER(SEARCH("OK",K39))</formula>
    </cfRule>
  </conditionalFormatting>
  <conditionalFormatting sqref="V22:X35">
    <cfRule type="expression" dxfId="18" priority="4">
      <formula>ISNUMBER(SEARCH("ERROR",V22))</formula>
    </cfRule>
    <cfRule type="expression" dxfId="19" priority="5">
      <formula>ISNUMBER(SEARCH("WARNING",V22))</formula>
    </cfRule>
    <cfRule type="expression" dxfId="20" priority="6">
      <formula>ISNUMBER(SEARCH("OK",V22))</formula>
    </cfRule>
  </conditionalFormatting>
  <conditionalFormatting sqref="V39">
    <cfRule type="expression" dxfId="21" priority="7">
      <formula>ISNUMBER(SEARCH("ERROR",V39))</formula>
    </cfRule>
    <cfRule type="expression" dxfId="22" priority="8">
      <formula>ISNUMBER(SEARCH("WARNING",V39))</formula>
    </cfRule>
    <cfRule type="expression" dxfId="23" priority="9">
      <formula>ISNUMBER(SEARCH("OK",V39))</formula>
    </cfRule>
  </conditionalFormatting>
  <conditionalFormatting sqref="B5">
    <cfRule type="expression" dxfId="24" priority="10">
      <formula>OR(B5=0,B5="0")</formula>
    </cfRule>
    <cfRule type="expression" dxfId="25" priority="11">
      <formula>B5&gt;0</formula>
    </cfRule>
  </conditionalFormatting>
  <conditionalFormatting sqref="B6">
    <cfRule type="expression" dxfId="26" priority="12">
      <formula>OR(B6=0,B6="0")</formula>
    </cfRule>
    <cfRule type="expression" dxfId="27" priority="13">
      <formula>B6&gt;0</formula>
    </cfRule>
  </conditionalFormatting>
  <hyperlinks>
    <hyperlink location="Validation_K016_LGWS_U02_K22_0" ref="V22"/>
    <hyperlink location="Validation_K017_LGWS_U02_K22_0" ref="W22"/>
    <hyperlink location="Validation_K018_LGWS_U02_K22_0" ref="X22"/>
    <hyperlink location="Validation_K019_LGWS_U02_K23_0" ref="V23"/>
    <hyperlink location="Validation_K020_LGWS_U02_K23_0" ref="W23"/>
    <hyperlink location="Validation_K021_LGWS_U02_K23_0" ref="X23"/>
    <hyperlink location="Validation_K022_LGWS_U02_K24_0" ref="V24"/>
    <hyperlink location="Validation_K023_LGWS_U02_K24_0" ref="W24"/>
    <hyperlink location="Validation_K024_LGWS_U02_K24_0" ref="X24"/>
    <hyperlink location="Validation_K025_LGWS_U02_K25_0" ref="V25"/>
    <hyperlink location="Validation_K026_LGWS_U02_K25_0" ref="W25"/>
    <hyperlink location="Validation_K027_LGWS_U02_K25_0" ref="X25"/>
    <hyperlink location="Validation_K028_LGWS_U02_K26_0" ref="V26"/>
    <hyperlink location="Validation_K029_LGWS_U02_K26_0" ref="W26"/>
    <hyperlink location="Validation_K030_LGWS_U02_K26_0" ref="X26"/>
    <hyperlink location="Validation_K031_LGWS_U02_K27_0" ref="V27"/>
    <hyperlink location="Validation_K032_LGWS_U02_K27_0" ref="W27"/>
    <hyperlink location="Validation_K033_LGWS_U02_K27_0" ref="X27"/>
    <hyperlink location="Validation_K034_LGWS_U02_K29_0" ref="V29"/>
    <hyperlink location="Validation_K041_LGWS_U02_K30_0" ref="V30"/>
    <hyperlink location="Validation_K045_LGWS_U02_K31_0" ref="V31"/>
    <hyperlink location="Validation_K049_LGWS_U02_K32_0" ref="V32"/>
    <hyperlink location="Validation_K053_LGWS_U02_K33_0" ref="V33"/>
    <hyperlink location="Validation_K057_LGWS_U02_K34_0" ref="V34"/>
    <hyperlink location="Validation_K061_LGWS_U02_K35_0" ref="V35"/>
    <hyperlink location="Validation_K007_LGWS_U02_L21_0" ref="L39"/>
    <hyperlink location="Validation_K008_LGWS_U02_M21_0" ref="M39"/>
    <hyperlink location="Validation_K009_LGWS_U02_N21_0" ref="N39"/>
    <hyperlink location="Validation_K010_LGWS_U02_O21_0" ref="O39"/>
    <hyperlink location="Validation_K011_LGWS_U02_P21_0" ref="P39"/>
    <hyperlink location="Validation_K012_LGWS_U02_Q21_0" ref="Q39"/>
    <hyperlink location="Validation_K013_LGWS_U02_R21_0" ref="R39"/>
    <hyperlink location="Validation_K014_LGWS_U02_S21_0" ref="S39"/>
    <hyperlink location="Validation_K035_LGWS_U02_K29_0" ref="K40"/>
    <hyperlink location="Validation_K039_LGWS_U02_R29_0" ref="R40"/>
    <hyperlink location="Validation_K036_LGWS_U02_R29_0" ref="R41"/>
    <hyperlink location="Validation_K040_LGWS_U02_S29_0" ref="S40"/>
    <hyperlink location="Validation_K037_LGWS_U02_S29_0" ref="S41"/>
    <hyperlink location="Validation_K042_LGWS_U02_K30_0" ref="K42"/>
    <hyperlink location="Validation_K043_LGWS_U02_R30_0" ref="R42"/>
    <hyperlink location="Validation_K044_LGWS_U02_S30_0" ref="S42"/>
    <hyperlink location="Validation_K046_LGWS_U02_K31_0" ref="K43"/>
    <hyperlink location="Validation_K047_LGWS_U02_R31_0" ref="R43"/>
    <hyperlink location="Validation_K048_LGWS_U02_S31_0" ref="S43"/>
    <hyperlink location="Validation_K050_LGWS_U02_K32_0" ref="K44"/>
    <hyperlink location="Validation_K051_LGWS_U02_R32_0" ref="R44"/>
    <hyperlink location="Validation_K052_LGWS_U02_S32_0" ref="S44"/>
    <hyperlink location="Validation_K054_LGWS_U02_K33_0" ref="K45"/>
    <hyperlink location="Validation_K055_LGWS_U02_R33_0" ref="R45"/>
    <hyperlink location="Validation_K056_LGWS_U02_S33_0" ref="S45"/>
    <hyperlink location="Validation_K058_LGWS_U02_K34_0" ref="K46"/>
    <hyperlink location="Validation_K059_LGWS_U02_R34_0" ref="R46"/>
    <hyperlink location="Validation_K060_LGWS_U02_S34_0" ref="S46"/>
    <hyperlink location="Validation_K062_LGWS_U02_K35_0" ref="K47"/>
    <hyperlink location="Validation_K063_LGWS_U02_R35_0" ref="R47"/>
    <hyperlink location="Validation_K064_LGWS_U02_S35_0" ref="S47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drawing r:id="rId4"/>
  <legacyDrawing r:id="rId6"/>
  <legacyDrawingHF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344600A795043960EF878C0CF9997" ma:contentTypeVersion="8" ma:contentTypeDescription="Create a new document." ma:contentTypeScope="" ma:versionID="720256f4ab2a45060057e2f06fe55e84">
  <xsd:schema xmlns:xsd="http://www.w3.org/2001/XMLSchema" xmlns:xs="http://www.w3.org/2001/XMLSchema" xmlns:p="http://schemas.microsoft.com/office/2006/metadata/properties" xmlns:ns2="ded30a4c-2856-4edc-b239-cb3ecee15ba7" xmlns:ns3="0d96647b-f9ad-4bbf-868a-1da536342ba3" targetNamespace="http://schemas.microsoft.com/office/2006/metadata/properties" ma:root="true" ma:fieldsID="da4d110441462b04c3f7d0985bc3146b" ns2:_="" ns3:_="">
    <xsd:import namespace="ded30a4c-2856-4edc-b239-cb3ecee15ba7"/>
    <xsd:import namespace="0d96647b-f9ad-4bbf-868a-1da536342ba3"/>
    <xsd:element name="properties">
      <xsd:complexType>
        <xsd:sequence>
          <xsd:element name="documentManagement">
            <xsd:complexType>
              <xsd:all>
                <xsd:element ref="ns2:Erhebung" minOccurs="0"/>
                <xsd:element ref="ns2:Kommentare" minOccurs="0"/>
                <xsd:element ref="ns2:Status" minOccurs="0"/>
                <xsd:element ref="ns2:Thema" minOccurs="0"/>
                <xsd:element ref="ns2:Abschluss_x0020_bis" minOccurs="0"/>
                <xsd:element ref="ns3:SharedWithUsers" minOccurs="0"/>
                <xsd:element ref="ns2:Thema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30a4c-2856-4edc-b239-cb3ecee15ba7" elementFormDefault="qualified">
    <xsd:import namespace="http://schemas.microsoft.com/office/2006/documentManagement/types"/>
    <xsd:import namespace="http://schemas.microsoft.com/office/infopath/2007/PartnerControls"/>
    <xsd:element name="Erhebung" ma:index="8" nillable="true" ma:displayName="Erhebung" ma:internalName="Erhebung">
      <xsd:simpleType>
        <xsd:restriction base="dms:Text">
          <xsd:maxLength value="255"/>
        </xsd:restriction>
      </xsd:simpleType>
    </xsd:element>
    <xsd:element name="Kommentare" ma:index="9" nillable="true" ma:displayName="Kommentare" ma:internalName="Kommentare">
      <xsd:simpleType>
        <xsd:restriction base="dms:Note">
          <xsd:maxLength value="255"/>
        </xsd:restriction>
      </xsd:simpleType>
    </xsd:element>
    <xsd:element name="Status" ma:index="10" nillable="true" ma:displayName="Status" ma:format="Dropdown" ma:internalName="Status">
      <xsd:simpleType>
        <xsd:union memberTypes="dms:Text">
          <xsd:simpleType>
            <xsd:restriction base="dms:Choice">
              <xsd:enumeration value="01_Eingang"/>
              <xsd:enumeration value="02_Vorlage"/>
              <xsd:enumeration value="03_umzusetzen"/>
              <xsd:enumeration value="04_Entwurf"/>
              <xsd:enumeration value="05_zur Kontrolle"/>
              <xsd:enumeration value="06_mit Korrekturen"/>
              <xsd:enumeration value="07_zum Testen"/>
              <xsd:enumeration value="08_kontrolliert"/>
              <xsd:enumeration value="09_bereit für die Publikation"/>
              <xsd:enumeration value="10_abgeschlossen"/>
              <xsd:enumeration value="30_obsolet"/>
            </xsd:restriction>
          </xsd:simpleType>
        </xsd:union>
      </xsd:simpleType>
    </xsd:element>
    <xsd:element name="Thema" ma:index="11" nillable="true" ma:displayName="Artefakte" ma:format="Dropdown" ma:internalName="Thema">
      <xsd:simpleType>
        <xsd:restriction base="dms:Choice">
          <xsd:enumeration value="10_Vorlage"/>
          <xsd:enumeration value="11_Maileingang"/>
          <xsd:enumeration value="12_Spec-Sheet"/>
          <xsd:enumeration value="13_Prozessüberwachung"/>
          <xsd:enumeration value="14_Meldepflichtige"/>
          <xsd:enumeration value="15_Modell"/>
          <xsd:enumeration value="16_Konsiregeln"/>
          <xsd:enumeration value="17_Erhebungsbeschreibung"/>
          <xsd:enumeration value="18_Briefe"/>
          <xsd:enumeration value="19_Serienbriefe"/>
          <xsd:enumeration value="20_Serienmail"/>
          <xsd:enumeration value="21_Mail-Adressen"/>
          <xsd:enumeration value="22_Erläuterungen"/>
          <xsd:enumeration value="23_ReleaseNotes"/>
          <xsd:enumeration value="24_INFO_Release"/>
          <xsd:enumeration value="25_Formulare"/>
          <xsd:enumeration value="26_XML-Schema"/>
          <xsd:enumeration value="27_andere"/>
          <xsd:enumeration value="28_DPA-Checkliste"/>
          <xsd:enumeration value="99_obsolet"/>
        </xsd:restriction>
      </xsd:simpleType>
    </xsd:element>
    <xsd:element name="Abschluss_x0020_bis" ma:index="12" nillable="true" ma:displayName="Abschluss bis" ma:format="DateOnly" ma:internalName="Abschluss_x0020_bis">
      <xsd:simpleType>
        <xsd:restriction base="dms:DateTime"/>
      </xsd:simpleType>
    </xsd:element>
    <xsd:element name="Thema0" ma:index="15" nillable="true" ma:displayName="Thema" ma:format="Dropdown" ma:internalName="Thema0">
      <xsd:simpleType>
        <xsd:restriction base="dms:Choice">
          <xsd:enumeration value="01_abgeschlossen"/>
          <xsd:enumeration value="02_Vorlagen"/>
          <xsd:enumeration value="03_Neue Erhebung"/>
          <xsd:enumeration value="04_Erhebungsänderung"/>
          <xsd:enumeration value="05_Erhebungskorrektur"/>
          <xsd:enumeration value="06_BSTA"/>
          <xsd:enumeration value="07_Ande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6647b-f9ad-4bbf-868a-1da536342ba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ded30a4c-2856-4edc-b239-cb3ecee15ba7">05_zur Kontrolle</Status>
    <Erhebung xmlns="ded30a4c-2856-4edc-b239-cb3ecee15ba7">LGHS</Erhebung>
    <Abschluss_x0020_bis xmlns="ded30a4c-2856-4edc-b239-cb3ecee15ba7" xsi:nil="true"/>
    <Kommentare xmlns="ded30a4c-2856-4edc-b239-cb3ecee15ba7">Excel-EHM mit Annotationen (ohne Konsi) zur ersten Ansicht durch MV</Kommentare>
    <Thema xmlns="ded30a4c-2856-4edc-b239-cb3ecee15ba7">25_Formulare</Thema>
    <Thema0 xmlns="ded30a4c-2856-4edc-b239-cb3ecee15ba7" xsi:nil="true"/>
  </documentManagement>
</p:properties>
</file>

<file path=customXml/itemProps1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3D00A2-AC93-497E-86A2-75C759A95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30a4c-2856-4edc-b239-cb3ecee15ba7"/>
    <ds:schemaRef ds:uri="0d96647b-f9ad-4bbf-868a-1da536342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2C873DE-49C1-48C6-9BF0-2EE6EE7606A6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0d96647b-f9ad-4bbf-868a-1da536342ba3"/>
    <ds:schemaRef ds:uri="http://purl.org/dc/terms/"/>
    <ds:schemaRef ds:uri="ded30a4c-2856-4edc-b239-cb3ecee15ba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62</vt:i4>
      </vt:variant>
    </vt:vector>
  </HeadingPairs>
  <TitlesOfParts>
    <vt:vector size="65" baseType="lpstr">
      <vt:lpstr>Start</vt:lpstr>
      <vt:lpstr>LGWS_U01</vt:lpstr>
      <vt:lpstr>LGWS_U02</vt:lpstr>
      <vt:lpstr>LGWS_U01!C_TWB</vt:lpstr>
      <vt:lpstr>LGWS_U01!C_TWB.GBU.FAZ</vt:lpstr>
      <vt:lpstr>LGWS_U01!C_TWB.GBU.FNB</vt:lpstr>
      <vt:lpstr>LGWS_U01!C_TWB.GBU.UBR</vt:lpstr>
      <vt:lpstr>LGWS_U01!C_TWB.HQU</vt:lpstr>
      <vt:lpstr>LGWS_U01!C_TWB.UBU.LWS</vt:lpstr>
      <vt:lpstr>LGWS_U02!C_TWB.UBU.LWS</vt:lpstr>
      <vt:lpstr>LGWS_U02!C_TWB.UBU.LWS.BSC</vt:lpstr>
      <vt:lpstr>LGWS_U02!C_TWB.UBU.LWS.CPB</vt:lpstr>
      <vt:lpstr>LGWS_U02!C_TWB.UBU.LWS.CVB</vt:lpstr>
      <vt:lpstr>LGWS_U02!C_TWB.UBU.LWS.EQU</vt:lpstr>
      <vt:lpstr>LGWS_U02!C_TWB.UBU.LWS.GBD</vt:lpstr>
      <vt:lpstr>LGWS_U02!C_TWB.UBU.LWS.LQW</vt:lpstr>
      <vt:lpstr>LGWS_U02!C_TWB.UBU.LWS.LQW.BSC</vt:lpstr>
      <vt:lpstr>LGWS_U02!C_TWB.UBU.LWS.LQW.CPB</vt:lpstr>
      <vt:lpstr>LGWS_U02!C_TWB.UBU.LWS.LQW.CVB</vt:lpstr>
      <vt:lpstr>LGWS_U02!C_TWB.UBU.LWS.LQW.EQU</vt:lpstr>
      <vt:lpstr>LGWS_U02!C_TWB.UBU.LWS.LQW.GBD</vt:lpstr>
      <vt:lpstr>LGWS_U02!C_TWB.UBU.LWS.LQW.UBR</vt:lpstr>
      <vt:lpstr>LGWS_U02!C_TWB.UBU.LWS.UBR</vt:lpstr>
      <vt:lpstr>LGWS_U01!C_TWB.UBU.UBR</vt:lpstr>
      <vt:lpstr>LGWS_U02!D1_HQL</vt:lpstr>
      <vt:lpstr>LGWS_U02!D1_NHQ</vt:lpstr>
      <vt:lpstr>LGWS_U01!D1_T</vt:lpstr>
      <vt:lpstr>LGWS_U02!D1_T</vt:lpstr>
      <vt:lpstr>LGWS_U02!D2_CHF</vt:lpstr>
      <vt:lpstr>LGWS_U02!D2_EUR</vt:lpstr>
      <vt:lpstr>LGWS_U01!D2_T</vt:lpstr>
      <vt:lpstr>LGWS_U02!D2_T</vt:lpstr>
      <vt:lpstr>LGWS_U02!D2_UBW</vt:lpstr>
      <vt:lpstr>LGWS_U02!D2_USD</vt:lpstr>
      <vt:lpstr>LGWS_U02!D3_AVW</vt:lpstr>
      <vt:lpstr>LGWS_U02!D3_SIX</vt:lpstr>
      <vt:lpstr>LGWS_U01!D3_T</vt:lpstr>
      <vt:lpstr>LGWS_U02!D3_T</vt:lpstr>
      <vt:lpstr>LGWS_U01!Druckbereich</vt:lpstr>
      <vt:lpstr>LGWS_U02!Druckbereich</vt:lpstr>
      <vt:lpstr>Start!Druckbereich</vt:lpstr>
      <vt:lpstr>LGWS_U01!Drucktitel</vt:lpstr>
      <vt:lpstr>LGWS_U02!Drucktitel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LGWS_U01!INTERNAL</vt:lpstr>
      <vt:lpstr>LGWS_U02!INTERNAL</vt:lpstr>
      <vt:lpstr>P_Subtitle</vt:lpstr>
      <vt:lpstr>P_Title</vt:lpstr>
      <vt:lpstr>LGWS_U01!T_Konsi_Errors</vt:lpstr>
      <vt:lpstr>LGWS_U02!T_Konsi_Errors</vt:lpstr>
      <vt:lpstr>LGWS_U01!T_Konsi_Rules_Column</vt:lpstr>
      <vt:lpstr>LGWS_U02!T_Konsi_Rules_Column</vt:lpstr>
      <vt:lpstr>LGWS_U01!T_Konsi_Rules_Cross</vt:lpstr>
      <vt:lpstr>LGWS_U02!T_Konsi_Rules_Cross</vt:lpstr>
      <vt:lpstr>LGWS_U01!T_Konsi_Rules_Row</vt:lpstr>
      <vt:lpstr>LGWS_U02!T_Konsi_Rules_Row</vt:lpstr>
      <vt:lpstr>Start!T_Konsi_Summary</vt:lpstr>
      <vt:lpstr>LGWS_U01!T_Konsi_Warnings</vt:lpstr>
      <vt:lpstr>LGWS_U02!T_Konsi_Warnings</vt:lpstr>
    </vt:vector>
  </TitlesOfParts>
  <Manager/>
  <Company>SNB BNS;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Liquidität gegen Wertschriften (LGWS)</dc:title>
  <dc:subject>Erhebungsmittel</dc:subject>
  <dc:creator>SNB BNS</dc:creator>
  <cp:keywords>Statistiken, Erhebungen, Erhebungsmittel</cp:keywords>
  <cp:lastPrinted>2026-03-12T09:56:32Z</cp:lastPrinted>
  <dcterms:created xsi:type="dcterms:W3CDTF">2009-02-17T07:47:47Z</dcterms:created>
  <dcterms:modified xsi:type="dcterms:W3CDTF">2026-08-06T10:35:24Z</dcterms:modified>
  <cp:category>Erhebungsmittel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>Vorlage der Excel Lieferscheine in d/e/f</vt:lpwstr>
  </property>
  <property fmtid="{D5CDD505-2E9C-101B-9397-08002B2CF9AE}" pid="3" name="Kategorie">
    <vt:lpwstr>Vorlagen</vt:lpwstr>
  </property>
  <property fmtid="{D5CDD505-2E9C-101B-9397-08002B2CF9AE}" pid="4" name="Owner">
    <vt:lpwstr/>
  </property>
  <property fmtid="{D5CDD505-2E9C-101B-9397-08002B2CF9AE}" pid="5" name="ContentType">
    <vt:lpwstr>Document</vt:lpwstr>
  </property>
  <property fmtid="{D5CDD505-2E9C-101B-9397-08002B2CF9AE}" pid="6" name="ZIP Anzeige">
    <vt:lpwstr>0</vt:lpwstr>
  </property>
  <property fmtid="{D5CDD505-2E9C-101B-9397-08002B2CF9AE}" pid="7" name="Titel">
    <vt:lpwstr>Ausführliche Monatsbilanz, Bankstelle</vt:lpwstr>
  </property>
  <property fmtid="{D5CDD505-2E9C-101B-9397-08002B2CF9AE}" pid="8" name="In Arbeit">
    <vt:lpwstr>in Arbeit</vt:lpwstr>
  </property>
  <property fmtid="{D5CDD505-2E9C-101B-9397-08002B2CF9AE}" pid="9" name="Beschreibung">
    <vt:lpwstr>Release</vt:lpwstr>
  </property>
  <property fmtid="{D5CDD505-2E9C-101B-9397-08002B2CF9AE}" pid="10" name="Version0">
    <vt:lpwstr/>
  </property>
  <property fmtid="{D5CDD505-2E9C-101B-9397-08002B2CF9AE}" pid="11" name="Beschreibung0">
    <vt:lpwstr>&lt;div&gt;&lt;/div&gt;</vt:lpwstr>
  </property>
  <property fmtid="{D5CDD505-2E9C-101B-9397-08002B2CF9AE}" pid="12" name="Beschreibung1">
    <vt:lpwstr>forms</vt:lpwstr>
  </property>
  <property fmtid="{D5CDD505-2E9C-101B-9397-08002B2CF9AE}" pid="13" name="zuArchivieren">
    <vt:lpwstr>no</vt:lpwstr>
  </property>
  <property fmtid="{D5CDD505-2E9C-101B-9397-08002B2CF9AE}" pid="14" name="Order">
    <vt:lpwstr>3840700.00000000</vt:lpwstr>
  </property>
  <property fmtid="{D5CDD505-2E9C-101B-9397-08002B2CF9AE}" pid="15" name="PublikationBis">
    <vt:lpwstr/>
  </property>
  <property fmtid="{D5CDD505-2E9C-101B-9397-08002B2CF9AE}" pid="16" name="PublikationVon">
    <vt:lpwstr/>
  </property>
  <property fmtid="{D5CDD505-2E9C-101B-9397-08002B2CF9AE}" pid="17" name="GültigkeitsdatumBis">
    <vt:lpwstr/>
  </property>
  <property fmtid="{D5CDD505-2E9C-101B-9397-08002B2CF9AE}" pid="18" name="ContentTypeId">
    <vt:lpwstr>0x010100FAE344600A795043960EF878C0CF9997</vt:lpwstr>
  </property>
</Properties>
</file>