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vnd.openxmlformats-officedocument.vmlDrawing" Extension="vml"/>
  <Default ContentType="image/x-wmf" Extension="wmf"/>
  <Default ContentType="application/xml" Extension="xml"/>
  <Override ContentType="application/vnd.openxmlformats-officedocument.customXmlProperties+xml" PartName="/customXml/itemProps1.xml"/>
  <Override ContentType="application/vnd.openxmlformats-officedocument.customXmlProperties+xml" PartName="/customXml/itemProps2.xml"/>
  <Override ContentType="application/vnd.openxmlformats-officedocument.customXmlProperties+xml" PartName="/customXml/itemProps3.xml"/>
  <Override ContentType="application/vnd.openxmlformats-officedocument.customXmlProperties+xml" PartName="/customXml/itemProps4.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calcChain+xml" PartName="/xl/calcChain.xml"/>
  <Override ContentType="application/vnd.openxmlformats-officedocument.spreadsheetml.comments+xml" PartName="/xl/comments6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tableSingleCells+xml" PartName="/xl/tables/tableSingleCells1.xml"/>
  <Override ContentType="application/vnd.openxmlformats-officedocument.spreadsheetml.tableSingleCells+xml" PartName="/xl/tables/tableSingleCells2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Relationship Id="rId4" Target="docProps/custom.xml" Type="http://schemas.openxmlformats.org/officeDocument/2006/relationships/custom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>
    <mc:Choice Requires="x15">
      <x15ac:absPath xmlns:x15ac="http://schemas.microsoft.com/office/spreadsheetml/2010/11/ac" url="\\eww@SSL\DavWWWRoot\ateliers\PBLDB\EMI Arbeitsverzeichnis\EMI_Projekte\GEVO_B(1.2)\Erhebungsmitteldokumente\"/>
    </mc:Choice>
  </mc:AlternateContent>
  <bookViews>
    <workbookView xWindow="-15" yWindow="-60" windowWidth="9480" windowHeight="8220" tabRatio="842"/>
  </bookViews>
  <sheets>
    <sheet name="Start" sheetId="1" r:id="rId1"/>
    <sheet name="G101" sheetId="6" r:id="rId2"/>
    <sheet name="Validation" r:id="rId12" sheetId="7"/>
    <sheet name="Mapping" r:id="rId13" sheetId="8"/>
  </sheets>
  <definedNames>
    <definedName name="_xlnm._FilterDatabase" localSheetId="1" hidden="1">'G101'!$H$17:$L$35</definedName>
    <definedName name="C_BIL.AKT.FMI.NOT" localSheetId="1" hidden="true">'G101'!$K$22:$L$22</definedName>
    <definedName name="C_BIL.AKT.FMI.SCM" localSheetId="1" hidden="true">'G101'!$K$21:$L$21</definedName>
    <definedName name="C_BIL.PAS.VKE.KOV" localSheetId="1" hidden="true">'G101'!$K$24:$L$28,'G101'!$K$30:$L$30</definedName>
    <definedName name="C_BIL.PAS.VKE.KOV.CAG" localSheetId="1" hidden="true">'G101'!$K$29:$L$29</definedName>
    <definedName name="C_BIL.PAS.VKE.KOV.GMP" localSheetId="1" hidden="true">'G101'!$K$31:$L$31</definedName>
    <definedName name="C_BIL.PAS.WFG" localSheetId="1" hidden="true">'G101'!$K$32:$L$35</definedName>
    <definedName name="D1_CHE" localSheetId="1" hidden="true">'G101'!$L$21:$L$22,'G101'!$L$24:$L$35</definedName>
    <definedName name="D1_I" localSheetId="1" hidden="true">'G101'!$K$21:$K$22,'G101'!$K$24:$K$35</definedName>
    <definedName name="D2_CHF" localSheetId="1" hidden="true">'G101'!$K$21:$L$22,'G101'!$K$24:$L$35</definedName>
    <definedName name="D3_ASI" localSheetId="1" hidden="true">'G101'!$K$25:$L$25,'G101'!$K$33:$L$33</definedName>
    <definedName name="D3_KUE" localSheetId="1" hidden="true">'G101'!$K$26:$L$29,'G101'!$K$34:$L$34</definedName>
    <definedName name="D3_RLZ" localSheetId="1" hidden="true">'G101'!$K$30:$L$30,'G101'!$K$35:$L$35</definedName>
    <definedName name="D3_T" localSheetId="1" hidden="true">'G101'!$K$24:$L$24,'G101'!$K$32:$L$32</definedName>
    <definedName name="D4_KUN" localSheetId="1" hidden="true">'G101'!$K$32:$L$35</definedName>
    <definedName name="D4_NUE" localSheetId="1" hidden="true">'G101'!$K$28:$L$29</definedName>
    <definedName name="D4_T" localSheetId="1" hidden="true">'G101'!$K$24:$L$26,'G101'!$K$30:$L$30</definedName>
    <definedName name="D4_UEB" localSheetId="1" hidden="true">'G101'!$K$27:$L$27</definedName>
    <definedName name="_xlnm.Print_Area" localSheetId="1">'G101'!$K$19:$O$36</definedName>
    <definedName name="_xlnm.Print_Area" localSheetId="0">Start!$A$1:$H$40</definedName>
    <definedName name="_xlnm.Print_Titles" localSheetId="1">'G101'!$A:$J,'G101'!$1:$18</definedName>
    <definedName name="I_Language">Start!$B$5</definedName>
    <definedName name="I_ReferDate">Start!$H$2</definedName>
    <definedName name="I_ReportName">Start!$B$1</definedName>
    <definedName name="I_Revision">Start!$B$4</definedName>
    <definedName name="I_SubjectId">Start!$H$1</definedName>
    <definedName name="I_TechNumber">Start!$B$6</definedName>
    <definedName name="I_Version">Start!$B$3</definedName>
    <definedName name="INTERNAL" localSheetId="1">'G101'!$H:$J,'G101'!$17:$18</definedName>
    <definedName name="P_Subtitle">Start!$B$8</definedName>
    <definedName name="P_Title">Start!$B$7</definedName>
    <definedName name="T_Konsi_Errors" localSheetId="1" hidden="true">'G101'!$B$5</definedName>
    <definedName name="T_Konsi_Rules_Column" localSheetId="1" hidden="true">'G101'!$K$39</definedName>
    <definedName name="T_Konsi_Rules_Cross" localSheetId="1" hidden="true">'G101'!$O$39</definedName>
    <definedName name="T_Konsi_Rules_Row" localSheetId="1" hidden="true">'G101'!$O$21</definedName>
    <definedName name="T_Konsi_Summary" localSheetId="0" hidden="true">Start!$D$21</definedName>
    <definedName name="T_Konsi_Warnings" localSheetId="1" hidden="true">'G101'!$B$6</definedName>
    <definedName name="Z_CB120B31_F776_4B30_B33D_0B8FCFE1E658_.wvu.Cols" localSheetId="1" hidden="1">'G101'!$A:$A,'G101'!$E:$J,'G101'!$P:$R,'G101'!$U:$U</definedName>
    <definedName name="Z_CB120B31_F776_4B30_B33D_0B8FCFE1E658_.wvu.PrintArea" localSheetId="1" hidden="1">'G101'!$K$20:$M$36</definedName>
    <definedName name="Z_CB120B31_F776_4B30_B33D_0B8FCFE1E658_.wvu.PrintArea" localSheetId="0" hidden="1">Start!$A$1:$H$40</definedName>
    <definedName name="Z_CB120B31_F776_4B30_B33D_0B8FCFE1E658_.wvu.PrintTitles" localSheetId="1" hidden="1">'G101'!$A:$J,'G101'!$1:$17</definedName>
    <definedName name="Z_CB120B31_F776_4B30_B33D_0B8FCFE1E658_.wvu.Rows" localSheetId="1" hidden="1">'G101'!$6:$12</definedName>
    <definedName name="Z_CB120B31_F776_4B30_B33D_0B8FCFE1E658_.wvu.Rows" localSheetId="0" hidden="1">Start!$24:$24</definedName>
    <definedName name="Validation_D001_G101_K24_0" hidden="true">'G101'!$K$24:$K$26,'G101'!$K$30,'G101'!$K$24</definedName>
    <definedName name="Validation_D001_G101_L24_0" hidden="true">'G101'!$L$24:$L$26,'G101'!$L$30,'G101'!$L$24</definedName>
    <definedName name="Validation_D001_G101_K32_0" hidden="true">'G101'!$K$32:$K$35,'G101'!$K$32</definedName>
    <definedName name="Validation_D001_G101_L32_0" hidden="true">'G101'!$L$32:$L$35,'G101'!$L$32</definedName>
    <definedName name="Validation_D002_G101_K26_0" hidden="true">'G101'!$K$26:$K$28,'G101'!$K$26</definedName>
    <definedName name="Validation_D002_G101_L26_0" hidden="true">'G101'!$L$26:$L$28,'G101'!$L$26</definedName>
    <definedName name="Validation_D003_G101_K21_0" hidden="true">'G101'!$K$21:$L$21,'G101'!$K$21</definedName>
    <definedName name="Validation_D003_G101_K22_0" hidden="true">'G101'!$K$22:$L$22,'G101'!$K$22</definedName>
    <definedName name="Validation_D003_G101_K24_0" hidden="true">'G101'!$K$24:$L$24,'G101'!$K$24</definedName>
    <definedName name="Validation_D003_G101_K25_0" hidden="true">'G101'!$K$25:$L$25,'G101'!$K$25</definedName>
    <definedName name="Validation_D003_G101_K26_0" hidden="true">'G101'!$K$26:$L$26,'G101'!$K$26</definedName>
    <definedName name="Validation_D003_G101_K27_0" hidden="true">'G101'!$K$27:$L$27,'G101'!$K$27</definedName>
    <definedName name="Validation_D003_G101_K28_0" hidden="true">'G101'!$K$28:$L$28,'G101'!$K$28</definedName>
    <definedName name="Validation_D003_G101_K29_0" hidden="true">'G101'!$K$29:$L$29,'G101'!$K$29</definedName>
    <definedName name="Validation_D003_G101_K30_0" hidden="true">'G101'!$K$30:$L$30,'G101'!$K$30</definedName>
    <definedName name="Validation_D003_G101_K31_0" hidden="true">'G101'!$K$31:$L$31,'G101'!$K$31</definedName>
    <definedName name="Validation_D003_G101_K32_0" hidden="true">'G101'!$K$32:$L$32,'G101'!$K$32</definedName>
    <definedName name="Validation_D003_G101_K33_0" hidden="true">'G101'!$K$33:$L$33,'G101'!$K$33</definedName>
    <definedName name="Validation_D003_G101_K34_0" hidden="true">'G101'!$K$34:$L$34,'G101'!$K$34</definedName>
    <definedName name="Validation_D003_G101_K35_0" hidden="true">'G101'!$K$35:$L$35,'G101'!$K$35</definedName>
    <definedName name="Validation_K001_G101_K29_0" hidden="true">'G101'!$K$29,'G101'!$K$29</definedName>
    <definedName name="Validation_K001_G101_L29_0" hidden="true">'G101'!$L$29,'G101'!$L$29</definedName>
    <definedName name="Validation_K002_G101_K31_0" hidden="true">'G101'!$K$31,'G101'!$K$31</definedName>
    <definedName name="Validation_K002_G101_L31_0" hidden="true">'G101'!$L$31,'G101'!$L$31</definedName>
    <definedName name="Validation_K003_G101_K24_0" hidden="true">'G101'!$K$24,'G101'!$K$31,'G101'!$K$24</definedName>
    <definedName name="Validation_K003_G101_L24_0" hidden="true">'G101'!$L$24,'G101'!$L$31,'G101'!$L$24</definedName>
    <definedName name="Validation_K004_G101_K28_0" hidden="true">'G101'!$K$28:$K$29,'G101'!$K$28</definedName>
    <definedName name="Validation_K004_G101_L28_0" hidden="true">'G101'!$L$28:$L$29,'G101'!$L$28</definedName>
    <definedName name="Validation_K005_G101_K24_0" hidden="true">'G101'!$K$24,'G101'!$K$29,'G101'!$K$31,'G101'!$K$24</definedName>
    <definedName name="Validation_K005_G101_L24_0" hidden="true">'G101'!$L$24,'G101'!$L$29,'G101'!$L$31,'G101'!$L$24</definedName>
    <definedName name="Validation_K006_G101_K24_0" hidden="true">'G101'!$K$24,'G101'!$K$24</definedName>
    <definedName name="Validation_K006_G101_L24_0" hidden="true">'G101'!$L$24,'G101'!$L$24</definedName>
    <definedName name="ValidationSummary_G101_ERROR" hidden="true">Validation!B9</definedName>
    <definedName name="ValidationSummary_G101_WARNING" hidden="true">Validation!B10</definedName>
    <definedName name="ValidationSummary_Total_ERROR" hidden="true">Validation!B5</definedName>
    <definedName name="ValidationSummary_Total_WARNING" hidden="true">Validation!B6</definedName>
    <definedName name="_xlnm._FilterDatabase" localSheetId="2" hidden="true">Validation!$A$13:$F$45</definedName>
    <definedName name="_xlnm._FilterDatabase" localSheetId="3" hidden="true">Mapping!$A$3:$C$31</definedName>
  </definedNames>
  <calcPr calcId="162913"/>
  <customWorkbookViews>
    <customWorkbookView name="Gruss Roland - Persönliche Ansicht" guid="{CB120B31-F776-4B30-B33D-0B8FCFE1E658}" mergeInterval="0" personalView="1" xWindow="12" yWindow="38" windowWidth="1311" windowHeight="882" tabRatio="842" activeSheetId="1"/>
  </customWorkbookViews>
</workbook>
</file>

<file path=xl/calcChain.xml><?xml version="1.0" encoding="utf-8"?>
<calcChain xmlns="http://schemas.openxmlformats.org/spreadsheetml/2006/main">
  <c r="B4" i="6" l="1"/>
  <c r="B3" i="6"/>
  <c r="B1" i="6"/>
  <c r="G35" i="6" l="1"/>
  <c r="G34" i="6"/>
  <c r="G33" i="6"/>
  <c r="G32" i="6"/>
  <c r="G31" i="6"/>
  <c r="G30" i="6"/>
  <c r="G29" i="6"/>
  <c r="G28" i="6"/>
  <c r="G27" i="6"/>
  <c r="G26" i="6"/>
  <c r="G25" i="6"/>
  <c r="G24" i="6"/>
  <c r="G22" i="6"/>
  <c r="G21" i="6"/>
  <c r="L16" i="6"/>
  <c r="K16" i="6"/>
  <c r="B32" i="1" l="1"/>
  <c r="H37" i="1"/>
  <c r="H34" i="1" s="1"/>
  <c r="H35" i="1" l="1"/>
</calcChain>
</file>

<file path=xl/comments6.xml><?xml version="1.0" encoding="utf-8"?>
<comments xmlns="http://schemas.openxmlformats.org/spreadsheetml/2006/main">
  <authors>
    <author/>
    <author>SNB</author>
  </authors>
  <commentList>
    <comment ref="O21" authorId="1">
      <text>
        <t>Davon-Prüfung Schweiz und Fürstentum Liechtenstein mit Unterposition Schweiz</t>
      </text>
    </comment>
    <comment ref="O22" authorId="1">
      <text>
        <t>Davon-Prüfung Schweiz und Fürstentum Liechtenstein mit Unterposition Schweiz</t>
      </text>
    </comment>
    <comment ref="O24" authorId="1">
      <text>
        <t>Davon-Prüfung Schweiz und Fürstentum Liechtenstein mit Unterposition Schweiz</t>
      </text>
    </comment>
    <comment ref="O25" authorId="1">
      <text>
        <t>Davon-Prüfung Schweiz und Fürstentum Liechtenstein mit Unterposition Schweiz</t>
      </text>
    </comment>
    <comment ref="O26" authorId="1">
      <text>
        <t>Davon-Prüfung Schweiz und Fürstentum Liechtenstein mit Unterposition Schweiz</t>
      </text>
    </comment>
    <comment ref="O27" authorId="1">
      <text>
        <t>Davon-Prüfung Schweiz und Fürstentum Liechtenstein mit Unterposition Schweiz</t>
      </text>
    </comment>
    <comment ref="O28" authorId="1">
      <text>
        <t>Davon-Prüfung Schweiz und Fürstentum Liechtenstein mit Unterposition Schweiz</t>
      </text>
    </comment>
    <comment ref="O29" authorId="1">
      <text>
        <t>Davon-Prüfung Schweiz und Fürstentum Liechtenstein mit Unterposition Schweiz</t>
      </text>
    </comment>
    <comment ref="O30" authorId="1">
      <text>
        <t>Davon-Prüfung Schweiz und Fürstentum Liechtenstein mit Unterposition Schweiz</t>
      </text>
    </comment>
    <comment ref="O31" authorId="1">
      <text>
        <t>Davon-Prüfung Schweiz und Fürstentum Liechtenstein mit Unterposition Schweiz</t>
      </text>
    </comment>
    <comment ref="O32" authorId="1">
      <text>
        <t>Davon-Prüfung Schweiz und Fürstentum Liechtenstein mit Unterposition Schweiz</t>
      </text>
    </comment>
    <comment ref="O33" authorId="1">
      <text>
        <t>Davon-Prüfung Schweiz und Fürstentum Liechtenstein mit Unterposition Schweiz</t>
      </text>
    </comment>
    <comment ref="O34" authorId="1">
      <text>
        <t>Davon-Prüfung Schweiz und Fürstentum Liechtenstein mit Unterposition Schweiz</t>
      </text>
    </comment>
    <comment ref="O35" authorId="1">
      <text>
        <t>Davon-Prüfung Schweiz und Fürstentum Liechtenstein mit Unterposition Schweiz</t>
      </text>
    </comment>
    <comment ref="K39" authorId="1">
      <text>
        <t>Kundeneinlagen ohne gebundene Vorsorgegelder, Total Fälligkeit, Total Übertragbarkeit &gt; 0</t>
      </text>
    </comment>
    <comment ref="K40" authorId="1">
      <text>
        <t>Total Fälligkeit</t>
      </text>
    </comment>
    <comment ref="K41" authorId="1">
      <text>
        <t>Davon-Prüfung Kundeneinlagen ohne gebundene Vorsorgegelder, Total Fälligkeit, Total Übertragbarkeit mit Unterpositionen Callgelder, kündbar, nicht übertragbar und Geldmarktpapiere</t>
      </text>
    </comment>
    <comment ref="K42" authorId="1">
      <text>
        <t>Davon-Prüfung Kundeneinlagen ohne gebundene Vorsorgegelder mit Unterposition Geldmarktpapiere</t>
      </text>
    </comment>
    <comment ref="L39" authorId="1">
      <text>
        <t>Kundeneinlagen ohne gebundene Vorsorgegelder, Total Fälligkeit, Total Übertragbarkeit &gt; 0</t>
      </text>
    </comment>
    <comment ref="L40" authorId="1">
      <text>
        <t>Total Fälligkeit</t>
      </text>
    </comment>
    <comment ref="L41" authorId="1">
      <text>
        <t>Davon-Prüfung Kundeneinlagen ohne gebundene Vorsorgegelder, Total Fälligkeit, Total Übertragbarkeit mit Unterpositionen Callgelder, kündbar, nicht übertragbar und Geldmarktpapiere</t>
      </text>
    </comment>
    <comment ref="L42" authorId="1">
      <text>
        <t>Davon-Prüfung Kundeneinlagen ohne gebundene Vorsorgegelder mit Unterposition Geldmarktpapiere</t>
      </text>
    </comment>
    <comment ref="K43" authorId="1">
      <text>
        <t>Total Übertragbarkeit</t>
      </text>
    </comment>
    <comment ref="L43" authorId="1">
      <text>
        <t>Total Übertragbarkeit</t>
      </text>
    </comment>
    <comment ref="K44" authorId="1">
      <text>
        <t>Davon-Prüfung Kundeneinlagen ohne gebundene Vorsorgegelder, kündbar, nicht übertragbar mit Unterposition Callgelder, kündbar, nicht übertragbar</t>
      </text>
    </comment>
    <comment ref="L44" authorId="1">
      <text>
        <t>Davon-Prüfung Kundeneinlagen ohne gebundene Vorsorgegelder, kündbar, nicht übertragbar mit Unterposition Callgelder, kündbar, nicht übertragbar</t>
      </text>
    </comment>
    <comment ref="K45" authorId="1">
      <text>
        <t>Callgelder in Kundeneinlagen ohne gebundene Vorsorgegelder &gt;= 0</t>
      </text>
    </comment>
    <comment ref="L45" authorId="1">
      <text>
        <t>Callgelder in Kundeneinlagen ohne gebundene Vorsorgegelder &gt;= 0</t>
      </text>
    </comment>
    <comment ref="K46" authorId="1">
      <text>
        <t>Geldmarktpapiere in Kundeneinlagen ohne gebundene Vorsorgegelder &gt;= 0</t>
      </text>
    </comment>
    <comment ref="L46" authorId="1">
      <text>
        <t>Geldmarktpapiere in Kundeneinlagen ohne gebundene Vorsorgegelder &gt;= 0</t>
      </text>
    </comment>
    <comment ref="K47" authorId="1">
      <text>
        <t>Total Fälligkeit</t>
      </text>
    </comment>
    <comment ref="L47" authorId="1">
      <text>
        <t>Total Fälligkeit</t>
      </text>
    </comment>
  </commentList>
</comments>
</file>

<file path=xl/sharedStrings.xml><?xml version="1.0" encoding="utf-8"?>
<sst xmlns="http://schemas.openxmlformats.org/spreadsheetml/2006/main" count="362" uniqueCount="223">
  <si>
    <t>Schweizerische Nationalbank</t>
  </si>
  <si>
    <t>Erhebung</t>
  </si>
  <si>
    <t>Formular(e)</t>
  </si>
  <si>
    <t>Stichdatum</t>
  </si>
  <si>
    <t>XXXXXX</t>
  </si>
  <si>
    <t xml:space="preserve"> -&gt;weiter mit Tabulator</t>
  </si>
  <si>
    <t>Betreff:</t>
  </si>
  <si>
    <t>Postfach</t>
  </si>
  <si>
    <t>Fragen zu Erhebungen:</t>
  </si>
  <si>
    <t>Formulare bestellen:</t>
  </si>
  <si>
    <r>
      <rPr>
        <b/>
        <sz val="10"/>
        <color indexed="8"/>
        <rFont val="Arial"/>
        <family val="2"/>
      </rPr>
      <t>Bemerkungen:</t>
    </r>
    <r>
      <rPr>
        <sz val="10"/>
        <color theme="1"/>
        <rFont val="Arial"/>
        <family val="2"/>
      </rPr>
      <t xml:space="preserve"> Für Ihre </t>
    </r>
    <r>
      <rPr>
        <sz val="10"/>
        <color indexed="8"/>
        <rFont val="Arial"/>
        <family val="2"/>
      </rPr>
      <t>Bemerkungen zu Ihrer Datenlieferung verwenden Sie bitte ein separates Dokument</t>
    </r>
  </si>
  <si>
    <t>CH-8022 Zürich</t>
  </si>
  <si>
    <r>
      <t xml:space="preserve">sowie weitere wichtige Informationen unter </t>
    </r>
    <r>
      <rPr>
        <i/>
        <u/>
        <sz val="10"/>
        <color indexed="8"/>
        <rFont val="Arial"/>
        <family val="2"/>
      </rPr>
      <t>www.snb.ch</t>
    </r>
    <r>
      <rPr>
        <i/>
        <sz val="10"/>
        <color indexed="8"/>
        <rFont val="Arial"/>
        <family val="2"/>
      </rPr>
      <t xml:space="preserve"> &gt; Statistiken &gt; Erhebungen.</t>
    </r>
  </si>
  <si>
    <t>TT.MM.JJJJ</t>
  </si>
  <si>
    <t>Formular</t>
  </si>
  <si>
    <t>Version</t>
  </si>
  <si>
    <t>Flüssige Mittel</t>
  </si>
  <si>
    <t>auf Sicht</t>
  </si>
  <si>
    <t>kündbar</t>
  </si>
  <si>
    <t>mit Restlaufzeit</t>
  </si>
  <si>
    <t>Aktiven</t>
  </si>
  <si>
    <t>übertragbar</t>
  </si>
  <si>
    <t>nicht übertragbar</t>
  </si>
  <si>
    <t>davon: Callgelder</t>
  </si>
  <si>
    <t>Category</t>
  </si>
  <si>
    <t>D4</t>
  </si>
  <si>
    <t>T</t>
  </si>
  <si>
    <t>Ausgewählte Bilanzpositionen für die Geldmengenstatistik</t>
  </si>
  <si>
    <t>G101</t>
  </si>
  <si>
    <t>Verpflichtungen aus Wertpapier-finanzierungsgeschäften gegenüber Kunden</t>
  </si>
  <si>
    <t>davon: Schweizer Münzen</t>
  </si>
  <si>
    <t>davon: Schweizer Noten</t>
  </si>
  <si>
    <t>Schweiz und Fürstentum Liechtenstein</t>
  </si>
  <si>
    <t>davon:
Schweiz</t>
  </si>
  <si>
    <t>C_BIL.AKT.FMI.SCM</t>
  </si>
  <si>
    <t>C_BIL.PAS.VKE.KOV</t>
  </si>
  <si>
    <t>C_BIL.PAS.VKE.KOV.CAG</t>
  </si>
  <si>
    <t>C_BIL.PAS.VKE.KOV.GMP</t>
  </si>
  <si>
    <t>ASI</t>
  </si>
  <si>
    <t>KUE</t>
  </si>
  <si>
    <t>RLZ</t>
  </si>
  <si>
    <t>UEB</t>
  </si>
  <si>
    <t>NUE</t>
  </si>
  <si>
    <t>KUN</t>
  </si>
  <si>
    <t>in 1'000 CHF</t>
  </si>
  <si>
    <t>C_BIL.PAS.WFG</t>
  </si>
  <si>
    <t>GEVO_B</t>
  </si>
  <si>
    <t>Bankstelle</t>
  </si>
  <si>
    <t>davon: Geldmarktpapiere</t>
  </si>
  <si>
    <r>
      <rPr>
        <b/>
        <sz val="10"/>
        <rFont val="Arial"/>
        <family val="2"/>
      </rPr>
      <t>Einreichefrist:</t>
    </r>
    <r>
      <rPr>
        <sz val="10"/>
        <rFont val="Arial"/>
        <family val="2"/>
      </rPr>
      <t xml:space="preserve"> Die monatliche Meldung ist </t>
    </r>
    <r>
      <rPr>
        <b/>
        <sz val="10"/>
        <rFont val="Arial"/>
        <family val="2"/>
      </rPr>
      <t>bis zum 10. des folgenden Monats</t>
    </r>
    <r>
      <rPr>
        <sz val="10"/>
        <rFont val="Arial"/>
        <family val="2"/>
      </rPr>
      <t xml:space="preserve"> einzureichen.</t>
    </r>
  </si>
  <si>
    <t>Sprache</t>
  </si>
  <si>
    <t>D2_CHF</t>
  </si>
  <si>
    <t>D1_I</t>
  </si>
  <si>
    <t>D1_CHE</t>
  </si>
  <si>
    <t>D3</t>
  </si>
  <si>
    <t>C_BIL.AKT.FMI.NOT</t>
  </si>
  <si>
    <t>de</t>
  </si>
  <si>
    <t>Revision</t>
  </si>
  <si>
    <t>Firma:</t>
  </si>
  <si>
    <t>Inland, Positionen in CHF</t>
  </si>
  <si>
    <t>Anzahl Fehler</t>
  </si>
  <si>
    <t>Anzahl Warnungen</t>
  </si>
  <si>
    <t>Konsistenzprüfungen</t>
  </si>
  <si>
    <t>Total</t>
  </si>
  <si>
    <t>1.1</t>
  </si>
  <si>
    <t>Tel: +41 58 631 00 00</t>
  </si>
  <si>
    <t>1</t>
  </si>
  <si>
    <t>Passiven</t>
  </si>
  <si>
    <t>SNB-Code</t>
  </si>
  <si>
    <t>Techn-Nr.</t>
  </si>
  <si>
    <r>
      <rPr>
        <b/>
        <sz val="10"/>
        <color indexed="8"/>
        <rFont val="Arial"/>
        <family val="2"/>
      </rPr>
      <t>Erläuterungen:</t>
    </r>
    <r>
      <rPr>
        <sz val="10"/>
        <color indexed="8"/>
        <rFont val="Arial"/>
        <family val="2"/>
      </rPr>
      <t xml:space="preserve"> Die Erläuterungen zu dieser Erhebung finden Sie auf </t>
    </r>
    <r>
      <rPr>
        <i/>
        <u/>
        <sz val="10"/>
        <color indexed="8"/>
        <rFont val="Arial"/>
        <family val="2"/>
      </rPr>
      <t>https://emi.snb.ch/fr/emi/GEVOX</t>
    </r>
  </si>
  <si>
    <t>Statistik</t>
  </si>
  <si>
    <t>Kundeneinlagen ohne gebundene Vorsorgegelder</t>
  </si>
  <si>
    <t>5</t>
  </si>
  <si>
    <t>Tabelle</t>
  </si>
  <si>
    <t>Regel-ID</t>
  </si>
  <si>
    <t>Name</t>
  </si>
  <si>
    <t>Excel-Regel</t>
  </si>
  <si>
    <t>Fachliche Regel</t>
  </si>
  <si>
    <t>Auswertung</t>
  </si>
  <si>
    <t>GEVO_B_D.D001</t>
  </si>
  <si>
    <t>Total Fälligkeit</t>
  </si>
  <si>
    <t>K24=SUM(K25,K26,K30)(±0.5)</t>
  </si>
  <si>
    <t>BIL.PAS.VKE.KOV{I,CHF,T,T}=SUM(BIL.PAS.VKE.KOV{I,CHF,ASI,T},BIL.PAS.VKE.KOV{I,CHF,KUE,T},BIL.PAS.VKE.KOV{I,CHF,RLZ,T})(±0.5)</t>
  </si>
  <si>
    <t>L24=SUM(L25,L26,L30)(±0.5)</t>
  </si>
  <si>
    <t>BIL.PAS.VKE.KOV{CHE,CHF,T,T}=SUM(BIL.PAS.VKE.KOV{CHE,CHF,ASI,T},BIL.PAS.VKE.KOV{CHE,CHF,KUE,T},BIL.PAS.VKE.KOV{CHE,CHF,RLZ,T})(±0.5)</t>
  </si>
  <si>
    <t>K32=SUM(K33,K34,K35)(±0.5)</t>
  </si>
  <si>
    <t>BIL.PAS.WFG{I,CHF,T,KUN}=SUM(BIL.PAS.WFG{I,CHF,ASI,KUN},BIL.PAS.WFG{I,CHF,KUE,KUN},BIL.PAS.WFG{I,CHF,RLZ,KUN})(±0.5)</t>
  </si>
  <si>
    <t>L32=SUM(L33,L34,L35)(±0.5)</t>
  </si>
  <si>
    <t>BIL.PAS.WFG{CHE,CHF,T,KUN}=SUM(BIL.PAS.WFG{CHE,CHF,ASI,KUN},BIL.PAS.WFG{CHE,CHF,KUE,KUN},BIL.PAS.WFG{CHE,CHF,RLZ,KUN})(±0.5)</t>
  </si>
  <si>
    <t>GEVO_B_D.D002</t>
  </si>
  <si>
    <t>Total Übertragbarkeit</t>
  </si>
  <si>
    <t>K26=SUM(K28,K27)(±0.5)</t>
  </si>
  <si>
    <t>BIL.PAS.VKE.KOV{I,CHF,KUE,T}=SUM(BIL.PAS.VKE.KOV{I,CHF,KUE,NUE},BIL.PAS.VKE.KOV{I,CHF,KUE,UEB})(±0.5)</t>
  </si>
  <si>
    <t>L26=SUM(L28,L27)(±0.5)</t>
  </si>
  <si>
    <t>BIL.PAS.VKE.KOV{CHE,CHF,KUE,T}=SUM(BIL.PAS.VKE.KOV{CHE,CHF,KUE,NUE},BIL.PAS.VKE.KOV{CHE,CHF,KUE,UEB})(±0.5)</t>
  </si>
  <si>
    <t>GEVO_B_D.D003</t>
  </si>
  <si>
    <t>Davon-Prüfung Schweiz und Fürstentum Liechtenstein mit Unterposition Schweiz</t>
  </si>
  <si>
    <t>K21&gt;=SUM(L21)</t>
  </si>
  <si>
    <t>BIL.AKT.FMI.SCM{I,CHF}&gt;=SUM(BIL.AKT.FMI.SCM{CHE,CHF})</t>
  </si>
  <si>
    <t>K22&gt;=SUM(L22)</t>
  </si>
  <si>
    <t>BIL.AKT.FMI.NOT{I,CHF}&gt;=SUM(BIL.AKT.FMI.NOT{CHE,CHF})</t>
  </si>
  <si>
    <t>K24&gt;=SUM(L24)</t>
  </si>
  <si>
    <t>BIL.PAS.VKE.KOV{I,CHF,T,T}&gt;=SUM(BIL.PAS.VKE.KOV{CHE,CHF,T,T})</t>
  </si>
  <si>
    <t>K25&gt;=SUM(L25)</t>
  </si>
  <si>
    <t>BIL.PAS.VKE.KOV{I,CHF,ASI,T}&gt;=SUM(BIL.PAS.VKE.KOV{CHE,CHF,ASI,T})</t>
  </si>
  <si>
    <t>K26&gt;=SUM(L26)</t>
  </si>
  <si>
    <t>BIL.PAS.VKE.KOV{I,CHF,KUE,T}&gt;=SUM(BIL.PAS.VKE.KOV{CHE,CHF,KUE,T})</t>
  </si>
  <si>
    <t>K27&gt;=SUM(L27)</t>
  </si>
  <si>
    <t>BIL.PAS.VKE.KOV{I,CHF,KUE,UEB}&gt;=SUM(BIL.PAS.VKE.KOV{CHE,CHF,KUE,UEB})</t>
  </si>
  <si>
    <t>K28&gt;=SUM(L28)</t>
  </si>
  <si>
    <t>BIL.PAS.VKE.KOV{I,CHF,KUE,NUE}&gt;=SUM(BIL.PAS.VKE.KOV{CHE,CHF,KUE,NUE})</t>
  </si>
  <si>
    <t>K29&gt;=SUM(L29)</t>
  </si>
  <si>
    <t>BIL.PAS.VKE.KOV.CAG{I,CHF,KUE,NUE}&gt;=SUM(BIL.PAS.VKE.KOV.CAG{CHE,CHF,KUE,NUE})</t>
  </si>
  <si>
    <t>K30&gt;=SUM(L30)</t>
  </si>
  <si>
    <t>BIL.PAS.VKE.KOV{I,CHF,RLZ,T}&gt;=SUM(BIL.PAS.VKE.KOV{CHE,CHF,RLZ,T})</t>
  </si>
  <si>
    <t>K31&gt;=SUM(L31)</t>
  </si>
  <si>
    <t>BIL.PAS.VKE.KOV.GMP{I,CHF}&gt;=SUM(BIL.PAS.VKE.KOV.GMP{CHE,CHF})</t>
  </si>
  <si>
    <t>K32&gt;=SUM(L32)</t>
  </si>
  <si>
    <t>BIL.PAS.WFG{I,CHF,T,KUN}&gt;=SUM(BIL.PAS.WFG{CHE,CHF,T,KUN})</t>
  </si>
  <si>
    <t>K33&gt;=SUM(L33)</t>
  </si>
  <si>
    <t>BIL.PAS.WFG{I,CHF,ASI,KUN}&gt;=SUM(BIL.PAS.WFG{CHE,CHF,ASI,KUN})</t>
  </si>
  <si>
    <t>K34&gt;=SUM(L34)</t>
  </si>
  <si>
    <t>BIL.PAS.WFG{I,CHF,KUE,KUN}&gt;=SUM(BIL.PAS.WFG{CHE,CHF,KUE,KUN})</t>
  </si>
  <si>
    <t>K35&gt;=SUM(L35)</t>
  </si>
  <si>
    <t>BIL.PAS.WFG{I,CHF,RLZ,KUN}&gt;=SUM(BIL.PAS.WFG{CHE,CHF,RLZ,KUN})</t>
  </si>
  <si>
    <t>GEVO_B_PAS.K001</t>
  </si>
  <si>
    <t>Callgelder in Kundeneinlagen ohne gebundene Vorsorgegelder &gt;= 0</t>
  </si>
  <si>
    <t>K29&gt;=0(±0.5)</t>
  </si>
  <si>
    <t>BIL.PAS.VKE.KOV.CAG{I,CHF,KUE,NUE}&gt;=0(±0.5)</t>
  </si>
  <si>
    <t>L29&gt;=0(±0.5)</t>
  </si>
  <si>
    <t>BIL.PAS.VKE.KOV.CAG{CHE,CHF,KUE,NUE}&gt;=0(±0.5)</t>
  </si>
  <si>
    <t>GEVO_B_PAS.K002</t>
  </si>
  <si>
    <t>Geldmarktpapiere in Kundeneinlagen ohne gebundene Vorsorgegelder &gt;= 0</t>
  </si>
  <si>
    <t>K31&gt;=0(±0.5)</t>
  </si>
  <si>
    <t>BIL.PAS.VKE.KOV.GMP{I,CHF}&gt;=0(±0.5)</t>
  </si>
  <si>
    <t>L31&gt;=0(±0.5)</t>
  </si>
  <si>
    <t>BIL.PAS.VKE.KOV.GMP{CHE,CHF}&gt;=0(±0.5)</t>
  </si>
  <si>
    <t>GEVO_B_PAS.K003</t>
  </si>
  <si>
    <t>Davon-Prüfung Kundeneinlagen ohne gebundene Vorsorgegelder mit Unterposition Geldmarktpapiere</t>
  </si>
  <si>
    <t>K24&gt;=K31(±0.5)</t>
  </si>
  <si>
    <t>BIL.PAS.VKE.KOV{I,CHF,T,T}&gt;=BIL.PAS.VKE.KOV.GMP{I,CHF}(±0.5)</t>
  </si>
  <si>
    <t>L24&gt;=L31(±0.5)</t>
  </si>
  <si>
    <t>BIL.PAS.VKE.KOV{CHE,CHF,T,T}&gt;=BIL.PAS.VKE.KOV.GMP{CHE,CHF}(±0.5)</t>
  </si>
  <si>
    <t>GEVO_B_PAS.K004</t>
  </si>
  <si>
    <t>Davon-Prüfung Kundeneinlagen ohne gebundene Vorsorgegelder, kündbar, nicht übertragbar mit Unterposition Callgelder, kündbar, nicht übertragbar</t>
  </si>
  <si>
    <t>K28&gt;=K29(±0.5)</t>
  </si>
  <si>
    <t>BIL.PAS.VKE.KOV{I,CHF,KUE,NUE}&gt;=BIL.PAS.VKE.KOV.CAG{I,CHF,KUE,NUE}(±0.5)</t>
  </si>
  <si>
    <t>L28&gt;=L29(±0.5)</t>
  </si>
  <si>
    <t>BIL.PAS.VKE.KOV{CHE,CHF,KUE,NUE}&gt;=BIL.PAS.VKE.KOV.CAG{CHE,CHF,KUE,NUE}(±0.5)</t>
  </si>
  <si>
    <t>GEVO_B_PAS.K005</t>
  </si>
  <si>
    <t>Davon-Prüfung Kundeneinlagen ohne gebundene Vorsorgegelder, Total Fälligkeit, Total Übertragbarkeit mit Unterpositionen Callgelder, kündbar, nicht übertragbar und Geldmarktpapiere</t>
  </si>
  <si>
    <t>K24&gt;=K29+K31(±0.5)</t>
  </si>
  <si>
    <t>BIL.PAS.VKE.KOV{I,CHF,T,T}&gt;=BIL.PAS.VKE.KOV.CAG{I,CHF,KUE,NUE}+BIL.PAS.VKE.KOV.GMP{I,CHF}(±0.5)</t>
  </si>
  <si>
    <t>L24&gt;=L29+L31(±0.5)</t>
  </si>
  <si>
    <t>BIL.PAS.VKE.KOV{CHE,CHF,T,T}&gt;=BIL.PAS.VKE.KOV.CAG{CHE,CHF,KUE,NUE}+BIL.PAS.VKE.KOV.GMP{CHE,CHF}(±0.5)</t>
  </si>
  <si>
    <t>GEVO_B_PAS.K006</t>
  </si>
  <si>
    <t>Kundeneinlagen ohne gebundene Vorsorgegelder, Total Fälligkeit, Total Übertragbarkeit &gt; 0</t>
  </si>
  <si>
    <t>K24&gt;0(±0.5)</t>
  </si>
  <si>
    <t>BIL.PAS.VKE.KOV{I,CHF,T,T}&gt;0(±0.5)</t>
  </si>
  <si>
    <t>L24&gt;0(±0.5)</t>
  </si>
  <si>
    <t>BIL.PAS.VKE.KOV{CHE,CHF,T,T}&gt;0(±0.5)</t>
  </si>
  <si>
    <t>ERROR</t>
  </si>
  <si>
    <t>WARNING</t>
  </si>
  <si>
    <t>Zuweisung der Excel-Zellen zu den fachlichen Schlüsseln</t>
  </si>
  <si>
    <t>Fachlicher Schlüssel</t>
  </si>
  <si>
    <t>Excel-Zelle</t>
  </si>
  <si>
    <t>BIL.AKT.FMI.SCM{I,CHF}</t>
  </si>
  <si>
    <t>K21</t>
  </si>
  <si>
    <t>BIL.AKT.FMI.SCM{CHE,CHF}</t>
  </si>
  <si>
    <t>L21</t>
  </si>
  <si>
    <t>BIL.AKT.FMI.NOT{I,CHF}</t>
  </si>
  <si>
    <t>K22</t>
  </si>
  <si>
    <t>BIL.AKT.FMI.NOT{CHE,CHF}</t>
  </si>
  <si>
    <t>L22</t>
  </si>
  <si>
    <t>BIL.PAS.WFG{I,CHF,T,KUN}</t>
  </si>
  <si>
    <t>K32</t>
  </si>
  <si>
    <t>BIL.PAS.WFG{I,CHF,ASI,KUN}</t>
  </si>
  <si>
    <t>K33</t>
  </si>
  <si>
    <t>BIL.PAS.WFG{I,CHF,KUE,KUN}</t>
  </si>
  <si>
    <t>K34</t>
  </si>
  <si>
    <t>BIL.PAS.WFG{I,CHF,RLZ,KUN}</t>
  </si>
  <si>
    <t>K35</t>
  </si>
  <si>
    <t>BIL.PAS.WFG{CHE,CHF,T,KUN}</t>
  </si>
  <si>
    <t>L32</t>
  </si>
  <si>
    <t>BIL.PAS.WFG{CHE,CHF,ASI,KUN}</t>
  </si>
  <si>
    <t>L33</t>
  </si>
  <si>
    <t>BIL.PAS.WFG{CHE,CHF,KUE,KUN}</t>
  </si>
  <si>
    <t>L34</t>
  </si>
  <si>
    <t>BIL.PAS.WFG{CHE,CHF,RLZ,KUN}</t>
  </si>
  <si>
    <t>L35</t>
  </si>
  <si>
    <t>BIL.PAS.VKE.KOV{I,CHF,T,T}</t>
  </si>
  <si>
    <t>K24</t>
  </si>
  <si>
    <t>BIL.PAS.VKE.KOV{I,CHF,ASI,T}</t>
  </si>
  <si>
    <t>K25</t>
  </si>
  <si>
    <t>BIL.PAS.VKE.KOV{I,CHF,KUE,T}</t>
  </si>
  <si>
    <t>K26</t>
  </si>
  <si>
    <t>BIL.PAS.VKE.KOV{I,CHF,KUE,UEB}</t>
  </si>
  <si>
    <t>K27</t>
  </si>
  <si>
    <t>BIL.PAS.VKE.KOV{I,CHF,KUE,NUE}</t>
  </si>
  <si>
    <t>K28</t>
  </si>
  <si>
    <t>BIL.PAS.VKE.KOV{I,CHF,RLZ,T}</t>
  </si>
  <si>
    <t>K30</t>
  </si>
  <si>
    <t>BIL.PAS.VKE.KOV{CHE,CHF,T,T}</t>
  </si>
  <si>
    <t>L24</t>
  </si>
  <si>
    <t>BIL.PAS.VKE.KOV{CHE,CHF,ASI,T}</t>
  </si>
  <si>
    <t>L25</t>
  </si>
  <si>
    <t>BIL.PAS.VKE.KOV{CHE,CHF,KUE,T}</t>
  </si>
  <si>
    <t>L26</t>
  </si>
  <si>
    <t>BIL.PAS.VKE.KOV{CHE,CHF,KUE,UEB}</t>
  </si>
  <si>
    <t>L27</t>
  </si>
  <si>
    <t>BIL.PAS.VKE.KOV{CHE,CHF,KUE,NUE}</t>
  </si>
  <si>
    <t>L28</t>
  </si>
  <si>
    <t>BIL.PAS.VKE.KOV{CHE,CHF,RLZ,T}</t>
  </si>
  <si>
    <t>L30</t>
  </si>
  <si>
    <t>BIL.PAS.VKE.KOV.CAG{I,CHF,KUE,NUE}</t>
  </si>
  <si>
    <t>K29</t>
  </si>
  <si>
    <t>BIL.PAS.VKE.KOV.CAG{CHE,CHF,KUE,NUE}</t>
  </si>
  <si>
    <t>L29</t>
  </si>
  <si>
    <t>BIL.PAS.VKE.KOV.GMP{I,CHF}</t>
  </si>
  <si>
    <t>K31</t>
  </si>
  <si>
    <t>BIL.PAS.VKE.KOV.GMP{CHE,CHF}</t>
  </si>
  <si>
    <t>L31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</si>
</sst>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00000"/>
    <numFmt numFmtId="165" formatCode="d/mm/yyyy"/>
    <numFmt numFmtId="166" formatCode="#,##0_);[Red]\-#,##0_);;@"/>
  </numFmts>
  <fonts count="31" x14ac:knownFonts="1">
    <font>
      <sz val="10"/>
      <color theme="1"/>
      <name val="Arial"/>
      <family val="2"/>
    </font>
    <font>
      <sz val="11"/>
      <color theme="1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i/>
      <u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u/>
      <sz val="11"/>
      <color theme="10"/>
      <name val="Calibri"/>
      <family val="2"/>
    </font>
    <font>
      <b/>
      <sz val="10"/>
      <color rgb="FFFF0000"/>
      <name val="Arial"/>
      <family val="2"/>
    </font>
    <font>
      <sz val="10"/>
      <color rgb="FF0070C0"/>
      <name val="Arial"/>
      <family val="2"/>
    </font>
    <font>
      <sz val="11"/>
      <color theme="1"/>
      <name val="Arial"/>
      <family val="2"/>
    </font>
    <font>
      <b/>
      <sz val="9"/>
      <color rgb="FFFF0000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u/>
      <sz val="8"/>
      <color theme="10"/>
      <name val="Arial"/>
      <family val="2"/>
    </font>
    <font>
      <sz val="10"/>
      <color rgb="FF00B0F0"/>
      <name val="Arial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sz val="11"/>
      <name val="Arial"/>
      <family val="2"/>
    </font>
    <font>
      <name val="Calibri"/>
      <sz val="11.0"/>
      <b val="true"/>
    </font>
    <font>
      <name val="Calibri"/>
      <sz val="14.0"/>
      <b val="true"/>
    </font>
    <font>
      <name val="Calibri"/>
      <sz val="11.0"/>
      <u val="single"/>
      <color rgb="0000FF"/>
    </font>
    <font>
      <name val="Calibri"/>
      <sz val="11.0"/>
      <b val="true"/>
    </font>
    <font>
      <name val="Calibri"/>
      <sz val="14.0"/>
      <b val="true"/>
    </font>
    <font>
      <name val="Calibri"/>
      <sz val="11.0"/>
      <u val="single"/>
      <color rgb="0000FF"/>
    </font>
  </fonts>
  <fills count="6">
    <fill>
      <patternFill patternType="none"/>
    </fill>
    <fill>
      <patternFill patternType="gray125"/>
    </fill>
    <fill>
      <patternFill patternType="solid">
        <fgColor rgb="FFF0EFD7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top style="dotted"/>
    </border>
    <border>
      <top style="dotted"/>
      <bottom style="dotted"/>
    </border>
    <border>
      <left style="thin"/>
      <top style="dotted"/>
      <bottom style="dotted"/>
    </border>
    <border>
      <left style="thin"/>
      <right style="thin"/>
      <top style="dotted"/>
      <bottom style="dotted"/>
    </border>
  </borders>
  <cellStyleXfs count="14">
    <xf numFmtId="0" fontId="0" fillId="0" borderId="0"/>
    <xf numFmtId="166" fontId="10" fillId="0" borderId="1" applyFill="0">
      <protection locked="0"/>
    </xf>
    <xf numFmtId="0" fontId="10" fillId="2" borderId="2" applyNumberFormat="0">
      <alignment vertical="center"/>
    </xf>
    <xf numFmtId="166" fontId="10" fillId="0" borderId="1">
      <protection locked="0"/>
    </xf>
    <xf numFmtId="0" fontId="10" fillId="0" borderId="0" applyNumberFormat="0">
      <alignment horizontal="left" vertical="top" wrapText="1"/>
    </xf>
    <xf numFmtId="0" fontId="11" fillId="0" borderId="0" applyNumberFormat="0" applyFill="0" applyBorder="0" applyProtection="0">
      <alignment horizontal="left" vertical="top" wrapText="1"/>
    </xf>
    <xf numFmtId="0" fontId="12" fillId="0" borderId="0" applyNumberFormat="0" applyFill="0" applyBorder="0">
      <alignment horizontal="left" vertical="top" wrapText="1"/>
    </xf>
    <xf numFmtId="166" fontId="10" fillId="0" borderId="2" applyNumberFormat="0" applyFont="0" applyAlignment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49" fontId="10" fillId="5" borderId="2">
      <alignment horizontal="left"/>
    </xf>
    <xf numFmtId="0" fontId="10" fillId="0" borderId="3">
      <alignment horizontal="left" wrapText="1"/>
    </xf>
    <xf numFmtId="0" fontId="14" fillId="3" borderId="4">
      <alignment horizontal="center" vertical="center"/>
    </xf>
    <xf numFmtId="0" fontId="15" fillId="0" borderId="0">
      <alignment horizontal="left" wrapText="1"/>
    </xf>
    <xf numFmtId="0" fontId="10" fillId="5" borderId="2">
      <alignment horizontal="center"/>
    </xf>
  </cellStyleXfs>
  <cellXfs count="125">
    <xf numFmtId="0" fontId="0" fillId="0" borderId="0" xfId="0"/>
    <xf numFmtId="0" fontId="0" fillId="0" borderId="0" xfId="0" applyFont="1"/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Fill="1" applyAlignment="1">
      <alignment vertical="center" textRotation="90"/>
    </xf>
    <xf numFmtId="0" fontId="16" fillId="0" borderId="0" xfId="0" applyFont="1" applyFill="1"/>
    <xf numFmtId="0" fontId="0" fillId="0" borderId="0" xfId="0" applyFont="1" applyFill="1"/>
    <xf numFmtId="0" fontId="0" fillId="0" borderId="0" xfId="0" applyFont="1" applyFill="1" applyBorder="1" applyProtection="1"/>
    <xf numFmtId="0" fontId="20" fillId="0" borderId="5" xfId="8" applyFont="1" applyBorder="1" applyAlignment="1" applyProtection="1">
      <alignment horizontal="left" readingOrder="1"/>
    </xf>
    <xf numFmtId="0" fontId="19" fillId="0" borderId="5" xfId="0" applyFont="1" applyBorder="1"/>
    <xf numFmtId="0" fontId="16" fillId="0" borderId="0" xfId="0" applyFont="1"/>
    <xf numFmtId="0" fontId="5" fillId="0" borderId="0" xfId="0" applyFont="1" applyAlignment="1">
      <alignment horizontal="left"/>
    </xf>
    <xf numFmtId="0" fontId="19" fillId="0" borderId="0" xfId="0" applyFont="1"/>
    <xf numFmtId="0" fontId="0" fillId="0" borderId="0" xfId="0" applyAlignment="1">
      <alignment horizontal="left"/>
    </xf>
    <xf numFmtId="0" fontId="5" fillId="0" borderId="0" xfId="0" applyFont="1"/>
    <xf numFmtId="0" fontId="5" fillId="0" borderId="0" xfId="0" applyFont="1" applyBorder="1"/>
    <xf numFmtId="0" fontId="5" fillId="0" borderId="5" xfId="0" applyFont="1" applyBorder="1"/>
    <xf numFmtId="166" fontId="10" fillId="0" borderId="1" xfId="3">
      <protection locked="0"/>
    </xf>
    <xf numFmtId="49" fontId="10" fillId="5" borderId="2" xfId="9">
      <alignment horizontal="left"/>
    </xf>
    <xf numFmtId="0" fontId="0" fillId="0" borderId="0" xfId="0" applyBorder="1"/>
    <xf numFmtId="0" fontId="16" fillId="0" borderId="0" xfId="0" applyFont="1"/>
    <xf numFmtId="0" fontId="5" fillId="0" borderId="0" xfId="0" applyFont="1" applyAlignment="1">
      <alignment horizontal="left" vertical="top"/>
    </xf>
    <xf numFmtId="0" fontId="21" fillId="0" borderId="0" xfId="0" applyFont="1"/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165" fontId="8" fillId="0" borderId="0" xfId="0" quotePrefix="1" applyNumberFormat="1" applyFont="1" applyBorder="1" applyAlignment="1" applyProtection="1">
      <alignment horizontal="center" vertical="center"/>
    </xf>
    <xf numFmtId="0" fontId="0" fillId="0" borderId="0" xfId="0"/>
    <xf numFmtId="0" fontId="0" fillId="0" borderId="6" xfId="0" applyBorder="1"/>
    <xf numFmtId="0" fontId="0" fillId="0" borderId="7" xfId="0" applyBorder="1"/>
    <xf numFmtId="0" fontId="0" fillId="0" borderId="0" xfId="0" applyFont="1" applyAlignment="1">
      <alignment horizontal="left"/>
    </xf>
    <xf numFmtId="0" fontId="11" fillId="0" borderId="0" xfId="5" applyAlignment="1">
      <alignment vertical="top"/>
    </xf>
    <xf numFmtId="49" fontId="10" fillId="5" borderId="2" xfId="9" applyAlignment="1">
      <alignment horizontal="center" vertical="center" shrinkToFit="1"/>
    </xf>
    <xf numFmtId="0" fontId="0" fillId="0" borderId="8" xfId="0" applyBorder="1"/>
    <xf numFmtId="0" fontId="0" fillId="0" borderId="5" xfId="0" applyBorder="1"/>
    <xf numFmtId="0" fontId="0" fillId="0" borderId="9" xfId="0" applyBorder="1"/>
    <xf numFmtId="0" fontId="0" fillId="0" borderId="10" xfId="0" applyBorder="1"/>
    <xf numFmtId="0" fontId="0" fillId="0" borderId="2" xfId="0" applyBorder="1"/>
    <xf numFmtId="0" fontId="5" fillId="0" borderId="11" xfId="0" applyFont="1" applyBorder="1" applyAlignment="1">
      <alignment horizontal="left" vertical="top" wrapText="1" indent="1"/>
    </xf>
    <xf numFmtId="0" fontId="0" fillId="0" borderId="12" xfId="0" applyFont="1" applyBorder="1" applyAlignment="1">
      <alignment horizontal="left" vertical="top" wrapText="1" indent="1"/>
    </xf>
    <xf numFmtId="0" fontId="5" fillId="0" borderId="11" xfId="0" applyFont="1" applyBorder="1" applyAlignment="1">
      <alignment horizontal="left" vertical="top" wrapText="1" indent="2"/>
    </xf>
    <xf numFmtId="166" fontId="10" fillId="0" borderId="1" xfId="1">
      <protection locked="0"/>
    </xf>
    <xf numFmtId="166" fontId="10" fillId="0" borderId="2" xfId="7" applyAlignment="1"/>
    <xf numFmtId="0" fontId="9" fillId="0" borderId="0" xfId="0" applyFont="1" applyBorder="1" applyAlignment="1"/>
    <xf numFmtId="0" fontId="5" fillId="0" borderId="0" xfId="0" applyFont="1" applyAlignment="1"/>
    <xf numFmtId="49" fontId="10" fillId="5" borderId="2" xfId="9" applyAlignment="1">
      <alignment horizontal="left" shrinkToFit="1"/>
    </xf>
    <xf numFmtId="166" fontId="10" fillId="0" borderId="1" xfId="3" applyAlignment="1">
      <protection locked="0"/>
    </xf>
    <xf numFmtId="0" fontId="0" fillId="0" borderId="0" xfId="0" applyAlignment="1"/>
    <xf numFmtId="0" fontId="21" fillId="0" borderId="0" xfId="0" applyFont="1" applyAlignment="1"/>
    <xf numFmtId="0" fontId="5" fillId="0" borderId="13" xfId="0" applyFont="1" applyBorder="1" applyAlignment="1">
      <alignment horizontal="left" vertical="top" wrapText="1" indent="1"/>
    </xf>
    <xf numFmtId="164" fontId="18" fillId="4" borderId="18" xfId="0" applyNumberFormat="1" applyFont="1" applyFill="1" applyBorder="1" applyAlignment="1" applyProtection="1">
      <alignment horizontal="center" vertical="center"/>
    </xf>
    <xf numFmtId="14" fontId="18" fillId="4" borderId="19" xfId="0" applyNumberFormat="1" applyFont="1" applyFill="1" applyBorder="1" applyAlignment="1" applyProtection="1">
      <alignment horizontal="center" vertical="center"/>
    </xf>
    <xf numFmtId="14" fontId="18" fillId="4" borderId="19" xfId="0" quotePrefix="1" applyNumberFormat="1" applyFont="1" applyFill="1" applyBorder="1" applyAlignment="1" applyProtection="1">
      <alignment horizontal="center" vertical="center"/>
    </xf>
    <xf numFmtId="0" fontId="0" fillId="0" borderId="0" xfId="0"/>
    <xf numFmtId="0" fontId="0" fillId="0" borderId="0" xfId="0"/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 vertical="top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49" fontId="10" fillId="5" borderId="2" xfId="9" applyAlignment="1">
      <alignment horizontal="center"/>
    </xf>
    <xf numFmtId="0" fontId="5" fillId="0" borderId="5" xfId="0" applyFont="1" applyBorder="1" applyAlignment="1">
      <alignment horizontal="center"/>
    </xf>
    <xf numFmtId="49" fontId="0" fillId="5" borderId="2" xfId="9" applyFont="1" applyAlignment="1">
      <alignment horizontal="center"/>
    </xf>
    <xf numFmtId="0" fontId="0" fillId="0" borderId="0" xfId="0"/>
    <xf numFmtId="0" fontId="11" fillId="0" borderId="0" xfId="5" applyAlignment="1">
      <alignment wrapText="1"/>
    </xf>
    <xf numFmtId="0" fontId="12" fillId="0" borderId="0" xfId="6">
      <alignment horizontal="left" vertical="top" wrapText="1"/>
    </xf>
    <xf numFmtId="0" fontId="0" fillId="0" borderId="14" xfId="4" applyFont="1" applyBorder="1" applyAlignment="1">
      <alignment horizontal="left" vertical="top" wrapText="1" indent="1"/>
    </xf>
    <xf numFmtId="0" fontId="5" fillId="0" borderId="11" xfId="0" applyFont="1" applyBorder="1" applyAlignment="1">
      <alignment horizontal="left" vertical="top" wrapText="1" indent="3"/>
    </xf>
    <xf numFmtId="166" fontId="10" fillId="0" borderId="2" xfId="7" applyNumberFormat="1">
      <alignment vertical="center"/>
    </xf>
    <xf numFmtId="0" fontId="0" fillId="0" borderId="14" xfId="0" applyBorder="1" applyAlignment="1">
      <alignment horizontal="left" vertical="top" wrapText="1" indent="1"/>
    </xf>
    <xf numFmtId="49" fontId="10" fillId="0" borderId="2" xfId="7" applyNumberFormat="1" applyAlignment="1">
      <alignment horizontal="center" vertical="center" shrinkToFit="1"/>
    </xf>
    <xf numFmtId="49" fontId="0" fillId="5" borderId="2" xfId="9" applyFont="1">
      <alignment horizontal="left"/>
    </xf>
    <xf numFmtId="49" fontId="0" fillId="5" borderId="2" xfId="9" applyFont="1" applyAlignment="1">
      <alignment horizontal="center" vertical="top"/>
    </xf>
    <xf numFmtId="49" fontId="10" fillId="5" borderId="2" xfId="9" applyAlignment="1">
      <alignment horizontal="left" vertical="top" shrinkToFit="1"/>
    </xf>
    <xf numFmtId="0" fontId="12" fillId="0" borderId="0" xfId="6" applyAlignment="1">
      <alignment horizontal="left" wrapText="1"/>
    </xf>
    <xf numFmtId="49" fontId="0" fillId="5" borderId="14" xfId="9" applyFont="1" applyBorder="1" applyAlignment="1">
      <alignment horizontal="left" vertical="center" indent="1" shrinkToFit="1"/>
    </xf>
    <xf numFmtId="0" fontId="10" fillId="5" borderId="2" xfId="13">
      <alignment horizontal="center"/>
    </xf>
    <xf numFmtId="0" fontId="10" fillId="5" borderId="14" xfId="13" applyBorder="1" applyAlignment="1">
      <alignment horizontal="center" vertical="center"/>
    </xf>
    <xf numFmtId="0" fontId="0" fillId="0" borderId="24" xfId="0" applyBorder="1"/>
    <xf numFmtId="0" fontId="0" fillId="0" borderId="17" xfId="0" applyFont="1" applyBorder="1" applyAlignment="1">
      <alignment horizontal="right" vertical="center"/>
    </xf>
    <xf numFmtId="0" fontId="22" fillId="0" borderId="0" xfId="0" applyFont="1" applyAlignment="1">
      <alignment horizontal="left" readingOrder="1"/>
    </xf>
    <xf numFmtId="0" fontId="0" fillId="0" borderId="0" xfId="0" applyFont="1" applyAlignment="1"/>
    <xf numFmtId="0" fontId="0" fillId="0" borderId="0" xfId="0"/>
    <xf numFmtId="0" fontId="12" fillId="0" borderId="0" xfId="0" applyFont="1" applyAlignment="1">
      <alignment horizontal="left" vertical="top"/>
    </xf>
    <xf numFmtId="0" fontId="0" fillId="0" borderId="0" xfId="0"/>
    <xf numFmtId="0" fontId="23" fillId="0" borderId="0" xfId="0" applyFont="1" applyAlignment="1">
      <alignment horizontal="left" readingOrder="1"/>
    </xf>
    <xf numFmtId="0" fontId="19" fillId="0" borderId="0" xfId="0" applyFont="1" applyAlignment="1"/>
    <xf numFmtId="0" fontId="23" fillId="0" borderId="0" xfId="0" applyFont="1" applyAlignment="1">
      <alignment horizontal="right" readingOrder="1"/>
    </xf>
    <xf numFmtId="0" fontId="20" fillId="0" borderId="0" xfId="8" applyFont="1" applyAlignment="1" applyProtection="1">
      <alignment horizontal="right"/>
    </xf>
    <xf numFmtId="0" fontId="19" fillId="0" borderId="0" xfId="0" applyFont="1" applyAlignment="1">
      <alignment horizontal="right"/>
    </xf>
    <xf numFmtId="0" fontId="0" fillId="0" borderId="0" xfId="0" applyFont="1" applyAlignment="1">
      <alignment horizontal="left" vertical="center"/>
    </xf>
    <xf numFmtId="49" fontId="18" fillId="4" borderId="19" xfId="0" quotePrefix="1" applyNumberFormat="1" applyFont="1" applyFill="1" applyBorder="1" applyAlignment="1" applyProtection="1">
      <alignment horizontal="center" vertical="center"/>
    </xf>
    <xf numFmtId="0" fontId="0" fillId="0" borderId="0" xfId="0" applyFont="1" applyFill="1" applyAlignment="1">
      <alignment horizontal="left"/>
    </xf>
    <xf numFmtId="14" fontId="18" fillId="4" borderId="19" xfId="0" applyNumberFormat="1" applyFont="1" applyFill="1" applyBorder="1" applyAlignment="1" applyProtection="1">
      <alignment horizontal="center" vertical="center"/>
      <protection locked="0"/>
    </xf>
    <xf numFmtId="0" fontId="1" fillId="0" borderId="8" xfId="0" applyFont="1" applyBorder="1" applyAlignment="1"/>
    <xf numFmtId="0" fontId="0" fillId="0" borderId="11" xfId="0" applyFont="1" applyBorder="1" applyAlignment="1">
      <alignment horizontal="left" vertical="top" wrapText="1" indent="1"/>
    </xf>
    <xf numFmtId="0" fontId="0" fillId="0" borderId="23" xfId="0" applyFont="1" applyBorder="1" applyAlignment="1">
      <alignment horizontal="left" wrapText="1" indent="1"/>
    </xf>
    <xf numFmtId="0" fontId="1" fillId="0" borderId="12" xfId="0" applyFont="1" applyBorder="1" applyAlignment="1">
      <alignment wrapText="1"/>
    </xf>
    <xf numFmtId="0" fontId="24" fillId="0" borderId="13" xfId="0" applyFont="1" applyBorder="1" applyAlignment="1">
      <alignment wrapText="1"/>
    </xf>
    <xf numFmtId="0" fontId="10" fillId="5" borderId="2" xfId="13" applyAlignment="1">
      <alignment horizontal="center"/>
    </xf>
    <xf numFmtId="49" fontId="18" fillId="4" borderId="18" xfId="0" applyNumberFormat="1" applyFont="1" applyFill="1" applyBorder="1" applyAlignment="1" applyProtection="1">
      <alignment horizontal="center" vertical="center"/>
      <protection locked="0"/>
    </xf>
    <xf numFmtId="0" fontId="11" fillId="0" borderId="0" xfId="5" applyAlignment="1">
      <alignment horizontal="left" wrapText="1"/>
    </xf>
    <xf numFmtId="0" fontId="12" fillId="0" borderId="0" xfId="0" applyFont="1" applyAlignment="1">
      <alignment horizontal="left" vertical="top"/>
    </xf>
    <xf numFmtId="0" fontId="0" fillId="0" borderId="0" xfId="0" applyFont="1" applyAlignment="1">
      <alignment horizontal="left"/>
    </xf>
    <xf numFmtId="0" fontId="0" fillId="0" borderId="0" xfId="0"/>
    <xf numFmtId="0" fontId="5" fillId="0" borderId="0" xfId="0" applyFont="1" applyFill="1" applyAlignment="1">
      <alignment horizontal="left" vertical="center"/>
    </xf>
    <xf numFmtId="0" fontId="4" fillId="0" borderId="0" xfId="0" applyFont="1" applyAlignment="1">
      <alignment horizontal="left"/>
    </xf>
    <xf numFmtId="0" fontId="5" fillId="5" borderId="20" xfId="0" applyFont="1" applyFill="1" applyBorder="1" applyAlignment="1">
      <alignment horizontal="left" vertical="center" wrapText="1"/>
    </xf>
    <xf numFmtId="0" fontId="5" fillId="5" borderId="21" xfId="0" applyFont="1" applyFill="1" applyBorder="1" applyAlignment="1">
      <alignment horizontal="left" vertical="center" wrapText="1"/>
    </xf>
    <xf numFmtId="0" fontId="5" fillId="5" borderId="22" xfId="0" applyFont="1" applyFill="1" applyBorder="1" applyAlignment="1">
      <alignment horizontal="left" vertical="center" wrapText="1"/>
    </xf>
    <xf numFmtId="49" fontId="0" fillId="4" borderId="0" xfId="0" applyNumberFormat="1" applyFont="1" applyFill="1" applyBorder="1" applyAlignment="1" applyProtection="1">
      <alignment horizontal="left" vertical="top" wrapText="1"/>
      <protection locked="0"/>
    </xf>
    <xf numFmtId="49" fontId="0" fillId="5" borderId="15" xfId="9" applyFont="1" applyBorder="1" applyAlignment="1">
      <alignment horizontal="left" vertical="center" indent="1" shrinkToFit="1"/>
    </xf>
    <xf numFmtId="49" fontId="10" fillId="5" borderId="16" xfId="9" applyBorder="1" applyAlignment="1">
      <alignment horizontal="left" vertical="center" indent="1" shrinkToFit="1"/>
    </xf>
    <xf numFmtId="0" fontId="0" fillId="0" borderId="15" xfId="4" applyFont="1" applyBorder="1" applyAlignment="1">
      <alignment horizontal="left" vertical="top" wrapText="1" indent="1"/>
    </xf>
    <xf numFmtId="0" fontId="10" fillId="0" borderId="16" xfId="4" applyBorder="1" applyAlignment="1">
      <alignment horizontal="left" vertical="top" wrapText="1" indent="1"/>
    </xf>
    <xf numFmtId="0" fontId="0" fillId="0" borderId="28" xfId="0" applyBorder="true">
      <alignment wrapText="false"/>
    </xf>
    <xf numFmtId="0" fontId="25" fillId="0" borderId="0" xfId="0" applyFont="true">
      <alignment wrapText="false"/>
    </xf>
    <xf numFmtId="0" fontId="26" fillId="0" borderId="0" xfId="0" applyFont="true">
      <alignment wrapText="false"/>
    </xf>
    <xf numFmtId="0" fontId="27" fillId="0" borderId="0" xfId="0" applyFont="true">
      <alignment vertical="top" wrapText="false"/>
    </xf>
    <xf numFmtId="0" fontId="0" fillId="0" borderId="0" xfId="0">
      <alignment vertical="top" wrapText="true"/>
    </xf>
    <xf numFmtId="0" fontId="0" fillId="0" borderId="28" xfId="0" applyBorder="true">
      <alignment wrapText="false"/>
      <protection locked="false"/>
    </xf>
    <xf numFmtId="0" fontId="28" fillId="0" borderId="0" xfId="0" applyFont="true">
      <alignment wrapText="false"/>
    </xf>
    <xf numFmtId="0" fontId="29" fillId="0" borderId="0" xfId="0" applyFont="true">
      <alignment wrapText="false"/>
    </xf>
    <xf numFmtId="0" fontId="30" fillId="0" borderId="0" xfId="0" applyFont="true">
      <alignment vertical="top" wrapText="false"/>
    </xf>
  </cellXfs>
  <cellStyles count="14">
    <cellStyle name="Beobachtung" xfId="1"/>
    <cellStyle name="Beobachtung (gesperrt)" xfId="2"/>
    <cellStyle name="Beobachtung (Total)" xfId="3"/>
    <cellStyle name="Col_Text" xfId="4"/>
    <cellStyle name="Eh_Titel_01" xfId="5"/>
    <cellStyle name="Eh_Titel_02" xfId="6"/>
    <cellStyle name="EmptyField" xfId="7"/>
    <cellStyle name="Link" xfId="8" builtinId="8"/>
    <cellStyle name="NaRas" xfId="9"/>
    <cellStyle name="Row_Text" xfId="10"/>
    <cellStyle name="Standard" xfId="0" builtinId="0"/>
    <cellStyle name="ValMessage" xfId="11"/>
    <cellStyle name="ValMessTxt" xfId="12"/>
    <cellStyle name="ZeN" xfId="13"/>
  </cellStyles>
  <dxfs count="21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8EBC53"/>
        </patternFill>
      </fill>
    </dxf>
    <dxf>
      <fill>
        <patternFill>
          <bgColor rgb="E84133"/>
        </patternFill>
      </fill>
    </dxf>
    <dxf>
      <fill>
        <patternFill>
          <bgColor rgb="8EBC53"/>
        </patternFill>
      </fill>
    </dxf>
    <dxf>
      <fill>
        <patternFill>
          <bgColor rgb="F7A600"/>
        </patternFill>
      </fill>
    </dxf>
    <dxf>
      <fill>
        <patternFill>
          <bgColor rgb="E84133"/>
        </patternFill>
      </fill>
    </dxf>
    <dxf>
      <fill>
        <patternFill>
          <bgColor rgb="F7A600"/>
        </patternFill>
      </fill>
    </dxf>
    <dxf>
      <font>
        <color rgb="F2F2F2"/>
      </font>
      <fill>
        <patternFill>
          <bgColor rgb="F2F2F2"/>
        </patternFill>
      </fill>
    </dxf>
    <dxf>
      <fill>
        <patternFill>
          <bgColor rgb="E84133"/>
        </patternFill>
      </fill>
    </dxf>
    <dxf>
      <fill>
        <patternFill>
          <bgColor rgb="F7A600"/>
        </patternFill>
      </fill>
    </dxf>
    <dxf>
      <font>
        <color rgb="F2F2F2"/>
      </font>
      <fill>
        <patternFill>
          <bgColor rgb="F2F2F2"/>
        </patternFill>
      </fill>
    </dxf>
    <dxf>
      <fill>
        <patternFill>
          <bgColor rgb="8EBC53"/>
        </patternFill>
      </fill>
    </dxf>
    <dxf>
      <fill>
        <patternFill>
          <bgColor rgb="E84133"/>
        </patternFill>
      </fill>
    </dxf>
    <dxf>
      <fill>
        <patternFill>
          <bgColor rgb="8EBC53"/>
        </patternFill>
      </fill>
    </dxf>
    <dxf>
      <fill>
        <patternFill>
          <bgColor rgb="F7A600"/>
        </patternFill>
      </fill>
    </dxf>
    <dxf>
      <fill>
        <patternFill>
          <bgColor rgb="8EBC53"/>
        </patternFill>
      </fill>
    </dxf>
    <dxf>
      <fill>
        <patternFill>
          <bgColor rgb="E84133"/>
        </patternFill>
      </fill>
    </dxf>
    <dxf>
      <fill>
        <patternFill>
          <bgColor rgb="8EBC53"/>
        </patternFill>
      </fill>
    </dxf>
    <dxf>
      <fill>
        <patternFill>
          <bgColor rgb="F7A6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Id">
    <xs:schema xmlns:xs="http://www.w3.org/2001/XMLSchema" xmlns="" elementFormDefault="qualified">
      <xs:element name="Report" type="Type_Report"/>
      <xs:complexType name="Type_Report">
        <xs:all>
          <xs:element name="ReportName" type="xs:string" fixed="GEVO_B"/>
          <xs:element name="SubjectId" type="xs:string"/>
          <xs:element name="ReferDate" type="xs:date"/>
          <xs:element name="Version" type="xs:string" fixed="1.1"/>
          <xs:element name="Revision" type="xs:string" minOccurs="0"/>
          <xs:element name="Language" type="xs:string" minOccurs="0"/>
          <xs:element name="TechNumber" type="xs:string" minOccurs="0"/>
          <xs:element name="Observations" type="Type_Categories"/>
        </xs:all>
      </xs:complexType>
      <xs:complexType name="Type_Categories">
        <xs:all>
          <xs:element name="BIL.AKT.FMI.SCM" type="InlandAusland_Waehrung" minOccurs="0">
            <xs:annotation>
              <xs:documentation>Bilanz.Aktiven.Flüssige Mittel.Schweizer Münzen</xs:documentation>
            </xs:annotation>
          </xs:element>
          <xs:element name="BIL.AKT.FMI.NOT" type="InlandAusland_Waehrung" minOccurs="0">
            <xs:annotation>
              <xs:documentation>Bilanz.Aktiven.Flüssige Mittel.Noten, inkl. fremde Geldsorten</xs:documentation>
            </xs:annotation>
          </xs:element>
          <xs:element name="BIL.PAS.WFG" type="InlandAusland_Waehrung_Faelligkeit_GegenparteiBaKu" minOccurs="0">
            <xs:annotation>
              <xs:documentation>Bilanz.Passiven.Verpflichtungen aus Wertpapierfinanzierungsgeschäften</xs:documentation>
            </xs:annotation>
          </xs:element>
          <xs:element name="BIL.PAS.VKE.KOV" type="InlandAusland_Waehrung_Faelligkeit_Uebertragbarkeit" minOccurs="0">
            <xs:annotation>
              <xs:documentation>Bilanz.Passiven.Verpflichtungen aus Kundeneinlagen.Kundeneinlagen ohne gebundene Vorsorgegelder</xs:documentation>
            </xs:annotation>
          </xs:element>
          <xs:element name="BIL.PAS.VKE.KOV.CAG" type="InlandAusland_Waehrung_Faelligkeit_Uebertragbarkeit1" minOccurs="0">
            <xs:annotation>
              <xs:documentation>Bilanz.Passiven.Verpflichtungen aus Kundeneinlagen.Kundeneinlagen ohne gebundene Vorsorgegelder.Callgelder</xs:documentation>
            </xs:annotation>
          </xs:element>
          <xs:element name="BIL.PAS.VKE.KOV.GMP" type="InlandAusland_Waehrung" minOccurs="0">
            <xs:annotation>
              <xs:documentation>Bilanz.Passiven.Verpflichtungen aus Kundeneinlagen.Kundeneinlagen ohne gebundene Vorsorgegelder.Geldmarktpapiere</xs:documentation>
            </xs:annotation>
          </xs:element>
        </xs:all>
      </xs:complexType>
      <xs:complexType name="InlandAusland_Waehrung_Faelligkeit_Uebertragbarkeit">
        <xs:all>
          <xs:element ref="I.CHF.T.T" minOccurs="0"/>
          <xs:element ref="I.CHF.ASI.T" minOccurs="0"/>
          <xs:element ref="I.CHF.KUE.T" minOccurs="0"/>
          <xs:element ref="I.CHF.KUE.UEB" minOccurs="0"/>
          <xs:element ref="I.CHF.KUE.NUE" minOccurs="0"/>
          <xs:element ref="I.CHF.RLZ.T" minOccurs="0"/>
          <xs:element ref="CHE.CHF.T.T" minOccurs="0"/>
          <xs:element ref="CHE.CHF.ASI.T" minOccurs="0"/>
          <xs:element ref="CHE.CHF.KUE.T" minOccurs="0"/>
          <xs:element ref="CHE.CHF.KUE.UEB" minOccurs="0"/>
          <xs:element ref="CHE.CHF.KUE.NUE" minOccurs="0"/>
          <xs:element ref="CHE.CHF.RLZ.T" minOccurs="0"/>
        </xs:all>
      </xs:complexType>
      <xs:complexType name="InlandAusland_Waehrung_Faelligkeit_Uebertragbarkeit1">
        <xs:all>
          <xs:element ref="I.CHF.KUE.NUE" minOccurs="0"/>
          <xs:element ref="CHE.CHF.KUE.NUE" minOccurs="0"/>
        </xs:all>
      </xs:complexType>
      <xs:complexType name="InlandAusland_Waehrung">
        <xs:all>
          <xs:element ref="I.CHF" minOccurs="0"/>
          <xs:element ref="CHE.CHF" minOccurs="0"/>
        </xs:all>
      </xs:complexType>
      <xs:complexType name="InlandAusland_Waehrung_Faelligkeit_GegenparteiBaKu">
        <xs:all>
          <xs:element ref="I.CHF.T.KUN" minOccurs="0"/>
          <xs:element ref="I.CHF.ASI.KUN" minOccurs="0"/>
          <xs:element ref="I.CHF.KUE.KUN" minOccurs="0"/>
          <xs:element ref="I.CHF.RLZ.KUN" minOccurs="0"/>
          <xs:element ref="CHE.CHF.T.KUN" minOccurs="0"/>
          <xs:element ref="CHE.CHF.ASI.KUN" minOccurs="0"/>
          <xs:element ref="CHE.CHF.KUE.KUN" minOccurs="0"/>
          <xs:element ref="CHE.CHF.RLZ.KUN" minOccurs="0"/>
        </xs:all>
      </xs:complexType>
      <xs:element name="I.CHF.T.T" type="xs:double">
        <xs:annotation>
          <xs:documentation>Inland,Schweizer Franken,Total Fälligkeit,Total Übertragbarkeit</xs:documentation>
        </xs:annotation>
      </xs:element>
      <xs:element name="I.CHF.ASI.T" type="xs:double">
        <xs:annotation>
          <xs:documentation>Inland,Schweizer Franken,Auf Sicht,Total Übertragbarkeit</xs:documentation>
        </xs:annotation>
      </xs:element>
      <xs:element name="I.CHF.KUE.T" type="xs:double">
        <xs:annotation>
          <xs:documentation>Inland,Schweizer Franken,Kündbar,Total Übertragbarkeit</xs:documentation>
        </xs:annotation>
      </xs:element>
      <xs:element name="I.CHF.KUE.UEB" type="xs:double">
        <xs:annotation>
          <xs:documentation>Inland,Schweizer Franken,Kündbar,Übertragbar</xs:documentation>
        </xs:annotation>
      </xs:element>
      <xs:element name="I.CHF.KUE.NUE" type="xs:double">
        <xs:annotation>
          <xs:documentation>Inland,Schweizer Franken,Kündbar,Nicht übertragbar</xs:documentation>
        </xs:annotation>
      </xs:element>
      <xs:element name="I.CHF.RLZ.T" type="xs:double">
        <xs:annotation>
          <xs:documentation>Inland,Schweizer Franken,Mit Restlaufzeit,Total Übertragbarkeit</xs:documentation>
        </xs:annotation>
      </xs:element>
      <xs:element name="CHE.CHF.T.T" type="xs:double">
        <xs:annotation>
          <xs:documentation>Schweiz,Schweizer Franken,Total Fälligkeit,Total Übertragbarkeit</xs:documentation>
        </xs:annotation>
      </xs:element>
      <xs:element name="CHE.CHF.ASI.T" type="xs:double">
        <xs:annotation>
          <xs:documentation>Schweiz,Schweizer Franken,Auf Sicht,Total Übertragbarkeit</xs:documentation>
        </xs:annotation>
      </xs:element>
      <xs:element name="CHE.CHF.KUE.T" type="xs:double">
        <xs:annotation>
          <xs:documentation>Schweiz,Schweizer Franken,Kündbar,Total Übertragbarkeit</xs:documentation>
        </xs:annotation>
      </xs:element>
      <xs:element name="CHE.CHF.KUE.UEB" type="xs:double">
        <xs:annotation>
          <xs:documentation>Schweiz,Schweizer Franken,Kündbar,Übertragbar</xs:documentation>
        </xs:annotation>
      </xs:element>
      <xs:element name="CHE.CHF.KUE.NUE" type="xs:double">
        <xs:annotation>
          <xs:documentation>Schweiz,Schweizer Franken,Kündbar,Nicht übertragbar</xs:documentation>
        </xs:annotation>
      </xs:element>
      <xs:element name="CHE.CHF.RLZ.T" type="xs:double">
        <xs:annotation>
          <xs:documentation>Schweiz,Schweizer Franken,Mit Restlaufzeit,Total Übertragbarkeit</xs:documentation>
        </xs:annotation>
      </xs:element>
      <xs:element name="I.CHF" type="xs:double">
        <xs:annotation>
          <xs:documentation>Inland,Schweizer Franken</xs:documentation>
        </xs:annotation>
      </xs:element>
      <xs:element name="CHE.CHF" type="xs:double">
        <xs:annotation>
          <xs:documentation>Schweiz,Schweizer Franken</xs:documentation>
        </xs:annotation>
      </xs:element>
      <xs:element name="I.CHF.T.KUN" type="xs:double">
        <xs:annotation>
          <xs:documentation>Inland,Schweizer Franken,Total Fälligkeit,Kunden</xs:documentation>
        </xs:annotation>
      </xs:element>
      <xs:element name="I.CHF.ASI.KUN" type="xs:double">
        <xs:annotation>
          <xs:documentation>Inland,Schweizer Franken,Auf Sicht,Kunden</xs:documentation>
        </xs:annotation>
      </xs:element>
      <xs:element name="I.CHF.KUE.KUN" type="xs:double">
        <xs:annotation>
          <xs:documentation>Inland,Schweizer Franken,Kündbar,Kunden</xs:documentation>
        </xs:annotation>
      </xs:element>
      <xs:element name="I.CHF.RLZ.KUN" type="xs:double">
        <xs:annotation>
          <xs:documentation>Inland,Schweizer Franken,Mit Restlaufzeit,Kunden</xs:documentation>
        </xs:annotation>
      </xs:element>
      <xs:element name="CHE.CHF.T.KUN" type="xs:double">
        <xs:annotation>
          <xs:documentation>Schweiz,Schweizer Franken,Total Fälligkeit,Kunden</xs:documentation>
        </xs:annotation>
      </xs:element>
      <xs:element name="CHE.CHF.ASI.KUN" type="xs:double">
        <xs:annotation>
          <xs:documentation>Schweiz,Schweizer Franken,Auf Sicht,Kunden</xs:documentation>
        </xs:annotation>
      </xs:element>
      <xs:element name="CHE.CHF.KUE.KUN" type="xs:double">
        <xs:annotation>
          <xs:documentation>Schweiz,Schweizer Franken,Kündbar,Kunden</xs:documentation>
        </xs:annotation>
      </xs:element>
      <xs:element name="CHE.CHF.RLZ.KUN" type="xs:double">
        <xs:annotation>
          <xs:documentation>Schweiz,Schweizer Franken,Mit Restlaufzeit,Kunden</xs:documentation>
        </xs:annotation>
      </xs:element>
    </xs:schema>
  </Schema>
  <Schema ID="metaDataSchemaId">
    <xs:schema xmlns:xs="http://www.w3.org/2001/XMLSchema" xmlns="" elementFormDefault="qualified">
      <xs:element name="Report" type="Type_Report"/>
      <xs:complexType name="Type_Report">
        <xs:all>
          <xs:element name="Revision" type="xs:string" fixed="1"/>
          <xs:element name="Language" type="xs:string" fixed="de"/>
          <xs:element name="TechNumber" type="xs:string" fixed="5"/>
        </xs:all>
      </xs:complexType>
    </xs:schema>
  </Schema>
  <Map ID="1" Name="Report" RootElement="Report" SchemaID="schemaId" ShowImportExportValidationErrors="true" AutoFit="false" Append="false" PreserveSortAFLayout="true" PreserveFormat="true"/>
  <Map ID="2" Name="MetaData" RootElement="Report" SchemaID="metaDataSchemaId" ShowImportExportValidationErrors="true" AutoFit="false" Append="false" PreserveSortAFLayout="true" PreserveFormat="true"/>
</MapInfo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10" Target="../customXml/item4.xml" Type="http://schemas.openxmlformats.org/officeDocument/2006/relationships/customXml"/><Relationship Id="rId11" Target="xmlMaps.xml" Type="http://schemas.openxmlformats.org/officeDocument/2006/relationships/xmlMaps"/><Relationship Id="rId12" Target="worksheets/sheet7.xml" Type="http://schemas.openxmlformats.org/officeDocument/2006/relationships/worksheet"/><Relationship Id="rId13" Target="worksheets/sheet8.xml" Type="http://schemas.openxmlformats.org/officeDocument/2006/relationships/worksheet"/><Relationship Id="rId2" Target="worksheets/sheet2.xml" Type="http://schemas.openxmlformats.org/officeDocument/2006/relationships/worksheet"/><Relationship Id="rId3" Target="theme/theme1.xml" Type="http://schemas.openxmlformats.org/officeDocument/2006/relationships/theme"/><Relationship Id="rId4" Target="styles.xml" Type="http://schemas.openxmlformats.org/officeDocument/2006/relationships/styles"/><Relationship Id="rId5" Target="sharedStrings.xml" Type="http://schemas.openxmlformats.org/officeDocument/2006/relationships/sharedStrings"/><Relationship Id="rId6" Target="calcChain.xml" Type="http://schemas.openxmlformats.org/officeDocument/2006/relationships/calcChain"/><Relationship Id="rId7" Target="../customXml/item1.xml" Type="http://schemas.openxmlformats.org/officeDocument/2006/relationships/customXml"/><Relationship Id="rId8" Target="../customXml/item2.xml" Type="http://schemas.openxmlformats.org/officeDocument/2006/relationships/customXml"/><Relationship Id="rId9" Target="../customXml/item3.xml" Type="http://schemas.openxmlformats.org/officeDocument/2006/relationships/customXml"/></Relationships>
</file>

<file path=xl/drawings/_rels/vmlDrawing1.vml.rels><?xml version="1.0" encoding="UTF-8" standalone="no"?><Relationships xmlns="http://schemas.openxmlformats.org/package/2006/relationships"><Relationship Id="rId1" Target="../media/image1.wmf" Type="http://schemas.openxmlformats.org/officeDocument/2006/relationships/image"/></Relationships>
</file>

<file path=xl/drawings/_rels/vmlDrawing2.vml.rels><?xml version="1.0" encoding="UTF-8" standalone="no"?><Relationships xmlns="http://schemas.openxmlformats.org/package/2006/relationships"><Relationship Id="rId1" Target="../media/image2.wmf" Type="http://schemas.openxmlformats.org/officeDocument/2006/relationships/image"/></Relationships>
</file>

<file path=xl/drawings/drawing1.xml><?xml version="1.0" encoding="utf-8"?>
<xdr:wsDr xmlns:xdr="http://schemas.openxmlformats.org/drawingml/2006/spreadsheetDrawing"/>
</file>

<file path=xl/tables/tableSingleCells1.xml><?xml version="1.0" encoding="utf-8"?>
<singleXmlCells xmlns="http://schemas.openxmlformats.org/spreadsheetml/2006/main">
  <singleXmlCell id="16" r="H1" connectionId="0">
    <xmlCellPr id="16" uniqueName="_Report_SubjectId">
      <xmlPr mapId="1" xpath="/Report/SubjectId" xmlDataType="string"/>
    </xmlCellPr>
  </singleXmlCell>
  <singleXmlCell id="19" r="H2" connectionId="0">
    <xmlCellPr id="19" uniqueName="_Report_ReferDate">
      <xmlPr mapId="1" xpath="/Report/ReferDate" xmlDataType="date"/>
    </xmlCellPr>
  </singleXmlCell>
  <singleXmlCell id="28" r="B3" connectionId="0">
    <xmlCellPr id="28" uniqueName="_Report_Version">
      <xmlPr mapId="1" xpath="/Report/Version" xmlDataType="string"/>
    </xmlCellPr>
  </singleXmlCell>
  <singleXmlCell id="29" r="B1" connectionId="0">
    <xmlCellPr id="29" uniqueName="_Report_ReportName">
      <xmlPr mapId="1" xpath="/Report/ReportName" xmlDataType="string"/>
    </xmlCellPr>
  </singleXmlCell>
  <singleXmlCell id="33" r="B4" connectionId="0">
    <xmlCellPr id="33" uniqueName="_Report_Revision">
      <xmlPr mapId="2" xpath="/Report/Revision" xmlDataType="string"/>
    </xmlCellPr>
  </singleXmlCell>
  <singleXmlCell id="34" r="B5" connectionId="0">
    <xmlCellPr id="34" uniqueName="_Report_Language">
      <xmlPr mapId="2" xpath="/Report/Language" xmlDataType="string"/>
    </xmlCellPr>
  </singleXmlCell>
  <singleXmlCell id="35" r="B6" connectionId="0">
    <xmlCellPr id="35" uniqueName="_Report_TechNumber">
      <xmlPr mapId="2" xpath="/Report/TechNumber" xmlDataType="string"/>
    </xmlCellPr>
  </singleXmlCell>
</singleXmlCells>
</file>

<file path=xl/tables/tableSingleCells2.xml><?xml version="1.0" encoding="utf-8"?>
<singleXmlCells xmlns="http://schemas.openxmlformats.org/spreadsheetml/2006/main">
  <singleXmlCell id="1" r="K25" connectionId="0">
    <xmlCellPr id="1" uniqueName="_Report_Observations_BIL.PAS.VKE.KOV_I.CHF.ASI.T">
      <xmlPr mapId="1" xpath="/Report/Observations/BIL.PAS.VKE.KOV/I.CHF.ASI.T" xmlDataType="double"/>
    </xmlCellPr>
  </singleXmlCell>
  <singleXmlCell id="2" r="L24" connectionId="0">
    <xmlCellPr id="2" uniqueName="_Report_Observations_BIL.PAS.VKE.KOV_CHE.CHF.T.T">
      <xmlPr mapId="1" xpath="/Report/Observations/BIL.PAS.VKE.KOV/CHE.CHF.T.T" xmlDataType="double"/>
    </xmlCellPr>
  </singleXmlCell>
  <singleXmlCell id="3" r="K26" connectionId="0">
    <xmlCellPr id="3" uniqueName="_Report_Observations_BIL.PAS.VKE.KOV_I.CHF.KUE.T">
      <xmlPr mapId="1" xpath="/Report/Observations/BIL.PAS.VKE.KOV/I.CHF.KUE.T" xmlDataType="double"/>
    </xmlCellPr>
  </singleXmlCell>
  <singleXmlCell id="4" r="L25" connectionId="0">
    <xmlCellPr id="4" uniqueName="_Report_Observations_BIL.PAS.VKE.KOV_CHE.CHF.ASI.T">
      <xmlPr mapId="1" xpath="/Report/Observations/BIL.PAS.VKE.KOV/CHE.CHF.ASI.T" xmlDataType="double"/>
    </xmlCellPr>
  </singleXmlCell>
  <singleXmlCell id="5" r="L22" connectionId="0">
    <xmlCellPr id="5" uniqueName="_Report_Observations_BIL.AKT.FMI.NOT_CHE.CHF">
      <xmlPr mapId="1" xpath="/Report/Observations/BIL.AKT.FMI.NOT/CHE.CHF" xmlDataType="double"/>
    </xmlCellPr>
  </singleXmlCell>
  <singleXmlCell id="6" r="K24" connectionId="0">
    <xmlCellPr id="6" uniqueName="_Report_Observations_BIL.PAS.VKE.KOV_I.CHF.T.T">
      <xmlPr mapId="1" xpath="/Report/Observations/BIL.PAS.VKE.KOV/I.CHF.T.T" xmlDataType="double"/>
    </xmlCellPr>
  </singleXmlCell>
  <singleXmlCell id="7" r="L28" connectionId="0">
    <xmlCellPr id="7" uniqueName="_Report_Observations_BIL.PAS.VKE.KOV_CHE.CHF.KUE.NUE">
      <xmlPr mapId="1" xpath="/Report/Observations/BIL.PAS.VKE.KOV/CHE.CHF.KUE.NUE" xmlDataType="double"/>
    </xmlCellPr>
  </singleXmlCell>
  <singleXmlCell id="8" r="K29" connectionId="0">
    <xmlCellPr id="8" uniqueName="_Report_Observations_BIL.PAS.VKE.KOV.CAG_I.CHF.KUE.NUE">
      <xmlPr mapId="1" xpath="/Report/Observations/BIL.PAS.VKE.KOV.CAG/I.CHF.KUE.NUE" xmlDataType="double"/>
    </xmlCellPr>
  </singleXmlCell>
  <singleXmlCell id="9" r="L29" connectionId="0">
    <xmlCellPr id="9" uniqueName="_Report_Observations_BIL.PAS.VKE.KOV.CAG_CHE.CHF.KUE.NUE">
      <xmlPr mapId="1" xpath="/Report/Observations/BIL.PAS.VKE.KOV.CAG/CHE.CHF.KUE.NUE" xmlDataType="double"/>
    </xmlCellPr>
  </singleXmlCell>
  <singleXmlCell id="10" r="K27" connectionId="0">
    <xmlCellPr id="10" uniqueName="_Report_Observations_BIL.PAS.VKE.KOV_I.CHF.KUE.UEB">
      <xmlPr mapId="1" xpath="/Report/Observations/BIL.PAS.VKE.KOV/I.CHF.KUE.UEB" xmlDataType="double"/>
    </xmlCellPr>
  </singleXmlCell>
  <singleXmlCell id="11" r="L26" connectionId="0">
    <xmlCellPr id="11" uniqueName="_Report_Observations_BIL.PAS.VKE.KOV_CHE.CHF.KUE.T">
      <xmlPr mapId="1" xpath="/Report/Observations/BIL.PAS.VKE.KOV/CHE.CHF.KUE.T" xmlDataType="double"/>
    </xmlCellPr>
  </singleXmlCell>
  <singleXmlCell id="12" r="K28" connectionId="0">
    <xmlCellPr id="12" uniqueName="_Report_Observations_BIL.PAS.VKE.KOV_I.CHF.KUE.NUE">
      <xmlPr mapId="1" xpath="/Report/Observations/BIL.PAS.VKE.KOV/I.CHF.KUE.NUE" xmlDataType="double"/>
    </xmlCellPr>
  </singleXmlCell>
  <singleXmlCell id="13" r="L27" connectionId="0">
    <xmlCellPr id="13" uniqueName="_Report_Observations_BIL.PAS.VKE.KOV_CHE.CHF.KUE.UEB">
      <xmlPr mapId="1" xpath="/Report/Observations/BIL.PAS.VKE.KOV/CHE.CHF.KUE.UEB" xmlDataType="double"/>
    </xmlCellPr>
  </singleXmlCell>
  <singleXmlCell id="14" r="L31" connectionId="0">
    <xmlCellPr id="14" uniqueName="_Report_Observations_BIL.PAS.VKE.KOV.GMP_CHE.CHF">
      <xmlPr mapId="1" xpath="/Report/Observations/BIL.PAS.VKE.KOV.GMP/CHE.CHF" xmlDataType="double"/>
    </xmlCellPr>
  </singleXmlCell>
  <singleXmlCell id="15" r="K32" connectionId="0">
    <xmlCellPr id="15" uniqueName="_Report_Observations_BIL.PAS.WFG_I.CHF.T.KUN">
      <xmlPr mapId="1" xpath="/Report/Observations/BIL.PAS.WFG/I.CHF.T.KUN" xmlDataType="double"/>
    </xmlCellPr>
  </singleXmlCell>
  <singleXmlCell id="17" r="K33" connectionId="0">
    <xmlCellPr id="17" uniqueName="_Report_Observations_BIL.PAS.WFG_I.CHF.ASI.KUN">
      <xmlPr mapId="1" xpath="/Report/Observations/BIL.PAS.WFG/I.CHF.ASI.KUN" xmlDataType="double"/>
    </xmlCellPr>
  </singleXmlCell>
  <singleXmlCell id="18" r="L32" connectionId="0">
    <xmlCellPr id="18" uniqueName="_Report_Observations_BIL.PAS.WFG_CHE.CHF.T.KUN">
      <xmlPr mapId="1" xpath="/Report/Observations/BIL.PAS.WFG/CHE.CHF.T.KUN" xmlDataType="double"/>
    </xmlCellPr>
  </singleXmlCell>
  <singleXmlCell id="20" r="K30" connectionId="0">
    <xmlCellPr id="20" uniqueName="_Report_Observations_BIL.PAS.VKE.KOV_I.CHF.RLZ.T">
      <xmlPr mapId="1" xpath="/Report/Observations/BIL.PAS.VKE.KOV/I.CHF.RLZ.T" xmlDataType="double"/>
    </xmlCellPr>
  </singleXmlCell>
  <singleXmlCell id="21" r="L30" connectionId="0">
    <xmlCellPr id="21" uniqueName="_Report_Observations_BIL.PAS.VKE.KOV_CHE.CHF.RLZ.T">
      <xmlPr mapId="1" xpath="/Report/Observations/BIL.PAS.VKE.KOV/CHE.CHF.RLZ.T" xmlDataType="double"/>
    </xmlCellPr>
  </singleXmlCell>
  <singleXmlCell id="22" r="K31" connectionId="0">
    <xmlCellPr id="22" uniqueName="_Report_Observations_BIL.PAS.VKE.KOV.GMP_I.CHF">
      <xmlPr mapId="1" xpath="/Report/Observations/BIL.PAS.VKE.KOV.GMP/I.CHF" xmlDataType="double"/>
    </xmlCellPr>
  </singleXmlCell>
  <singleXmlCell id="23" r="L35" connectionId="0">
    <xmlCellPr id="23" uniqueName="_Report_Observations_BIL.PAS.WFG_CHE.CHF.RLZ.KUN">
      <xmlPr mapId="1" xpath="/Report/Observations/BIL.PAS.WFG/CHE.CHF.RLZ.KUN" xmlDataType="double"/>
    </xmlCellPr>
  </singleXmlCell>
  <singleXmlCell id="24" r="K34" connectionId="0">
    <xmlCellPr id="24" uniqueName="_Report_Observations_BIL.PAS.WFG_I.CHF.KUE.KUN">
      <xmlPr mapId="1" xpath="/Report/Observations/BIL.PAS.WFG/I.CHF.KUE.KUN" xmlDataType="double"/>
    </xmlCellPr>
  </singleXmlCell>
  <singleXmlCell id="25" r="L33" connectionId="0">
    <xmlCellPr id="25" uniqueName="_Report_Observations_BIL.PAS.WFG_CHE.CHF.ASI.KUN">
      <xmlPr mapId="1" xpath="/Report/Observations/BIL.PAS.WFG/CHE.CHF.ASI.KUN" xmlDataType="double"/>
    </xmlCellPr>
  </singleXmlCell>
  <singleXmlCell id="26" r="K35" connectionId="0">
    <xmlCellPr id="26" uniqueName="_Report_Observations_BIL.PAS.WFG_I.CHF.RLZ.KUN">
      <xmlPr mapId="1" xpath="/Report/Observations/BIL.PAS.WFG/I.CHF.RLZ.KUN" xmlDataType="double"/>
    </xmlCellPr>
  </singleXmlCell>
  <singleXmlCell id="27" r="L34" connectionId="0">
    <xmlCellPr id="27" uniqueName="_Report_Observations_BIL.PAS.WFG_CHE.CHF.KUE.KUN">
      <xmlPr mapId="1" xpath="/Report/Observations/BIL.PAS.WFG/CHE.CHF.KUE.KUN" xmlDataType="double"/>
    </xmlCellPr>
  </singleXmlCell>
  <singleXmlCell id="30" r="K21" connectionId="0">
    <xmlCellPr id="30" uniqueName="_Report_Observations_BIL.AKT.FMI.SCM_I.CHF">
      <xmlPr mapId="1" xpath="/Report/Observations/BIL.AKT.FMI.SCM/I.CHF" xmlDataType="double"/>
    </xmlCellPr>
  </singleXmlCell>
  <singleXmlCell id="31" r="K22" connectionId="0">
    <xmlCellPr id="31" uniqueName="_Report_Observations_BIL.AKT.FMI.NOT_I.CHF">
      <xmlPr mapId="1" xpath="/Report/Observations/BIL.AKT.FMI.NOT/I.CHF" xmlDataType="double"/>
    </xmlCellPr>
  </singleXmlCell>
  <singleXmlCell id="32" r="L21" connectionId="0">
    <xmlCellPr id="32" uniqueName="_Report_Observations_BIL.AKT.FMI.SCM_CHE.CHF">
      <xmlPr mapId="1" xpath="/Report/Observations/BIL.AKT.FMI.SCM/CHE.CHF" xmlDataType="double"/>
    </xmlCellPr>
  </singleXmlCell>
</singleXmlCell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printerSettings/printerSettings2.bin" Type="http://schemas.openxmlformats.org/officeDocument/2006/relationships/printerSettings"/><Relationship Id="rId3" Target="../drawings/vmlDrawing1.vml" Type="http://schemas.openxmlformats.org/officeDocument/2006/relationships/vmlDrawing"/><Relationship Id="rId4" Target="../tables/tableSingleCells1.xml" Type="http://schemas.openxmlformats.org/officeDocument/2006/relationships/tableSingleCells"/></Relationships>
</file>

<file path=xl/worksheets/_rels/sheet2.xml.rels><?xml version="1.0" encoding="UTF-8" standalone="no"?><Relationships xmlns="http://schemas.openxmlformats.org/package/2006/relationships"><Relationship Id="rId1" Target="../printerSettings/printerSettings3.bin" Type="http://schemas.openxmlformats.org/officeDocument/2006/relationships/printerSettings"/><Relationship Id="rId2" Target="../drawings/vmlDrawing2.vml" Type="http://schemas.openxmlformats.org/officeDocument/2006/relationships/vmlDrawing"/><Relationship Id="rId3" Target="../tables/tableSingleCells2.xml" Type="http://schemas.openxmlformats.org/officeDocument/2006/relationships/tableSingleCells"/><Relationship Id="rId4" Target="../drawings/drawing1.xml" Type="http://schemas.openxmlformats.org/officeDocument/2006/relationships/drawing"/><Relationship Id="rId5" Target="../comments6.xml" Type="http://schemas.openxmlformats.org/officeDocument/2006/relationships/comments"/><Relationship Id="rId6" Target="../drawings/vmlDrawing3.vml" Type="http://schemas.openxmlformats.org/officeDocument/2006/relationships/vmlDrawi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P62"/>
  <sheetViews>
    <sheetView showGridLines="0" showRowColHeaders="0" tabSelected="1" zoomScale="80" zoomScaleNormal="80" workbookViewId="0" showZeros="true">
      <selection activeCell="H1" sqref="H1"/>
    </sheetView>
  </sheetViews>
  <sheetFormatPr baseColWidth="10" defaultRowHeight="14.25" x14ac:dyDescent="0.2"/>
  <cols>
    <col min="1" max="1" customWidth="true" style="10" width="0.85546875" collapsed="false"/>
    <col min="2" max="2" customWidth="true" style="10" width="17.28515625" collapsed="false"/>
    <col min="3" max="3" customWidth="true" style="10" width="12.5703125" collapsed="false"/>
    <col min="4" max="5" customWidth="true" style="10" width="18.7109375" collapsed="false"/>
    <col min="6" max="6" customWidth="true" style="10" width="8.5703125" collapsed="false"/>
    <col min="7" max="7" customWidth="true" style="10" width="12.7109375" collapsed="false"/>
    <col min="8" max="8" customWidth="true" style="10" width="15.0" collapsed="false"/>
    <col min="9" max="9" customWidth="true" style="10" width="7.28515625" collapsed="false"/>
    <col min="10" max="16384" style="10" width="11.42578125" collapsed="false"/>
  </cols>
  <sheetData>
    <row r="1" spans="1:10" ht="20.100000000000001" customHeight="1" x14ac:dyDescent="0.2">
      <c r="B1" s="49" t="s">
        <v>46</v>
      </c>
      <c r="C1" s="91" t="s">
        <v>1</v>
      </c>
      <c r="G1" s="80" t="s">
        <v>68</v>
      </c>
      <c r="H1" s="101" t="s">
        <v>4</v>
      </c>
      <c r="J1" s="3" t="s">
        <v>5</v>
      </c>
    </row>
    <row r="2" spans="1:10" ht="20.100000000000001" customHeight="1" x14ac:dyDescent="0.2">
      <c r="B2" s="49" t="s">
        <v>28</v>
      </c>
      <c r="C2" s="91" t="s">
        <v>2</v>
      </c>
      <c r="G2" s="80" t="s">
        <v>3</v>
      </c>
      <c r="H2" s="94" t="s">
        <v>13</v>
      </c>
    </row>
    <row r="3" spans="1:10" ht="20.100000000000001" customHeight="1" x14ac:dyDescent="0.2">
      <c r="B3" s="92" t="s">
        <v>64</v>
      </c>
      <c r="C3" s="91" t="s">
        <v>15</v>
      </c>
    </row>
    <row r="4" spans="1:10" ht="20.100000000000001" customHeight="1" x14ac:dyDescent="0.2">
      <c r="B4" s="92" t="s">
        <v>66</v>
      </c>
      <c r="C4" s="91" t="s">
        <v>57</v>
      </c>
      <c r="D4" s="30"/>
      <c r="E4" s="30"/>
    </row>
    <row r="5" spans="1:10" ht="20.100000000000001" customHeight="1" x14ac:dyDescent="0.2">
      <c r="B5" s="51" t="s">
        <v>56</v>
      </c>
      <c r="C5" s="91" t="s">
        <v>50</v>
      </c>
      <c r="D5" s="30"/>
      <c r="E5" s="30"/>
      <c r="G5" s="20"/>
      <c r="H5" s="20"/>
    </row>
    <row r="6" spans="1:10" s="20" customFormat="1" ht="20.100000000000001" customHeight="1" x14ac:dyDescent="0.2">
      <c r="B6" s="92" t="s">
        <v>73</v>
      </c>
      <c r="C6" s="91" t="s">
        <v>69</v>
      </c>
      <c r="D6" s="30"/>
      <c r="E6" s="30"/>
    </row>
    <row r="7" spans="1:10" s="20" customFormat="1" ht="39.950000000000003" customHeight="1" x14ac:dyDescent="0.25">
      <c r="B7" s="102" t="s">
        <v>27</v>
      </c>
      <c r="C7" s="102"/>
      <c r="D7" s="102"/>
      <c r="E7" s="102"/>
      <c r="F7" s="102"/>
      <c r="G7" s="102"/>
      <c r="H7" s="102"/>
    </row>
    <row r="8" spans="1:10" s="20" customFormat="1" ht="21" customHeight="1" x14ac:dyDescent="0.2">
      <c r="B8" s="103" t="s">
        <v>47</v>
      </c>
      <c r="C8" s="103"/>
      <c r="D8" s="103"/>
      <c r="E8" s="103"/>
      <c r="F8" s="103"/>
      <c r="G8" s="103"/>
      <c r="H8" s="103"/>
    </row>
    <row r="9" spans="1:10" s="20" customFormat="1" ht="21" hidden="1" customHeight="1" x14ac:dyDescent="0.2">
      <c r="B9" s="84"/>
      <c r="C9" s="84"/>
      <c r="D9" s="84"/>
      <c r="E9" s="84"/>
      <c r="F9" s="84"/>
      <c r="G9" s="84"/>
      <c r="H9" s="85"/>
    </row>
    <row r="10" spans="1:10" ht="27" customHeight="1" x14ac:dyDescent="0.2">
      <c r="B10" s="26"/>
    </row>
    <row r="11" spans="1:10" ht="18" customHeight="1" x14ac:dyDescent="0.2">
      <c r="A11" s="4"/>
      <c r="B11" s="5"/>
      <c r="C11" s="5"/>
      <c r="D11" s="106"/>
      <c r="E11" s="106"/>
      <c r="F11" s="106"/>
      <c r="G11" s="106"/>
      <c r="H11" s="5"/>
    </row>
    <row r="12" spans="1:10" ht="36" customHeight="1" x14ac:dyDescent="0.2">
      <c r="A12" s="4"/>
      <c r="B12" s="93" t="s">
        <v>58</v>
      </c>
      <c r="C12" s="5"/>
      <c r="D12" s="111"/>
      <c r="E12" s="111"/>
      <c r="F12" s="111"/>
      <c r="G12" s="111"/>
      <c r="H12" s="111"/>
    </row>
    <row r="13" spans="1:10" s="64" customFormat="1" ht="12.75" x14ac:dyDescent="0.2">
      <c r="D13" s="105"/>
      <c r="E13" s="105"/>
      <c r="F13" s="105"/>
      <c r="G13" s="105"/>
    </row>
    <row r="14" spans="1:10" s="64" customFormat="1" ht="12.75" hidden="1" x14ac:dyDescent="0.2">
      <c r="D14" s="105"/>
      <c r="E14" s="105"/>
      <c r="F14" s="105"/>
      <c r="G14" s="105"/>
    </row>
    <row r="15" spans="1:10" s="64" customFormat="1" ht="12.75" hidden="1" x14ac:dyDescent="0.2">
      <c r="D15" s="105"/>
      <c r="E15" s="105"/>
      <c r="F15" s="105"/>
      <c r="G15" s="105"/>
    </row>
    <row r="16" spans="1:10" s="64" customFormat="1" ht="12.75" hidden="1" x14ac:dyDescent="0.2">
      <c r="D16" s="105"/>
      <c r="E16" s="105"/>
      <c r="F16" s="105"/>
      <c r="G16" s="105"/>
    </row>
    <row r="17" spans="1:16" s="64" customFormat="1" ht="12.75" hidden="1" x14ac:dyDescent="0.2">
      <c r="D17" s="105"/>
      <c r="E17" s="105"/>
      <c r="F17" s="105"/>
      <c r="G17" s="105"/>
    </row>
    <row r="18" spans="1:16" x14ac:dyDescent="0.2">
      <c r="A18" s="4"/>
      <c r="B18" s="6"/>
      <c r="C18" s="5"/>
      <c r="D18" s="7"/>
      <c r="E18" s="7"/>
      <c r="F18" s="7"/>
      <c r="G18" s="7"/>
      <c r="H18" s="5"/>
    </row>
    <row r="19" spans="1:16" ht="15" customHeight="1" x14ac:dyDescent="0.2">
      <c r="B19" s="6"/>
      <c r="C19" s="5"/>
      <c r="D19" s="7"/>
      <c r="E19" s="7"/>
      <c r="F19" s="7"/>
      <c r="G19" s="7"/>
      <c r="H19" s="5"/>
    </row>
    <row r="20" spans="1:16" ht="15" customHeight="1" x14ac:dyDescent="0.2">
      <c r="B20" s="6" t="s">
        <v>62</v>
      </c>
      <c r="C20" s="5"/>
      <c r="D20" s="7" t="s">
        <v>60</v>
      </c>
      <c r="E20" s="7" t="s">
        <v>61</v>
      </c>
      <c r="F20" s="7"/>
      <c r="G20" s="7"/>
      <c r="H20" s="5"/>
    </row>
    <row r="21" spans="1:16" ht="15" customHeight="1" x14ac:dyDescent="0.2">
      <c r="C21" s="6" t="s">
        <v>63</v>
      </c>
      <c r="D21" s="7">
        <f>Validation!B5</f>
      </c>
      <c r="E21" s="7">
        <f>Validation!B6</f>
      </c>
      <c r="F21" s="7"/>
      <c r="G21" s="7"/>
      <c r="H21" s="5"/>
    </row>
    <row r="22">
      <c r="C22" t="s">
        <v>28</v>
      </c>
      <c r="D22">
        <f>Validation!B9</f>
      </c>
      <c r="E22">
        <f>Validation!B10</f>
      </c>
    </row>
    <row r="23" spans="1:16" ht="15" customHeight="1" x14ac:dyDescent="0.2">
      <c r="B23" s="6"/>
      <c r="C23" s="5"/>
      <c r="D23" s="7"/>
      <c r="E23" s="7"/>
      <c r="F23" s="7"/>
      <c r="G23" s="7"/>
      <c r="H23" s="5"/>
    </row>
    <row r="24" spans="1:16" s="20" customFormat="1" ht="15" hidden="1" customHeight="1" x14ac:dyDescent="0.2">
      <c r="B24" s="6"/>
      <c r="C24" s="5"/>
      <c r="D24" s="7"/>
      <c r="E24" s="7"/>
      <c r="F24" s="7"/>
      <c r="G24" s="7"/>
      <c r="H24" s="5"/>
    </row>
    <row r="25" spans="1:16" ht="15" hidden="1" customHeight="1" x14ac:dyDescent="0.2">
      <c r="B25" s="6"/>
      <c r="C25" s="5"/>
      <c r="D25" s="7"/>
      <c r="E25" s="7"/>
      <c r="F25" s="7"/>
      <c r="G25" s="7"/>
      <c r="H25" s="5"/>
    </row>
    <row r="26" spans="1:16" ht="15" customHeight="1" x14ac:dyDescent="0.2">
      <c r="B26" s="6"/>
      <c r="C26" s="5"/>
      <c r="D26" s="7"/>
      <c r="E26" s="7"/>
      <c r="F26" s="7"/>
      <c r="G26" s="7"/>
      <c r="H26" s="5"/>
      <c r="P26" s="2"/>
    </row>
    <row r="27" spans="1:16" s="20" customFormat="1" ht="41.25" customHeight="1" x14ac:dyDescent="0.2">
      <c r="B27" s="108" t="s">
        <v>49</v>
      </c>
      <c r="C27" s="109"/>
      <c r="D27" s="109"/>
      <c r="E27" s="109"/>
      <c r="F27" s="109"/>
      <c r="G27" s="109"/>
      <c r="H27" s="110"/>
    </row>
    <row r="28" spans="1:16" s="20" customFormat="1" x14ac:dyDescent="0.2">
      <c r="B28" s="11"/>
      <c r="C28" s="11"/>
      <c r="D28" s="11"/>
      <c r="E28" s="11"/>
      <c r="F28" s="11"/>
      <c r="G28" s="11"/>
      <c r="H28" s="11"/>
    </row>
    <row r="29" spans="1:16" s="20" customFormat="1" ht="21" customHeight="1" x14ac:dyDescent="0.2">
      <c r="B29" s="107" t="s">
        <v>70</v>
      </c>
      <c r="C29" s="107"/>
      <c r="D29" s="107"/>
      <c r="E29" s="107"/>
      <c r="F29" s="107"/>
      <c r="G29" s="107"/>
      <c r="H29" s="107"/>
    </row>
    <row r="30" spans="1:16" s="20" customFormat="1" x14ac:dyDescent="0.2">
      <c r="B30" s="13" t="s">
        <v>12</v>
      </c>
      <c r="C30" s="29"/>
      <c r="D30" s="29"/>
      <c r="E30" s="29"/>
      <c r="F30" s="29"/>
      <c r="G30" s="29"/>
      <c r="H30" s="29"/>
    </row>
    <row r="31" spans="1:16" s="20" customFormat="1" ht="21" customHeight="1" x14ac:dyDescent="0.2">
      <c r="B31" s="104" t="s">
        <v>10</v>
      </c>
      <c r="C31" s="104"/>
      <c r="D31" s="104"/>
      <c r="E31" s="104"/>
      <c r="F31" s="104"/>
      <c r="G31" s="104"/>
      <c r="H31" s="104"/>
    </row>
    <row r="32" spans="1:16" x14ac:dyDescent="0.2">
      <c r="B32" s="104" t="str">
        <f><![CDATA["unter Angabe Ihres Codes ("&H1&"), der Erhebung ("&B1&") und des Stichdatums ("&IF(ISTEXT(H2),H2,DAY(H2)&"."&MONTH(H2)&"."&YEAR(H2))&")."]]></f>
        <v>unter Angabe Ihres Codes (XXXXXX), der Erhebung (GEVO_B) und des Stichdatums (TT.MM.JJJJ).</v>
      </c>
      <c r="C32" s="104"/>
      <c r="D32" s="104"/>
      <c r="E32" s="104"/>
      <c r="F32" s="104"/>
      <c r="G32" s="104"/>
      <c r="H32" s="104"/>
    </row>
    <row r="33" spans="2:11" ht="15" customHeight="1" x14ac:dyDescent="0.2">
      <c r="B33" s="8"/>
      <c r="C33" s="9"/>
      <c r="D33" s="9"/>
      <c r="E33" s="9"/>
      <c r="F33" s="9"/>
      <c r="G33" s="9"/>
      <c r="H33" s="9"/>
    </row>
    <row r="34" spans="2:11" ht="21" customHeight="1" x14ac:dyDescent="0.2">
      <c r="B34" s="86" t="s">
        <v>0</v>
      </c>
      <c r="C34" s="87"/>
      <c r="D34" s="87"/>
      <c r="E34" s="87"/>
      <c r="F34" s="88" t="s">
        <v>9</v>
      </c>
      <c r="G34" s="87"/>
      <c r="H34" s="89" t="str">
        <f>HYPERLINK("mailto:forms@snb.ch?subject="&amp;H37&amp;" Formularbestellung","forms@snb.ch")</f>
        <v>forms@snb.ch</v>
      </c>
    </row>
    <row r="35" spans="2:11" x14ac:dyDescent="0.2">
      <c r="B35" s="86" t="s">
        <v>71</v>
      </c>
      <c r="C35" s="87"/>
      <c r="D35" s="87"/>
      <c r="E35" s="87"/>
      <c r="F35" s="90" t="s">
        <v>8</v>
      </c>
      <c r="G35" s="87"/>
      <c r="H35" s="89" t="str">
        <f>HYPERLINK("mailto:statistik.erhebungen@snb.ch?subject="&amp;H37&amp;" Anfrage","statistik.erhebungen@snb.ch")</f>
        <v>statistik.erhebungen@snb.ch</v>
      </c>
    </row>
    <row r="36" spans="2:11" x14ac:dyDescent="0.2">
      <c r="B36" s="86" t="s">
        <v>7</v>
      </c>
      <c r="C36" s="87"/>
      <c r="D36" s="87"/>
      <c r="E36" s="87"/>
      <c r="F36" s="90"/>
      <c r="G36" s="87"/>
      <c r="H36" s="89"/>
      <c r="K36" s="1"/>
    </row>
    <row r="37" spans="2:11" x14ac:dyDescent="0.2">
      <c r="B37" s="86" t="s">
        <v>11</v>
      </c>
      <c r="C37" s="87"/>
      <c r="D37" s="87"/>
      <c r="E37" s="87"/>
      <c r="F37" s="90" t="s">
        <v>6</v>
      </c>
      <c r="G37" s="87"/>
      <c r="H37" s="90" t="str">
        <f><![CDATA[H1&" "&""&B1&" "&IF(ISTEXT(H2),H2,DAY(H2)&"."&MONTH(H2)&"."&YEAR(H2))]]></f>
        <v>XXXXXX GEVO_B TT.MM.JJJJ</v>
      </c>
      <c r="K37" s="1"/>
    </row>
    <row r="38" spans="2:11" x14ac:dyDescent="0.2">
      <c r="B38" s="86" t="s">
        <v>65</v>
      </c>
      <c r="C38" s="87"/>
      <c r="D38" s="87"/>
      <c r="E38" s="87"/>
      <c r="F38" s="12"/>
      <c r="G38" s="12"/>
      <c r="H38" s="12"/>
    </row>
    <row r="39" spans="2:11" x14ac:dyDescent="0.2">
      <c r="B39" s="81"/>
      <c r="C39" s="82"/>
      <c r="D39" s="82"/>
      <c r="E39" s="82"/>
      <c r="F39" s="82"/>
      <c r="G39" s="82"/>
      <c r="H39" s="82"/>
    </row>
    <row r="40" spans="2:11" ht="12.95" customHeight="1" x14ac:dyDescent="0.2">
      <c r="C40" s="12"/>
      <c r="D40" s="12"/>
      <c r="E40" s="12"/>
      <c r="F40" s="12"/>
      <c r="G40" s="12"/>
      <c r="H40" s="12"/>
    </row>
    <row r="58" spans="2:2" x14ac:dyDescent="0.2">
      <c r="B58" s="20"/>
    </row>
    <row r="59" spans="2:2" x14ac:dyDescent="0.2">
      <c r="B59" s="20"/>
    </row>
    <row r="60" spans="2:2" x14ac:dyDescent="0.2">
      <c r="B60" s="20"/>
    </row>
    <row r="61" spans="2:2" x14ac:dyDescent="0.2">
      <c r="B61" s="20"/>
    </row>
    <row r="62" spans="2:2" x14ac:dyDescent="0.2">
      <c r="B62" s="20"/>
    </row>
  </sheetData>
  <sheetProtection sheet="true" objects="true" scenarios="true" selectLockedCells="false" selectUnlockedCells="false" formatCells="true" formatColumns="true" formatRows="true" insertColumns="true" insertRows="true" insertHyperlinks="true" deleteColumns="true" deleteRows="true" sort="true" autoFilter="true" pivotTables="true"/>
  <customSheetViews>
    <customSheetView guid="{CB120B31-F776-4B30-B33D-0B8FCFE1E658}" scale="80" showPageBreaks="1" showGridLines="0" printArea="1" hiddenRows="1">
      <selection activeCell="H3" sqref="H3"/>
      <pageMargins left="0.62992125984251968" right="0.6692913385826772" top="1.1417322834645669" bottom="0.59055118110236227" header="0.35433070866141736" footer="0.31496062992125984"/>
      <printOptions horizontalCentered="1" verticalCentered="1"/>
      <pageSetup paperSize="9" scale="90" orientation="portrait" r:id="rId1"/>
      <headerFooter>
        <oddHeader>&amp;R&amp;G</oddHeader>
        <oddFooter>&amp;L&amp;8&amp;D - &amp;T</oddFooter>
      </headerFooter>
    </customSheetView>
  </customSheetViews>
  <mergeCells count="13">
    <mergeCell ref="B7:H7"/>
    <mergeCell ref="B8:H8"/>
    <mergeCell ref="B32:H32"/>
    <mergeCell ref="D17:G17"/>
    <mergeCell ref="D11:G11"/>
    <mergeCell ref="D13:G13"/>
    <mergeCell ref="D14:G14"/>
    <mergeCell ref="B29:H29"/>
    <mergeCell ref="B27:H27"/>
    <mergeCell ref="D12:H12"/>
    <mergeCell ref="D15:G15"/>
    <mergeCell ref="D16:G16"/>
    <mergeCell ref="B31:H31"/>
  </mergeCells>
  <conditionalFormatting sqref="D12">
    <cfRule type="containsBlanks" dxfId="2" priority="8">
      <formula>LEN(TRIM(D12))=0</formula>
    </cfRule>
  </conditionalFormatting>
  <conditionalFormatting sqref="H2">
    <cfRule type="containsText" dxfId="1" priority="2" operator="containsText" text="TT.MM.JJJJ">
      <formula>NOT(ISERROR(SEARCH("TT.MM.JJJJ",H2)))</formula>
    </cfRule>
  </conditionalFormatting>
  <conditionalFormatting sqref="H1">
    <cfRule type="cellIs" dxfId="0" priority="1" operator="equal">
      <formula>"XXXXXX"</formula>
    </cfRule>
  </conditionalFormatting>
  <conditionalFormatting sqref="D21:D22">
    <cfRule type="expression" dxfId="17" priority="4">
      <formula>AND(D21=0,NOT(ISBLANK(D21)))</formula>
    </cfRule>
    <cfRule type="expression" dxfId="18" priority="5">
      <formula>D21&gt;0</formula>
    </cfRule>
  </conditionalFormatting>
  <conditionalFormatting sqref="D21:E22">
    <cfRule type="expression" dxfId="19" priority="6">
      <formula>AND(D21=0,NOT(ISBLANK(D21)))</formula>
    </cfRule>
    <cfRule type="expression" dxfId="20" priority="7">
      <formula>D21&gt;0</formula>
    </cfRule>
  </conditionalFormatting>
  <dataValidations count="1">
    <dataValidation type="custom" allowBlank="1" showInputMessage="1" showErrorMessage="1" sqref="H1">
      <formula1>AND(VALUE(I_SubjectId) &gt; 100000,VALUE(I_SubjectId) &lt; 1000000)</formula1>
    </dataValidation>
  </dataValidations>
  <printOptions horizontalCentered="1" verticalCentered="1"/>
  <pageMargins left="0.62992125984251968" right="0.6692913385826772" top="0.78740157480314965" bottom="0.59055118110236227" header="0.35433070866141736" footer="0.31496062992125984"/>
  <pageSetup paperSize="9" scale="85" orientation="portrait" r:id="rId2"/>
  <headerFooter>
    <oddHeader>&amp;R&amp;G</oddHeader>
    <oddFooter>&amp;L&amp;8&amp;D - &amp;T</oddFooter>
  </headerFooter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W51"/>
  <sheetViews>
    <sheetView showGridLines="0" showRowColHeaders="0" showZeros="true" topLeftCell="B1" zoomScale="80" zoomScaleNormal="80" workbookViewId="0">
      <pane xSplit="9" ySplit="18" topLeftCell="K19" activePane="bottomRight" state="frozen"/>
      <selection activeCell="D49" sqref="D49"/>
      <selection pane="topRight" activeCell="D49" sqref="D49"/>
      <selection pane="bottomLeft" activeCell="D49" sqref="D49"/>
      <selection pane="bottomRight" activeCell="K21" sqref="K21"/>
    </sheetView>
  </sheetViews>
  <sheetFormatPr baseColWidth="10" defaultColWidth="11.5703125" defaultRowHeight="12.75" x14ac:dyDescent="0.2"/>
  <cols>
    <col min="1" max="1" customWidth="true" hidden="true" style="14" width="1.85546875" collapsed="false"/>
    <col min="2" max="2" bestFit="true" customWidth="true" style="14" width="13.42578125" collapsed="false"/>
    <col min="3" max="3" customWidth="true" hidden="true" style="14" width="9.7109375" collapsed="false"/>
    <col min="4" max="4" customWidth="true" style="14" width="43.28515625" collapsed="false"/>
    <col min="5" max="6" customWidth="true" hidden="true" style="14" width="4.7109375" collapsed="false"/>
    <col min="7" max="7" customWidth="true" style="14" width="4.7109375" collapsed="false"/>
    <col min="8" max="9" customWidth="true" hidden="true" style="54" width="5.7109375" collapsed="false"/>
    <col min="10" max="10" customWidth="true" hidden="true" style="14" width="24.5703125" collapsed="false"/>
    <col min="11" max="11" customWidth="true" style="14" width="18.42578125" collapsed="false"/>
    <col min="12" max="12" customWidth="true" style="14" width="15.7109375" collapsed="false"/>
    <col min="13" max="13" customWidth="true" style="14" width="2.7109375" collapsed="false"/>
    <col min="14" max="14" customWidth="true" style="14" width="9.5703125" collapsed="false"/>
    <col min="15" max="22" customWidth="true" style="14" width="11.0" collapsed="false"/>
    <col min="23" max="23" bestFit="true" customWidth="true" style="52" width="16.28515625" collapsed="false"/>
    <col min="24" max="16384" style="14" width="11.5703125" collapsed="false"/>
  </cols>
  <sheetData>
    <row r="1" spans="1:23" ht="21.95" customHeight="1" x14ac:dyDescent="0.25">
      <c r="A1" s="15"/>
      <c r="B1" s="49" t="str">
        <f>I_ReportName</f>
        <v>GEVO_B</v>
      </c>
      <c r="D1" s="11" t="s">
        <v>1</v>
      </c>
      <c r="E1" s="15"/>
      <c r="F1" s="15"/>
      <c r="G1" s="15"/>
      <c r="I1" s="55"/>
      <c r="K1" s="102" t="s">
        <v>27</v>
      </c>
      <c r="L1" s="102"/>
      <c r="M1" s="102"/>
      <c r="N1" s="102"/>
      <c r="O1" s="102"/>
      <c r="P1" s="65"/>
      <c r="Q1" s="23"/>
      <c r="R1" s="23"/>
    </row>
    <row r="2" spans="1:23" ht="21.95" customHeight="1" x14ac:dyDescent="0.2">
      <c r="A2" s="15"/>
      <c r="B2" s="49" t="s">
        <v>28</v>
      </c>
      <c r="D2" s="11" t="s">
        <v>14</v>
      </c>
      <c r="E2" s="15"/>
      <c r="F2" s="15"/>
      <c r="G2" s="15"/>
      <c r="I2" s="55"/>
      <c r="K2" s="102"/>
      <c r="L2" s="102"/>
      <c r="M2" s="102"/>
      <c r="N2" s="102"/>
      <c r="O2" s="102"/>
      <c r="P2" s="24"/>
      <c r="Q2" s="24"/>
      <c r="R2" s="24"/>
    </row>
    <row r="3" spans="1:23" ht="21.95" customHeight="1" x14ac:dyDescent="0.25">
      <c r="A3" s="15"/>
      <c r="B3" s="49" t="str">
        <f>I_SubjectId</f>
        <v>XXXXXX</v>
      </c>
      <c r="D3" s="11" t="s">
        <v>68</v>
      </c>
      <c r="E3" s="15"/>
      <c r="F3" s="15"/>
      <c r="G3" s="15"/>
      <c r="I3" s="55"/>
      <c r="K3" s="42"/>
      <c r="L3" s="43"/>
      <c r="O3" s="25"/>
      <c r="P3" s="25"/>
      <c r="Q3" s="25"/>
      <c r="R3" s="25"/>
    </row>
    <row r="4" spans="1:23" ht="21.95" customHeight="1" x14ac:dyDescent="0.2">
      <c r="A4" s="19"/>
      <c r="B4" s="50" t="str">
        <f>I_ReferDate</f>
        <v>TT.MM.JJJJ</v>
      </c>
      <c r="D4" s="11" t="s">
        <v>3</v>
      </c>
      <c r="E4" s="19"/>
      <c r="F4" s="19"/>
      <c r="G4" s="19"/>
      <c r="I4" s="55"/>
    </row>
    <row r="5" spans="1:23" s="21" customFormat="1" ht="20.100000000000001" customHeight="1" x14ac:dyDescent="0.2">
      <c r="A5" s="52"/>
      <c r="B5" s="11">
        <f>COUNTIFS(O21:O35,"*ERROR*")+COUNTIFS(K39:L47,"*ERROR*")</f>
      </c>
      <c r="D5" s="14" t="s">
        <v>60</v>
      </c>
      <c r="E5" s="52"/>
      <c r="F5" s="52"/>
      <c r="G5" s="64"/>
      <c r="H5" s="56"/>
      <c r="I5" s="57"/>
      <c r="J5" s="52"/>
      <c r="K5" s="52" t="s">
        <v>44</v>
      </c>
      <c r="L5" s="52"/>
      <c r="M5" s="52"/>
      <c r="T5" s="14"/>
      <c r="U5" s="14"/>
      <c r="V5" s="14"/>
      <c r="W5" s="52"/>
    </row>
    <row r="6" spans="1:23" ht="20.100000000000001" customHeight="1" x14ac:dyDescent="0.2">
      <c r="A6" s="52"/>
      <c r="B6" s="52">
        <f>COUNTIFS(O21:O35,"*WARNING*")+COUNTIFS(K39:L47,"*WARNING*")</f>
      </c>
      <c r="C6" s="52"/>
      <c r="D6" s="52" t="s">
        <v>61</v>
      </c>
      <c r="E6" s="52"/>
      <c r="F6" s="52"/>
      <c r="G6" s="64"/>
      <c r="H6" s="57"/>
      <c r="I6" s="57"/>
      <c r="J6" s="52"/>
      <c r="K6" s="52"/>
      <c r="L6" s="52"/>
      <c r="M6" s="52"/>
    </row>
    <row r="7" spans="1:23" ht="11.25" customHeight="1" x14ac:dyDescent="0.2">
      <c r="A7" s="52"/>
      <c r="B7" s="52"/>
      <c r="C7" s="52"/>
      <c r="D7" s="52"/>
      <c r="E7" s="52"/>
      <c r="F7" s="52"/>
      <c r="G7" s="64"/>
      <c r="H7" s="57"/>
      <c r="I7" s="57"/>
      <c r="J7" s="52"/>
      <c r="K7" s="52"/>
      <c r="L7" s="52"/>
      <c r="M7" s="52"/>
    </row>
    <row r="8" spans="1:23" ht="20.100000000000001" hidden="1" customHeight="1" x14ac:dyDescent="0.2">
      <c r="A8" s="52"/>
      <c r="B8" s="52"/>
      <c r="C8" s="52"/>
      <c r="D8" s="52"/>
      <c r="E8" s="52"/>
      <c r="F8" s="52"/>
      <c r="G8" s="64"/>
      <c r="H8" s="57"/>
      <c r="I8" s="57"/>
      <c r="J8" s="52"/>
      <c r="K8" s="52"/>
      <c r="L8" s="52"/>
      <c r="M8" s="52"/>
    </row>
    <row r="9" spans="1:23" ht="20.100000000000001" hidden="1" customHeight="1" x14ac:dyDescent="0.2">
      <c r="A9" s="52"/>
      <c r="B9" s="52"/>
      <c r="C9" s="52"/>
      <c r="D9" s="52"/>
      <c r="E9" s="52"/>
      <c r="F9" s="52"/>
      <c r="G9" s="64"/>
      <c r="H9" s="57"/>
      <c r="I9" s="57"/>
      <c r="J9" s="52"/>
      <c r="K9" s="52"/>
      <c r="L9" s="52"/>
      <c r="M9" s="52"/>
    </row>
    <row r="10" spans="1:23" ht="20.100000000000001" hidden="1" customHeight="1" x14ac:dyDescent="0.2">
      <c r="A10" s="52"/>
      <c r="B10" s="52"/>
      <c r="C10" s="52"/>
      <c r="D10" s="52"/>
      <c r="E10" s="52"/>
      <c r="F10" s="52"/>
      <c r="G10" s="64"/>
      <c r="H10" s="57"/>
      <c r="I10" s="57"/>
      <c r="J10" s="52"/>
      <c r="K10" s="52"/>
      <c r="L10" s="52"/>
      <c r="M10" s="52"/>
    </row>
    <row r="11" spans="1:23" ht="20.100000000000001" hidden="1" customHeight="1" x14ac:dyDescent="0.2">
      <c r="A11" s="52"/>
      <c r="B11" s="52"/>
      <c r="C11" s="52"/>
      <c r="D11" s="52"/>
      <c r="E11" s="52"/>
      <c r="F11" s="52"/>
      <c r="G11" s="64"/>
      <c r="H11" s="57"/>
      <c r="I11" s="57"/>
      <c r="J11" s="52"/>
      <c r="K11" s="52"/>
      <c r="L11" s="52"/>
      <c r="M11" s="52"/>
    </row>
    <row r="12" spans="1:23" ht="20.100000000000001" hidden="1" customHeight="1" x14ac:dyDescent="0.2">
      <c r="A12" s="52"/>
      <c r="B12" s="52"/>
      <c r="C12" s="52"/>
      <c r="D12" s="52"/>
      <c r="E12" s="52"/>
      <c r="F12" s="52"/>
      <c r="G12" s="64"/>
      <c r="H12" s="57"/>
      <c r="I12" s="57"/>
      <c r="J12" s="52"/>
      <c r="K12" s="52"/>
      <c r="L12" s="52"/>
      <c r="M12" s="52"/>
    </row>
    <row r="13" spans="1:23" ht="20.100000000000001" hidden="1" customHeight="1" x14ac:dyDescent="0.2">
      <c r="A13" s="52"/>
      <c r="E13" s="52"/>
      <c r="F13" s="52"/>
      <c r="G13" s="64"/>
      <c r="H13" s="57"/>
      <c r="I13" s="57"/>
      <c r="J13" s="52"/>
      <c r="K13" s="52"/>
      <c r="L13" s="52"/>
      <c r="M13" s="52"/>
    </row>
    <row r="14" spans="1:23" ht="29.25" customHeight="1" x14ac:dyDescent="0.2">
      <c r="A14" s="27"/>
      <c r="B14" s="27"/>
      <c r="C14" s="27"/>
      <c r="D14" s="28"/>
      <c r="E14" s="27"/>
      <c r="F14" s="27"/>
      <c r="G14" s="35"/>
      <c r="H14" s="58"/>
      <c r="I14" s="58"/>
      <c r="J14" s="28"/>
      <c r="K14" s="114" t="s">
        <v>59</v>
      </c>
      <c r="L14" s="115"/>
      <c r="M14" s="35"/>
    </row>
    <row r="15" spans="1:23" ht="45.75" customHeight="1" x14ac:dyDescent="0.2">
      <c r="A15" s="19"/>
      <c r="B15" s="19"/>
      <c r="C15" s="19"/>
      <c r="D15" s="32"/>
      <c r="E15" s="19"/>
      <c r="F15" s="19"/>
      <c r="G15" s="36"/>
      <c r="H15" s="59"/>
      <c r="I15" s="59"/>
      <c r="J15" s="32"/>
      <c r="K15" s="70" t="s">
        <v>32</v>
      </c>
      <c r="L15" s="67" t="s">
        <v>33</v>
      </c>
      <c r="M15" s="36"/>
    </row>
    <row r="16" spans="1:23" x14ac:dyDescent="0.2">
      <c r="A16" s="33"/>
      <c r="B16" s="33"/>
      <c r="C16" s="33"/>
      <c r="D16" s="34"/>
      <c r="E16" s="33"/>
      <c r="F16" s="33"/>
      <c r="G16" s="79"/>
      <c r="H16" s="60"/>
      <c r="I16" s="60"/>
      <c r="J16" s="34"/>
      <c r="K16" s="78" t="str">
        <f>SUBSTITUTE(ADDRESS(1,COLUMN(),4,1),1,)</f>
        <v>K</v>
      </c>
      <c r="L16" s="78" t="str">
        <f>SUBSTITUTE(ADDRESS(1,COLUMN(),4,1),1,)</f>
        <v>L</v>
      </c>
      <c r="M16" s="36"/>
      <c r="U16" s="22"/>
    </row>
    <row r="17" spans="1:23" ht="18" hidden="1" customHeight="1" x14ac:dyDescent="0.2">
      <c r="A17" s="52"/>
      <c r="C17" s="53"/>
      <c r="D17" s="52"/>
      <c r="E17" s="52"/>
      <c r="F17" s="52"/>
      <c r="G17" s="77"/>
      <c r="H17" s="73"/>
      <c r="I17" s="73"/>
      <c r="J17" s="74"/>
      <c r="K17" s="112"/>
      <c r="L17" s="113"/>
      <c r="M17" s="36"/>
    </row>
    <row r="18" spans="1:23" ht="18" hidden="1" customHeight="1" x14ac:dyDescent="0.2">
      <c r="A18" s="52"/>
      <c r="C18" s="53"/>
      <c r="D18" s="52"/>
      <c r="E18" s="52"/>
      <c r="F18" s="52"/>
      <c r="G18" s="77"/>
      <c r="H18" s="63"/>
      <c r="I18" s="63"/>
      <c r="J18" s="31"/>
      <c r="K18" s="76"/>
      <c r="L18" s="76"/>
      <c r="M18" s="36"/>
    </row>
    <row r="19" spans="1:23" ht="18" customHeight="1" x14ac:dyDescent="0.2">
      <c r="A19" s="64"/>
      <c r="B19" s="66" t="s">
        <v>20</v>
      </c>
      <c r="C19" s="64"/>
      <c r="D19" s="64"/>
      <c r="E19" s="64"/>
      <c r="F19" s="64"/>
      <c r="G19" s="77"/>
      <c r="H19" s="61"/>
      <c r="I19" s="61"/>
      <c r="J19" s="31"/>
      <c r="K19" s="71"/>
      <c r="L19" s="71"/>
      <c r="M19" s="18"/>
      <c r="W19" s="64"/>
    </row>
    <row r="20" spans="1:23" s="43" customFormat="1" ht="24.95" customHeight="1" x14ac:dyDescent="0.2">
      <c r="A20" s="46"/>
      <c r="C20" s="53"/>
      <c r="D20" s="95" t="s">
        <v>16</v>
      </c>
      <c r="E20" s="46"/>
      <c r="F20" s="46"/>
      <c r="G20" s="77"/>
      <c r="H20" s="61"/>
      <c r="I20" s="61"/>
      <c r="J20" s="18"/>
      <c r="K20" s="41"/>
      <c r="L20" s="69"/>
      <c r="M20" s="44"/>
      <c r="U20" s="47"/>
      <c r="W20" s="52"/>
    </row>
    <row r="21" spans="1:23" ht="15" customHeight="1" x14ac:dyDescent="0.2">
      <c r="A21" s="52"/>
      <c r="C21" s="53"/>
      <c r="D21" s="38" t="s">
        <v>30</v>
      </c>
      <c r="E21" s="52"/>
      <c r="F21" s="52"/>
      <c r="G21" s="100">
        <f>ROW()</f>
        <v>21</v>
      </c>
      <c r="H21" s="61"/>
      <c r="I21" s="61"/>
      <c r="J21" s="72"/>
      <c r="K21" s="40"/>
      <c r="L21" s="40"/>
      <c r="M21" s="18"/>
      <c r="O21" s="121">
        <f>IF(K21&gt;=SUM(L21),"OK","K21: ERROR")</f>
      </c>
      <c r="U21" s="52"/>
    </row>
    <row r="22" spans="1:23" ht="15" customHeight="1" x14ac:dyDescent="0.2">
      <c r="A22" s="52"/>
      <c r="C22" s="53"/>
      <c r="D22" s="96" t="s">
        <v>31</v>
      </c>
      <c r="E22" s="52"/>
      <c r="F22" s="52"/>
      <c r="G22" s="100">
        <f>ROW()</f>
        <v>22</v>
      </c>
      <c r="H22" s="61"/>
      <c r="I22" s="61"/>
      <c r="J22" s="72"/>
      <c r="K22" s="40"/>
      <c r="L22" s="40"/>
      <c r="M22" s="18"/>
      <c r="O22" s="121">
        <f>IF(K22&gt;=SUM(L22),"OK","K22: ERROR")</f>
      </c>
      <c r="U22" s="52"/>
    </row>
    <row r="23" spans="1:23" ht="45.75" customHeight="1" x14ac:dyDescent="0.25">
      <c r="A23" s="52"/>
      <c r="B23" s="75" t="s">
        <v>67</v>
      </c>
      <c r="C23" s="53"/>
      <c r="D23" s="97"/>
      <c r="E23" s="52"/>
      <c r="F23" s="52"/>
      <c r="G23" s="100"/>
      <c r="H23" s="61"/>
      <c r="I23" s="61"/>
      <c r="J23" s="18"/>
      <c r="K23" s="69"/>
      <c r="L23" s="69"/>
      <c r="M23" s="18"/>
      <c r="U23" s="52"/>
    </row>
    <row r="24" spans="1:23" s="43" customFormat="1" ht="38.1" customHeight="1" x14ac:dyDescent="0.2">
      <c r="A24" s="46"/>
      <c r="C24" s="53"/>
      <c r="D24" s="98" t="s">
        <v>72</v>
      </c>
      <c r="E24" s="46"/>
      <c r="F24" s="46"/>
      <c r="G24" s="100">
        <f>ROW()</f>
        <v>24</v>
      </c>
      <c r="H24" s="63"/>
      <c r="I24" s="63"/>
      <c r="J24" s="72"/>
      <c r="K24" s="45"/>
      <c r="L24" s="45"/>
      <c r="M24" s="44"/>
      <c r="O24" s="121">
        <f>IF(K24&gt;=SUM(L24),"OK","K24: ERROR")</f>
      </c>
      <c r="U24" s="46"/>
      <c r="W24" s="52"/>
    </row>
    <row r="25" spans="1:23" ht="15" customHeight="1" x14ac:dyDescent="0.2">
      <c r="A25" s="52"/>
      <c r="C25" s="53"/>
      <c r="D25" s="38" t="s">
        <v>17</v>
      </c>
      <c r="E25" s="52"/>
      <c r="F25" s="52"/>
      <c r="G25" s="100">
        <f>ROW()</f>
        <v>25</v>
      </c>
      <c r="H25" s="63"/>
      <c r="I25" s="63"/>
      <c r="J25" s="18"/>
      <c r="K25" s="40"/>
      <c r="L25" s="40"/>
      <c r="M25" s="18"/>
      <c r="O25" s="121">
        <f>IF(K25&gt;=SUM(L25),"OK","K25: ERROR")</f>
      </c>
      <c r="U25" s="52"/>
    </row>
    <row r="26" spans="1:23" ht="15" customHeight="1" x14ac:dyDescent="0.2">
      <c r="A26" s="52"/>
      <c r="C26" s="53"/>
      <c r="D26" s="37" t="s">
        <v>18</v>
      </c>
      <c r="E26" s="52"/>
      <c r="F26" s="52"/>
      <c r="G26" s="100">
        <f>ROW()</f>
        <v>26</v>
      </c>
      <c r="H26" s="63"/>
      <c r="I26" s="63"/>
      <c r="J26" s="18"/>
      <c r="K26" s="17"/>
      <c r="L26" s="17"/>
      <c r="M26" s="18"/>
      <c r="O26" s="121">
        <f>IF(K26&gt;=SUM(L26),"OK","K26: ERROR")</f>
      </c>
      <c r="U26" s="52"/>
    </row>
    <row r="27" spans="1:23" ht="15" customHeight="1" x14ac:dyDescent="0.2">
      <c r="A27" s="64"/>
      <c r="C27" s="64"/>
      <c r="D27" s="39" t="s">
        <v>21</v>
      </c>
      <c r="E27" s="64"/>
      <c r="F27" s="64"/>
      <c r="G27" s="100">
        <f>ROW()</f>
        <v>27</v>
      </c>
      <c r="H27" s="63"/>
      <c r="I27" s="63"/>
      <c r="J27" s="18"/>
      <c r="K27" s="40"/>
      <c r="L27" s="40"/>
      <c r="M27" s="18"/>
      <c r="O27" s="121">
        <f>IF(K27&gt;=SUM(L27),"OK","K27: ERROR")</f>
      </c>
      <c r="U27" s="64"/>
      <c r="W27" s="64"/>
    </row>
    <row r="28" spans="1:23" ht="15" customHeight="1" x14ac:dyDescent="0.2">
      <c r="A28" s="64"/>
      <c r="C28" s="64"/>
      <c r="D28" s="39" t="s">
        <v>22</v>
      </c>
      <c r="E28" s="64"/>
      <c r="F28" s="64"/>
      <c r="G28" s="100">
        <f>ROW()</f>
        <v>28</v>
      </c>
      <c r="H28" s="63"/>
      <c r="I28" s="63"/>
      <c r="J28" s="18"/>
      <c r="K28" s="40"/>
      <c r="L28" s="40"/>
      <c r="M28" s="18"/>
      <c r="O28" s="121">
        <f>IF(K28&gt;=SUM(L28),"OK","K28: ERROR")</f>
      </c>
      <c r="U28" s="64"/>
      <c r="W28" s="64"/>
    </row>
    <row r="29" spans="1:23" ht="15" customHeight="1" x14ac:dyDescent="0.2">
      <c r="A29" s="64"/>
      <c r="C29" s="64"/>
      <c r="D29" s="68" t="s">
        <v>23</v>
      </c>
      <c r="E29" s="64"/>
      <c r="F29" s="64"/>
      <c r="G29" s="100">
        <f>ROW()</f>
        <v>29</v>
      </c>
      <c r="H29" s="63"/>
      <c r="I29" s="63"/>
      <c r="J29" s="72"/>
      <c r="K29" s="40"/>
      <c r="L29" s="40"/>
      <c r="M29" s="18"/>
      <c r="O29" s="121">
        <f>IF(K29&gt;=SUM(L29),"OK","K29: ERROR")</f>
      </c>
      <c r="U29" s="64"/>
      <c r="W29" s="64"/>
    </row>
    <row r="30" spans="1:23" ht="15" customHeight="1" x14ac:dyDescent="0.2">
      <c r="A30" s="52"/>
      <c r="C30" s="53"/>
      <c r="D30" s="37" t="s">
        <v>19</v>
      </c>
      <c r="E30" s="52"/>
      <c r="F30" s="52"/>
      <c r="G30" s="100">
        <f>ROW()</f>
        <v>30</v>
      </c>
      <c r="H30" s="63"/>
      <c r="I30" s="63"/>
      <c r="J30" s="18"/>
      <c r="K30" s="40"/>
      <c r="L30" s="40"/>
      <c r="M30" s="18"/>
      <c r="O30" s="121">
        <f>IF(K30&gt;=SUM(L30),"OK","K30: ERROR")</f>
      </c>
      <c r="U30" s="52"/>
    </row>
    <row r="31" spans="1:23" ht="15" customHeight="1" x14ac:dyDescent="0.2">
      <c r="A31" s="52"/>
      <c r="C31" s="53"/>
      <c r="D31" s="37" t="s">
        <v>48</v>
      </c>
      <c r="E31" s="52"/>
      <c r="F31" s="52"/>
      <c r="G31" s="100">
        <f>ROW()</f>
        <v>31</v>
      </c>
      <c r="H31" s="63"/>
      <c r="I31" s="61"/>
      <c r="J31" s="72"/>
      <c r="K31" s="40"/>
      <c r="L31" s="40"/>
      <c r="M31" s="18"/>
      <c r="O31" s="121">
        <f>IF(K31&gt;=SUM(L31),"OK","K31: ERROR")</f>
      </c>
      <c r="U31" s="52"/>
    </row>
    <row r="32" spans="1:23" ht="54.75" customHeight="1" x14ac:dyDescent="0.2">
      <c r="A32" s="52"/>
      <c r="C32" s="53"/>
      <c r="D32" s="99" t="s">
        <v>29</v>
      </c>
      <c r="E32" s="52"/>
      <c r="F32" s="52"/>
      <c r="G32" s="100">
        <f>ROW()</f>
        <v>32</v>
      </c>
      <c r="H32" s="63"/>
      <c r="I32" s="63"/>
      <c r="J32" s="72"/>
      <c r="K32" s="17"/>
      <c r="L32" s="17"/>
      <c r="M32" s="18"/>
      <c r="O32" s="121">
        <f>IF(K32&gt;=SUM(L32),"OK","K32: ERROR")</f>
      </c>
      <c r="U32" s="52"/>
    </row>
    <row r="33" spans="1:21" ht="15" customHeight="1" x14ac:dyDescent="0.2">
      <c r="A33" s="52"/>
      <c r="C33" s="53"/>
      <c r="D33" s="48" t="s">
        <v>17</v>
      </c>
      <c r="E33" s="52"/>
      <c r="F33" s="52"/>
      <c r="G33" s="100">
        <f>ROW()</f>
        <v>33</v>
      </c>
      <c r="H33" s="63"/>
      <c r="I33" s="63"/>
      <c r="J33" s="18"/>
      <c r="K33" s="40"/>
      <c r="L33" s="40"/>
      <c r="M33" s="18"/>
      <c r="O33" s="121">
        <f>IF(K33&gt;=SUM(L33),"OK","K33: ERROR")</f>
      </c>
      <c r="U33" s="52"/>
    </row>
    <row r="34" spans="1:21" ht="15" customHeight="1" x14ac:dyDescent="0.2">
      <c r="A34" s="52"/>
      <c r="C34" s="53"/>
      <c r="D34" s="48" t="s">
        <v>18</v>
      </c>
      <c r="E34" s="52"/>
      <c r="F34" s="52"/>
      <c r="G34" s="100">
        <f>ROW()</f>
        <v>34</v>
      </c>
      <c r="H34" s="63"/>
      <c r="I34" s="63"/>
      <c r="J34" s="18"/>
      <c r="K34" s="40"/>
      <c r="L34" s="40"/>
      <c r="M34" s="18"/>
      <c r="O34" s="121">
        <f>IF(K34&gt;=SUM(L34),"OK","K34: ERROR")</f>
      </c>
      <c r="U34" s="52"/>
    </row>
    <row r="35" spans="1:21" ht="15" customHeight="1" x14ac:dyDescent="0.2">
      <c r="A35" s="52"/>
      <c r="C35" s="53"/>
      <c r="D35" s="48" t="s">
        <v>19</v>
      </c>
      <c r="E35" s="52"/>
      <c r="F35" s="52"/>
      <c r="G35" s="100">
        <f>ROW()</f>
        <v>35</v>
      </c>
      <c r="H35" s="63"/>
      <c r="I35" s="63"/>
      <c r="J35" s="18"/>
      <c r="K35" s="40"/>
      <c r="L35" s="40"/>
      <c r="M35" s="18"/>
      <c r="O35" s="121">
        <f>IF(K35&gt;=SUM(L35),"OK","K35: ERROR")</f>
      </c>
      <c r="U35" s="52"/>
    </row>
    <row r="36" spans="1:21" ht="6" customHeight="1" x14ac:dyDescent="0.2">
      <c r="A36" s="16"/>
      <c r="B36" s="16"/>
      <c r="C36" s="16"/>
      <c r="D36" s="16"/>
      <c r="E36" s="16"/>
      <c r="F36" s="16"/>
      <c r="G36" s="16"/>
      <c r="H36" s="62"/>
      <c r="I36" s="62"/>
      <c r="J36" s="16"/>
      <c r="K36" s="16"/>
      <c r="L36" s="16"/>
      <c r="M36" s="16"/>
    </row>
    <row r="39" spans="1:21" s="83" customFormat="1" x14ac:dyDescent="0.2" ht="13.0" customHeight="true">
      <c r="K39" s="121">
        <f>IF(K24-0&gt;-0.5,"OK","K24: WARNING")</f>
      </c>
      <c r="L39" s="121">
        <f>IF(L24-0&gt;-0.5,"OK","L24: WARNING")</f>
      </c>
    </row>
    <row r="40" spans="1:21" s="83" customFormat="1" x14ac:dyDescent="0.2" ht="13.0" customHeight="true">
      <c r="K40" s="121">
        <f>IF(ABS(K24-SUM(K25,K26,K30))&lt;=0.5,"OK","K24: ERROR")</f>
      </c>
      <c r="L40" s="121">
        <f>IF(ABS(L24-SUM(L25,L26,L30))&lt;=0.5,"OK","L24: ERROR")</f>
      </c>
    </row>
    <row r="41" spans="1:21" s="83" customFormat="1" x14ac:dyDescent="0.2" ht="13.0" customHeight="true">
      <c r="K41" s="121">
        <f>IF(K24-(K29+K31)&gt;=-0.5,"OK","K24: ERROR")</f>
      </c>
      <c r="L41" s="121">
        <f>IF(L24-(L29+L31)&gt;=-0.5,"OK","L24: ERROR")</f>
      </c>
    </row>
    <row r="42" spans="1:21" s="83" customFormat="1" ht="13.0" customHeight="true" x14ac:dyDescent="0.2">
      <c r="K42" s="121">
        <f>IF(K24-K31&gt;=-0.5,"OK","K24: ERROR")</f>
      </c>
      <c r="L42" s="121">
        <f>IF(L24-L31&gt;=-0.5,"OK","L24: ERROR")</f>
      </c>
    </row>
    <row r="43" spans="1:21" s="83" customFormat="1" x14ac:dyDescent="0.2" ht="13.0" customHeight="true">
      <c r="K43" s="121">
        <f>IF(ABS(K26-SUM(K28,K27))&lt;=0.5,"OK","K26: ERROR")</f>
      </c>
      <c r="L43" s="121">
        <f>IF(ABS(L26-SUM(L28,L27))&lt;=0.5,"OK","L26: ERROR")</f>
      </c>
    </row>
    <row r="44" spans="1:21" s="83" customFormat="1" x14ac:dyDescent="0.2" ht="13.0" customHeight="true">
      <c r="K44" s="121">
        <f>IF(K28-K29&gt;=-0.5,"OK","K28: ERROR")</f>
      </c>
      <c r="L44" s="121">
        <f>IF(L28-L29&gt;=-0.5,"OK","L28: ERROR")</f>
      </c>
    </row>
    <row r="45" spans="1:21" s="83" customFormat="1" x14ac:dyDescent="0.2" ht="13.0" customHeight="true">
      <c r="K45" s="121">
        <f>IF(K29-0&gt;=-0.5,"OK","K29: ERROR")</f>
      </c>
      <c r="L45" s="121">
        <f>IF(L29-0&gt;=-0.5,"OK","L29: ERROR")</f>
      </c>
    </row>
    <row r="46" spans="1:21" s="83" customFormat="1" x14ac:dyDescent="0.2" ht="13.0" customHeight="true">
      <c r="K46" s="121">
        <f>IF(K31-0&gt;=-0.5,"OK","K31: ERROR")</f>
      </c>
      <c r="L46" s="121">
        <f>IF(L31-0&gt;=-0.5,"OK","L31: ERROR")</f>
      </c>
    </row>
    <row r="47" spans="1:21" s="83" customFormat="1" x14ac:dyDescent="0.2" ht="13.0" customHeight="true">
      <c r="K47" s="121">
        <f>IF(ABS(K32-SUM(K33,K34,K35))&lt;=0.5,"OK","K32: ERROR")</f>
      </c>
      <c r="L47" s="121">
        <f>IF(ABS(L32-SUM(L33,L34,L35))&lt;=0.5,"OK","L32: ERROR")</f>
      </c>
    </row>
    <row r="48" spans="1:21" s="83" customFormat="1" x14ac:dyDescent="0.2" ht="13.0" customHeight="true"/>
    <row r="49" s="83" customFormat="1" x14ac:dyDescent="0.2" ht="13.0" customHeight="true"/>
    <row r="50" s="83" customFormat="1" x14ac:dyDescent="0.2" ht="13.0" customHeight="true"/>
    <row r="51" s="83" customFormat="1" x14ac:dyDescent="0.2" ht="13.0" customHeight="true"/>
  </sheetData>
  <sheetProtection sheet="1" objects="1" scenarios="1"/>
  <mergeCells count="3">
    <mergeCell ref="K1:O2"/>
    <mergeCell ref="K17:L17"/>
    <mergeCell ref="K14:L14"/>
  </mergeCells>
  <conditionalFormatting sqref="K39:L47">
    <cfRule type="expression" dxfId="7" priority="1">
      <formula>ISNUMBER(SEARCH("ERROR",K39))</formula>
    </cfRule>
    <cfRule type="expression" dxfId="8" priority="2">
      <formula>ISNUMBER(SEARCH("WARNING",K39))</formula>
    </cfRule>
    <cfRule type="expression" dxfId="9" priority="3">
      <formula>ISNUMBER(SEARCH("OK",K39))</formula>
    </cfRule>
  </conditionalFormatting>
  <conditionalFormatting sqref="O21:O35">
    <cfRule type="expression" dxfId="10" priority="4">
      <formula>ISNUMBER(SEARCH("ERROR",O21))</formula>
    </cfRule>
    <cfRule type="expression" dxfId="11" priority="5">
      <formula>ISNUMBER(SEARCH("WARNING",O21))</formula>
    </cfRule>
    <cfRule type="expression" dxfId="12" priority="6">
      <formula>ISNUMBER(SEARCH("OK",O21))</formula>
    </cfRule>
  </conditionalFormatting>
  <conditionalFormatting sqref="B5">
    <cfRule type="expression" dxfId="13" priority="7">
      <formula>OR(B5=0,B5="0")</formula>
    </cfRule>
    <cfRule type="expression" dxfId="14" priority="8">
      <formula>B5&gt;0</formula>
    </cfRule>
  </conditionalFormatting>
  <conditionalFormatting sqref="B6">
    <cfRule type="expression" dxfId="15" priority="9">
      <formula>OR(B6=0,B6="0")</formula>
    </cfRule>
    <cfRule type="expression" dxfId="16" priority="10">
      <formula>B6&gt;0</formula>
    </cfRule>
  </conditionalFormatting>
  <hyperlinks>
    <hyperlink location="Validation_D003_G101_K21_0" ref="O21"/>
    <hyperlink location="Validation_D003_G101_K22_0" ref="O22"/>
    <hyperlink location="Validation_D003_G101_K24_0" ref="O24"/>
    <hyperlink location="Validation_D003_G101_K25_0" ref="O25"/>
    <hyperlink location="Validation_D003_G101_K26_0" ref="O26"/>
    <hyperlink location="Validation_D003_G101_K27_0" ref="O27"/>
    <hyperlink location="Validation_D003_G101_K28_0" ref="O28"/>
    <hyperlink location="Validation_D003_G101_K29_0" ref="O29"/>
    <hyperlink location="Validation_D003_G101_K30_0" ref="O30"/>
    <hyperlink location="Validation_D003_G101_K31_0" ref="O31"/>
    <hyperlink location="Validation_D003_G101_K32_0" ref="O32"/>
    <hyperlink location="Validation_D003_G101_K33_0" ref="O33"/>
    <hyperlink location="Validation_D003_G101_K34_0" ref="O34"/>
    <hyperlink location="Validation_D003_G101_K35_0" ref="O35"/>
    <hyperlink location="Validation_K006_G101_K24_0" ref="K39"/>
    <hyperlink location="Validation_D001_G101_K24_0" ref="K40"/>
    <hyperlink location="Validation_K005_G101_K24_0" ref="K41"/>
    <hyperlink location="Validation_K003_G101_K24_0" ref="K42"/>
    <hyperlink location="Validation_K006_G101_L24_0" ref="L39"/>
    <hyperlink location="Validation_D001_G101_L24_0" ref="L40"/>
    <hyperlink location="Validation_K005_G101_L24_0" ref="L41"/>
    <hyperlink location="Validation_K003_G101_L24_0" ref="L42"/>
    <hyperlink location="Validation_D002_G101_K26_0" ref="K43"/>
    <hyperlink location="Validation_D002_G101_L26_0" ref="L43"/>
    <hyperlink location="Validation_K004_G101_K28_0" ref="K44"/>
    <hyperlink location="Validation_K004_G101_L28_0" ref="L44"/>
    <hyperlink location="Validation_K001_G101_K29_0" ref="K45"/>
    <hyperlink location="Validation_K001_G101_L29_0" ref="L45"/>
    <hyperlink location="Validation_K002_G101_K31_0" ref="K46"/>
    <hyperlink location="Validation_K002_G101_L31_0" ref="L46"/>
    <hyperlink location="Validation_D001_G101_K32_0" ref="K47"/>
    <hyperlink location="Validation_D001_G101_L32_0" ref="L47"/>
  </hyperlinks>
  <printOptions gridLinesSet="0"/>
  <pageMargins left="0.39370078740157483" right="0.39370078740157483" top="0.47244094488188981" bottom="0.59055118110236227" header="0.31496062992125984" footer="0.31496062992125984"/>
  <pageSetup paperSize="9" scale="80" orientation="portrait" r:id="rId1"/>
  <headerFooter>
    <oddFooter><![CDATA[&L&G   &"Arial,Fett"vertraulich&C&D&RSeite &P]]></oddFooter>
  </headerFooter>
  <drawing r:id="rId4"/>
  <legacyDrawing r:id="rId6"/>
  <legacyDrawingHF r:id="rId2"/>
</worksheet>
</file>

<file path=xl/worksheets/sheet7.xml><?xml version="1.0" encoding="utf-8"?>
<worksheet xmlns="http://schemas.openxmlformats.org/spreadsheetml/2006/main">
  <dimension ref="A1:F45"/>
  <sheetViews>
    <sheetView workbookViewId="0"/>
  </sheetViews>
  <sheetFormatPr defaultRowHeight="15.0"/>
  <cols>
    <col min="1" max="1" width="14.78125" customWidth="true"/>
    <col min="2" max="2" width="24.78125" customWidth="true"/>
    <col min="3" max="3" width="40.78125" customWidth="true"/>
    <col min="4" max="4" width="50.78125" customWidth="true"/>
    <col min="5" max="5" width="50.78125" customWidth="true"/>
    <col min="6" max="6" width="14.78125" customWidth="true"/>
  </cols>
  <sheetData>
    <row r="1">
      <c r="A1" t="s" s="118">
        <v>62</v>
      </c>
    </row>
    <row r="4">
      <c r="A4" t="s" s="117">
        <v>63</v>
      </c>
    </row>
    <row r="5">
      <c r="A5" t="s">
        <v>162</v>
      </c>
      <c r="B5">
        <f>B9</f>
      </c>
    </row>
    <row r="6">
      <c r="A6" t="s">
        <v>163</v>
      </c>
      <c r="B6">
        <f>B10</f>
      </c>
    </row>
    <row r="8">
      <c r="A8" t="s" s="117">
        <v>28</v>
      </c>
    </row>
    <row r="9">
      <c r="A9" t="s">
        <v>162</v>
      </c>
      <c r="B9">
        <f>COUNTIFS(F14:F45,"*ERROR*")</f>
      </c>
    </row>
    <row r="10">
      <c r="A10" t="s">
        <v>163</v>
      </c>
      <c r="B10">
        <f>COUNTIFS(F14:F45,"*WARNING*")</f>
      </c>
    </row>
    <row r="13">
      <c r="A13" t="s">
        <v>74</v>
      </c>
      <c r="B13" t="s">
        <v>75</v>
      </c>
      <c r="C13" t="s">
        <v>76</v>
      </c>
      <c r="D13" t="s">
        <v>77</v>
      </c>
      <c r="E13" t="s">
        <v>78</v>
      </c>
      <c r="F13" t="s">
        <v>79</v>
      </c>
    </row>
    <row r="14">
      <c r="A14" t="s" s="120">
        <v>28</v>
      </c>
      <c r="B14" t="s" s="119">
        <v>80</v>
      </c>
      <c r="C14" t="s" s="120">
        <v>81</v>
      </c>
      <c r="D14" t="s" s="120">
        <v>82</v>
      </c>
      <c r="E14" t="s" s="120">
        <v>83</v>
      </c>
      <c r="F14" s="120">
        <f>IF(ABS('G101'!K24-SUM('G101'!K25,'G101'!K26,'G101'!K30))&lt;=0.5,"OK","ERROR")</f>
      </c>
    </row>
    <row r="15">
      <c r="A15" t="s" s="120">
        <v>28</v>
      </c>
      <c r="B15" t="s" s="119">
        <v>80</v>
      </c>
      <c r="C15" t="s" s="120">
        <v>81</v>
      </c>
      <c r="D15" t="s" s="120">
        <v>84</v>
      </c>
      <c r="E15" t="s" s="120">
        <v>85</v>
      </c>
      <c r="F15" s="120">
        <f>IF(ABS('G101'!L24-SUM('G101'!L25,'G101'!L26,'G101'!L30))&lt;=0.5,"OK","ERROR")</f>
      </c>
    </row>
    <row r="16">
      <c r="A16" t="s" s="120">
        <v>28</v>
      </c>
      <c r="B16" t="s" s="119">
        <v>80</v>
      </c>
      <c r="C16" t="s" s="120">
        <v>81</v>
      </c>
      <c r="D16" t="s" s="120">
        <v>86</v>
      </c>
      <c r="E16" t="s" s="120">
        <v>87</v>
      </c>
      <c r="F16" s="120">
        <f>IF(ABS('G101'!K32-SUM('G101'!K33,'G101'!K34,'G101'!K35))&lt;=0.5,"OK","ERROR")</f>
      </c>
    </row>
    <row r="17">
      <c r="A17" t="s" s="120">
        <v>28</v>
      </c>
      <c r="B17" t="s" s="119">
        <v>80</v>
      </c>
      <c r="C17" t="s" s="120">
        <v>81</v>
      </c>
      <c r="D17" t="s" s="120">
        <v>88</v>
      </c>
      <c r="E17" t="s" s="120">
        <v>89</v>
      </c>
      <c r="F17" s="120">
        <f>IF(ABS('G101'!L32-SUM('G101'!L33,'G101'!L34,'G101'!L35))&lt;=0.5,"OK","ERROR")</f>
      </c>
    </row>
    <row r="18">
      <c r="A18" t="s" s="120">
        <v>28</v>
      </c>
      <c r="B18" t="s" s="119">
        <v>90</v>
      </c>
      <c r="C18" t="s" s="120">
        <v>91</v>
      </c>
      <c r="D18" t="s" s="120">
        <v>92</v>
      </c>
      <c r="E18" t="s" s="120">
        <v>93</v>
      </c>
      <c r="F18" s="120">
        <f>IF(ABS('G101'!K26-SUM('G101'!K28,'G101'!K27))&lt;=0.5,"OK","ERROR")</f>
      </c>
    </row>
    <row r="19">
      <c r="A19" t="s" s="120">
        <v>28</v>
      </c>
      <c r="B19" t="s" s="119">
        <v>90</v>
      </c>
      <c r="C19" t="s" s="120">
        <v>91</v>
      </c>
      <c r="D19" t="s" s="120">
        <v>94</v>
      </c>
      <c r="E19" t="s" s="120">
        <v>95</v>
      </c>
      <c r="F19" s="120">
        <f>IF(ABS('G101'!L26-SUM('G101'!L28,'G101'!L27))&lt;=0.5,"OK","ERROR")</f>
      </c>
    </row>
    <row r="20">
      <c r="A20" t="s" s="120">
        <v>28</v>
      </c>
      <c r="B20" t="s" s="119">
        <v>96</v>
      </c>
      <c r="C20" t="s" s="120">
        <v>97</v>
      </c>
      <c r="D20" t="s" s="120">
        <v>98</v>
      </c>
      <c r="E20" t="s" s="120">
        <v>99</v>
      </c>
      <c r="F20" s="120">
        <f>IF('G101'!K21&gt;=SUM('G101'!L21),"OK","ERROR")</f>
      </c>
    </row>
    <row r="21">
      <c r="A21" t="s" s="120">
        <v>28</v>
      </c>
      <c r="B21" t="s" s="119">
        <v>96</v>
      </c>
      <c r="C21" t="s" s="120">
        <v>97</v>
      </c>
      <c r="D21" t="s" s="120">
        <v>100</v>
      </c>
      <c r="E21" t="s" s="120">
        <v>101</v>
      </c>
      <c r="F21" s="120">
        <f>IF('G101'!K22&gt;=SUM('G101'!L22),"OK","ERROR")</f>
      </c>
    </row>
    <row r="22">
      <c r="A22" t="s" s="120">
        <v>28</v>
      </c>
      <c r="B22" t="s" s="119">
        <v>96</v>
      </c>
      <c r="C22" t="s" s="120">
        <v>97</v>
      </c>
      <c r="D22" t="s" s="120">
        <v>102</v>
      </c>
      <c r="E22" t="s" s="120">
        <v>103</v>
      </c>
      <c r="F22" s="120">
        <f>IF('G101'!K24&gt;=SUM('G101'!L24),"OK","ERROR")</f>
      </c>
    </row>
    <row r="23">
      <c r="A23" t="s" s="120">
        <v>28</v>
      </c>
      <c r="B23" t="s" s="119">
        <v>96</v>
      </c>
      <c r="C23" t="s" s="120">
        <v>97</v>
      </c>
      <c r="D23" t="s" s="120">
        <v>104</v>
      </c>
      <c r="E23" t="s" s="120">
        <v>105</v>
      </c>
      <c r="F23" s="120">
        <f>IF('G101'!K25&gt;=SUM('G101'!L25),"OK","ERROR")</f>
      </c>
    </row>
    <row r="24">
      <c r="A24" t="s" s="120">
        <v>28</v>
      </c>
      <c r="B24" t="s" s="119">
        <v>96</v>
      </c>
      <c r="C24" t="s" s="120">
        <v>97</v>
      </c>
      <c r="D24" t="s" s="120">
        <v>106</v>
      </c>
      <c r="E24" t="s" s="120">
        <v>107</v>
      </c>
      <c r="F24" s="120">
        <f>IF('G101'!K26&gt;=SUM('G101'!L26),"OK","ERROR")</f>
      </c>
    </row>
    <row r="25">
      <c r="A25" t="s" s="120">
        <v>28</v>
      </c>
      <c r="B25" t="s" s="119">
        <v>96</v>
      </c>
      <c r="C25" t="s" s="120">
        <v>97</v>
      </c>
      <c r="D25" t="s" s="120">
        <v>108</v>
      </c>
      <c r="E25" t="s" s="120">
        <v>109</v>
      </c>
      <c r="F25" s="120">
        <f>IF('G101'!K27&gt;=SUM('G101'!L27),"OK","ERROR")</f>
      </c>
    </row>
    <row r="26">
      <c r="A26" t="s" s="120">
        <v>28</v>
      </c>
      <c r="B26" t="s" s="119">
        <v>96</v>
      </c>
      <c r="C26" t="s" s="120">
        <v>97</v>
      </c>
      <c r="D26" t="s" s="120">
        <v>110</v>
      </c>
      <c r="E26" t="s" s="120">
        <v>111</v>
      </c>
      <c r="F26" s="120">
        <f>IF('G101'!K28&gt;=SUM('G101'!L28),"OK","ERROR")</f>
      </c>
    </row>
    <row r="27">
      <c r="A27" t="s" s="120">
        <v>28</v>
      </c>
      <c r="B27" t="s" s="119">
        <v>96</v>
      </c>
      <c r="C27" t="s" s="120">
        <v>97</v>
      </c>
      <c r="D27" t="s" s="120">
        <v>112</v>
      </c>
      <c r="E27" t="s" s="120">
        <v>113</v>
      </c>
      <c r="F27" s="120">
        <f>IF('G101'!K29&gt;=SUM('G101'!L29),"OK","ERROR")</f>
      </c>
    </row>
    <row r="28">
      <c r="A28" t="s" s="120">
        <v>28</v>
      </c>
      <c r="B28" t="s" s="119">
        <v>96</v>
      </c>
      <c r="C28" t="s" s="120">
        <v>97</v>
      </c>
      <c r="D28" t="s" s="120">
        <v>114</v>
      </c>
      <c r="E28" t="s" s="120">
        <v>115</v>
      </c>
      <c r="F28" s="120">
        <f>IF('G101'!K30&gt;=SUM('G101'!L30),"OK","ERROR")</f>
      </c>
    </row>
    <row r="29">
      <c r="A29" t="s" s="120">
        <v>28</v>
      </c>
      <c r="B29" t="s" s="119">
        <v>96</v>
      </c>
      <c r="C29" t="s" s="120">
        <v>97</v>
      </c>
      <c r="D29" t="s" s="120">
        <v>116</v>
      </c>
      <c r="E29" t="s" s="120">
        <v>117</v>
      </c>
      <c r="F29" s="120">
        <f>IF('G101'!K31&gt;=SUM('G101'!L31),"OK","ERROR")</f>
      </c>
    </row>
    <row r="30">
      <c r="A30" t="s" s="120">
        <v>28</v>
      </c>
      <c r="B30" t="s" s="119">
        <v>96</v>
      </c>
      <c r="C30" t="s" s="120">
        <v>97</v>
      </c>
      <c r="D30" t="s" s="120">
        <v>118</v>
      </c>
      <c r="E30" t="s" s="120">
        <v>119</v>
      </c>
      <c r="F30" s="120">
        <f>IF('G101'!K32&gt;=SUM('G101'!L32),"OK","ERROR")</f>
      </c>
    </row>
    <row r="31">
      <c r="A31" t="s" s="120">
        <v>28</v>
      </c>
      <c r="B31" t="s" s="119">
        <v>96</v>
      </c>
      <c r="C31" t="s" s="120">
        <v>97</v>
      </c>
      <c r="D31" t="s" s="120">
        <v>120</v>
      </c>
      <c r="E31" t="s" s="120">
        <v>121</v>
      </c>
      <c r="F31" s="120">
        <f>IF('G101'!K33&gt;=SUM('G101'!L33),"OK","ERROR")</f>
      </c>
    </row>
    <row r="32">
      <c r="A32" t="s" s="120">
        <v>28</v>
      </c>
      <c r="B32" t="s" s="119">
        <v>96</v>
      </c>
      <c r="C32" t="s" s="120">
        <v>97</v>
      </c>
      <c r="D32" t="s" s="120">
        <v>122</v>
      </c>
      <c r="E32" t="s" s="120">
        <v>123</v>
      </c>
      <c r="F32" s="120">
        <f>IF('G101'!K34&gt;=SUM('G101'!L34),"OK","ERROR")</f>
      </c>
    </row>
    <row r="33">
      <c r="A33" t="s" s="120">
        <v>28</v>
      </c>
      <c r="B33" t="s" s="119">
        <v>96</v>
      </c>
      <c r="C33" t="s" s="120">
        <v>97</v>
      </c>
      <c r="D33" t="s" s="120">
        <v>124</v>
      </c>
      <c r="E33" t="s" s="120">
        <v>125</v>
      </c>
      <c r="F33" s="120">
        <f>IF('G101'!K35&gt;=SUM('G101'!L35),"OK","ERROR")</f>
      </c>
    </row>
    <row r="34">
      <c r="A34" t="s" s="120">
        <v>28</v>
      </c>
      <c r="B34" t="s" s="119">
        <v>126</v>
      </c>
      <c r="C34" t="s" s="120">
        <v>127</v>
      </c>
      <c r="D34" t="s" s="120">
        <v>128</v>
      </c>
      <c r="E34" t="s" s="120">
        <v>129</v>
      </c>
      <c r="F34" s="120">
        <f>IF('G101'!K29-0&gt;=-0.5,"OK","ERROR")</f>
      </c>
    </row>
    <row r="35">
      <c r="A35" t="s" s="120">
        <v>28</v>
      </c>
      <c r="B35" t="s" s="119">
        <v>126</v>
      </c>
      <c r="C35" t="s" s="120">
        <v>127</v>
      </c>
      <c r="D35" t="s" s="120">
        <v>130</v>
      </c>
      <c r="E35" t="s" s="120">
        <v>131</v>
      </c>
      <c r="F35" s="120">
        <f>IF('G101'!L29-0&gt;=-0.5,"OK","ERROR")</f>
      </c>
    </row>
    <row r="36">
      <c r="A36" t="s" s="120">
        <v>28</v>
      </c>
      <c r="B36" t="s" s="119">
        <v>132</v>
      </c>
      <c r="C36" t="s" s="120">
        <v>133</v>
      </c>
      <c r="D36" t="s" s="120">
        <v>134</v>
      </c>
      <c r="E36" t="s" s="120">
        <v>135</v>
      </c>
      <c r="F36" s="120">
        <f>IF('G101'!K31-0&gt;=-0.5,"OK","ERROR")</f>
      </c>
    </row>
    <row r="37">
      <c r="A37" t="s" s="120">
        <v>28</v>
      </c>
      <c r="B37" t="s" s="119">
        <v>132</v>
      </c>
      <c r="C37" t="s" s="120">
        <v>133</v>
      </c>
      <c r="D37" t="s" s="120">
        <v>136</v>
      </c>
      <c r="E37" t="s" s="120">
        <v>137</v>
      </c>
      <c r="F37" s="120">
        <f>IF('G101'!L31-0&gt;=-0.5,"OK","ERROR")</f>
      </c>
    </row>
    <row r="38">
      <c r="A38" t="s" s="120">
        <v>28</v>
      </c>
      <c r="B38" t="s" s="119">
        <v>138</v>
      </c>
      <c r="C38" t="s" s="120">
        <v>139</v>
      </c>
      <c r="D38" t="s" s="120">
        <v>140</v>
      </c>
      <c r="E38" t="s" s="120">
        <v>141</v>
      </c>
      <c r="F38" s="120">
        <f>IF('G101'!K24-'G101'!K31&gt;=-0.5,"OK","ERROR")</f>
      </c>
    </row>
    <row r="39">
      <c r="A39" t="s" s="120">
        <v>28</v>
      </c>
      <c r="B39" t="s" s="119">
        <v>138</v>
      </c>
      <c r="C39" t="s" s="120">
        <v>139</v>
      </c>
      <c r="D39" t="s" s="120">
        <v>142</v>
      </c>
      <c r="E39" t="s" s="120">
        <v>143</v>
      </c>
      <c r="F39" s="120">
        <f>IF('G101'!L24-'G101'!L31&gt;=-0.5,"OK","ERROR")</f>
      </c>
    </row>
    <row r="40">
      <c r="A40" t="s" s="120">
        <v>28</v>
      </c>
      <c r="B40" t="s" s="119">
        <v>144</v>
      </c>
      <c r="C40" t="s" s="120">
        <v>145</v>
      </c>
      <c r="D40" t="s" s="120">
        <v>146</v>
      </c>
      <c r="E40" t="s" s="120">
        <v>147</v>
      </c>
      <c r="F40" s="120">
        <f>IF('G101'!K28-'G101'!K29&gt;=-0.5,"OK","ERROR")</f>
      </c>
    </row>
    <row r="41">
      <c r="A41" t="s" s="120">
        <v>28</v>
      </c>
      <c r="B41" t="s" s="119">
        <v>144</v>
      </c>
      <c r="C41" t="s" s="120">
        <v>145</v>
      </c>
      <c r="D41" t="s" s="120">
        <v>148</v>
      </c>
      <c r="E41" t="s" s="120">
        <v>149</v>
      </c>
      <c r="F41" s="120">
        <f>IF('G101'!L28-'G101'!L29&gt;=-0.5,"OK","ERROR")</f>
      </c>
    </row>
    <row r="42">
      <c r="A42" t="s" s="120">
        <v>28</v>
      </c>
      <c r="B42" t="s" s="119">
        <v>150</v>
      </c>
      <c r="C42" t="s" s="120">
        <v>151</v>
      </c>
      <c r="D42" t="s" s="120">
        <v>152</v>
      </c>
      <c r="E42" t="s" s="120">
        <v>153</v>
      </c>
      <c r="F42" s="120">
        <f>IF('G101'!K24-('G101'!K29+'G101'!K31)&gt;=-0.5,"OK","ERROR")</f>
      </c>
    </row>
    <row r="43">
      <c r="A43" t="s" s="120">
        <v>28</v>
      </c>
      <c r="B43" t="s" s="119">
        <v>150</v>
      </c>
      <c r="C43" t="s" s="120">
        <v>151</v>
      </c>
      <c r="D43" t="s" s="120">
        <v>154</v>
      </c>
      <c r="E43" t="s" s="120">
        <v>155</v>
      </c>
      <c r="F43" s="120">
        <f>IF('G101'!L24-('G101'!L29+'G101'!L31)&gt;=-0.5,"OK","ERROR")</f>
      </c>
    </row>
    <row r="44">
      <c r="A44" t="s" s="120">
        <v>28</v>
      </c>
      <c r="B44" t="s" s="119">
        <v>156</v>
      </c>
      <c r="C44" t="s" s="120">
        <v>157</v>
      </c>
      <c r="D44" t="s" s="120">
        <v>158</v>
      </c>
      <c r="E44" t="s" s="120">
        <v>159</v>
      </c>
      <c r="F44" s="120">
        <f>IF('G101'!K24-0&gt;-0.5,"OK","WARNING")</f>
      </c>
    </row>
    <row r="45">
      <c r="A45" t="s" s="120">
        <v>28</v>
      </c>
      <c r="B45" t="s" s="119">
        <v>156</v>
      </c>
      <c r="C45" t="s" s="120">
        <v>157</v>
      </c>
      <c r="D45" t="s" s="120">
        <v>160</v>
      </c>
      <c r="E45" t="s" s="120">
        <v>161</v>
      </c>
      <c r="F45" s="120">
        <f>IF('G101'!L24-0&gt;-0.5,"OK","WARNING")</f>
      </c>
    </row>
  </sheetData>
  <sheetProtection sheet="true" selectLockedCells="false" selectUnlockedCells="false" formatCells="true" formatColumns="false" formatRows="true" insertColumns="true" insertRows="true" insertHyperlinks="true" deleteColumns="true" deleteRows="true" sort="true" autoFilter="false" pivotTables="true" objects="true" scenarios="true"/>
  <autoFilter ref="A13:F45"/>
  <conditionalFormatting sqref="B9 B5">
    <cfRule type="expression" dxfId="3" priority="1">
      <formula>AND(B5=0,NOT(ISBLANK(B5)))</formula>
    </cfRule>
    <cfRule type="expression" dxfId="4" priority="2">
      <formula>B5&gt;0</formula>
    </cfRule>
  </conditionalFormatting>
  <conditionalFormatting sqref="B10 B6">
    <cfRule type="expression" dxfId="5" priority="3">
      <formula>AND(B6=0,NOT(ISBLANK(B6)))</formula>
    </cfRule>
    <cfRule type="expression" dxfId="6" priority="4">
      <formula>B6&gt;0</formula>
    </cfRule>
  </conditionalFormatting>
  <hyperlinks>
    <hyperlink location="Validation_D001_G101_K24_0" ref="B14"/>
    <hyperlink location="Validation_D001_G101_L24_0" ref="B15"/>
    <hyperlink location="Validation_D001_G101_K32_0" ref="B16"/>
    <hyperlink location="Validation_D001_G101_L32_0" ref="B17"/>
    <hyperlink location="Validation_D002_G101_K26_0" ref="B18"/>
    <hyperlink location="Validation_D002_G101_L26_0" ref="B19"/>
    <hyperlink location="Validation_D003_G101_K21_0" ref="B20"/>
    <hyperlink location="Validation_D003_G101_K22_0" ref="B21"/>
    <hyperlink location="Validation_D003_G101_K24_0" ref="B22"/>
    <hyperlink location="Validation_D003_G101_K25_0" ref="B23"/>
    <hyperlink location="Validation_D003_G101_K26_0" ref="B24"/>
    <hyperlink location="Validation_D003_G101_K27_0" ref="B25"/>
    <hyperlink location="Validation_D003_G101_K28_0" ref="B26"/>
    <hyperlink location="Validation_D003_G101_K29_0" ref="B27"/>
    <hyperlink location="Validation_D003_G101_K30_0" ref="B28"/>
    <hyperlink location="Validation_D003_G101_K31_0" ref="B29"/>
    <hyperlink location="Validation_D003_G101_K32_0" ref="B30"/>
    <hyperlink location="Validation_D003_G101_K33_0" ref="B31"/>
    <hyperlink location="Validation_D003_G101_K34_0" ref="B32"/>
    <hyperlink location="Validation_D003_G101_K35_0" ref="B33"/>
    <hyperlink location="Validation_K001_G101_K29_0" ref="B34"/>
    <hyperlink location="Validation_K001_G101_L29_0" ref="B35"/>
    <hyperlink location="Validation_K002_G101_K31_0" ref="B36"/>
    <hyperlink location="Validation_K002_G101_L31_0" ref="B37"/>
    <hyperlink location="Validation_K003_G101_K24_0" ref="B38"/>
    <hyperlink location="Validation_K003_G101_L24_0" ref="B39"/>
    <hyperlink location="Validation_K004_G101_K28_0" ref="B40"/>
    <hyperlink location="Validation_K004_G101_L28_0" ref="B41"/>
    <hyperlink location="Validation_K005_G101_K24_0" ref="B42"/>
    <hyperlink location="Validation_K005_G101_L24_0" ref="B43"/>
    <hyperlink location="Validation_K006_G101_K24_0" ref="B44"/>
    <hyperlink location="Validation_K006_G101_L24_0" ref="B45"/>
  </hyperlink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C31"/>
  <sheetViews>
    <sheetView workbookViewId="0"/>
  </sheetViews>
  <sheetFormatPr defaultRowHeight="15.0"/>
  <cols>
    <col min="1" max="1" width="30.78125" customWidth="true"/>
    <col min="2" max="2" width="50.78125" customWidth="true"/>
    <col min="3" max="3" width="30.78125" customWidth="true"/>
  </cols>
  <sheetData>
    <row r="1">
      <c r="A1" t="s" s="123">
        <v>164</v>
      </c>
    </row>
    <row r="3">
      <c r="A3" t="s" s="122">
        <v>74</v>
      </c>
      <c r="B3" t="s" s="122">
        <v>165</v>
      </c>
      <c r="C3" t="s" s="122">
        <v>166</v>
      </c>
    </row>
    <row r="4">
      <c r="A4" t="s">
        <v>28</v>
      </c>
      <c r="B4" t="s">
        <v>167</v>
      </c>
      <c r="C4" t="s" s="124">
        <v>168</v>
      </c>
    </row>
    <row r="5">
      <c r="A5" t="s">
        <v>28</v>
      </c>
      <c r="B5" t="s">
        <v>169</v>
      </c>
      <c r="C5" t="s" s="124">
        <v>170</v>
      </c>
    </row>
    <row r="6">
      <c r="A6" t="s">
        <v>28</v>
      </c>
      <c r="B6" t="s">
        <v>171</v>
      </c>
      <c r="C6" t="s" s="124">
        <v>172</v>
      </c>
    </row>
    <row r="7">
      <c r="A7" t="s">
        <v>28</v>
      </c>
      <c r="B7" t="s">
        <v>173</v>
      </c>
      <c r="C7" t="s" s="124">
        <v>174</v>
      </c>
    </row>
    <row r="8">
      <c r="A8" t="s">
        <v>28</v>
      </c>
      <c r="B8" t="s">
        <v>175</v>
      </c>
      <c r="C8" t="s" s="124">
        <v>176</v>
      </c>
    </row>
    <row r="9">
      <c r="A9" t="s">
        <v>28</v>
      </c>
      <c r="B9" t="s">
        <v>177</v>
      </c>
      <c r="C9" t="s" s="124">
        <v>178</v>
      </c>
    </row>
    <row r="10">
      <c r="A10" t="s">
        <v>28</v>
      </c>
      <c r="B10" t="s">
        <v>179</v>
      </c>
      <c r="C10" t="s" s="124">
        <v>180</v>
      </c>
    </row>
    <row r="11">
      <c r="A11" t="s">
        <v>28</v>
      </c>
      <c r="B11" t="s">
        <v>181</v>
      </c>
      <c r="C11" t="s" s="124">
        <v>182</v>
      </c>
    </row>
    <row r="12">
      <c r="A12" t="s">
        <v>28</v>
      </c>
      <c r="B12" t="s">
        <v>183</v>
      </c>
      <c r="C12" t="s" s="124">
        <v>184</v>
      </c>
    </row>
    <row r="13">
      <c r="A13" t="s">
        <v>28</v>
      </c>
      <c r="B13" t="s">
        <v>185</v>
      </c>
      <c r="C13" t="s" s="124">
        <v>186</v>
      </c>
    </row>
    <row r="14">
      <c r="A14" t="s">
        <v>28</v>
      </c>
      <c r="B14" t="s">
        <v>187</v>
      </c>
      <c r="C14" t="s" s="124">
        <v>188</v>
      </c>
    </row>
    <row r="15">
      <c r="A15" t="s">
        <v>28</v>
      </c>
      <c r="B15" t="s">
        <v>189</v>
      </c>
      <c r="C15" t="s" s="124">
        <v>190</v>
      </c>
    </row>
    <row r="16">
      <c r="A16" t="s">
        <v>28</v>
      </c>
      <c r="B16" t="s">
        <v>191</v>
      </c>
      <c r="C16" t="s" s="124">
        <v>192</v>
      </c>
    </row>
    <row r="17">
      <c r="A17" t="s">
        <v>28</v>
      </c>
      <c r="B17" t="s">
        <v>193</v>
      </c>
      <c r="C17" t="s" s="124">
        <v>194</v>
      </c>
    </row>
    <row r="18">
      <c r="A18" t="s">
        <v>28</v>
      </c>
      <c r="B18" t="s">
        <v>195</v>
      </c>
      <c r="C18" t="s" s="124">
        <v>196</v>
      </c>
    </row>
    <row r="19">
      <c r="A19" t="s">
        <v>28</v>
      </c>
      <c r="B19" t="s">
        <v>197</v>
      </c>
      <c r="C19" t="s" s="124">
        <v>198</v>
      </c>
    </row>
    <row r="20">
      <c r="A20" t="s">
        <v>28</v>
      </c>
      <c r="B20" t="s">
        <v>199</v>
      </c>
      <c r="C20" t="s" s="124">
        <v>200</v>
      </c>
    </row>
    <row r="21">
      <c r="A21" t="s">
        <v>28</v>
      </c>
      <c r="B21" t="s">
        <v>201</v>
      </c>
      <c r="C21" t="s" s="124">
        <v>202</v>
      </c>
    </row>
    <row r="22">
      <c r="A22" t="s">
        <v>28</v>
      </c>
      <c r="B22" t="s">
        <v>203</v>
      </c>
      <c r="C22" t="s" s="124">
        <v>204</v>
      </c>
    </row>
    <row r="23">
      <c r="A23" t="s">
        <v>28</v>
      </c>
      <c r="B23" t="s">
        <v>205</v>
      </c>
      <c r="C23" t="s" s="124">
        <v>206</v>
      </c>
    </row>
    <row r="24">
      <c r="A24" t="s">
        <v>28</v>
      </c>
      <c r="B24" t="s">
        <v>207</v>
      </c>
      <c r="C24" t="s" s="124">
        <v>208</v>
      </c>
    </row>
    <row r="25">
      <c r="A25" t="s">
        <v>28</v>
      </c>
      <c r="B25" t="s">
        <v>209</v>
      </c>
      <c r="C25" t="s" s="124">
        <v>210</v>
      </c>
    </row>
    <row r="26">
      <c r="A26" t="s">
        <v>28</v>
      </c>
      <c r="B26" t="s">
        <v>211</v>
      </c>
      <c r="C26" t="s" s="124">
        <v>212</v>
      </c>
    </row>
    <row r="27">
      <c r="A27" t="s">
        <v>28</v>
      </c>
      <c r="B27" t="s">
        <v>213</v>
      </c>
      <c r="C27" t="s" s="124">
        <v>214</v>
      </c>
    </row>
    <row r="28">
      <c r="A28" t="s">
        <v>28</v>
      </c>
      <c r="B28" t="s">
        <v>215</v>
      </c>
      <c r="C28" t="s" s="124">
        <v>216</v>
      </c>
    </row>
    <row r="29">
      <c r="A29" t="s">
        <v>28</v>
      </c>
      <c r="B29" t="s">
        <v>217</v>
      </c>
      <c r="C29" t="s" s="124">
        <v>218</v>
      </c>
    </row>
    <row r="30">
      <c r="A30" t="s">
        <v>28</v>
      </c>
      <c r="B30" t="s">
        <v>219</v>
      </c>
      <c r="C30" t="s" s="124">
        <v>220</v>
      </c>
    </row>
    <row r="31">
      <c r="A31" t="s">
        <v>28</v>
      </c>
      <c r="B31" t="s">
        <v>221</v>
      </c>
      <c r="C31" t="s" s="124">
        <v>222</v>
      </c>
    </row>
  </sheetData>
  <sheetProtection sheet="true" selectLockedCells="false" selectUnlockedCells="false" formatCells="true" formatColumns="false" formatRows="true" insertColumns="true" insertRows="true" insertHyperlinks="true" deleteColumns="true" deleteRows="true" sort="true" autoFilter="false" pivotTables="true" objects="true" scenarios="true"/>
  <autoFilter ref="A3:C31"/>
  <hyperlinks>
    <hyperlink location="'G101'!K21" ref="C4"/>
    <hyperlink location="'G101'!L21" ref="C5"/>
    <hyperlink location="'G101'!K22" ref="C6"/>
    <hyperlink location="'G101'!L22" ref="C7"/>
    <hyperlink location="'G101'!K32" ref="C8"/>
    <hyperlink location="'G101'!K33" ref="C9"/>
    <hyperlink location="'G101'!K34" ref="C10"/>
    <hyperlink location="'G101'!K35" ref="C11"/>
    <hyperlink location="'G101'!L32" ref="C12"/>
    <hyperlink location="'G101'!L33" ref="C13"/>
    <hyperlink location="'G101'!L34" ref="C14"/>
    <hyperlink location="'G101'!L35" ref="C15"/>
    <hyperlink location="'G101'!K24" ref="C16"/>
    <hyperlink location="'G101'!K25" ref="C17"/>
    <hyperlink location="'G101'!K26" ref="C18"/>
    <hyperlink location="'G101'!K27" ref="C19"/>
    <hyperlink location="'G101'!K28" ref="C20"/>
    <hyperlink location="'G101'!K30" ref="C21"/>
    <hyperlink location="'G101'!L24" ref="C22"/>
    <hyperlink location="'G101'!L25" ref="C23"/>
    <hyperlink location="'G101'!L26" ref="C24"/>
    <hyperlink location="'G101'!L27" ref="C25"/>
    <hyperlink location="'G101'!L28" ref="C26"/>
    <hyperlink location="'G101'!L30" ref="C27"/>
    <hyperlink location="'G101'!K29" ref="C28"/>
    <hyperlink location="'G101'!L29" ref="C29"/>
    <hyperlink location="'G101'!K31" ref="C30"/>
    <hyperlink location="'G101'!L31" ref="C31"/>
  </hyperlinks>
  <pageMargins bottom="0.75" footer="0.3" header="0.3" left="0.7" right="0.7" top="0.75"/>
</worksheet>
</file>

<file path=customXml/_rels/item1.xml.rels><?xml version="1.0" encoding="UTF-8" standalone="no"?><Relationships xmlns="http://schemas.openxmlformats.org/package/2006/relationships"><Relationship Id="rId1" Target="itemProps1.xml" Type="http://schemas.openxmlformats.org/officeDocument/2006/relationships/customXmlProps"/></Relationships>
</file>

<file path=customXml/_rels/item2.xml.rels><?xml version="1.0" encoding="UTF-8" standalone="no"?><Relationships xmlns="http://schemas.openxmlformats.org/package/2006/relationships"><Relationship Id="rId1" Target="itemProps2.xml" Type="http://schemas.openxmlformats.org/officeDocument/2006/relationships/customXmlProps"/></Relationships>
</file>

<file path=customXml/_rels/item3.xml.rels><?xml version="1.0" encoding="UTF-8" standalone="no"?><Relationships xmlns="http://schemas.openxmlformats.org/package/2006/relationships"><Relationship Id="rId1" Target="itemProps3.xml" Type="http://schemas.openxmlformats.org/officeDocument/2006/relationships/customXmlProps"/></Relationships>
</file>

<file path=customXml/_rels/item4.xml.rels><?xml version="1.0" encoding="UTF-8" standalone="no"?><Relationships xmlns="http://schemas.openxmlformats.org/package/2006/relationships"><Relationship Id="rId1" Target="itemProps4.xml" Type="http://schemas.openxmlformats.org/officeDocument/2006/relationships/customXmlProps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D2F1A9EF0CD26458704E34F920B1F40" ma:contentTypeVersion="5" ma:contentTypeDescription="Create a new document." ma:contentTypeScope="" ma:versionID="0792e8a586ddfe9d8de8e6b9d549302b">
  <xsd:schema xmlns:xsd="http://www.w3.org/2001/XMLSchema" xmlns:xs="http://www.w3.org/2001/XMLSchema" xmlns:p="http://schemas.microsoft.com/office/2006/metadata/properties" xmlns:ns2="5f0592f7-ddc3-4725-828f-13a4b1adedb7" xmlns:ns3="a51d903e-b287-4697-a864-dff44a858ca1" targetNamespace="http://schemas.microsoft.com/office/2006/metadata/properties" ma:root="true" ma:fieldsID="93b2a3446a8c8c6f55bcb526012c595e" ns2:_="" ns3:_="">
    <xsd:import namespace="5f0592f7-ddc3-4725-828f-13a4b1adedb7"/>
    <xsd:import namespace="a51d903e-b287-4697-a864-dff44a858ca1"/>
    <xsd:element name="properties">
      <xsd:complexType>
        <xsd:sequence>
          <xsd:element name="documentManagement">
            <xsd:complexType>
              <xsd:all>
                <xsd:element ref="ns2:K_x00fc_rzel" minOccurs="0"/>
                <xsd:element ref="ns2:Titel" minOccurs="0"/>
                <xsd:element ref="ns2:Beschreibung1" minOccurs="0"/>
                <xsd:element ref="ns2:Beschreibung" minOccurs="0"/>
                <xsd:element ref="ns2:Sprache" minOccurs="0"/>
                <xsd:element ref="ns2:G_x00fc_ltigkeitsdatum" minOccurs="0"/>
                <xsd:element ref="ns2:G_x00fc_ltigkeitsdatumBis" minOccurs="0"/>
                <xsd:element ref="ns2:Sortierung" minOccurs="0"/>
                <xsd:element ref="ns2:PublikationVon" minOccurs="0"/>
                <xsd:element ref="ns2:PublikationBis" minOccurs="0"/>
                <xsd:element ref="ns2:Beschreibung0" minOccurs="0"/>
                <xsd:element ref="ns2:Version0" minOccurs="0"/>
                <xsd:element ref="ns2:In_x0020_Arbeit" minOccurs="0"/>
                <xsd:element ref="ns3:zuArchivieren" minOccurs="0"/>
                <xsd:element ref="ns3:ZIP_x0020_Anzeig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0592f7-ddc3-4725-828f-13a4b1adedb7" elementFormDefault="qualified">
    <xsd:import namespace="http://schemas.microsoft.com/office/2006/documentManagement/types"/>
    <xsd:import namespace="http://schemas.microsoft.com/office/infopath/2007/PartnerControls"/>
    <xsd:element name="K_x00fc_rzel" ma:index="1" nillable="true" ma:displayName="Kürzel" ma:internalName="K_x00fc_rzel">
      <xsd:simpleType>
        <xsd:restriction base="dms:Text">
          <xsd:maxLength value="255"/>
        </xsd:restriction>
      </xsd:simpleType>
    </xsd:element>
    <xsd:element name="Titel" ma:index="2" nillable="true" ma:displayName="Titel" ma:internalName="Titel">
      <xsd:simpleType>
        <xsd:restriction base="dms:Text">
          <xsd:maxLength value="255"/>
        </xsd:restriction>
      </xsd:simpleType>
    </xsd:element>
    <xsd:element name="Beschreibung1" ma:index="3" nillable="true" ma:displayName="Kategorie" ma:format="Dropdown" ma:indexed="true" ma:internalName="Beschreibung1">
      <xsd:simpleType>
        <xsd:union memberTypes="dms:Text">
          <xsd:simpleType>
            <xsd:restriction base="dms:Choice">
              <xsd:enumeration value="forms"/>
              <xsd:enumeration value="XML-scheme"/>
              <xsd:enumeration value="form title"/>
              <xsd:enumeration value="guidelines"/>
              <xsd:enumeration value="letter"/>
              <xsd:enumeration value="others"/>
              <xsd:enumeration value="regulations"/>
              <xsd:enumeration value="release"/>
              <xsd:enumeration value="validation rules"/>
            </xsd:restriction>
          </xsd:simpleType>
        </xsd:union>
      </xsd:simpleType>
    </xsd:element>
    <xsd:element name="Beschreibung" ma:index="4" nillable="true" ma:displayName="Version/Release" ma:default="Release" ma:format="Dropdown" ma:internalName="Beschreibung">
      <xsd:simpleType>
        <xsd:restriction base="dms:Choice">
          <xsd:enumeration value="Version"/>
          <xsd:enumeration value="no Version available"/>
          <xsd:enumeration value="Release"/>
        </xsd:restriction>
      </xsd:simpleType>
    </xsd:element>
    <xsd:element name="Sprache" ma:index="5" nillable="true" ma:displayName="Sprache" ma:default="de" ma:format="Dropdown" ma:internalName="Sprache">
      <xsd:simpleType>
        <xsd:union memberTypes="dms:Text">
          <xsd:simpleType>
            <xsd:restriction base="dms:Choice">
              <xsd:enumeration value="de"/>
              <xsd:enumeration value="fr"/>
              <xsd:enumeration value="en"/>
            </xsd:restriction>
          </xsd:simpleType>
        </xsd:union>
      </xsd:simpleType>
    </xsd:element>
    <xsd:element name="G_x00fc_ltigkeitsdatum" ma:index="6" nillable="true" ma:displayName="DatumVon" ma:description="Gültigkeitsdatum von" ma:format="DateOnly" ma:internalName="G_x00fc_ltigkeitsdatum" ma:readOnly="false">
      <xsd:simpleType>
        <xsd:restriction base="dms:DateTime"/>
      </xsd:simpleType>
    </xsd:element>
    <xsd:element name="G_x00fc_ltigkeitsdatumBis" ma:index="7" nillable="true" ma:displayName="DatumBis" ma:description="Gültigkeitsdatum bis (leer für unbestimmt)" ma:format="DateOnly" ma:internalName="G_x00fc_ltigkeitsdatumBis">
      <xsd:simpleType>
        <xsd:restriction base="dms:DateTime"/>
      </xsd:simpleType>
    </xsd:element>
    <xsd:element name="Sortierung" ma:index="8" nillable="true" ma:displayName="Sortierung" ma:description="0 = Automatische Sortierung (alphabetisch nach Kürzel)" ma:internalName="Sortierung">
      <xsd:simpleType>
        <xsd:restriction base="dms:Number">
          <xsd:maxInclusive value="9999"/>
          <xsd:minInclusive value="0"/>
        </xsd:restriction>
      </xsd:simpleType>
    </xsd:element>
    <xsd:element name="PublikationVon" ma:index="9" nillable="true" ma:displayName="PublikationVon" ma:description="Bitte nicht editieren. Wird für die Release-Zips automatisch gesetzt bei deren Erstellung." ma:format="DateOnly" ma:internalName="PublikationVon">
      <xsd:simpleType>
        <xsd:restriction base="dms:DateTime"/>
      </xsd:simpleType>
    </xsd:element>
    <xsd:element name="PublikationBis" ma:index="10" nillable="true" ma:displayName="PublikationBis" ma:description="Bitte nicht editieren. Wird für die Release-Zips automatisch gesetzt bei deren Erstellung." ma:format="DateOnly" ma:internalName="PublikationBis">
      <xsd:simpleType>
        <xsd:restriction base="dms:DateTime"/>
      </xsd:simpleType>
    </xsd:element>
    <xsd:element name="Beschreibung0" ma:index="11" nillable="true" ma:displayName="Beschreibung" ma:internalName="Beschreibung0">
      <xsd:simpleType>
        <xsd:restriction base="dms:Note">
          <xsd:maxLength value="255"/>
        </xsd:restriction>
      </xsd:simpleType>
    </xsd:element>
    <xsd:element name="Version0" ma:index="12" nillable="true" ma:displayName="VersionIntern" ma:description="DO NOT enter or change any data. It is used for release zip files internally." ma:indexed="true" ma:internalName="Version0">
      <xsd:simpleType>
        <xsd:restriction base="dms:Text">
          <xsd:maxLength value="255"/>
        </xsd:restriction>
      </xsd:simpleType>
    </xsd:element>
    <xsd:element name="In_x0020_Arbeit" ma:index="22" nillable="true" ma:displayName="Status" ma:default="in Arbeit" ma:format="RadioButtons" ma:internalName="In_x0020_Arbeit">
      <xsd:simpleType>
        <xsd:union memberTypes="dms:Text">
          <xsd:simpleType>
            <xsd:restriction base="dms:Choice">
              <xsd:enumeration value="in Arbeit"/>
            </xsd:restriction>
          </xsd:simpleType>
        </xsd:un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1d903e-b287-4697-a864-dff44a858ca1" elementFormDefault="qualified">
    <xsd:import namespace="http://schemas.microsoft.com/office/2006/documentManagement/types"/>
    <xsd:import namespace="http://schemas.microsoft.com/office/infopath/2007/PartnerControls"/>
    <xsd:element name="zuArchivieren" ma:index="23" nillable="true" ma:displayName="zu archivieren" ma:default="no" ma:format="Dropdown" ma:indexed="true" ma:internalName="zuArchivieren">
      <xsd:simpleType>
        <xsd:restriction base="dms:Choice">
          <xsd:enumeration value="yes"/>
          <xsd:enumeration value="no"/>
        </xsd:restriction>
      </xsd:simpleType>
    </xsd:element>
    <xsd:element name="ZIP_x0020_Anzeige" ma:index="24" nillable="true" ma:displayName="ZIP Anzeige unterdrücken" ma:default="0" ma:internalName="ZIP_x0020_Anzeig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_x00fc_rzel xmlns="5f0592f7-ddc3-4725-828f-13a4b1adedb7">GEVO_B.xlsx</K_x00fc_rzel>
    <ZIP_x0020_Anzeige xmlns="a51d903e-b287-4697-a864-dff44a858ca1">false</ZIP_x0020_Anzeige>
    <Titel xmlns="5f0592f7-ddc3-4725-828f-13a4b1adedb7">Ausgewählte Bilanzpositionen für die Geldmengenstatistik, Bankstelle</Titel>
    <PublikationBis xmlns="5f0592f7-ddc3-4725-828f-13a4b1adedb7" xsi:nil="true"/>
    <In_x0020_Arbeit xmlns="5f0592f7-ddc3-4725-828f-13a4b1adedb7">in Arbeit</In_x0020_Arbeit>
    <Sprache xmlns="5f0592f7-ddc3-4725-828f-13a4b1adedb7">de</Sprache>
    <Beschreibung xmlns="5f0592f7-ddc3-4725-828f-13a4b1adedb7">Release</Beschreibung>
    <Version0 xmlns="5f0592f7-ddc3-4725-828f-13a4b1adedb7" xsi:nil="true"/>
    <Sortierung xmlns="5f0592f7-ddc3-4725-828f-13a4b1adedb7">3</Sortierung>
    <Beschreibung0 xmlns="5f0592f7-ddc3-4725-828f-13a4b1adedb7">&lt;div&gt;&lt;/div&gt;</Beschreibung0>
    <Beschreibung1 xmlns="5f0592f7-ddc3-4725-828f-13a4b1adedb7">forms</Beschreibung1>
    <PublikationVon xmlns="5f0592f7-ddc3-4725-828f-13a4b1adedb7" xsi:nil="true"/>
    <zuArchivieren xmlns="a51d903e-b287-4697-a864-dff44a858ca1">no</zuArchivieren>
    <G_x00fc_ltigkeitsdatum xmlns="5f0592f7-ddc3-4725-828f-13a4b1adedb7">2015-11-29T23:00:00+00:00</G_x00fc_ltigkeitsdatum>
    <G_x00fc_ltigkeitsdatumBis xmlns="5f0592f7-ddc3-4725-828f-13a4b1adedb7" xsi:nil="true"/>
  </documentManagement>
</p:properties>
</file>

<file path=customXml/item3.xml><?xml version="1.0" encoding="utf-8"?>
<LongProperties xmlns="http://schemas.microsoft.com/office/2006/metadata/longProperties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CF1A18B-5E38-4DBE-9BA6-A9D9AA8DD7C9}"/>
</file>

<file path=customXml/itemProps2.xml><?xml version="1.0" encoding="utf-8"?>
<ds:datastoreItem xmlns:ds="http://schemas.openxmlformats.org/officeDocument/2006/customXml" ds:itemID="{52C873DE-49C1-48C6-9BF0-2EE6EE7606A6}">
  <ds:schemaRefs>
    <ds:schemaRef ds:uri="http://schemas.openxmlformats.org/package/2006/metadata/core-properties"/>
    <ds:schemaRef ds:uri="http://schemas.microsoft.com/office/infopath/2007/PartnerControls"/>
    <ds:schemaRef ds:uri="http://schemas.microsoft.com/sharepoint/v3"/>
    <ds:schemaRef ds:uri="ef2e210c-1bc5-4a6f-9b90-09f0dd7cbb30"/>
    <ds:schemaRef ds:uri="http://purl.org/dc/dcmitype/"/>
    <ds:schemaRef ds:uri="http://schemas.microsoft.com/office/2006/metadata/properties"/>
    <ds:schemaRef ds:uri="http://schemas.microsoft.com/sharepoint/v4"/>
    <ds:schemaRef ds:uri="http://schemas.microsoft.com/office/2006/documentManagement/types"/>
    <ds:schemaRef ds:uri="http://www.w3.org/XML/1998/namespace"/>
    <ds:schemaRef ds:uri="http://purl.org/dc/terms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AD3F75D8-521E-4F5D-AF92-2EB21101E503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CEFC5656-F348-4A13-BDB4-F9E433B8239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 xmlns:xsi="http://www.w3.org/2001/XMLSchema-instance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36</vt:i4>
      </vt:variant>
    </vt:vector>
  </HeadingPairs>
  <TitlesOfParts>
    <vt:vector size="38" baseType="lpstr">
      <vt:lpstr>Start</vt:lpstr>
      <vt:lpstr>G101</vt:lpstr>
      <vt:lpstr>'G101'!C_BIL.AKT.FMI.NOT</vt:lpstr>
      <vt:lpstr>'G101'!C_BIL.AKT.FMI.SCM</vt:lpstr>
      <vt:lpstr>'G101'!C_BIL.PAS.VKE.KOV</vt:lpstr>
      <vt:lpstr>'G101'!C_BIL.PAS.VKE.KOV.CAG</vt:lpstr>
      <vt:lpstr>'G101'!C_BIL.PAS.VKE.KOV.GMP</vt:lpstr>
      <vt:lpstr>'G101'!C_BIL.PAS.WFG</vt:lpstr>
      <vt:lpstr>'G101'!D1_CHE</vt:lpstr>
      <vt:lpstr>'G101'!D1_I</vt:lpstr>
      <vt:lpstr>'G101'!D2_CHF</vt:lpstr>
      <vt:lpstr>'G101'!D3_ASI</vt:lpstr>
      <vt:lpstr>'G101'!D3_KUE</vt:lpstr>
      <vt:lpstr>'G101'!D3_RLZ</vt:lpstr>
      <vt:lpstr>'G101'!D3_T</vt:lpstr>
      <vt:lpstr>'G101'!D4_KUN</vt:lpstr>
      <vt:lpstr>'G101'!D4_NUE</vt:lpstr>
      <vt:lpstr>'G101'!D4_T</vt:lpstr>
      <vt:lpstr>'G101'!D4_UEB</vt:lpstr>
      <vt:lpstr>'G101'!Druckbereich</vt:lpstr>
      <vt:lpstr>Start!Druckbereich</vt:lpstr>
      <vt:lpstr>'G101'!Drucktitel</vt:lpstr>
      <vt:lpstr>I_Language</vt:lpstr>
      <vt:lpstr>I_ReferDate</vt:lpstr>
      <vt:lpstr>I_ReportName</vt:lpstr>
      <vt:lpstr>I_Revision</vt:lpstr>
      <vt:lpstr>I_SubjectId</vt:lpstr>
      <vt:lpstr>I_TechNumber</vt:lpstr>
      <vt:lpstr>I_Version</vt:lpstr>
      <vt:lpstr>'G101'!INTERNAL</vt:lpstr>
      <vt:lpstr>P_Subtitle</vt:lpstr>
      <vt:lpstr>P_Title</vt:lpstr>
      <vt:lpstr>'G101'!T_Konsi_Errors</vt:lpstr>
      <vt:lpstr>'G101'!T_Konsi_Rules_Column</vt:lpstr>
      <vt:lpstr>'G101'!T_Konsi_Rules_Cross</vt:lpstr>
      <vt:lpstr>'G101'!T_Konsi_Rules_Row</vt:lpstr>
      <vt:lpstr>Start!T_Konsi_Summary</vt:lpstr>
      <vt:lpstr>'G101'!T_Konsi_Warnings</vt:lpstr>
    </vt:vector>
  </TitlesOfParts>
  <Company xsi:nil="true"/>
  <LinksUpToDate>false</LinksUpToDate>
  <SharedDoc>false</SharedDoc>
  <HyperlinksChanged>false</HyperlinksChanged>
  <AppVersion>16.0300</AppVersion>
  <HyperlinkBase xsi:nil="true"/>
  <Template xsi:nil="true"/>
  <Manager xsi:nil="true"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Ausgewählte Bilanzpositionen für die Geldmengenstatistik</dc:title>
  <dc:subject>Erhebungsmittel</dc:subject>
  <dc:creator>SNB BNS</dc:creator>
  <cp:keywords>Statistiken, Erhebungen, Erhebungsmittel</cp:keywords>
  <cp:lastPrinted>2015-04-23T09:11:01Z</cp:lastPrinted>
  <dcterms:created xsi:type="dcterms:W3CDTF">2009-02-17T07:47:47Z</dcterms:created>
  <dcterms:modified xsi:type="dcterms:W3CDTF">2020-11-11T10:09:58Z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el">
    <vt:lpwstr>Ausgewählte Bilanzpositionen für die Geldmengenstatistik, Bankstelle</vt:lpwstr>
  </property>
  <property fmtid="{D5CDD505-2E9C-101B-9397-08002B2CF9AE}" pid="3" name="In Arbeit">
    <vt:lpwstr>in Arbeit</vt:lpwstr>
  </property>
  <property fmtid="{D5CDD505-2E9C-101B-9397-08002B2CF9AE}" pid="4" name="Version0">
    <vt:lpwstr/>
  </property>
  <property fmtid="{D5CDD505-2E9C-101B-9397-08002B2CF9AE}" pid="5" name="Beschreibung1">
    <vt:lpwstr>forms</vt:lpwstr>
  </property>
  <property fmtid="{D5CDD505-2E9C-101B-9397-08002B2CF9AE}" pid="6" name="PublikationBis">
    <vt:lpwstr/>
  </property>
  <property fmtid="{D5CDD505-2E9C-101B-9397-08002B2CF9AE}" pid="7" name="PublikationVon">
    <vt:lpwstr/>
  </property>
  <property fmtid="{D5CDD505-2E9C-101B-9397-08002B2CF9AE}" pid="8" name="GültigkeitsdatumBis">
    <vt:lpwstr/>
  </property>
  <property fmtid="{D5CDD505-2E9C-101B-9397-08002B2CF9AE}" pid="9" name="ContentTypeId">
    <vt:lpwstr>0x0101007D2F1A9EF0CD26458704E34F920B1F40</vt:lpwstr>
  </property>
  <property fmtid="{D5CDD505-2E9C-101B-9397-08002B2CF9AE}" pid="10" name="Kategorie">
    <vt:lpwstr>Vorlagen</vt:lpwstr>
  </property>
  <property fmtid="{D5CDD505-2E9C-101B-9397-08002B2CF9AE}" pid="11" name="Order">
    <vt:lpwstr>3840700.00000000</vt:lpwstr>
  </property>
  <property fmtid="{D5CDD505-2E9C-101B-9397-08002B2CF9AE}" pid="12" name="SPSDescription">
    <vt:lpwstr>Vorlage der Excel Lieferscheine in d/e/f</vt:lpwstr>
  </property>
  <property fmtid="{D5CDD505-2E9C-101B-9397-08002B2CF9AE}" pid="13" name="Owner">
    <vt:lpwstr/>
  </property>
</Properties>
</file>