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60" windowWidth="9105" windowHeight="9765" tabRatio="701" activeTab="0"/>
  </bookViews>
  <sheets>
    <sheet name="Start" sheetId="1" r:id="rId1"/>
    <sheet name="K021.MELD" sheetId="2" r:id="rId2"/>
    <sheet name="K022_1.MELD" sheetId="3" r:id="rId3"/>
    <sheet name="K022_2.MELD" sheetId="4" r:id="rId4"/>
    <sheet name="K022_3.MELD" sheetId="5" r:id="rId5"/>
    <sheet name="K022_4.MELD" sheetId="6" r:id="rId6"/>
    <sheet name="K022_5.MELD" sheetId="7" r:id="rId7"/>
  </sheets>
  <definedNames>
    <definedName name="Date">#REF!</definedName>
    <definedName name="_xlnm.Print_Area" localSheetId="1">'K021.MELD'!$A$1:$AL$86</definedName>
    <definedName name="_xlnm.Print_Area" localSheetId="2">'K022_1.MELD'!$A$1:$O$86</definedName>
    <definedName name="_xlnm.Print_Area" localSheetId="3">'K022_2.MELD'!$A$1:$O$86</definedName>
    <definedName name="_xlnm.Print_Area" localSheetId="4">'K022_3.MELD'!$A$1:$O$86</definedName>
    <definedName name="_xlnm.Print_Area" localSheetId="5">'K022_4.MELD'!$A$1:$O$86</definedName>
    <definedName name="_xlnm.Print_Area" localSheetId="6">'K022_5.MELD'!$A$1:$O$86</definedName>
    <definedName name="_xlnm.Print_Area" localSheetId="0">'Start'!$A$1:$H$40</definedName>
    <definedName name="_xlnm.Print_Titles" localSheetId="1">'K021.MELD'!$A:$E,'K021.MELD'!$1:$15</definedName>
    <definedName name="_xlnm.Print_Titles" localSheetId="2">'K022_1.MELD'!$A:$B,'K022_1.MELD'!$1:$15</definedName>
    <definedName name="_xlnm.Print_Titles" localSheetId="3">'K022_2.MELD'!$A:$B,'K022_2.MELD'!$1:$15</definedName>
    <definedName name="_xlnm.Print_Titles" localSheetId="4">'K022_3.MELD'!$A:$B,'K022_3.MELD'!$1:$15</definedName>
    <definedName name="_xlnm.Print_Titles" localSheetId="5">'K022_4.MELD'!$A:$B,'K022_4.MELD'!$1:$15</definedName>
    <definedName name="_xlnm.Print_Titles" localSheetId="6">'K022_5.MELD'!$A:$B,'K022_5.MELD'!$1:$15</definedName>
    <definedName name="P_Subtitle">'Start'!$B$7</definedName>
    <definedName name="P_Title">'Start'!$B$6</definedName>
  </definedNames>
  <calcPr fullCalcOnLoad="1"/>
</workbook>
</file>

<file path=xl/sharedStrings.xml><?xml version="1.0" encoding="utf-8"?>
<sst xmlns="http://schemas.openxmlformats.org/spreadsheetml/2006/main" count="1378" uniqueCount="277">
  <si>
    <t>Schweizerische Nationalbank</t>
  </si>
  <si>
    <t>XXXXXX</t>
  </si>
  <si>
    <t>Datenerfassung</t>
  </si>
  <si>
    <t>Postfach</t>
  </si>
  <si>
    <t>Firma</t>
  </si>
  <si>
    <t>Adresse</t>
  </si>
  <si>
    <t>PLZ Ort</t>
  </si>
  <si>
    <t>E-Mail</t>
  </si>
  <si>
    <t>Formular</t>
  </si>
  <si>
    <t>(in 1'000 Franken)</t>
  </si>
  <si>
    <t>Kol. 01</t>
  </si>
  <si>
    <t>Kol. 02</t>
  </si>
  <si>
    <t>Kol. 07</t>
  </si>
  <si>
    <t>Kol. 05</t>
  </si>
  <si>
    <t>Kol. 10</t>
  </si>
  <si>
    <t>Kol. 11</t>
  </si>
  <si>
    <t>Kol. 12</t>
  </si>
  <si>
    <t>Kol. 13</t>
  </si>
  <si>
    <t>Kol. 16</t>
  </si>
  <si>
    <t>Kol. 17</t>
  </si>
  <si>
    <t>Kol. 15</t>
  </si>
  <si>
    <t>Kol. 04</t>
  </si>
  <si>
    <t>Kol. 06</t>
  </si>
  <si>
    <t>Kol. 09</t>
  </si>
  <si>
    <t>Kol. 14</t>
  </si>
  <si>
    <t>$fid</t>
  </si>
  <si>
    <t>Total Inland</t>
  </si>
  <si>
    <t>1.00.D0</t>
  </si>
  <si>
    <t>Total</t>
  </si>
  <si>
    <t>Kol.03</t>
  </si>
  <si>
    <t>Kol. 08</t>
  </si>
  <si>
    <t>Kol. 18</t>
  </si>
  <si>
    <t>Stichdatum</t>
  </si>
  <si>
    <t>Titel</t>
  </si>
  <si>
    <t>Kreditnehmer</t>
  </si>
  <si>
    <t>Wirtschaftssektoren und Branchen nach NOGA 2008</t>
  </si>
  <si>
    <t>Unselbständigerwerbende, Nichterwerbstätige usw.</t>
  </si>
  <si>
    <t xml:space="preserve">  davon</t>
  </si>
  <si>
    <t>A</t>
  </si>
  <si>
    <t>B</t>
  </si>
  <si>
    <t>C</t>
  </si>
  <si>
    <t>01-03</t>
  </si>
  <si>
    <t>05-09</t>
  </si>
  <si>
    <t>10-33</t>
  </si>
  <si>
    <t>Land- und Forstwirtschaft, Fischerei</t>
  </si>
  <si>
    <t>Kredite, die dem Konsumkreditgesetz unterstellt sind</t>
  </si>
  <si>
    <t>Bergbau und Gewinnung von Steinen und Erden</t>
  </si>
  <si>
    <t>Verarbeitendes Gewerbe/Herstellung von Waren</t>
  </si>
  <si>
    <t>10-12</t>
  </si>
  <si>
    <t>13-15</t>
  </si>
  <si>
    <t>16</t>
  </si>
  <si>
    <t>17,18</t>
  </si>
  <si>
    <t>19</t>
  </si>
  <si>
    <t>Kokerei und Mineralölverarbeitung</t>
  </si>
  <si>
    <t>20,21</t>
  </si>
  <si>
    <t>22</t>
  </si>
  <si>
    <t>Herstellung von Gummi und Kunststoffwaren</t>
  </si>
  <si>
    <t>23</t>
  </si>
  <si>
    <t>24,25</t>
  </si>
  <si>
    <t>26</t>
  </si>
  <si>
    <t>27</t>
  </si>
  <si>
    <t>Herstellung von elektrischen Ausrüstungen</t>
  </si>
  <si>
    <t>28</t>
  </si>
  <si>
    <t>29,30</t>
  </si>
  <si>
    <t>Maschinenbau</t>
  </si>
  <si>
    <t>D</t>
  </si>
  <si>
    <t>35</t>
  </si>
  <si>
    <t>Energieversorgung</t>
  </si>
  <si>
    <t>E</t>
  </si>
  <si>
    <t>36-39</t>
  </si>
  <si>
    <t>Wasserversorgung; Abwasser- und Abfallentsorgung</t>
  </si>
  <si>
    <t>und Beseitigung von Umweltverschmutzungen</t>
  </si>
  <si>
    <t>F</t>
  </si>
  <si>
    <t>41-43</t>
  </si>
  <si>
    <t>Baugewerbe/Bau</t>
  </si>
  <si>
    <t>G</t>
  </si>
  <si>
    <t>45-47</t>
  </si>
  <si>
    <t>45</t>
  </si>
  <si>
    <t>46</t>
  </si>
  <si>
    <t>Grosshandel (ohne Handel mit Motorfahrzeugen)</t>
  </si>
  <si>
    <t>47</t>
  </si>
  <si>
    <t>Detailhandel (ohne Handel mit Motorfahrzeugen)</t>
  </si>
  <si>
    <t>H</t>
  </si>
  <si>
    <t>49</t>
  </si>
  <si>
    <t>50</t>
  </si>
  <si>
    <t>51</t>
  </si>
  <si>
    <t>Landverkehr und Transport in Rohrfernleitungen</t>
  </si>
  <si>
    <t>Schifffahrt</t>
  </si>
  <si>
    <t>Luftfahrt</t>
  </si>
  <si>
    <t>52,53</t>
  </si>
  <si>
    <t>leistungen</t>
  </si>
  <si>
    <t>I</t>
  </si>
  <si>
    <t>55,56</t>
  </si>
  <si>
    <t>Gastgewerbe/Beherbergung und Gastronomie</t>
  </si>
  <si>
    <t>J</t>
  </si>
  <si>
    <t>58-63</t>
  </si>
  <si>
    <t>Information und Kommunikation</t>
  </si>
  <si>
    <t>60,61</t>
  </si>
  <si>
    <t>Rundfunkveranstalter; Telekommunikation</t>
  </si>
  <si>
    <t>62,63</t>
  </si>
  <si>
    <t>K</t>
  </si>
  <si>
    <t>Erbringung von Finanz- und Versicherungsdienst-</t>
  </si>
  <si>
    <t>64</t>
  </si>
  <si>
    <t>Erbringung von Finanzdienstleistungen</t>
  </si>
  <si>
    <t>65</t>
  </si>
  <si>
    <t>66</t>
  </si>
  <si>
    <t>L</t>
  </si>
  <si>
    <t>68</t>
  </si>
  <si>
    <t>Grundstücks- und Wohnungswesen</t>
  </si>
  <si>
    <t>M</t>
  </si>
  <si>
    <t>69-75</t>
  </si>
  <si>
    <t>Erbringung von freiberuflichen, wissenschaftlichen</t>
  </si>
  <si>
    <t>und technischen Dienstleistungen</t>
  </si>
  <si>
    <t>72</t>
  </si>
  <si>
    <t>Forschung und Entwicklung</t>
  </si>
  <si>
    <t>N</t>
  </si>
  <si>
    <t>77-82</t>
  </si>
  <si>
    <t>Erbringung von sonstigen wirtschaftlichen</t>
  </si>
  <si>
    <t>Dienstleistungen</t>
  </si>
  <si>
    <t>O</t>
  </si>
  <si>
    <t>84</t>
  </si>
  <si>
    <t>Öffentliche Verwaltung, Verteidigung; Sozial-</t>
  </si>
  <si>
    <t>versicherung</t>
  </si>
  <si>
    <t>843</t>
  </si>
  <si>
    <t>Sozialversicherung</t>
  </si>
  <si>
    <t>P</t>
  </si>
  <si>
    <t>85</t>
  </si>
  <si>
    <t>Erziehung und Unterricht</t>
  </si>
  <si>
    <t>Q</t>
  </si>
  <si>
    <t>86-88</t>
  </si>
  <si>
    <t>Gesundheits- und Sozialwesen</t>
  </si>
  <si>
    <t>Gesundheitswesen</t>
  </si>
  <si>
    <t>86</t>
  </si>
  <si>
    <t>R</t>
  </si>
  <si>
    <t>90-93</t>
  </si>
  <si>
    <t>Kunst, Unterhaltung und Erholung</t>
  </si>
  <si>
    <t>S</t>
  </si>
  <si>
    <t>94-96</t>
  </si>
  <si>
    <t>Erbringung von sonstigen Dienstleistungen</t>
  </si>
  <si>
    <t>U</t>
  </si>
  <si>
    <t>99</t>
  </si>
  <si>
    <t>Exterritoriale Organisationen und Körperschaften</t>
  </si>
  <si>
    <t>nicht zuordenbare Kredite</t>
  </si>
  <si>
    <t>Total Ausland</t>
  </si>
  <si>
    <t>Gesamttotal</t>
  </si>
  <si>
    <t>49-53</t>
  </si>
  <si>
    <t>Verkehr und Lagerei</t>
  </si>
  <si>
    <t>Kreditvolumenstatistik</t>
  </si>
  <si>
    <t>K021</t>
  </si>
  <si>
    <t>(Stand der Benützung)</t>
  </si>
  <si>
    <t>auf Sicht</t>
  </si>
  <si>
    <t>kündbar</t>
  </si>
  <si>
    <t>mit Restlaufzeit</t>
  </si>
  <si>
    <t>bis 1 Monat</t>
  </si>
  <si>
    <t>über 1 Monat</t>
  </si>
  <si>
    <t>über 3 Monate</t>
  </si>
  <si>
    <t>über 1 Jahr</t>
  </si>
  <si>
    <t>über 5 Jahre</t>
  </si>
  <si>
    <t>bis 3 Monate</t>
  </si>
  <si>
    <t>bis 1 Jahr</t>
  </si>
  <si>
    <t>bis 5 Jahre</t>
  </si>
  <si>
    <t>(Kol. 01 bis 07)</t>
  </si>
  <si>
    <t>gedeckt</t>
  </si>
  <si>
    <t>(Kol. 09 bis 15)</t>
  </si>
  <si>
    <t>ungedeckt</t>
  </si>
  <si>
    <t>Kol. 19</t>
  </si>
  <si>
    <t>Kol. 20</t>
  </si>
  <si>
    <t>Kol. 21</t>
  </si>
  <si>
    <t>Kol. 22</t>
  </si>
  <si>
    <t>Kol. 23</t>
  </si>
  <si>
    <t>Kol. 24</t>
  </si>
  <si>
    <t>Kol. 25</t>
  </si>
  <si>
    <t>(Kol. 17 bis 23)</t>
  </si>
  <si>
    <t>(Kol. 16 + 24)</t>
  </si>
  <si>
    <t>Total Kredite</t>
  </si>
  <si>
    <t>Stand der</t>
  </si>
  <si>
    <t>Benützung</t>
  </si>
  <si>
    <t>(Kol. 08+25)</t>
  </si>
  <si>
    <t>Limiten</t>
  </si>
  <si>
    <t>Stand direkte</t>
  </si>
  <si>
    <t>Wertberich-</t>
  </si>
  <si>
    <t>tigungen</t>
  </si>
  <si>
    <t>und</t>
  </si>
  <si>
    <t>Abschrei-</t>
  </si>
  <si>
    <t>bungen</t>
  </si>
  <si>
    <t>Gefährdete</t>
  </si>
  <si>
    <t>Forderungen</t>
  </si>
  <si>
    <t>Kol. 26</t>
  </si>
  <si>
    <t>Kol. 27</t>
  </si>
  <si>
    <t>Kol. 28</t>
  </si>
  <si>
    <t>Kol. 29</t>
  </si>
  <si>
    <t>Kol. 30</t>
  </si>
  <si>
    <t>$eod</t>
  </si>
  <si>
    <t>Total (Alle Kreditnehmer)</t>
  </si>
  <si>
    <t>K022_1</t>
  </si>
  <si>
    <t>(Stand der</t>
  </si>
  <si>
    <t>Benützung)</t>
  </si>
  <si>
    <t xml:space="preserve">Total </t>
  </si>
  <si>
    <t>(Kol. 02+03)</t>
  </si>
  <si>
    <t>(Kol. 01+04)</t>
  </si>
  <si>
    <t>tigungen und</t>
  </si>
  <si>
    <t>Unternehmen mit bis zu 9 Mitarbeitern</t>
  </si>
  <si>
    <t>Unternehmen mit 10 bis 49 Mitarbeitern</t>
  </si>
  <si>
    <t>Unternehmen mit 50 bis 249 Mitarbeitern</t>
  </si>
  <si>
    <t>Unternehmen mit 250 und mehr Mitarbeitern</t>
  </si>
  <si>
    <t>Kredite an öffentlich-rechtliche Körperschaften</t>
  </si>
  <si>
    <t>K022_5</t>
  </si>
  <si>
    <t>K022_4</t>
  </si>
  <si>
    <t>K022_3</t>
  </si>
  <si>
    <t>K022_2</t>
  </si>
  <si>
    <t>Kontrollen davon Positionen</t>
  </si>
  <si>
    <t>Prüfung &gt;0</t>
  </si>
  <si>
    <t>Prüfung Kol. 01-07=08</t>
  </si>
  <si>
    <t>Prüfung Kol. 09-15=16</t>
  </si>
  <si>
    <t>Prüfung Kol. 17-23=24</t>
  </si>
  <si>
    <t>Prüfungen</t>
  </si>
  <si>
    <t>Kol. 01-07=08</t>
  </si>
  <si>
    <t>Kol. 09-15=16</t>
  </si>
  <si>
    <t>Kol. 17-23=24</t>
  </si>
  <si>
    <t>resp</t>
  </si>
  <si>
    <t xml:space="preserve">Summe </t>
  </si>
  <si>
    <t>K022_1..5</t>
  </si>
  <si>
    <t>(Summen aus K022_1..5 ausser Zeilen 01, 02, 53, 55, 56)</t>
  </si>
  <si>
    <t>64-66</t>
  </si>
  <si>
    <t>Herstellung von Nahrungs- und Futtermitteln; Getränkeherstellung; Tabakverarbeitung</t>
  </si>
  <si>
    <t>Herstellung von Textilien, Bekleidung, Leder, Lederwaren und Schuhen</t>
  </si>
  <si>
    <t>Herstellung von Holz-, Flecht-, Korb- und Korkwaren (ohne Möbel)</t>
  </si>
  <si>
    <t xml:space="preserve">Herstellung von Papier, Pappe und Waren daraus, Druckerzeugnissen; Vervielfältigung von bespielten Ton-, Bild- und Datenträgern </t>
  </si>
  <si>
    <t xml:space="preserve">Herstellung von chemischen und pharmazeutischen Erzeugnissen </t>
  </si>
  <si>
    <t>Herstellung von Glas und Glaswaren, Keramik, Verarbeitung von Steinen und Erden</t>
  </si>
  <si>
    <t>Metallerzeugung und -bearbeitung; Herstellung von Metallerzeugnissen</t>
  </si>
  <si>
    <t>Herstellung von Datenverarbeitungsgeräten, elektronischen und optischen Erzeugnissen</t>
  </si>
  <si>
    <t>Herstellung von Automobilen und Automobilteilen; sonstiger Fahrzeugbau</t>
  </si>
  <si>
    <t>Handel mit Motorfahrzeugen; Instandhaltung und Reparatur von Motorfahrzeugen</t>
  </si>
  <si>
    <t>Lagerei sowie Erbringung von sonstigen Dienstleistungen für den Verkehr; Post-, Kurier- und Expressdienste</t>
  </si>
  <si>
    <t>Erbringung von Dienstleistungen der Informations- technologie; Informationsdienstleistungen</t>
  </si>
  <si>
    <t>Versicherungen, Rückversicherungen und Pensionskassen (ohne Sozialversicherung)</t>
  </si>
  <si>
    <t>Mit Finanz- und Versicherungsdienstleistungen verbundene Tätigkeiten</t>
  </si>
  <si>
    <t>Öffentliche Verwaltung; Auswärtige Angelegenheiten, Verteidigung, Rechtspflege/Justiz, öffentliche Sicherheit und Ordnung</t>
  </si>
  <si>
    <t>841,842</t>
  </si>
  <si>
    <t>Handel; Instandhaltung und Reparatur von Motorfahrzeugen</t>
  </si>
  <si>
    <t>1.00.D01</t>
  </si>
  <si>
    <t>Erhebung</t>
  </si>
  <si>
    <t>Formular(e)</t>
  </si>
  <si>
    <t xml:space="preserve"> -&gt;weiter mit Tabulator</t>
  </si>
  <si>
    <t>Bitte ausfüllen</t>
  </si>
  <si>
    <t>Abteilung</t>
  </si>
  <si>
    <t>Ansprechperson</t>
  </si>
  <si>
    <t>Tel-Nr.</t>
  </si>
  <si>
    <t>Validierungen</t>
  </si>
  <si>
    <t>Formulare bestellen:</t>
  </si>
  <si>
    <t>Fragen zu Erhebungen:</t>
  </si>
  <si>
    <t>Betreff:</t>
  </si>
  <si>
    <t>KRED</t>
  </si>
  <si>
    <t>K021-K022</t>
  </si>
  <si>
    <t>TT.MM.JJJJ</t>
  </si>
  <si>
    <t>Spezielle Lieferung</t>
  </si>
  <si>
    <t>Fehler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</si>
  <si>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</si>
  <si>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zur Datenlieferung verwenden Sie bitte ein separates Dokument</t>
    </r>
  </si>
  <si>
    <t>CH-8022 Zürich</t>
  </si>
  <si>
    <t>Erhebungsstufe: Bankstelle</t>
  </si>
  <si>
    <t>Release 2.8</t>
  </si>
  <si>
    <t>Differenzen zum</t>
  </si>
  <si>
    <t>Fair Value</t>
  </si>
  <si>
    <t>(gem. RVB-</t>
  </si>
  <si>
    <t>Rz 413ff.)</t>
  </si>
  <si>
    <t>nicht zuordenbare direkte Wertberichtigungen und Differenzen zum Fair Value</t>
  </si>
  <si>
    <t>Rz 413ff.))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</si>
  <si>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Meldung ist bis zum </t>
    </r>
    <r>
      <rPr>
        <b/>
        <sz val="10"/>
        <rFont val="Arial"/>
        <family val="2"/>
      </rPr>
      <t>20. des folgenden Monats</t>
    </r>
    <r>
      <rPr>
        <sz val="10"/>
        <rFont val="Arial"/>
        <family val="2"/>
      </rPr>
      <t xml:space="preserve"> einzureichen.</t>
    </r>
  </si>
  <si>
    <t>Abschnitt</t>
  </si>
  <si>
    <t>Hypothekarkredite</t>
  </si>
  <si>
    <t>Übrige Kredite</t>
  </si>
  <si>
    <t>Übrige Kredite (Fortsetzung)</t>
  </si>
  <si>
    <t>Tel: +41 58 631 00 00</t>
  </si>
  <si>
    <t>SNB-Code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</si>
  <si>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 val="single"/>
        <sz val="10"/>
        <color indexed="8"/>
        <rFont val="Arial"/>
        <family val="2"/>
      </rPr>
      <t>https://emi.snb.ch/de/emi/KRED</t>
    </r>
  </si>
</sst>
</file>

<file path=xl/styles.xml><?xml version="1.0" encoding="utf-8"?>
<styleSheet xmlns="http://schemas.openxmlformats.org/spreadsheetml/2006/main">
  <numFmts count="7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General_)"/>
    <numFmt numFmtId="185" formatCode="d/m/yy"/>
    <numFmt numFmtId="186" formatCode="00"/>
    <numFmt numFmtId="187" formatCode="0_)"/>
    <numFmt numFmtId="188" formatCode="#,##0_)"/>
    <numFmt numFmtId="189" formatCode="0."/>
    <numFmt numFmtId="190" formatCode="d/\ m/\ yy"/>
    <numFmt numFmtId="191" formatCode="##,##0_)"/>
    <numFmt numFmtId="192" formatCode="d/m/yy\ h:mm"/>
    <numFmt numFmtId="193" formatCode="d/m/yy\ h"/>
    <numFmt numFmtId="194" formatCode="d/m/yy\ h&quot; 00&quot;"/>
    <numFmt numFmtId="195" formatCode="0&quot; ERROR&quot;"/>
    <numFmt numFmtId="196" formatCode="&quot;Fr&quot;\ #,##0;\-&quot;Fr&quot;\ #,##0"/>
    <numFmt numFmtId="197" formatCode="&quot;Fr&quot;\ #,##0;[Red]\-&quot;Fr&quot;\ #,##0"/>
    <numFmt numFmtId="198" formatCode="&quot;Fr&quot;\ #,##0.00;\-&quot;Fr&quot;\ #,##0.00"/>
    <numFmt numFmtId="199" formatCode="&quot;Fr&quot;\ #,##0.00;[Red]\-&quot;Fr&quot;\ #,##0.00"/>
    <numFmt numFmtId="200" formatCode="h\:mm\ AM/PM"/>
    <numFmt numFmtId="201" formatCode="h\:mm\:ss\ AM/PM"/>
    <numFmt numFmtId="202" formatCode="hh\:mm"/>
    <numFmt numFmtId="203" formatCode="hh\:mm\:ss"/>
    <numFmt numFmtId="204" formatCode="d/mm/yy\ hh\:mm"/>
    <numFmt numFmtId="205" formatCode="d/mmm/yyyy"/>
    <numFmt numFmtId="206" formatCode="d/mmmm/yyyy"/>
    <numFmt numFmtId="207" formatCode="d/mmmm\ yyyy"/>
    <numFmt numFmtId="208" formatCode="mmyy"/>
    <numFmt numFmtId="209" formatCode="mm/yy"/>
    <numFmt numFmtId="210" formatCode="#,###"/>
    <numFmt numFmtId="211" formatCode="0.000"/>
    <numFmt numFmtId="212" formatCode="0_);[Red]\-0_)"/>
    <numFmt numFmtId="213" formatCode="000000"/>
    <numFmt numFmtId="214" formatCode="d/mm/yy"/>
    <numFmt numFmtId="215" formatCode="##,##0.0_)"/>
    <numFmt numFmtId="216" formatCode="d/mm/yyyy"/>
    <numFmt numFmtId="217" formatCode="d/m/yyyy"/>
    <numFmt numFmtId="218" formatCode="0&quot; Warnung&quot;"/>
    <numFmt numFmtId="219" formatCode="&quot;Ja&quot;;&quot;Ja&quot;;&quot;Nein&quot;"/>
    <numFmt numFmtId="220" formatCode="&quot;Wahr&quot;;&quot;Wahr&quot;;&quot;Falsch&quot;"/>
    <numFmt numFmtId="221" formatCode="&quot;Ein&quot;;&quot;Ein&quot;;&quot;Aus&quot;"/>
    <numFmt numFmtId="222" formatCode="[$€-2]\ #,##0.00_);[Red]\([$€-2]\ #,##0.00\)"/>
    <numFmt numFmtId="223" formatCode="#,##0_);;@"/>
    <numFmt numFmtId="224" formatCode="#,##0_);@"/>
    <numFmt numFmtId="225" formatCode="#,##0_);[Red]#,##0_);;@"/>
    <numFmt numFmtId="226" formatCode="#,##0_);[Red]\-#,##0_);;@"/>
    <numFmt numFmtId="227" formatCode=";;;"/>
  </numFmts>
  <fonts count="77">
    <font>
      <sz val="10"/>
      <color theme="1"/>
      <name val="Arial"/>
      <family val="2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Palatino"/>
      <family val="0"/>
    </font>
    <font>
      <sz val="10"/>
      <color indexed="12"/>
      <name val="Arial"/>
      <family val="2"/>
    </font>
    <font>
      <sz val="10"/>
      <name val="Palatino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226" fontId="0" fillId="0" borderId="2" applyFill="0">
      <alignment/>
      <protection locked="0"/>
    </xf>
    <xf numFmtId="0" fontId="0" fillId="27" borderId="3" applyNumberFormat="0">
      <alignment vertical="center"/>
      <protection/>
    </xf>
    <xf numFmtId="226" fontId="0" fillId="0" borderId="4">
      <alignment/>
      <protection/>
    </xf>
    <xf numFmtId="0" fontId="49" fillId="26" borderId="5" applyNumberFormat="0" applyAlignment="0" applyProtection="0"/>
    <xf numFmtId="0" fontId="50" fillId="0" borderId="0" applyNumberFormat="0" applyFill="0" applyBorder="0" applyAlignment="0" applyProtection="0"/>
    <xf numFmtId="0" fontId="0" fillId="0" borderId="6" applyNumberFormat="0">
      <alignment horizontal="center" vertical="center"/>
      <protection/>
    </xf>
    <xf numFmtId="41" fontId="46" fillId="0" borderId="0" applyFont="0" applyFill="0" applyBorder="0" applyAlignment="0" applyProtection="0"/>
    <xf numFmtId="0" fontId="51" fillId="28" borderId="5" applyNumberFormat="0" applyAlignment="0" applyProtection="0"/>
    <xf numFmtId="226" fontId="0" fillId="0" borderId="3" applyNumberFormat="0" applyFont="0" applyAlignment="0">
      <protection/>
    </xf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46" fillId="0" borderId="0" applyFont="0" applyFill="0" applyBorder="0" applyAlignment="0" applyProtection="0"/>
    <xf numFmtId="186" fontId="0" fillId="30" borderId="3">
      <alignment horizont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3" fillId="32" borderId="8" applyNumberFormat="0" applyFont="0" applyAlignment="0" applyProtection="0"/>
    <xf numFmtId="9" fontId="46" fillId="0" borderId="0" applyFont="0" applyFill="0" applyBorder="0" applyAlignment="0" applyProtection="0"/>
    <xf numFmtId="0" fontId="57" fillId="33" borderId="0" applyNumberFormat="0" applyBorder="0" applyAlignment="0" applyProtection="0"/>
    <xf numFmtId="184" fontId="7" fillId="0" borderId="0" applyFill="0" applyBorder="0">
      <alignment horizontal="left"/>
      <protection/>
    </xf>
    <xf numFmtId="0" fontId="4" fillId="0" borderId="9" applyFon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4" borderId="13">
      <alignment horizontal="center" vertical="center"/>
      <protection/>
    </xf>
    <xf numFmtId="0" fontId="64" fillId="0" borderId="14" applyNumberFormat="0" applyFill="0" applyAlignment="0" applyProtection="0"/>
    <xf numFmtId="175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5" borderId="15" applyNumberFormat="0" applyAlignment="0" applyProtection="0"/>
  </cellStyleXfs>
  <cellXfs count="204">
    <xf numFmtId="0" fontId="0" fillId="0" borderId="0" xfId="0" applyAlignment="1">
      <alignment/>
    </xf>
    <xf numFmtId="0" fontId="0" fillId="0" borderId="6" xfId="45">
      <alignment horizontal="center" vertical="center"/>
      <protection/>
    </xf>
    <xf numFmtId="186" fontId="0" fillId="30" borderId="3" xfId="53">
      <alignment horizontal="center"/>
      <protection/>
    </xf>
    <xf numFmtId="0" fontId="63" fillId="34" borderId="13" xfId="67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59" applyFont="1" applyBorder="1">
      <alignment horizontal="left"/>
      <protection/>
    </xf>
    <xf numFmtId="184" fontId="6" fillId="0" borderId="0" xfId="59" applyFont="1" applyBorder="1">
      <alignment horizontal="left"/>
      <protection/>
    </xf>
    <xf numFmtId="0" fontId="4" fillId="0" borderId="23" xfId="0" applyFont="1" applyBorder="1" applyAlignment="1">
      <alignment/>
    </xf>
    <xf numFmtId="0" fontId="4" fillId="0" borderId="3" xfId="0" applyFont="1" applyBorder="1" applyAlignment="1">
      <alignment/>
    </xf>
    <xf numFmtId="184" fontId="7" fillId="0" borderId="21" xfId="59" applyFont="1" applyBorder="1">
      <alignment horizontal="left"/>
      <protection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4" xfId="0" applyFont="1" applyBorder="1" applyAlignment="1">
      <alignment/>
    </xf>
    <xf numFmtId="195" fontId="9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84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25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84" fontId="4" fillId="0" borderId="18" xfId="0" applyNumberFormat="1" applyFont="1" applyBorder="1" applyAlignment="1">
      <alignment/>
    </xf>
    <xf numFmtId="14" fontId="4" fillId="0" borderId="20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 horizontal="left"/>
    </xf>
    <xf numFmtId="195" fontId="9" fillId="0" borderId="22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4" fontId="10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184" fontId="7" fillId="0" borderId="0" xfId="59" applyFont="1" applyBorder="1">
      <alignment horizontal="left"/>
      <protection/>
    </xf>
    <xf numFmtId="216" fontId="8" fillId="0" borderId="25" xfId="0" applyNumberFormat="1" applyFont="1" applyBorder="1" applyAlignment="1" applyProtection="1" quotePrefix="1">
      <alignment horizontal="center" vertical="center"/>
      <protection/>
    </xf>
    <xf numFmtId="0" fontId="4" fillId="0" borderId="20" xfId="0" applyFont="1" applyBorder="1" applyAlignment="1">
      <alignment horizontal="left" vertical="top" wrapText="1"/>
    </xf>
    <xf numFmtId="0" fontId="8" fillId="0" borderId="18" xfId="0" applyFont="1" applyBorder="1" applyAlignment="1">
      <alignment/>
    </xf>
    <xf numFmtId="184" fontId="4" fillId="0" borderId="0" xfId="59" applyFont="1" applyBorder="1">
      <alignment horizontal="left"/>
      <protection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8" xfId="0" applyFont="1" applyBorder="1" applyAlignment="1">
      <alignment horizontal="right"/>
    </xf>
    <xf numFmtId="184" fontId="4" fillId="0" borderId="0" xfId="59" applyFont="1" applyBorder="1" applyAlignment="1">
      <alignment horizontal="right"/>
      <protection/>
    </xf>
    <xf numFmtId="187" fontId="0" fillId="27" borderId="3" xfId="41" applyNumberFormat="1">
      <alignment vertical="center"/>
      <protection/>
    </xf>
    <xf numFmtId="226" fontId="0" fillId="0" borderId="2" xfId="40">
      <alignment/>
      <protection locked="0"/>
    </xf>
    <xf numFmtId="0" fontId="0" fillId="0" borderId="0" xfId="0" applyAlignment="1">
      <alignment/>
    </xf>
    <xf numFmtId="0" fontId="4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9" xfId="60" applyFont="1" applyBorder="1" applyAlignment="1">
      <alignment horizontal="left"/>
    </xf>
    <xf numFmtId="0" fontId="7" fillId="0" borderId="28" xfId="6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9" xfId="60" applyFont="1" applyBorder="1" applyAlignment="1">
      <alignment/>
    </xf>
    <xf numFmtId="0" fontId="7" fillId="0" borderId="28" xfId="60" applyFont="1" applyBorder="1" applyAlignment="1">
      <alignment horizontal="left"/>
    </xf>
    <xf numFmtId="0" fontId="7" fillId="0" borderId="0" xfId="0" applyFont="1" applyBorder="1" applyAlignment="1" quotePrefix="1">
      <alignment/>
    </xf>
    <xf numFmtId="0" fontId="7" fillId="0" borderId="20" xfId="0" applyFont="1" applyBorder="1" applyAlignment="1">
      <alignment/>
    </xf>
    <xf numFmtId="0" fontId="4" fillId="0" borderId="21" xfId="0" applyFont="1" applyFill="1" applyBorder="1" applyAlignment="1">
      <alignment/>
    </xf>
    <xf numFmtId="184" fontId="9" fillId="0" borderId="21" xfId="59" applyFont="1" applyBorder="1">
      <alignment horizontal="left"/>
      <protection/>
    </xf>
    <xf numFmtId="0" fontId="7" fillId="0" borderId="29" xfId="60" applyFont="1" applyBorder="1" applyAlignment="1">
      <alignment horizontal="left"/>
    </xf>
    <xf numFmtId="0" fontId="7" fillId="0" borderId="30" xfId="6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 quotePrefix="1">
      <alignment/>
    </xf>
    <xf numFmtId="0" fontId="7" fillId="0" borderId="21" xfId="60" applyFont="1" applyBorder="1" applyAlignment="1">
      <alignment/>
    </xf>
    <xf numFmtId="0" fontId="7" fillId="0" borderId="22" xfId="60" applyFont="1" applyBorder="1" applyAlignment="1">
      <alignment horizontal="left"/>
    </xf>
    <xf numFmtId="0" fontId="12" fillId="0" borderId="21" xfId="0" applyFont="1" applyBorder="1" applyAlignment="1">
      <alignment/>
    </xf>
    <xf numFmtId="187" fontId="0" fillId="27" borderId="3" xfId="41" applyNumberFormat="1" applyBorder="1">
      <alignment vertical="center"/>
      <protection/>
    </xf>
    <xf numFmtId="0" fontId="4" fillId="0" borderId="25" xfId="0" applyFont="1" applyBorder="1" applyAlignment="1">
      <alignment/>
    </xf>
    <xf numFmtId="187" fontId="0" fillId="27" borderId="23" xfId="41" applyNumberFormat="1" applyBorder="1">
      <alignment vertical="center"/>
      <protection/>
    </xf>
    <xf numFmtId="0" fontId="67" fillId="0" borderId="3" xfId="0" applyFont="1" applyBorder="1" applyAlignment="1">
      <alignment horizontal="left"/>
    </xf>
    <xf numFmtId="0" fontId="67" fillId="0" borderId="20" xfId="0" applyFont="1" applyBorder="1" applyAlignment="1">
      <alignment horizontal="left" vertical="top" wrapText="1"/>
    </xf>
    <xf numFmtId="187" fontId="4" fillId="27" borderId="3" xfId="41" applyNumberFormat="1" applyFont="1">
      <alignment vertical="center"/>
      <protection/>
    </xf>
    <xf numFmtId="226" fontId="4" fillId="0" borderId="4" xfId="42" applyFont="1">
      <alignment/>
      <protection/>
    </xf>
    <xf numFmtId="0" fontId="7" fillId="0" borderId="30" xfId="60" applyFont="1" applyBorder="1" applyAlignment="1">
      <alignment wrapText="1"/>
    </xf>
    <xf numFmtId="184" fontId="4" fillId="0" borderId="20" xfId="59" applyFont="1" applyBorder="1" applyAlignment="1">
      <alignment horizontal="left" wrapText="1"/>
      <protection/>
    </xf>
    <xf numFmtId="0" fontId="4" fillId="0" borderId="28" xfId="60" applyFont="1" applyBorder="1" applyAlignment="1">
      <alignment wrapText="1"/>
    </xf>
    <xf numFmtId="0" fontId="7" fillId="0" borderId="28" xfId="60" applyFont="1" applyBorder="1" applyAlignment="1">
      <alignment horizontal="left" wrapText="1"/>
    </xf>
    <xf numFmtId="0" fontId="4" fillId="0" borderId="28" xfId="60" applyFont="1" applyBorder="1" applyAlignment="1">
      <alignment horizontal="left" wrapText="1"/>
    </xf>
    <xf numFmtId="0" fontId="8" fillId="0" borderId="28" xfId="60" applyFont="1" applyBorder="1" applyAlignment="1">
      <alignment wrapText="1"/>
    </xf>
    <xf numFmtId="184" fontId="7" fillId="0" borderId="20" xfId="59" applyFont="1" applyBorder="1" applyAlignment="1">
      <alignment horizontal="left" wrapText="1"/>
      <protection/>
    </xf>
    <xf numFmtId="0" fontId="4" fillId="0" borderId="9" xfId="60" applyFont="1" applyAlignment="1">
      <alignment wrapText="1"/>
    </xf>
    <xf numFmtId="0" fontId="7" fillId="0" borderId="20" xfId="0" applyFont="1" applyBorder="1" applyAlignment="1">
      <alignment wrapText="1"/>
    </xf>
    <xf numFmtId="0" fontId="7" fillId="0" borderId="28" xfId="60" applyFont="1" applyBorder="1" applyAlignment="1">
      <alignment wrapText="1"/>
    </xf>
    <xf numFmtId="0" fontId="4" fillId="0" borderId="20" xfId="60" applyFont="1" applyBorder="1" applyAlignment="1">
      <alignment horizontal="left" wrapText="1"/>
    </xf>
    <xf numFmtId="184" fontId="4" fillId="0" borderId="22" xfId="59" applyFont="1" applyBorder="1" applyAlignment="1">
      <alignment horizontal="left" wrapText="1"/>
      <protection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6" fontId="7" fillId="0" borderId="0" xfId="0" applyNumberFormat="1" applyFont="1" applyBorder="1" applyAlignment="1" quotePrefix="1">
      <alignment vertical="top"/>
    </xf>
    <xf numFmtId="0" fontId="7" fillId="0" borderId="0" xfId="0" applyFont="1" applyBorder="1" applyAlignment="1" quotePrefix="1">
      <alignment vertical="top"/>
    </xf>
    <xf numFmtId="0" fontId="4" fillId="0" borderId="0" xfId="0" applyFont="1" applyBorder="1" applyAlignment="1" quotePrefix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quotePrefix="1">
      <alignment vertical="top"/>
    </xf>
    <xf numFmtId="0" fontId="4" fillId="0" borderId="21" xfId="0" applyFont="1" applyBorder="1" applyAlignment="1">
      <alignment vertical="top"/>
    </xf>
    <xf numFmtId="0" fontId="7" fillId="0" borderId="0" xfId="0" applyFont="1" applyBorder="1" applyAlignment="1" quotePrefix="1">
      <alignment/>
    </xf>
    <xf numFmtId="0" fontId="4" fillId="0" borderId="0" xfId="60" applyFont="1" applyBorder="1" applyAlignment="1">
      <alignment/>
    </xf>
    <xf numFmtId="0" fontId="4" fillId="0" borderId="9" xfId="60" applyFont="1" applyBorder="1" applyAlignment="1">
      <alignment/>
    </xf>
    <xf numFmtId="184" fontId="7" fillId="0" borderId="20" xfId="59" applyFont="1" applyBorder="1">
      <alignment horizontal="left"/>
      <protection/>
    </xf>
    <xf numFmtId="184" fontId="7" fillId="0" borderId="22" xfId="59" applyFont="1" applyBorder="1">
      <alignment horizontal="left"/>
      <protection/>
    </xf>
    <xf numFmtId="0" fontId="67" fillId="0" borderId="21" xfId="0" applyFont="1" applyBorder="1" applyAlignment="1">
      <alignment/>
    </xf>
    <xf numFmtId="0" fontId="4" fillId="0" borderId="20" xfId="0" applyFont="1" applyBorder="1" applyAlignment="1">
      <alignment horizontal="left"/>
    </xf>
    <xf numFmtId="187" fontId="0" fillId="27" borderId="0" xfId="41" applyNumberFormat="1" applyBorder="1">
      <alignment vertical="center"/>
      <protection/>
    </xf>
    <xf numFmtId="226" fontId="4" fillId="0" borderId="4" xfId="42" applyFont="1" applyBorder="1">
      <alignment/>
      <protection/>
    </xf>
    <xf numFmtId="226" fontId="4" fillId="0" borderId="2" xfId="40" applyFont="1">
      <alignment/>
      <protection locked="0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2" fillId="0" borderId="0" xfId="66" applyAlignment="1">
      <alignment/>
    </xf>
    <xf numFmtId="0" fontId="69" fillId="0" borderId="0" xfId="0" applyFont="1" applyFill="1" applyAlignment="1">
      <alignment vertical="center" textRotation="90"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  <xf numFmtId="0" fontId="68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1" fillId="0" borderId="31" xfId="0" applyFont="1" applyBorder="1" applyAlignment="1">
      <alignment horizontal="right" vertical="center"/>
    </xf>
    <xf numFmtId="213" fontId="69" fillId="7" borderId="32" xfId="0" applyNumberFormat="1" applyFont="1" applyFill="1" applyBorder="1" applyAlignment="1" applyProtection="1">
      <alignment horizontal="center" vertical="center"/>
      <protection locked="0"/>
    </xf>
    <xf numFmtId="14" fontId="69" fillId="7" borderId="33" xfId="0" applyNumberFormat="1" applyFont="1" applyFill="1" applyBorder="1" applyAlignment="1" applyProtection="1">
      <alignment horizontal="center" vertical="center"/>
      <protection locked="0"/>
    </xf>
    <xf numFmtId="0" fontId="69" fillId="7" borderId="32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/>
    </xf>
    <xf numFmtId="0" fontId="73" fillId="34" borderId="34" xfId="0" applyFont="1" applyFill="1" applyBorder="1" applyAlignment="1">
      <alignment vertical="center"/>
    </xf>
    <xf numFmtId="0" fontId="68" fillId="34" borderId="34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227" fontId="74" fillId="34" borderId="0" xfId="0" applyNumberFormat="1" applyFont="1" applyFill="1" applyAlignment="1" applyProtection="1">
      <alignment horizontal="right"/>
      <protection hidden="1" locked="0"/>
    </xf>
    <xf numFmtId="0" fontId="67" fillId="34" borderId="0" xfId="0" applyNumberFormat="1" applyFont="1" applyFill="1" applyAlignment="1" applyProtection="1">
      <alignment horizontal="left"/>
      <protection/>
    </xf>
    <xf numFmtId="0" fontId="16" fillId="0" borderId="0" xfId="0" applyFont="1" applyAlignment="1">
      <alignment/>
    </xf>
    <xf numFmtId="0" fontId="63" fillId="34" borderId="0" xfId="0" applyFont="1" applyFill="1" applyAlignment="1">
      <alignment horizontal="left"/>
    </xf>
    <xf numFmtId="0" fontId="63" fillId="34" borderId="35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73" fillId="34" borderId="35" xfId="0" applyFont="1" applyFill="1" applyBorder="1" applyAlignment="1">
      <alignment horizontal="center" vertical="center"/>
    </xf>
    <xf numFmtId="0" fontId="63" fillId="34" borderId="3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5" fillId="0" borderId="21" xfId="54" applyFont="1" applyBorder="1" applyAlignment="1" applyProtection="1">
      <alignment horizontal="left" readingOrder="1"/>
      <protection/>
    </xf>
    <xf numFmtId="0" fontId="71" fillId="0" borderId="21" xfId="0" applyFont="1" applyBorder="1" applyAlignment="1">
      <alignment/>
    </xf>
    <xf numFmtId="0" fontId="76" fillId="0" borderId="0" xfId="0" applyFont="1" applyAlignment="1">
      <alignment horizontal="left" readingOrder="1"/>
    </xf>
    <xf numFmtId="0" fontId="71" fillId="0" borderId="0" xfId="0" applyFont="1" applyAlignment="1">
      <alignment/>
    </xf>
    <xf numFmtId="0" fontId="76" fillId="0" borderId="0" xfId="0" applyFont="1" applyAlignment="1">
      <alignment horizontal="right" readingOrder="1"/>
    </xf>
    <xf numFmtId="0" fontId="68" fillId="0" borderId="0" xfId="0" applyFont="1" applyAlignment="1">
      <alignment/>
    </xf>
    <xf numFmtId="0" fontId="75" fillId="0" borderId="0" xfId="54" applyFont="1" applyAlignment="1" applyProtection="1">
      <alignment horizontal="right"/>
      <protection/>
    </xf>
    <xf numFmtId="0" fontId="71" fillId="0" borderId="0" xfId="0" applyFont="1" applyAlignment="1">
      <alignment horizontal="right"/>
    </xf>
    <xf numFmtId="0" fontId="75" fillId="0" borderId="0" xfId="54" applyFont="1" applyAlignment="1" applyProtection="1">
      <alignment horizontal="right" vertical="center"/>
      <protection/>
    </xf>
    <xf numFmtId="0" fontId="71" fillId="0" borderId="0" xfId="0" applyFont="1" applyAlignment="1">
      <alignment/>
    </xf>
    <xf numFmtId="226" fontId="0" fillId="0" borderId="4" xfId="42">
      <alignment/>
      <protection/>
    </xf>
    <xf numFmtId="0" fontId="8" fillId="0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6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7" fillId="0" borderId="19" xfId="0" applyFont="1" applyBorder="1" applyAlignment="1">
      <alignment horizontal="left"/>
    </xf>
    <xf numFmtId="0" fontId="67" fillId="0" borderId="0" xfId="0" applyFont="1" applyBorder="1" applyAlignment="1">
      <alignment horizontal="left" vertical="top" wrapText="1"/>
    </xf>
    <xf numFmtId="0" fontId="0" fillId="0" borderId="26" xfId="45" applyBorder="1">
      <alignment horizontal="center" vertical="center"/>
      <protection/>
    </xf>
    <xf numFmtId="0" fontId="7" fillId="0" borderId="24" xfId="0" applyFont="1" applyBorder="1" applyAlignment="1">
      <alignment/>
    </xf>
    <xf numFmtId="0" fontId="0" fillId="0" borderId="22" xfId="45" applyBorder="1">
      <alignment horizontal="center" vertical="center"/>
      <protection/>
    </xf>
    <xf numFmtId="0" fontId="67" fillId="0" borderId="3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84" fontId="4" fillId="0" borderId="20" xfId="59" applyFont="1" applyBorder="1" applyAlignment="1">
      <alignment horizontal="right"/>
      <protection/>
    </xf>
    <xf numFmtId="0" fontId="4" fillId="0" borderId="3" xfId="0" applyFont="1" applyBorder="1" applyAlignment="1">
      <alignment horizontal="left" vertical="top" wrapText="1"/>
    </xf>
    <xf numFmtId="0" fontId="0" fillId="0" borderId="6" xfId="45" applyBorder="1">
      <alignment horizontal="center" vertical="center"/>
      <protection/>
    </xf>
    <xf numFmtId="0" fontId="7" fillId="0" borderId="22" xfId="0" applyFont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0" fillId="7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gesperrt)" xfId="41"/>
    <cellStyle name="Beobachtung (Total)" xfId="42"/>
    <cellStyle name="Berechnung" xfId="43"/>
    <cellStyle name="Followed Hyperlink" xfId="44"/>
    <cellStyle name="ColPos" xfId="45"/>
    <cellStyle name="Comma [0]" xfId="46"/>
    <cellStyle name="Eingabe" xfId="47"/>
    <cellStyle name="EmptyField" xfId="48"/>
    <cellStyle name="Ergebnis" xfId="49"/>
    <cellStyle name="Erklärender Text" xfId="50"/>
    <cellStyle name="Gut" xfId="51"/>
    <cellStyle name="Comma" xfId="52"/>
    <cellStyle name="LinePos" xfId="53"/>
    <cellStyle name="Hyperlink" xfId="54"/>
    <cellStyle name="Neutral" xfId="55"/>
    <cellStyle name="Notiz" xfId="56"/>
    <cellStyle name="Percent" xfId="57"/>
    <cellStyle name="Schlecht" xfId="58"/>
    <cellStyle name="Titel" xfId="59"/>
    <cellStyle name="Titelrahm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Überschrift 5" xfId="66"/>
    <cellStyle name="ValMessage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27" customWidth="1"/>
    <col min="2" max="2" width="13.8515625" style="127" customWidth="1"/>
    <col min="3" max="3" width="12.57421875" style="127" customWidth="1"/>
    <col min="4" max="4" width="12.421875" style="127" customWidth="1"/>
    <col min="5" max="5" width="17.00390625" style="127" customWidth="1"/>
    <col min="6" max="6" width="12.140625" style="127" customWidth="1"/>
    <col min="7" max="7" width="12.7109375" style="127" customWidth="1"/>
    <col min="8" max="8" width="15.00390625" style="127" customWidth="1"/>
    <col min="9" max="9" width="7.28125" style="127" customWidth="1"/>
    <col min="10" max="16384" width="11.421875" style="127" customWidth="1"/>
  </cols>
  <sheetData>
    <row r="1" spans="2:8" ht="15">
      <c r="B1" s="128"/>
      <c r="G1" s="142" t="s">
        <v>242</v>
      </c>
      <c r="H1" s="129" t="s">
        <v>253</v>
      </c>
    </row>
    <row r="2" spans="7:8" ht="19.5" customHeight="1">
      <c r="G2" s="142" t="s">
        <v>243</v>
      </c>
      <c r="H2" s="129" t="s">
        <v>254</v>
      </c>
    </row>
    <row r="3" spans="7:10" ht="21" customHeight="1">
      <c r="G3" s="143" t="s">
        <v>275</v>
      </c>
      <c r="H3" s="144" t="s">
        <v>1</v>
      </c>
      <c r="J3" s="130" t="s">
        <v>244</v>
      </c>
    </row>
    <row r="4" spans="7:8" ht="21" customHeight="1">
      <c r="G4" s="143" t="s">
        <v>32</v>
      </c>
      <c r="H4" s="145" t="s">
        <v>255</v>
      </c>
    </row>
    <row r="5" spans="7:8" ht="21" customHeight="1">
      <c r="G5" s="143" t="s">
        <v>256</v>
      </c>
      <c r="H5" s="146"/>
    </row>
    <row r="6" ht="27" customHeight="1">
      <c r="B6" s="131" t="s">
        <v>147</v>
      </c>
    </row>
    <row r="7" ht="18.75" customHeight="1">
      <c r="B7" s="147" t="s">
        <v>261</v>
      </c>
    </row>
    <row r="8" ht="15" customHeight="1">
      <c r="B8" s="128" t="s">
        <v>262</v>
      </c>
    </row>
    <row r="9" spans="1:8" ht="18" customHeight="1">
      <c r="A9" s="132"/>
      <c r="B9" s="133"/>
      <c r="C9" s="133"/>
      <c r="D9" s="134" t="s">
        <v>245</v>
      </c>
      <c r="E9" s="135"/>
      <c r="F9" s="135"/>
      <c r="G9" s="135"/>
      <c r="H9" s="133"/>
    </row>
    <row r="10" spans="1:8" ht="14.25">
      <c r="A10" s="132"/>
      <c r="B10" s="136" t="s">
        <v>4</v>
      </c>
      <c r="C10" s="133"/>
      <c r="D10" s="197"/>
      <c r="E10" s="197"/>
      <c r="F10" s="197"/>
      <c r="G10" s="197"/>
      <c r="H10" s="133"/>
    </row>
    <row r="11" spans="1:8" ht="14.25">
      <c r="A11" s="132"/>
      <c r="B11" s="136" t="s">
        <v>246</v>
      </c>
      <c r="C11" s="133"/>
      <c r="D11" s="197"/>
      <c r="E11" s="197"/>
      <c r="F11" s="197"/>
      <c r="G11" s="197"/>
      <c r="H11" s="133"/>
    </row>
    <row r="12" spans="1:8" ht="14.25">
      <c r="A12" s="132"/>
      <c r="B12" s="136" t="s">
        <v>5</v>
      </c>
      <c r="C12" s="133"/>
      <c r="D12" s="197"/>
      <c r="E12" s="197"/>
      <c r="F12" s="197"/>
      <c r="G12" s="197"/>
      <c r="H12" s="133"/>
    </row>
    <row r="13" spans="1:8" ht="14.25">
      <c r="A13" s="132"/>
      <c r="B13" s="136" t="s">
        <v>6</v>
      </c>
      <c r="C13" s="133"/>
      <c r="D13" s="197"/>
      <c r="E13" s="197"/>
      <c r="F13" s="197"/>
      <c r="G13" s="197"/>
      <c r="H13" s="133"/>
    </row>
    <row r="14" spans="1:8" ht="14.25">
      <c r="A14" s="132"/>
      <c r="B14" s="136" t="s">
        <v>247</v>
      </c>
      <c r="C14" s="133"/>
      <c r="D14" s="197"/>
      <c r="E14" s="197"/>
      <c r="F14" s="197"/>
      <c r="G14" s="197"/>
      <c r="H14" s="133"/>
    </row>
    <row r="15" spans="1:8" ht="14.25">
      <c r="A15" s="132"/>
      <c r="B15" s="136" t="s">
        <v>248</v>
      </c>
      <c r="C15" s="133"/>
      <c r="D15" s="197"/>
      <c r="E15" s="197"/>
      <c r="F15" s="197"/>
      <c r="G15" s="197"/>
      <c r="H15" s="133"/>
    </row>
    <row r="16" spans="1:8" ht="14.25">
      <c r="A16" s="132"/>
      <c r="B16" s="136" t="s">
        <v>7</v>
      </c>
      <c r="C16" s="133"/>
      <c r="D16" s="197"/>
      <c r="E16" s="197"/>
      <c r="F16" s="197"/>
      <c r="G16" s="197"/>
      <c r="H16" s="133"/>
    </row>
    <row r="17" spans="1:8" ht="19.5" customHeight="1">
      <c r="A17" s="132"/>
      <c r="B17" s="136"/>
      <c r="C17" s="133"/>
      <c r="D17" s="137"/>
      <c r="E17" s="137"/>
      <c r="F17" s="137"/>
      <c r="G17" s="137"/>
      <c r="H17" s="133"/>
    </row>
    <row r="18" spans="2:8" ht="15" customHeight="1">
      <c r="B18" s="148" t="s">
        <v>249</v>
      </c>
      <c r="C18" s="149"/>
      <c r="D18" s="150" t="s">
        <v>257</v>
      </c>
      <c r="E18" s="150"/>
      <c r="F18" s="149"/>
      <c r="G18" s="151"/>
      <c r="H18" s="149"/>
    </row>
    <row r="19" spans="2:8" ht="15" customHeight="1">
      <c r="B19" s="138"/>
      <c r="C19" s="138"/>
      <c r="D19" s="138"/>
      <c r="E19" s="138"/>
      <c r="F19" s="138"/>
      <c r="G19" s="138"/>
      <c r="H19" s="138"/>
    </row>
    <row r="20" spans="2:8" ht="15" customHeight="1">
      <c r="B20" s="152" t="s">
        <v>148</v>
      </c>
      <c r="C20" s="153"/>
      <c r="D20" s="154">
        <f>'K021.MELD'!F106</f>
        <v>2</v>
      </c>
      <c r="E20" s="154"/>
      <c r="F20" s="153"/>
      <c r="G20" s="155"/>
      <c r="H20" s="140"/>
    </row>
    <row r="21" spans="2:8" ht="15" customHeight="1">
      <c r="B21" s="152" t="s">
        <v>194</v>
      </c>
      <c r="C21" s="153"/>
      <c r="D21" s="154">
        <f>'K022_1.MELD'!$F$106</f>
        <v>0</v>
      </c>
      <c r="E21" s="154"/>
      <c r="F21" s="153"/>
      <c r="G21" s="155"/>
      <c r="H21" s="140"/>
    </row>
    <row r="22" spans="2:8" ht="15" customHeight="1">
      <c r="B22" s="152" t="s">
        <v>209</v>
      </c>
      <c r="C22" s="153"/>
      <c r="D22" s="154">
        <f>'K022_2.MELD'!$F$106</f>
        <v>0</v>
      </c>
      <c r="E22" s="154"/>
      <c r="F22" s="153"/>
      <c r="G22" s="156"/>
      <c r="H22" s="140"/>
    </row>
    <row r="23" spans="2:8" ht="15" customHeight="1">
      <c r="B23" s="152" t="s">
        <v>208</v>
      </c>
      <c r="C23" s="153"/>
      <c r="D23" s="154">
        <f>'K022_3.MELD'!$F$106</f>
        <v>0</v>
      </c>
      <c r="E23" s="154"/>
      <c r="F23" s="153"/>
      <c r="G23" s="155"/>
      <c r="H23" s="140"/>
    </row>
    <row r="24" spans="2:10" ht="15" customHeight="1">
      <c r="B24" s="152" t="s">
        <v>207</v>
      </c>
      <c r="C24" s="153"/>
      <c r="D24" s="154">
        <f>'K022_4.MELD'!$F$106</f>
        <v>0</v>
      </c>
      <c r="E24" s="154"/>
      <c r="F24" s="153"/>
      <c r="G24" s="155"/>
      <c r="H24" s="140"/>
      <c r="J24" s="157"/>
    </row>
    <row r="25" spans="2:10" ht="15" customHeight="1">
      <c r="B25" s="152" t="s">
        <v>206</v>
      </c>
      <c r="C25" s="153"/>
      <c r="D25" s="154">
        <f>'K022_5.MELD'!$F$106</f>
        <v>0</v>
      </c>
      <c r="E25" s="154"/>
      <c r="F25" s="153"/>
      <c r="G25" s="155"/>
      <c r="H25" s="140"/>
      <c r="J25" s="157"/>
    </row>
    <row r="26" spans="2:8" ht="15" customHeight="1">
      <c r="B26" s="158"/>
      <c r="C26" s="138"/>
      <c r="D26" s="138"/>
      <c r="E26" s="139"/>
      <c r="F26" s="138"/>
      <c r="G26" s="138"/>
      <c r="H26" s="140"/>
    </row>
    <row r="27" spans="2:16" ht="15" customHeight="1">
      <c r="B27" s="159" t="str">
        <f>IF(D27&gt;0,"Meldung mit Fehler","")</f>
        <v>Meldung mit Fehler</v>
      </c>
      <c r="C27" s="160"/>
      <c r="D27" s="161">
        <f>SUM(D20:D26)</f>
        <v>2</v>
      </c>
      <c r="E27" s="161"/>
      <c r="F27" s="160"/>
      <c r="G27" s="160"/>
      <c r="H27" s="162">
        <f>IF(COUNTIF(F20:F26,"!")&gt;0,"Meldung mit Warnungen","")</f>
      </c>
      <c r="P27" s="141"/>
    </row>
    <row r="28" spans="2:8" ht="27.75" customHeight="1">
      <c r="B28" s="198" t="s">
        <v>269</v>
      </c>
      <c r="C28" s="198"/>
      <c r="D28" s="198"/>
      <c r="E28" s="198"/>
      <c r="F28" s="198"/>
      <c r="G28" s="198"/>
      <c r="H28" s="198"/>
    </row>
    <row r="29" spans="2:8" ht="21" customHeight="1">
      <c r="B29" s="199" t="s">
        <v>276</v>
      </c>
      <c r="C29" s="200"/>
      <c r="D29" s="200"/>
      <c r="E29" s="200"/>
      <c r="F29" s="200"/>
      <c r="G29" s="200"/>
      <c r="H29" s="200"/>
    </row>
    <row r="30" spans="2:8" ht="14.25">
      <c r="B30" s="163" t="s">
        <v>258</v>
      </c>
      <c r="C30" s="164"/>
      <c r="D30" s="164"/>
      <c r="E30" s="164"/>
      <c r="F30" s="164"/>
      <c r="G30" s="164"/>
      <c r="H30" s="164"/>
    </row>
    <row r="31" spans="2:8" ht="21" customHeight="1">
      <c r="B31" s="201" t="s">
        <v>259</v>
      </c>
      <c r="C31" s="200"/>
      <c r="D31" s="200"/>
      <c r="E31" s="200"/>
      <c r="F31" s="200"/>
      <c r="G31" s="200"/>
      <c r="H31" s="200"/>
    </row>
    <row r="32" spans="2:8" ht="14.25">
      <c r="B32" s="200" t="str">
        <f>"unter Angabe Ihres Codes ("&amp;H3&amp;"), der Erhebung ("&amp;H1&amp;") und des Stichdatums ("&amp;IF(ISTEXT(H4),H4,DAY(H4)&amp;"."&amp;MONTH(H4)&amp;"."&amp;YEAR(H4))&amp;")."</f>
        <v>unter Angabe Ihres Codes (XXXXXX), der Erhebung (KRED) und des Stichdatums (TT.MM.JJJJ).</v>
      </c>
      <c r="C32" s="200"/>
      <c r="D32" s="200"/>
      <c r="E32" s="200"/>
      <c r="F32" s="200"/>
      <c r="G32" s="200"/>
      <c r="H32" s="200"/>
    </row>
    <row r="33" spans="2:8" ht="15" customHeight="1">
      <c r="B33" s="165"/>
      <c r="C33" s="166"/>
      <c r="D33" s="166"/>
      <c r="E33" s="166"/>
      <c r="F33" s="166"/>
      <c r="G33" s="166"/>
      <c r="H33" s="166"/>
    </row>
    <row r="34" spans="2:8" ht="21" customHeight="1">
      <c r="B34" s="167" t="s">
        <v>0</v>
      </c>
      <c r="C34" s="168"/>
      <c r="D34" s="168"/>
      <c r="E34" s="168"/>
      <c r="F34" s="169" t="s">
        <v>250</v>
      </c>
      <c r="G34" s="170"/>
      <c r="H34" s="171" t="str">
        <f>HYPERLINK("mailto:forms@snb.ch?subject="&amp;H37&amp;" Formularbestellung","forms@snb.ch")</f>
        <v>forms@snb.ch</v>
      </c>
    </row>
    <row r="35" spans="2:8" ht="14.25" customHeight="1">
      <c r="B35" s="167" t="s">
        <v>2</v>
      </c>
      <c r="C35" s="168"/>
      <c r="D35" s="168"/>
      <c r="E35" s="168"/>
      <c r="F35" s="172" t="s">
        <v>251</v>
      </c>
      <c r="G35" s="170"/>
      <c r="H35" s="171" t="str">
        <f>HYPERLINK("mailto:statistik.erhebungen@snb.ch?subject="&amp;H37&amp;" Anfrage","statistik.erhebungen@snb.ch")</f>
        <v>statistik.erhebungen@snb.ch</v>
      </c>
    </row>
    <row r="36" spans="2:11" ht="14.25" customHeight="1">
      <c r="B36" s="167" t="s">
        <v>3</v>
      </c>
      <c r="C36" s="168"/>
      <c r="D36" s="168"/>
      <c r="E36" s="168"/>
      <c r="F36" s="172"/>
      <c r="G36" s="168"/>
      <c r="H36" s="173"/>
      <c r="K36" s="128"/>
    </row>
    <row r="37" spans="2:11" ht="14.25">
      <c r="B37" s="167" t="s">
        <v>260</v>
      </c>
      <c r="C37" s="168"/>
      <c r="D37" s="168"/>
      <c r="E37" s="168"/>
      <c r="F37" s="172" t="s">
        <v>252</v>
      </c>
      <c r="G37" s="168"/>
      <c r="H37" s="172" t="str">
        <f>H3&amp;" "&amp;""&amp;H1&amp;" "&amp;IF(ISTEXT(H4),H4,DAY(H4)&amp;"."&amp;MONTH(H4)&amp;"."&amp;YEAR(H4))</f>
        <v>XXXXXX KRED TT.MM.JJJJ</v>
      </c>
      <c r="K37" s="128"/>
    </row>
    <row r="38" spans="2:5" ht="14.25">
      <c r="B38" s="167" t="s">
        <v>274</v>
      </c>
      <c r="C38" s="168"/>
      <c r="D38" s="168"/>
      <c r="E38" s="168"/>
    </row>
    <row r="39" spans="2:8" ht="14.25">
      <c r="B39" s="167"/>
      <c r="C39" s="168"/>
      <c r="D39" s="168"/>
      <c r="E39" s="168"/>
      <c r="F39" s="168"/>
      <c r="G39" s="168"/>
      <c r="H39" s="168"/>
    </row>
    <row r="40" spans="3:8" ht="12.75" customHeight="1">
      <c r="C40" s="174"/>
      <c r="D40" s="174"/>
      <c r="E40" s="174"/>
      <c r="F40" s="174"/>
      <c r="G40" s="174"/>
      <c r="H40" s="174"/>
    </row>
  </sheetData>
  <sheetProtection sheet="1" objects="1"/>
  <mergeCells count="11">
    <mergeCell ref="D15:G15"/>
    <mergeCell ref="D16:G16"/>
    <mergeCell ref="B28:H28"/>
    <mergeCell ref="B29:H29"/>
    <mergeCell ref="B31:H31"/>
    <mergeCell ref="B32:H32"/>
    <mergeCell ref="D10:G10"/>
    <mergeCell ref="D11:G11"/>
    <mergeCell ref="D12:G12"/>
    <mergeCell ref="D13:G13"/>
    <mergeCell ref="D14:G14"/>
  </mergeCells>
  <conditionalFormatting sqref="F20:F25">
    <cfRule type="cellIs" priority="3" dxfId="1" operator="equal" stopIfTrue="1">
      <formula>"!"</formula>
    </cfRule>
  </conditionalFormatting>
  <conditionalFormatting sqref="D27:E27">
    <cfRule type="cellIs" priority="2" dxfId="1" operator="greaterThan" stopIfTrue="1">
      <formula>0</formula>
    </cfRule>
  </conditionalFormatting>
  <conditionalFormatting sqref="B18:H18">
    <cfRule type="expression" priority="1" dxfId="0" stopIfTrue="1">
      <formula>$D27&gt;0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5"/>
  <sheetViews>
    <sheetView showGridLines="0" showRowColHeaders="0" zoomScale="80" zoomScaleNormal="80" zoomScaleSheetLayoutView="41" workbookViewId="0" topLeftCell="A1">
      <pane xSplit="5" ySplit="15" topLeftCell="F1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F16" sqref="F16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9" width="17.28125" style="7" customWidth="1"/>
    <col min="10" max="13" width="17.00390625" style="7" customWidth="1"/>
    <col min="14" max="14" width="4.7109375" style="7" customWidth="1"/>
    <col min="15" max="17" width="17.00390625" style="7" customWidth="1"/>
    <col min="18" max="18" width="17.28125" style="7" customWidth="1"/>
    <col min="19" max="22" width="17.00390625" style="7" customWidth="1"/>
    <col min="23" max="23" width="4.7109375" style="7" customWidth="1"/>
    <col min="24" max="26" width="17.00390625" style="7" customWidth="1"/>
    <col min="27" max="27" width="17.28125" style="7" customWidth="1"/>
    <col min="28" max="32" width="17.00390625" style="7" customWidth="1"/>
    <col min="33" max="33" width="17.28125" style="7" customWidth="1"/>
    <col min="34" max="37" width="17.00390625" style="7" customWidth="1"/>
    <col min="38" max="38" width="4.7109375" style="7" customWidth="1"/>
    <col min="39" max="39" width="11.421875" style="7" customWidth="1"/>
    <col min="40" max="42" width="15.8515625" style="7" customWidth="1"/>
    <col min="43" max="16384" width="11.421875" style="7" customWidth="1"/>
  </cols>
  <sheetData>
    <row r="1" spans="1:38" ht="18">
      <c r="A1" s="9"/>
      <c r="B1" s="9"/>
      <c r="C1" s="9"/>
      <c r="D1" s="9"/>
      <c r="E1" s="26"/>
      <c r="F1" s="16" t="s">
        <v>147</v>
      </c>
      <c r="G1" s="15"/>
      <c r="H1" s="15"/>
      <c r="I1" s="15"/>
      <c r="J1" s="15"/>
      <c r="K1" s="15"/>
      <c r="L1" s="191" t="s">
        <v>8</v>
      </c>
      <c r="M1" s="176" t="s">
        <v>148</v>
      </c>
      <c r="N1" s="26"/>
      <c r="O1" s="16" t="s">
        <v>147</v>
      </c>
      <c r="P1" s="15"/>
      <c r="Q1" s="15"/>
      <c r="R1" s="15"/>
      <c r="S1" s="15"/>
      <c r="T1" s="15"/>
      <c r="U1" s="191" t="s">
        <v>8</v>
      </c>
      <c r="V1" s="176" t="s">
        <v>148</v>
      </c>
      <c r="W1" s="26"/>
      <c r="X1" s="16" t="s">
        <v>147</v>
      </c>
      <c r="Y1" s="15"/>
      <c r="Z1" s="15"/>
      <c r="AA1" s="15"/>
      <c r="AB1" s="15"/>
      <c r="AC1" s="15"/>
      <c r="AD1" s="9"/>
      <c r="AE1" s="191" t="s">
        <v>8</v>
      </c>
      <c r="AF1" s="176" t="s">
        <v>148</v>
      </c>
      <c r="AG1" s="15"/>
      <c r="AH1" s="15"/>
      <c r="AI1" s="15"/>
      <c r="AJ1" s="191" t="s">
        <v>8</v>
      </c>
      <c r="AK1" s="176" t="s">
        <v>148</v>
      </c>
      <c r="AL1" s="26"/>
    </row>
    <row r="2" spans="1:38" ht="18">
      <c r="A2" s="9"/>
      <c r="B2" s="9"/>
      <c r="C2" s="9"/>
      <c r="D2" s="9"/>
      <c r="E2" s="26"/>
      <c r="F2" s="16" t="s">
        <v>193</v>
      </c>
      <c r="G2" s="9"/>
      <c r="H2" s="9"/>
      <c r="I2" s="15"/>
      <c r="J2" s="15"/>
      <c r="K2" s="15"/>
      <c r="L2" s="49" t="s">
        <v>275</v>
      </c>
      <c r="M2" s="29" t="str">
        <f>Start!$H$3</f>
        <v>XXXXXX</v>
      </c>
      <c r="N2" s="26"/>
      <c r="O2" s="16" t="s">
        <v>193</v>
      </c>
      <c r="P2" s="9"/>
      <c r="Q2" s="9"/>
      <c r="R2" s="15"/>
      <c r="S2" s="15"/>
      <c r="T2" s="15"/>
      <c r="U2" s="49" t="s">
        <v>275</v>
      </c>
      <c r="V2" s="29" t="str">
        <f>$M$2</f>
        <v>XXXXXX</v>
      </c>
      <c r="W2" s="26"/>
      <c r="X2" s="16" t="s">
        <v>193</v>
      </c>
      <c r="Y2" s="9"/>
      <c r="Z2" s="9"/>
      <c r="AA2" s="15"/>
      <c r="AB2" s="15"/>
      <c r="AC2" s="15"/>
      <c r="AD2" s="9"/>
      <c r="AE2" s="49" t="s">
        <v>275</v>
      </c>
      <c r="AF2" s="29" t="str">
        <f>$M$2</f>
        <v>XXXXXX</v>
      </c>
      <c r="AG2" s="15"/>
      <c r="AH2" s="15"/>
      <c r="AI2" s="15"/>
      <c r="AJ2" s="49" t="s">
        <v>275</v>
      </c>
      <c r="AK2" s="29" t="str">
        <f>$M$2</f>
        <v>XXXXXX</v>
      </c>
      <c r="AL2" s="26"/>
    </row>
    <row r="3" spans="1:38" ht="15.75">
      <c r="A3" s="9"/>
      <c r="B3" s="9"/>
      <c r="C3" s="9"/>
      <c r="D3" s="9"/>
      <c r="E3" s="26"/>
      <c r="F3" s="45" t="s">
        <v>9</v>
      </c>
      <c r="G3" s="9"/>
      <c r="H3" s="9"/>
      <c r="I3" s="15"/>
      <c r="J3" s="15"/>
      <c r="K3" s="15"/>
      <c r="L3" s="49" t="s">
        <v>32</v>
      </c>
      <c r="M3" s="42" t="str">
        <f>Start!$H$4</f>
        <v>TT.MM.JJJJ</v>
      </c>
      <c r="N3" s="26"/>
      <c r="O3" s="45" t="s">
        <v>9</v>
      </c>
      <c r="P3" s="9"/>
      <c r="Q3" s="9"/>
      <c r="R3" s="15"/>
      <c r="S3" s="15"/>
      <c r="T3" s="15"/>
      <c r="U3" s="49" t="s">
        <v>32</v>
      </c>
      <c r="V3" s="42" t="str">
        <f>$M$3</f>
        <v>TT.MM.JJJJ</v>
      </c>
      <c r="W3" s="26"/>
      <c r="X3" s="45" t="s">
        <v>9</v>
      </c>
      <c r="Y3" s="9"/>
      <c r="Z3" s="9"/>
      <c r="AA3" s="15"/>
      <c r="AB3" s="15"/>
      <c r="AC3" s="15"/>
      <c r="AD3" s="9"/>
      <c r="AE3" s="49" t="s">
        <v>32</v>
      </c>
      <c r="AF3" s="42" t="str">
        <f>$M$3</f>
        <v>TT.MM.JJJJ</v>
      </c>
      <c r="AG3" s="15"/>
      <c r="AH3" s="15"/>
      <c r="AI3" s="15"/>
      <c r="AJ3" s="49" t="s">
        <v>32</v>
      </c>
      <c r="AK3" s="42" t="str">
        <f>$M$3</f>
        <v>TT.MM.JJJJ</v>
      </c>
      <c r="AL3" s="26"/>
    </row>
    <row r="4" spans="1:38" ht="12.75">
      <c r="A4" s="9"/>
      <c r="B4" s="9"/>
      <c r="C4" s="9"/>
      <c r="D4" s="9"/>
      <c r="E4" s="26"/>
      <c r="F4" s="9"/>
      <c r="G4" s="9"/>
      <c r="H4" s="9"/>
      <c r="I4" s="15"/>
      <c r="J4" s="15"/>
      <c r="K4" s="15"/>
      <c r="L4" s="15"/>
      <c r="M4" s="15"/>
      <c r="N4" s="26"/>
      <c r="O4" s="9"/>
      <c r="P4" s="9"/>
      <c r="Q4" s="9"/>
      <c r="R4" s="15"/>
      <c r="S4" s="15"/>
      <c r="T4" s="15"/>
      <c r="U4" s="15"/>
      <c r="V4" s="15"/>
      <c r="W4" s="26"/>
      <c r="X4" s="9"/>
      <c r="Y4" s="9"/>
      <c r="Z4" s="9"/>
      <c r="AA4" s="15"/>
      <c r="AB4" s="15"/>
      <c r="AC4" s="15"/>
      <c r="AD4" s="15"/>
      <c r="AE4" s="15"/>
      <c r="AF4" s="120"/>
      <c r="AG4" s="15"/>
      <c r="AH4" s="15"/>
      <c r="AI4" s="15"/>
      <c r="AJ4" s="15"/>
      <c r="AK4" s="15"/>
      <c r="AL4" s="26"/>
    </row>
    <row r="5" spans="1:38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26"/>
      <c r="O5" s="45"/>
      <c r="P5" s="9"/>
      <c r="Q5" s="9"/>
      <c r="R5" s="15"/>
      <c r="S5" s="15"/>
      <c r="T5" s="15"/>
      <c r="U5" s="15"/>
      <c r="V5" s="15"/>
      <c r="W5" s="26"/>
      <c r="X5" s="45"/>
      <c r="Y5" s="9"/>
      <c r="Z5" s="9"/>
      <c r="AA5" s="15"/>
      <c r="AB5" s="15"/>
      <c r="AC5" s="15"/>
      <c r="AD5" s="15"/>
      <c r="AE5" s="15"/>
      <c r="AF5" s="120"/>
      <c r="AG5" s="15"/>
      <c r="AH5" s="15"/>
      <c r="AI5" s="15"/>
      <c r="AJ5" s="15"/>
      <c r="AK5" s="15"/>
      <c r="AL5" s="26"/>
    </row>
    <row r="6" spans="1:38" ht="18.7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67"/>
      <c r="O6" s="68"/>
      <c r="P6" s="19"/>
      <c r="Q6" s="19"/>
      <c r="R6" s="19"/>
      <c r="S6" s="19"/>
      <c r="T6" s="19"/>
      <c r="U6" s="19"/>
      <c r="V6" s="19"/>
      <c r="W6" s="67"/>
      <c r="X6" s="68"/>
      <c r="Y6" s="19"/>
      <c r="Z6" s="19"/>
      <c r="AA6" s="19"/>
      <c r="AB6" s="19"/>
      <c r="AC6" s="19"/>
      <c r="AD6" s="19"/>
      <c r="AE6" s="19"/>
      <c r="AF6" s="121"/>
      <c r="AG6" s="19"/>
      <c r="AH6" s="19"/>
      <c r="AI6" s="19"/>
      <c r="AJ6" s="19"/>
      <c r="AK6" s="19"/>
      <c r="AL6" s="67"/>
    </row>
    <row r="7" spans="1:38" ht="15.75">
      <c r="A7" s="179" t="s">
        <v>34</v>
      </c>
      <c r="C7" s="5"/>
      <c r="D7" s="48"/>
      <c r="E7" s="17"/>
      <c r="F7" s="56" t="s">
        <v>271</v>
      </c>
      <c r="G7" s="5"/>
      <c r="H7" s="5"/>
      <c r="I7" s="5"/>
      <c r="J7" s="5"/>
      <c r="K7" s="5"/>
      <c r="L7" s="56"/>
      <c r="M7" s="56"/>
      <c r="N7" s="17"/>
      <c r="O7" s="56" t="s">
        <v>272</v>
      </c>
      <c r="P7" s="5"/>
      <c r="Q7" s="5"/>
      <c r="R7" s="5"/>
      <c r="S7" s="5"/>
      <c r="T7" s="5"/>
      <c r="U7" s="56"/>
      <c r="V7" s="56"/>
      <c r="W7" s="17"/>
      <c r="X7" s="56" t="s">
        <v>273</v>
      </c>
      <c r="Y7" s="5"/>
      <c r="Z7" s="5"/>
      <c r="AA7" s="5"/>
      <c r="AB7" s="5"/>
      <c r="AC7" s="5"/>
      <c r="AD7" s="56"/>
      <c r="AE7" s="56"/>
      <c r="AF7" s="44"/>
      <c r="AG7" s="56" t="s">
        <v>174</v>
      </c>
      <c r="AH7" s="5"/>
      <c r="AI7" s="5"/>
      <c r="AJ7" s="56"/>
      <c r="AK7" s="44"/>
      <c r="AL7" s="17"/>
    </row>
    <row r="8" spans="1:38" ht="15.75">
      <c r="A8" s="180" t="s">
        <v>35</v>
      </c>
      <c r="C8" s="9"/>
      <c r="D8" s="58"/>
      <c r="E8" s="18"/>
      <c r="F8" s="11" t="s">
        <v>149</v>
      </c>
      <c r="G8" s="11"/>
      <c r="H8" s="11"/>
      <c r="I8" s="11"/>
      <c r="J8" s="11"/>
      <c r="K8" s="11"/>
      <c r="L8" s="55"/>
      <c r="M8" s="11"/>
      <c r="N8" s="18"/>
      <c r="O8" s="11" t="s">
        <v>149</v>
      </c>
      <c r="P8" s="11"/>
      <c r="Q8" s="11"/>
      <c r="R8" s="11"/>
      <c r="S8" s="11"/>
      <c r="T8" s="11"/>
      <c r="U8" s="55"/>
      <c r="V8" s="11"/>
      <c r="W8" s="18"/>
      <c r="X8" s="11" t="s">
        <v>149</v>
      </c>
      <c r="Y8" s="11"/>
      <c r="Z8" s="11"/>
      <c r="AA8" s="11"/>
      <c r="AB8" s="11"/>
      <c r="AC8" s="11"/>
      <c r="AD8" s="55"/>
      <c r="AE8" s="55"/>
      <c r="AF8" s="12"/>
      <c r="AG8" s="122" t="s">
        <v>222</v>
      </c>
      <c r="AH8" s="11"/>
      <c r="AI8" s="11"/>
      <c r="AJ8" s="55"/>
      <c r="AK8" s="12"/>
      <c r="AL8" s="18"/>
    </row>
    <row r="9" spans="1:38" ht="16.5" customHeight="1">
      <c r="A9" s="9"/>
      <c r="B9" s="9"/>
      <c r="C9" s="9"/>
      <c r="D9" s="10"/>
      <c r="E9" s="18"/>
      <c r="F9" s="17" t="s">
        <v>150</v>
      </c>
      <c r="G9" s="9" t="s">
        <v>151</v>
      </c>
      <c r="H9" s="17" t="s">
        <v>152</v>
      </c>
      <c r="I9" s="17" t="s">
        <v>152</v>
      </c>
      <c r="J9" s="17" t="s">
        <v>152</v>
      </c>
      <c r="K9" s="17" t="s">
        <v>152</v>
      </c>
      <c r="L9" s="17" t="s">
        <v>152</v>
      </c>
      <c r="M9" s="4" t="s">
        <v>28</v>
      </c>
      <c r="N9" s="18"/>
      <c r="O9" s="187" t="s">
        <v>162</v>
      </c>
      <c r="P9" s="22"/>
      <c r="Q9" s="22"/>
      <c r="W9" s="18"/>
      <c r="X9" s="187" t="s">
        <v>164</v>
      </c>
      <c r="Y9" s="22"/>
      <c r="Z9" s="22"/>
      <c r="AE9" s="57"/>
      <c r="AF9" s="17" t="s">
        <v>28</v>
      </c>
      <c r="AG9" s="6" t="s">
        <v>175</v>
      </c>
      <c r="AH9" s="17" t="s">
        <v>175</v>
      </c>
      <c r="AI9" s="17" t="s">
        <v>179</v>
      </c>
      <c r="AJ9" s="17" t="s">
        <v>183</v>
      </c>
      <c r="AK9" s="17" t="s">
        <v>185</v>
      </c>
      <c r="AL9" s="18"/>
    </row>
    <row r="10" spans="1:38" ht="12.75">
      <c r="A10" s="9"/>
      <c r="B10" s="9"/>
      <c r="C10" s="9"/>
      <c r="D10" s="10"/>
      <c r="E10" s="18"/>
      <c r="F10" s="18"/>
      <c r="G10" s="9"/>
      <c r="H10" s="18" t="s">
        <v>153</v>
      </c>
      <c r="I10" s="10" t="s">
        <v>154</v>
      </c>
      <c r="J10" s="18" t="s">
        <v>155</v>
      </c>
      <c r="K10" s="10" t="s">
        <v>156</v>
      </c>
      <c r="L10" s="10" t="s">
        <v>157</v>
      </c>
      <c r="M10" s="8" t="s">
        <v>161</v>
      </c>
      <c r="N10" s="18"/>
      <c r="O10" s="10" t="s">
        <v>150</v>
      </c>
      <c r="P10" s="9" t="s">
        <v>151</v>
      </c>
      <c r="Q10" s="18" t="s">
        <v>152</v>
      </c>
      <c r="R10" s="17" t="s">
        <v>152</v>
      </c>
      <c r="S10" s="17" t="s">
        <v>152</v>
      </c>
      <c r="T10" s="17" t="s">
        <v>152</v>
      </c>
      <c r="U10" s="17" t="s">
        <v>152</v>
      </c>
      <c r="V10" s="4" t="s">
        <v>28</v>
      </c>
      <c r="W10" s="18"/>
      <c r="X10" s="10" t="s">
        <v>150</v>
      </c>
      <c r="Y10" s="9" t="s">
        <v>151</v>
      </c>
      <c r="Z10" s="18" t="s">
        <v>152</v>
      </c>
      <c r="AA10" s="17" t="s">
        <v>152</v>
      </c>
      <c r="AB10" s="17" t="s">
        <v>152</v>
      </c>
      <c r="AC10" s="17" t="s">
        <v>152</v>
      </c>
      <c r="AD10" s="17" t="s">
        <v>152</v>
      </c>
      <c r="AE10" s="17" t="s">
        <v>28</v>
      </c>
      <c r="AF10" s="18" t="s">
        <v>173</v>
      </c>
      <c r="AG10" s="10" t="s">
        <v>176</v>
      </c>
      <c r="AH10" s="18" t="s">
        <v>178</v>
      </c>
      <c r="AI10" s="10" t="s">
        <v>180</v>
      </c>
      <c r="AJ10" s="10" t="s">
        <v>184</v>
      </c>
      <c r="AK10" s="18" t="s">
        <v>186</v>
      </c>
      <c r="AL10" s="18"/>
    </row>
    <row r="11" spans="1:38" ht="12.75">
      <c r="A11" s="9"/>
      <c r="B11" s="9"/>
      <c r="C11" s="9"/>
      <c r="D11" s="10"/>
      <c r="E11" s="18"/>
      <c r="F11" s="18"/>
      <c r="G11" s="9"/>
      <c r="H11" s="18"/>
      <c r="I11" s="10" t="s">
        <v>158</v>
      </c>
      <c r="J11" s="9" t="s">
        <v>159</v>
      </c>
      <c r="K11" s="18" t="s">
        <v>160</v>
      </c>
      <c r="L11" s="18"/>
      <c r="M11" s="8"/>
      <c r="N11" s="18"/>
      <c r="O11" s="10"/>
      <c r="P11" s="9"/>
      <c r="Q11" s="18" t="s">
        <v>153</v>
      </c>
      <c r="R11" s="10" t="s">
        <v>154</v>
      </c>
      <c r="S11" s="18" t="s">
        <v>155</v>
      </c>
      <c r="T11" s="10" t="s">
        <v>156</v>
      </c>
      <c r="U11" s="10" t="s">
        <v>157</v>
      </c>
      <c r="V11" s="8" t="s">
        <v>163</v>
      </c>
      <c r="W11" s="18"/>
      <c r="X11" s="10"/>
      <c r="Y11" s="9"/>
      <c r="Z11" s="18" t="s">
        <v>153</v>
      </c>
      <c r="AA11" s="10" t="s">
        <v>154</v>
      </c>
      <c r="AB11" s="18" t="s">
        <v>155</v>
      </c>
      <c r="AC11" s="10" t="s">
        <v>156</v>
      </c>
      <c r="AD11" s="10" t="s">
        <v>157</v>
      </c>
      <c r="AE11" s="18" t="s">
        <v>172</v>
      </c>
      <c r="AF11" s="18"/>
      <c r="AG11" s="10" t="s">
        <v>177</v>
      </c>
      <c r="AH11" s="9"/>
      <c r="AI11" s="18" t="s">
        <v>181</v>
      </c>
      <c r="AJ11" s="18"/>
      <c r="AK11" s="18" t="s">
        <v>265</v>
      </c>
      <c r="AL11" s="18"/>
    </row>
    <row r="12" spans="1:38" ht="12.75">
      <c r="A12" s="9"/>
      <c r="B12" s="9"/>
      <c r="C12" s="9"/>
      <c r="D12" s="10"/>
      <c r="E12" s="18"/>
      <c r="F12" s="18"/>
      <c r="G12" s="9"/>
      <c r="H12" s="18"/>
      <c r="I12" s="10"/>
      <c r="J12" s="9"/>
      <c r="K12" s="18"/>
      <c r="L12" s="18"/>
      <c r="M12" s="184" t="s">
        <v>219</v>
      </c>
      <c r="N12" s="18"/>
      <c r="O12" s="10"/>
      <c r="P12" s="9"/>
      <c r="Q12" s="18"/>
      <c r="R12" s="10" t="s">
        <v>158</v>
      </c>
      <c r="S12" s="9" t="s">
        <v>159</v>
      </c>
      <c r="T12" s="18" t="s">
        <v>160</v>
      </c>
      <c r="U12" s="18"/>
      <c r="V12" s="184" t="s">
        <v>219</v>
      </c>
      <c r="W12" s="18"/>
      <c r="X12" s="10"/>
      <c r="Y12" s="9"/>
      <c r="Z12" s="18"/>
      <c r="AA12" s="10" t="s">
        <v>158</v>
      </c>
      <c r="AB12" s="9" t="s">
        <v>159</v>
      </c>
      <c r="AC12" s="18" t="s">
        <v>160</v>
      </c>
      <c r="AD12" s="18"/>
      <c r="AE12" s="92" t="s">
        <v>219</v>
      </c>
      <c r="AF12" s="92" t="s">
        <v>219</v>
      </c>
      <c r="AG12" s="123"/>
      <c r="AH12" s="9"/>
      <c r="AI12" s="18" t="s">
        <v>182</v>
      </c>
      <c r="AJ12" s="18"/>
      <c r="AK12" s="18" t="s">
        <v>268</v>
      </c>
      <c r="AL12" s="18"/>
    </row>
    <row r="13" spans="1:38" ht="12.75">
      <c r="A13" s="202" t="s">
        <v>270</v>
      </c>
      <c r="B13" s="202" t="s">
        <v>246</v>
      </c>
      <c r="C13" s="9"/>
      <c r="D13" s="10"/>
      <c r="E13" s="18"/>
      <c r="F13" s="18"/>
      <c r="G13" s="9"/>
      <c r="H13" s="18"/>
      <c r="I13" s="10"/>
      <c r="J13" s="9"/>
      <c r="K13" s="18"/>
      <c r="L13" s="18"/>
      <c r="M13" s="184" t="s">
        <v>220</v>
      </c>
      <c r="N13" s="18"/>
      <c r="O13" s="10"/>
      <c r="P13" s="9"/>
      <c r="Q13" s="18"/>
      <c r="R13" s="10"/>
      <c r="S13" s="9"/>
      <c r="T13" s="18"/>
      <c r="U13" s="18"/>
      <c r="V13" s="184" t="s">
        <v>220</v>
      </c>
      <c r="W13" s="18"/>
      <c r="X13" s="10"/>
      <c r="Y13" s="9"/>
      <c r="Z13" s="18"/>
      <c r="AA13" s="10"/>
      <c r="AB13" s="9"/>
      <c r="AC13" s="18"/>
      <c r="AD13" s="18"/>
      <c r="AE13" s="92" t="s">
        <v>220</v>
      </c>
      <c r="AF13" s="92" t="s">
        <v>220</v>
      </c>
      <c r="AG13" s="123"/>
      <c r="AH13" s="9"/>
      <c r="AI13" s="18" t="s">
        <v>263</v>
      </c>
      <c r="AJ13" s="18"/>
      <c r="AK13" s="18"/>
      <c r="AL13" s="18"/>
    </row>
    <row r="14" spans="1:40" ht="21" customHeight="1">
      <c r="A14" s="202"/>
      <c r="B14" s="202"/>
      <c r="C14" s="9"/>
      <c r="D14" s="10"/>
      <c r="E14" s="18"/>
      <c r="F14" s="192"/>
      <c r="G14" s="27"/>
      <c r="H14" s="27"/>
      <c r="I14" s="27"/>
      <c r="J14" s="27"/>
      <c r="K14" s="43"/>
      <c r="L14" s="27"/>
      <c r="M14" s="185" t="s">
        <v>221</v>
      </c>
      <c r="N14" s="18"/>
      <c r="O14" s="43"/>
      <c r="P14" s="27"/>
      <c r="Q14" s="27"/>
      <c r="R14" s="27"/>
      <c r="S14" s="27"/>
      <c r="T14" s="43"/>
      <c r="U14" s="27"/>
      <c r="V14" s="185" t="s">
        <v>221</v>
      </c>
      <c r="W14" s="18"/>
      <c r="X14" s="43"/>
      <c r="Y14" s="27"/>
      <c r="Z14" s="27"/>
      <c r="AA14" s="27"/>
      <c r="AB14" s="27"/>
      <c r="AC14" s="43"/>
      <c r="AD14" s="27"/>
      <c r="AE14" s="93" t="s">
        <v>221</v>
      </c>
      <c r="AF14" s="189" t="s">
        <v>221</v>
      </c>
      <c r="AG14" s="43"/>
      <c r="AH14" s="27"/>
      <c r="AI14" s="43" t="s">
        <v>264</v>
      </c>
      <c r="AJ14" s="27"/>
      <c r="AK14" s="27"/>
      <c r="AL14" s="18"/>
      <c r="AN14" s="7" t="s">
        <v>215</v>
      </c>
    </row>
    <row r="15" spans="1:42" ht="12.75">
      <c r="A15" s="203"/>
      <c r="B15" s="203"/>
      <c r="C15" s="11" t="s">
        <v>33</v>
      </c>
      <c r="D15" s="194"/>
      <c r="E15" s="20"/>
      <c r="F15" s="193" t="s">
        <v>10</v>
      </c>
      <c r="G15" s="1" t="s">
        <v>11</v>
      </c>
      <c r="H15" s="1" t="s">
        <v>29</v>
      </c>
      <c r="I15" s="1" t="s">
        <v>21</v>
      </c>
      <c r="J15" s="1" t="s">
        <v>13</v>
      </c>
      <c r="K15" s="1" t="s">
        <v>22</v>
      </c>
      <c r="L15" s="1" t="s">
        <v>12</v>
      </c>
      <c r="M15" s="186" t="s">
        <v>30</v>
      </c>
      <c r="N15" s="20"/>
      <c r="O15" s="188" t="s">
        <v>23</v>
      </c>
      <c r="P15" s="1" t="s">
        <v>14</v>
      </c>
      <c r="Q15" s="1" t="s">
        <v>15</v>
      </c>
      <c r="R15" s="1" t="s">
        <v>16</v>
      </c>
      <c r="S15" s="1" t="s">
        <v>17</v>
      </c>
      <c r="T15" s="1" t="s">
        <v>24</v>
      </c>
      <c r="U15" s="1" t="s">
        <v>20</v>
      </c>
      <c r="V15" s="186" t="s">
        <v>18</v>
      </c>
      <c r="W15" s="20"/>
      <c r="X15" s="188" t="s">
        <v>19</v>
      </c>
      <c r="Y15" s="1" t="s">
        <v>31</v>
      </c>
      <c r="Z15" s="1" t="s">
        <v>165</v>
      </c>
      <c r="AA15" s="1" t="s">
        <v>166</v>
      </c>
      <c r="AB15" s="1" t="s">
        <v>167</v>
      </c>
      <c r="AC15" s="1" t="s">
        <v>168</v>
      </c>
      <c r="AD15" s="1" t="s">
        <v>169</v>
      </c>
      <c r="AE15" s="1" t="s">
        <v>170</v>
      </c>
      <c r="AF15" s="1" t="s">
        <v>171</v>
      </c>
      <c r="AG15" s="1" t="s">
        <v>187</v>
      </c>
      <c r="AH15" s="1" t="s">
        <v>188</v>
      </c>
      <c r="AI15" s="1" t="s">
        <v>189</v>
      </c>
      <c r="AJ15" s="1" t="s">
        <v>190</v>
      </c>
      <c r="AK15" s="1" t="s">
        <v>191</v>
      </c>
      <c r="AL15" s="20"/>
      <c r="AN15" s="90" t="s">
        <v>216</v>
      </c>
      <c r="AO15" s="90" t="s">
        <v>217</v>
      </c>
      <c r="AP15" s="90" t="s">
        <v>218</v>
      </c>
    </row>
    <row r="16" spans="1:42" ht="18.75" customHeight="1" thickBot="1">
      <c r="A16" s="181"/>
      <c r="B16" s="108"/>
      <c r="C16" s="69" t="s">
        <v>36</v>
      </c>
      <c r="D16" s="96"/>
      <c r="E16" s="2">
        <v>1</v>
      </c>
      <c r="F16" s="51"/>
      <c r="G16" s="51"/>
      <c r="H16" s="51"/>
      <c r="I16" s="51"/>
      <c r="J16" s="51"/>
      <c r="K16" s="51"/>
      <c r="L16" s="51"/>
      <c r="M16" s="95">
        <f>SUM(F16:L16)</f>
        <v>0</v>
      </c>
      <c r="N16" s="2">
        <v>1</v>
      </c>
      <c r="O16" s="51"/>
      <c r="P16" s="51"/>
      <c r="Q16" s="51"/>
      <c r="R16" s="51"/>
      <c r="S16" s="51"/>
      <c r="T16" s="51"/>
      <c r="U16" s="51"/>
      <c r="V16" s="175">
        <f>SUM(O16:U16)</f>
        <v>0</v>
      </c>
      <c r="W16" s="2">
        <v>1</v>
      </c>
      <c r="X16" s="51"/>
      <c r="Y16" s="51"/>
      <c r="Z16" s="51"/>
      <c r="AA16" s="51"/>
      <c r="AB16" s="51"/>
      <c r="AC16" s="51"/>
      <c r="AD16" s="51"/>
      <c r="AE16" s="95">
        <f>SUM(X16:AD16)</f>
        <v>0</v>
      </c>
      <c r="AF16" s="125">
        <f>SUM(AE16,V16)</f>
        <v>0</v>
      </c>
      <c r="AG16" s="175">
        <f>SUM(M16,AF16)</f>
        <v>0</v>
      </c>
      <c r="AH16" s="51"/>
      <c r="AI16" s="51"/>
      <c r="AJ16" s="51"/>
      <c r="AK16" s="51"/>
      <c r="AL16" s="2">
        <v>1</v>
      </c>
      <c r="AM16" s="18"/>
      <c r="AN16" s="50"/>
      <c r="AO16" s="50"/>
      <c r="AP16" s="91"/>
    </row>
    <row r="17" spans="1:42" ht="14.25" customHeight="1" thickTop="1">
      <c r="A17" s="13"/>
      <c r="B17" s="109"/>
      <c r="C17" s="28" t="s">
        <v>37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2"/>
      <c r="O17" s="50"/>
      <c r="P17" s="50"/>
      <c r="Q17" s="50"/>
      <c r="R17" s="50"/>
      <c r="S17" s="50"/>
      <c r="T17" s="50"/>
      <c r="U17" s="50"/>
      <c r="V17" s="50"/>
      <c r="W17" s="2"/>
      <c r="X17" s="50"/>
      <c r="Y17" s="50"/>
      <c r="Z17" s="50"/>
      <c r="AA17" s="50"/>
      <c r="AB17" s="50"/>
      <c r="AC17" s="50"/>
      <c r="AD17" s="50"/>
      <c r="AE17" s="50"/>
      <c r="AF17" s="89"/>
      <c r="AG17" s="124"/>
      <c r="AH17" s="50"/>
      <c r="AI17" s="50"/>
      <c r="AJ17" s="50"/>
      <c r="AK17" s="50"/>
      <c r="AL17" s="2"/>
      <c r="AM17" s="18"/>
      <c r="AN17" s="50"/>
      <c r="AO17" s="50"/>
      <c r="AP17" s="89"/>
    </row>
    <row r="18" spans="1:42" ht="14.25" customHeight="1">
      <c r="A18" s="13"/>
      <c r="B18" s="109"/>
      <c r="C18" s="28"/>
      <c r="D18" s="98" t="s">
        <v>45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2">
        <v>2</v>
      </c>
      <c r="O18" s="50"/>
      <c r="P18" s="50"/>
      <c r="Q18" s="50"/>
      <c r="R18" s="50"/>
      <c r="S18" s="50"/>
      <c r="T18" s="50"/>
      <c r="U18" s="50"/>
      <c r="V18" s="50"/>
      <c r="W18" s="2">
        <v>2</v>
      </c>
      <c r="X18" s="50"/>
      <c r="Y18" s="50"/>
      <c r="Z18" s="50"/>
      <c r="AA18" s="50"/>
      <c r="AB18" s="50"/>
      <c r="AC18" s="50"/>
      <c r="AD18" s="50"/>
      <c r="AE18" s="50"/>
      <c r="AF18" s="89"/>
      <c r="AG18" s="126"/>
      <c r="AH18" s="51"/>
      <c r="AI18" s="51"/>
      <c r="AJ18" s="51"/>
      <c r="AK18" s="51"/>
      <c r="AL18" s="2">
        <v>2</v>
      </c>
      <c r="AM18" s="18"/>
      <c r="AN18" s="50"/>
      <c r="AO18" s="50"/>
      <c r="AP18" s="89"/>
    </row>
    <row r="19" spans="1:42" ht="14.25" customHeight="1" thickBot="1">
      <c r="A19" s="182" t="s">
        <v>38</v>
      </c>
      <c r="B19" s="110" t="s">
        <v>41</v>
      </c>
      <c r="C19" s="63" t="s">
        <v>44</v>
      </c>
      <c r="D19" s="99"/>
      <c r="E19" s="2">
        <v>3</v>
      </c>
      <c r="F19" s="51"/>
      <c r="G19" s="51"/>
      <c r="H19" s="51"/>
      <c r="I19" s="51"/>
      <c r="J19" s="51"/>
      <c r="K19" s="51"/>
      <c r="L19" s="51"/>
      <c r="M19" s="175">
        <f>SUM('K022_1.MELD:K022_5.MELD'!F19)</f>
        <v>0</v>
      </c>
      <c r="N19" s="2">
        <v>3</v>
      </c>
      <c r="O19" s="51"/>
      <c r="P19" s="51"/>
      <c r="Q19" s="51"/>
      <c r="R19" s="51"/>
      <c r="S19" s="51"/>
      <c r="T19" s="51"/>
      <c r="U19" s="51"/>
      <c r="V19" s="175">
        <f>SUM('K022_1.MELD:K022_5.MELD'!G19)</f>
        <v>0</v>
      </c>
      <c r="W19" s="2">
        <v>3</v>
      </c>
      <c r="X19" s="51"/>
      <c r="Y19" s="51"/>
      <c r="Z19" s="51"/>
      <c r="AA19" s="51"/>
      <c r="AB19" s="51"/>
      <c r="AC19" s="51"/>
      <c r="AD19" s="51"/>
      <c r="AE19" s="175">
        <f>SUM('K022_1.MELD:K022_5.MELD'!H19)</f>
        <v>0</v>
      </c>
      <c r="AF19" s="175">
        <f>SUM('K022_1.MELD:K022_5.MELD'!I19)</f>
        <v>0</v>
      </c>
      <c r="AG19" s="175">
        <f>SUM('K022_1.MELD:K022_5.MELD'!J19)</f>
        <v>0</v>
      </c>
      <c r="AH19" s="175">
        <f>SUM('K022_1.MELD:K022_5.MELD'!K19)</f>
        <v>0</v>
      </c>
      <c r="AI19" s="175">
        <f>SUM('K022_1.MELD:K022_5.MELD'!L19)</f>
        <v>0</v>
      </c>
      <c r="AJ19" s="175">
        <f>SUM('K022_1.MELD:K022_5.MELD'!M19)</f>
        <v>0</v>
      </c>
      <c r="AK19" s="175">
        <f>SUM('K022_1.MELD:K022_5.MELD'!N19)</f>
        <v>0</v>
      </c>
      <c r="AL19" s="2">
        <v>3</v>
      </c>
      <c r="AM19" s="18"/>
      <c r="AN19" s="3">
        <f>IF(ABS(SUM(F19:L19)-M19)&gt;COUNT(F19:L19)*0.5,"ERROR","")</f>
      </c>
      <c r="AO19" s="3">
        <f>IF(ABS(SUM(O19:U19)-V19)&gt;COUNT(O19:U19)*0.5,"ERROR","")</f>
      </c>
      <c r="AP19" s="3">
        <f>IF(ABS(SUM(X19:AD19)-AE19)&gt;COUNT(X19:AD19)*0.5,"ERROR","")</f>
      </c>
    </row>
    <row r="20" spans="1:42" ht="14.25" customHeight="1" thickBot="1" thickTop="1">
      <c r="A20" s="182" t="s">
        <v>39</v>
      </c>
      <c r="B20" s="111" t="s">
        <v>42</v>
      </c>
      <c r="C20" s="63" t="s">
        <v>46</v>
      </c>
      <c r="D20" s="99"/>
      <c r="E20" s="2">
        <v>4</v>
      </c>
      <c r="F20" s="51"/>
      <c r="G20" s="51"/>
      <c r="H20" s="51"/>
      <c r="I20" s="51"/>
      <c r="J20" s="51"/>
      <c r="K20" s="51"/>
      <c r="L20" s="51"/>
      <c r="M20" s="175">
        <f>SUM('K022_1.MELD:K022_5.MELD'!F20)</f>
        <v>0</v>
      </c>
      <c r="N20" s="2">
        <v>4</v>
      </c>
      <c r="O20" s="51"/>
      <c r="P20" s="51"/>
      <c r="Q20" s="51"/>
      <c r="R20" s="51"/>
      <c r="S20" s="51"/>
      <c r="T20" s="51"/>
      <c r="U20" s="51"/>
      <c r="V20" s="175">
        <f>SUM('K022_1.MELD:K022_5.MELD'!G20)</f>
        <v>0</v>
      </c>
      <c r="W20" s="2">
        <v>4</v>
      </c>
      <c r="X20" s="51"/>
      <c r="Y20" s="51"/>
      <c r="Z20" s="51"/>
      <c r="AA20" s="51"/>
      <c r="AB20" s="51"/>
      <c r="AC20" s="51"/>
      <c r="AD20" s="51"/>
      <c r="AE20" s="175">
        <f>SUM('K022_1.MELD:K022_5.MELD'!H20)</f>
        <v>0</v>
      </c>
      <c r="AF20" s="175">
        <f>SUM('K022_1.MELD:K022_5.MELD'!I20)</f>
        <v>0</v>
      </c>
      <c r="AG20" s="175">
        <f>SUM('K022_1.MELD:K022_5.MELD'!J20)</f>
        <v>0</v>
      </c>
      <c r="AH20" s="175">
        <f>SUM('K022_1.MELD:K022_5.MELD'!K20)</f>
        <v>0</v>
      </c>
      <c r="AI20" s="175">
        <f>SUM('K022_1.MELD:K022_5.MELD'!L20)</f>
        <v>0</v>
      </c>
      <c r="AJ20" s="175">
        <f>SUM('K022_1.MELD:K022_5.MELD'!M20)</f>
        <v>0</v>
      </c>
      <c r="AK20" s="175">
        <f>SUM('K022_1.MELD:K022_5.MELD'!N20)</f>
        <v>0</v>
      </c>
      <c r="AL20" s="2">
        <v>4</v>
      </c>
      <c r="AN20" s="3">
        <f>IF(ABS(SUM(F20:L20)-M20)&gt;COUNT(F20:L20)*0.5,"ERROR","")</f>
      </c>
      <c r="AO20" s="3">
        <f>IF(ABS(SUM(O20:U20)-V20)&gt;COUNT(O20:U20)*0.5,"ERROR","")</f>
      </c>
      <c r="AP20" s="3">
        <f>IF(ABS(SUM(X20:AD20)-AE20)&gt;COUNT(X20:AD20)*0.5,"ERROR","")</f>
      </c>
    </row>
    <row r="21" spans="1:42" ht="14.25" customHeight="1" thickBot="1" thickTop="1">
      <c r="A21" s="182" t="s">
        <v>40</v>
      </c>
      <c r="B21" s="111" t="s">
        <v>43</v>
      </c>
      <c r="C21" s="46" t="s">
        <v>47</v>
      </c>
      <c r="D21" s="99"/>
      <c r="E21" s="2">
        <v>5</v>
      </c>
      <c r="F21" s="51"/>
      <c r="G21" s="51"/>
      <c r="H21" s="51"/>
      <c r="I21" s="51"/>
      <c r="J21" s="51"/>
      <c r="K21" s="51"/>
      <c r="L21" s="51"/>
      <c r="M21" s="175">
        <f>SUM('K022_1.MELD:K022_5.MELD'!F21)</f>
        <v>0</v>
      </c>
      <c r="N21" s="2">
        <v>5</v>
      </c>
      <c r="O21" s="51"/>
      <c r="P21" s="51"/>
      <c r="Q21" s="51"/>
      <c r="R21" s="51"/>
      <c r="S21" s="51"/>
      <c r="T21" s="51"/>
      <c r="U21" s="51"/>
      <c r="V21" s="175">
        <f>SUM('K022_1.MELD:K022_5.MELD'!G21)</f>
        <v>0</v>
      </c>
      <c r="W21" s="2">
        <v>5</v>
      </c>
      <c r="X21" s="51"/>
      <c r="Y21" s="51"/>
      <c r="Z21" s="51"/>
      <c r="AA21" s="51"/>
      <c r="AB21" s="51"/>
      <c r="AC21" s="51"/>
      <c r="AD21" s="51"/>
      <c r="AE21" s="175">
        <f>SUM('K022_1.MELD:K022_5.MELD'!H21)</f>
        <v>0</v>
      </c>
      <c r="AF21" s="175">
        <f>SUM('K022_1.MELD:K022_5.MELD'!I21)</f>
        <v>0</v>
      </c>
      <c r="AG21" s="175">
        <f>SUM('K022_1.MELD:K022_5.MELD'!J21)</f>
        <v>0</v>
      </c>
      <c r="AH21" s="175">
        <f>SUM('K022_1.MELD:K022_5.MELD'!K21)</f>
        <v>0</v>
      </c>
      <c r="AI21" s="175">
        <f>SUM('K022_1.MELD:K022_5.MELD'!L21)</f>
        <v>0</v>
      </c>
      <c r="AJ21" s="175">
        <f>SUM('K022_1.MELD:K022_5.MELD'!M21)</f>
        <v>0</v>
      </c>
      <c r="AK21" s="175">
        <f>SUM('K022_1.MELD:K022_5.MELD'!N21)</f>
        <v>0</v>
      </c>
      <c r="AL21" s="2">
        <v>5</v>
      </c>
      <c r="AN21" s="3">
        <f>IF(ABS(SUM(F21:L21)-M21)&gt;COUNT(F21:L21)*0.5,"ERROR","")</f>
      </c>
      <c r="AO21" s="3">
        <f>IF(ABS(SUM(O21:U21)-V21)&gt;COUNT(O21:U21)*0.5,"ERROR","")</f>
      </c>
      <c r="AP21" s="3">
        <f>IF(ABS(SUM(X21:AD21)-AE21)&gt;COUNT(X21:AD21)*0.5,"ERROR","")</f>
      </c>
    </row>
    <row r="22" spans="1:42" ht="13.5" thickTop="1">
      <c r="A22" s="13"/>
      <c r="B22" s="109"/>
      <c r="C22" s="28" t="s">
        <v>37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2"/>
      <c r="O22" s="50"/>
      <c r="P22" s="50"/>
      <c r="Q22" s="50"/>
      <c r="R22" s="50"/>
      <c r="S22" s="50"/>
      <c r="T22" s="50"/>
      <c r="U22" s="50"/>
      <c r="V22" s="50"/>
      <c r="W22" s="2"/>
      <c r="X22" s="50"/>
      <c r="Y22" s="50"/>
      <c r="Z22" s="50"/>
      <c r="AA22" s="50"/>
      <c r="AB22" s="50"/>
      <c r="AC22" s="50"/>
      <c r="AD22" s="50"/>
      <c r="AE22" s="50"/>
      <c r="AF22" s="89"/>
      <c r="AG22" s="124"/>
      <c r="AH22" s="50"/>
      <c r="AI22" s="50"/>
      <c r="AJ22" s="50"/>
      <c r="AK22" s="50"/>
      <c r="AL22" s="2"/>
      <c r="AN22" s="50"/>
      <c r="AO22" s="50"/>
      <c r="AP22" s="89"/>
    </row>
    <row r="23" spans="1:42" ht="26.25" thickBot="1">
      <c r="A23" s="13"/>
      <c r="B23" s="112" t="s">
        <v>48</v>
      </c>
      <c r="C23" s="28"/>
      <c r="D23" s="100" t="s">
        <v>224</v>
      </c>
      <c r="E23" s="2">
        <v>6</v>
      </c>
      <c r="F23" s="51"/>
      <c r="G23" s="51"/>
      <c r="H23" s="51"/>
      <c r="I23" s="51"/>
      <c r="J23" s="51"/>
      <c r="K23" s="51"/>
      <c r="L23" s="51"/>
      <c r="M23" s="175">
        <f>SUM('K022_1.MELD:K022_5.MELD'!F23)</f>
        <v>0</v>
      </c>
      <c r="N23" s="2">
        <v>6</v>
      </c>
      <c r="O23" s="51"/>
      <c r="P23" s="51"/>
      <c r="Q23" s="51"/>
      <c r="R23" s="51"/>
      <c r="S23" s="51"/>
      <c r="T23" s="51"/>
      <c r="U23" s="51"/>
      <c r="V23" s="175">
        <f>SUM('K022_1.MELD:K022_5.MELD'!G23)</f>
        <v>0</v>
      </c>
      <c r="W23" s="2">
        <v>6</v>
      </c>
      <c r="X23" s="51"/>
      <c r="Y23" s="51"/>
      <c r="Z23" s="51"/>
      <c r="AA23" s="51"/>
      <c r="AB23" s="51"/>
      <c r="AC23" s="51"/>
      <c r="AD23" s="51"/>
      <c r="AE23" s="175">
        <f>SUM('K022_1.MELD:K022_5.MELD'!H23)</f>
        <v>0</v>
      </c>
      <c r="AF23" s="175">
        <f>SUM('K022_1.MELD:K022_5.MELD'!I23)</f>
        <v>0</v>
      </c>
      <c r="AG23" s="175">
        <f>SUM('K022_1.MELD:K022_5.MELD'!J23)</f>
        <v>0</v>
      </c>
      <c r="AH23" s="175">
        <f>SUM('K022_1.MELD:K022_5.MELD'!K23)</f>
        <v>0</v>
      </c>
      <c r="AI23" s="175">
        <f>SUM('K022_1.MELD:K022_5.MELD'!L23)</f>
        <v>0</v>
      </c>
      <c r="AJ23" s="175">
        <f>SUM('K022_1.MELD:K022_5.MELD'!M23)</f>
        <v>0</v>
      </c>
      <c r="AK23" s="175">
        <f>SUM('K022_1.MELD:K022_5.MELD'!N23)</f>
        <v>0</v>
      </c>
      <c r="AL23" s="2">
        <v>6</v>
      </c>
      <c r="AN23" s="3">
        <f aca="true" t="shared" si="0" ref="AN23:AN35">IF(ABS(SUM(F23:L23)-M23)&gt;COUNT(F23:L23)*0.5,"ERROR","")</f>
      </c>
      <c r="AO23" s="3">
        <f aca="true" t="shared" si="1" ref="AO23:AO35">IF(ABS(SUM(O23:U23)-V23)&gt;COUNT(O23:U23)*0.5,"ERROR","")</f>
      </c>
      <c r="AP23" s="3">
        <f aca="true" t="shared" si="2" ref="AP23:AP35">IF(ABS(SUM(X23:AD23)-AE23)&gt;COUNT(X23:AD23)*0.5,"ERROR","")</f>
      </c>
    </row>
    <row r="24" spans="1:42" ht="14.25" thickBot="1" thickTop="1">
      <c r="A24" s="13"/>
      <c r="B24" s="112" t="s">
        <v>49</v>
      </c>
      <c r="C24" s="28"/>
      <c r="D24" s="100" t="s">
        <v>225</v>
      </c>
      <c r="E24" s="2">
        <v>7</v>
      </c>
      <c r="F24" s="51"/>
      <c r="G24" s="51"/>
      <c r="H24" s="51"/>
      <c r="I24" s="51"/>
      <c r="J24" s="51"/>
      <c r="K24" s="51"/>
      <c r="L24" s="51"/>
      <c r="M24" s="175">
        <f>SUM('K022_1.MELD:K022_5.MELD'!F24)</f>
        <v>0</v>
      </c>
      <c r="N24" s="2">
        <v>7</v>
      </c>
      <c r="O24" s="51"/>
      <c r="P24" s="51"/>
      <c r="Q24" s="51"/>
      <c r="R24" s="51"/>
      <c r="S24" s="51"/>
      <c r="T24" s="51"/>
      <c r="U24" s="51"/>
      <c r="V24" s="175">
        <f>SUM('K022_1.MELD:K022_5.MELD'!G24)</f>
        <v>0</v>
      </c>
      <c r="W24" s="2">
        <v>7</v>
      </c>
      <c r="X24" s="51"/>
      <c r="Y24" s="51"/>
      <c r="Z24" s="51"/>
      <c r="AA24" s="51"/>
      <c r="AB24" s="51"/>
      <c r="AC24" s="51"/>
      <c r="AD24" s="51"/>
      <c r="AE24" s="175">
        <f>SUM('K022_1.MELD:K022_5.MELD'!H24)</f>
        <v>0</v>
      </c>
      <c r="AF24" s="175">
        <f>SUM('K022_1.MELD:K022_5.MELD'!I24)</f>
        <v>0</v>
      </c>
      <c r="AG24" s="175">
        <f>SUM('K022_1.MELD:K022_5.MELD'!J24)</f>
        <v>0</v>
      </c>
      <c r="AH24" s="175">
        <f>SUM('K022_1.MELD:K022_5.MELD'!K24)</f>
        <v>0</v>
      </c>
      <c r="AI24" s="175">
        <f>SUM('K022_1.MELD:K022_5.MELD'!L24)</f>
        <v>0</v>
      </c>
      <c r="AJ24" s="175">
        <f>SUM('K022_1.MELD:K022_5.MELD'!M24)</f>
        <v>0</v>
      </c>
      <c r="AK24" s="175">
        <f>SUM('K022_1.MELD:K022_5.MELD'!N24)</f>
        <v>0</v>
      </c>
      <c r="AL24" s="2">
        <v>7</v>
      </c>
      <c r="AN24" s="3">
        <f t="shared" si="0"/>
      </c>
      <c r="AO24" s="3">
        <f t="shared" si="1"/>
      </c>
      <c r="AP24" s="3">
        <f t="shared" si="2"/>
      </c>
    </row>
    <row r="25" spans="1:42" ht="14.25" thickBot="1" thickTop="1">
      <c r="A25" s="13"/>
      <c r="B25" s="112" t="s">
        <v>50</v>
      </c>
      <c r="C25" s="28"/>
      <c r="D25" s="100" t="s">
        <v>226</v>
      </c>
      <c r="E25" s="2">
        <v>8</v>
      </c>
      <c r="F25" s="51"/>
      <c r="G25" s="51"/>
      <c r="H25" s="51"/>
      <c r="I25" s="51"/>
      <c r="J25" s="51"/>
      <c r="K25" s="51"/>
      <c r="L25" s="51"/>
      <c r="M25" s="175">
        <f>SUM('K022_1.MELD:K022_5.MELD'!F25)</f>
        <v>0</v>
      </c>
      <c r="N25" s="2">
        <v>8</v>
      </c>
      <c r="O25" s="51"/>
      <c r="P25" s="51"/>
      <c r="Q25" s="51"/>
      <c r="R25" s="51"/>
      <c r="S25" s="51"/>
      <c r="T25" s="51"/>
      <c r="U25" s="51"/>
      <c r="V25" s="175">
        <f>SUM('K022_1.MELD:K022_5.MELD'!G25)</f>
        <v>0</v>
      </c>
      <c r="W25" s="2">
        <v>8</v>
      </c>
      <c r="X25" s="51"/>
      <c r="Y25" s="51"/>
      <c r="Z25" s="51"/>
      <c r="AA25" s="51"/>
      <c r="AB25" s="51"/>
      <c r="AC25" s="51"/>
      <c r="AD25" s="51"/>
      <c r="AE25" s="175">
        <f>SUM('K022_1.MELD:K022_5.MELD'!H25)</f>
        <v>0</v>
      </c>
      <c r="AF25" s="175">
        <f>SUM('K022_1.MELD:K022_5.MELD'!I25)</f>
        <v>0</v>
      </c>
      <c r="AG25" s="175">
        <f>SUM('K022_1.MELD:K022_5.MELD'!J25)</f>
        <v>0</v>
      </c>
      <c r="AH25" s="175">
        <f>SUM('K022_1.MELD:K022_5.MELD'!K25)</f>
        <v>0</v>
      </c>
      <c r="AI25" s="175">
        <f>SUM('K022_1.MELD:K022_5.MELD'!L25)</f>
        <v>0</v>
      </c>
      <c r="AJ25" s="175">
        <f>SUM('K022_1.MELD:K022_5.MELD'!M25)</f>
        <v>0</v>
      </c>
      <c r="AK25" s="175">
        <f>SUM('K022_1.MELD:K022_5.MELD'!N25)</f>
        <v>0</v>
      </c>
      <c r="AL25" s="2">
        <v>8</v>
      </c>
      <c r="AN25" s="3">
        <f t="shared" si="0"/>
      </c>
      <c r="AO25" s="3">
        <f t="shared" si="1"/>
      </c>
      <c r="AP25" s="3">
        <f t="shared" si="2"/>
      </c>
    </row>
    <row r="26" spans="1:42" ht="27" thickBot="1" thickTop="1">
      <c r="A26" s="13"/>
      <c r="B26" s="112" t="s">
        <v>51</v>
      </c>
      <c r="C26" s="28"/>
      <c r="D26" s="100" t="s">
        <v>227</v>
      </c>
      <c r="E26" s="2">
        <v>9</v>
      </c>
      <c r="F26" s="51"/>
      <c r="G26" s="51"/>
      <c r="H26" s="51"/>
      <c r="I26" s="51"/>
      <c r="J26" s="51"/>
      <c r="K26" s="51"/>
      <c r="L26" s="51"/>
      <c r="M26" s="175">
        <f>SUM('K022_1.MELD:K022_5.MELD'!F26)</f>
        <v>0</v>
      </c>
      <c r="N26" s="2">
        <v>9</v>
      </c>
      <c r="O26" s="51"/>
      <c r="P26" s="51"/>
      <c r="Q26" s="51"/>
      <c r="R26" s="51"/>
      <c r="S26" s="51"/>
      <c r="T26" s="51"/>
      <c r="U26" s="51"/>
      <c r="V26" s="175">
        <f>SUM('K022_1.MELD:K022_5.MELD'!G26)</f>
        <v>0</v>
      </c>
      <c r="W26" s="2">
        <v>9</v>
      </c>
      <c r="X26" s="51"/>
      <c r="Y26" s="51"/>
      <c r="Z26" s="51"/>
      <c r="AA26" s="51"/>
      <c r="AB26" s="51"/>
      <c r="AC26" s="51"/>
      <c r="AD26" s="51"/>
      <c r="AE26" s="175">
        <f>SUM('K022_1.MELD:K022_5.MELD'!H26)</f>
        <v>0</v>
      </c>
      <c r="AF26" s="175">
        <f>SUM('K022_1.MELD:K022_5.MELD'!I26)</f>
        <v>0</v>
      </c>
      <c r="AG26" s="175">
        <f>SUM('K022_1.MELD:K022_5.MELD'!J26)</f>
        <v>0</v>
      </c>
      <c r="AH26" s="175">
        <f>SUM('K022_1.MELD:K022_5.MELD'!K26)</f>
        <v>0</v>
      </c>
      <c r="AI26" s="175">
        <f>SUM('K022_1.MELD:K022_5.MELD'!L26)</f>
        <v>0</v>
      </c>
      <c r="AJ26" s="175">
        <f>SUM('K022_1.MELD:K022_5.MELD'!M26)</f>
        <v>0</v>
      </c>
      <c r="AK26" s="175">
        <f>SUM('K022_1.MELD:K022_5.MELD'!N26)</f>
        <v>0</v>
      </c>
      <c r="AL26" s="2">
        <v>9</v>
      </c>
      <c r="AN26" s="3">
        <f t="shared" si="0"/>
      </c>
      <c r="AO26" s="3">
        <f t="shared" si="1"/>
      </c>
      <c r="AP26" s="3">
        <f t="shared" si="2"/>
      </c>
    </row>
    <row r="27" spans="1:42" ht="16.5" customHeight="1" thickBot="1" thickTop="1">
      <c r="A27" s="13"/>
      <c r="B27" s="112" t="s">
        <v>52</v>
      </c>
      <c r="C27" s="28"/>
      <c r="D27" s="100" t="s">
        <v>53</v>
      </c>
      <c r="E27" s="2">
        <v>10</v>
      </c>
      <c r="F27" s="51"/>
      <c r="G27" s="51"/>
      <c r="H27" s="51"/>
      <c r="I27" s="51"/>
      <c r="J27" s="51"/>
      <c r="K27" s="51"/>
      <c r="L27" s="51"/>
      <c r="M27" s="175">
        <f>SUM('K022_1.MELD:K022_5.MELD'!F27)</f>
        <v>0</v>
      </c>
      <c r="N27" s="2">
        <v>10</v>
      </c>
      <c r="O27" s="51"/>
      <c r="P27" s="51"/>
      <c r="Q27" s="51"/>
      <c r="R27" s="51"/>
      <c r="S27" s="51"/>
      <c r="T27" s="51"/>
      <c r="U27" s="51"/>
      <c r="V27" s="175">
        <f>SUM('K022_1.MELD:K022_5.MELD'!G27)</f>
        <v>0</v>
      </c>
      <c r="W27" s="2">
        <v>10</v>
      </c>
      <c r="X27" s="51"/>
      <c r="Y27" s="51"/>
      <c r="Z27" s="51"/>
      <c r="AA27" s="51"/>
      <c r="AB27" s="51"/>
      <c r="AC27" s="51"/>
      <c r="AD27" s="51"/>
      <c r="AE27" s="175">
        <f>SUM('K022_1.MELD:K022_5.MELD'!H27)</f>
        <v>0</v>
      </c>
      <c r="AF27" s="175">
        <f>SUM('K022_1.MELD:K022_5.MELD'!I27)</f>
        <v>0</v>
      </c>
      <c r="AG27" s="175">
        <f>SUM('K022_1.MELD:K022_5.MELD'!J27)</f>
        <v>0</v>
      </c>
      <c r="AH27" s="175">
        <f>SUM('K022_1.MELD:K022_5.MELD'!K27)</f>
        <v>0</v>
      </c>
      <c r="AI27" s="175">
        <f>SUM('K022_1.MELD:K022_5.MELD'!L27)</f>
        <v>0</v>
      </c>
      <c r="AJ27" s="175">
        <f>SUM('K022_1.MELD:K022_5.MELD'!M27)</f>
        <v>0</v>
      </c>
      <c r="AK27" s="175">
        <f>SUM('K022_1.MELD:K022_5.MELD'!N27)</f>
        <v>0</v>
      </c>
      <c r="AL27" s="2">
        <v>10</v>
      </c>
      <c r="AN27" s="3">
        <f t="shared" si="0"/>
      </c>
      <c r="AO27" s="3">
        <f t="shared" si="1"/>
      </c>
      <c r="AP27" s="3">
        <f t="shared" si="2"/>
      </c>
    </row>
    <row r="28" spans="1:42" ht="18" customHeight="1" thickBot="1" thickTop="1">
      <c r="A28" s="13"/>
      <c r="B28" s="112" t="s">
        <v>54</v>
      </c>
      <c r="C28" s="28"/>
      <c r="D28" s="100" t="s">
        <v>228</v>
      </c>
      <c r="E28" s="2">
        <v>11</v>
      </c>
      <c r="F28" s="51"/>
      <c r="G28" s="51"/>
      <c r="H28" s="51"/>
      <c r="I28" s="51"/>
      <c r="J28" s="51"/>
      <c r="K28" s="51"/>
      <c r="L28" s="51"/>
      <c r="M28" s="175">
        <f>SUM('K022_1.MELD:K022_5.MELD'!F28)</f>
        <v>0</v>
      </c>
      <c r="N28" s="2">
        <v>11</v>
      </c>
      <c r="O28" s="51"/>
      <c r="P28" s="51"/>
      <c r="Q28" s="51"/>
      <c r="R28" s="51"/>
      <c r="S28" s="51"/>
      <c r="T28" s="51"/>
      <c r="U28" s="51"/>
      <c r="V28" s="175">
        <f>SUM('K022_1.MELD:K022_5.MELD'!G28)</f>
        <v>0</v>
      </c>
      <c r="W28" s="2">
        <v>11</v>
      </c>
      <c r="X28" s="51"/>
      <c r="Y28" s="51"/>
      <c r="Z28" s="51"/>
      <c r="AA28" s="51"/>
      <c r="AB28" s="51"/>
      <c r="AC28" s="51"/>
      <c r="AD28" s="51"/>
      <c r="AE28" s="175">
        <f>SUM('K022_1.MELD:K022_5.MELD'!H28)</f>
        <v>0</v>
      </c>
      <c r="AF28" s="175">
        <f>SUM('K022_1.MELD:K022_5.MELD'!I28)</f>
        <v>0</v>
      </c>
      <c r="AG28" s="175">
        <f>SUM('K022_1.MELD:K022_5.MELD'!J28)</f>
        <v>0</v>
      </c>
      <c r="AH28" s="175">
        <f>SUM('K022_1.MELD:K022_5.MELD'!K28)</f>
        <v>0</v>
      </c>
      <c r="AI28" s="175">
        <f>SUM('K022_1.MELD:K022_5.MELD'!L28)</f>
        <v>0</v>
      </c>
      <c r="AJ28" s="175">
        <f>SUM('K022_1.MELD:K022_5.MELD'!M28)</f>
        <v>0</v>
      </c>
      <c r="AK28" s="175">
        <f>SUM('K022_1.MELD:K022_5.MELD'!N28)</f>
        <v>0</v>
      </c>
      <c r="AL28" s="2">
        <v>11</v>
      </c>
      <c r="AN28" s="3">
        <f t="shared" si="0"/>
      </c>
      <c r="AO28" s="3">
        <f t="shared" si="1"/>
      </c>
      <c r="AP28" s="3">
        <f t="shared" si="2"/>
      </c>
    </row>
    <row r="29" spans="1:42" ht="17.25" customHeight="1" thickBot="1" thickTop="1">
      <c r="A29" s="13"/>
      <c r="B29" s="112" t="s">
        <v>55</v>
      </c>
      <c r="C29" s="28"/>
      <c r="D29" s="100" t="s">
        <v>56</v>
      </c>
      <c r="E29" s="2">
        <v>12</v>
      </c>
      <c r="F29" s="51"/>
      <c r="G29" s="51"/>
      <c r="H29" s="51"/>
      <c r="I29" s="51"/>
      <c r="J29" s="51"/>
      <c r="K29" s="51"/>
      <c r="L29" s="51"/>
      <c r="M29" s="175">
        <f>SUM('K022_1.MELD:K022_5.MELD'!F29)</f>
        <v>0</v>
      </c>
      <c r="N29" s="2">
        <v>12</v>
      </c>
      <c r="O29" s="51"/>
      <c r="P29" s="51"/>
      <c r="Q29" s="51"/>
      <c r="R29" s="51"/>
      <c r="S29" s="51"/>
      <c r="T29" s="51"/>
      <c r="U29" s="51"/>
      <c r="V29" s="175">
        <f>SUM('K022_1.MELD:K022_5.MELD'!G29)</f>
        <v>0</v>
      </c>
      <c r="W29" s="2">
        <v>12</v>
      </c>
      <c r="X29" s="51"/>
      <c r="Y29" s="51"/>
      <c r="Z29" s="51"/>
      <c r="AA29" s="51"/>
      <c r="AB29" s="51"/>
      <c r="AC29" s="51"/>
      <c r="AD29" s="51"/>
      <c r="AE29" s="175">
        <f>SUM('K022_1.MELD:K022_5.MELD'!H29)</f>
        <v>0</v>
      </c>
      <c r="AF29" s="175">
        <f>SUM('K022_1.MELD:K022_5.MELD'!I29)</f>
        <v>0</v>
      </c>
      <c r="AG29" s="175">
        <f>SUM('K022_1.MELD:K022_5.MELD'!J29)</f>
        <v>0</v>
      </c>
      <c r="AH29" s="175">
        <f>SUM('K022_1.MELD:K022_5.MELD'!K29)</f>
        <v>0</v>
      </c>
      <c r="AI29" s="175">
        <f>SUM('K022_1.MELD:K022_5.MELD'!L29)</f>
        <v>0</v>
      </c>
      <c r="AJ29" s="175">
        <f>SUM('K022_1.MELD:K022_5.MELD'!M29)</f>
        <v>0</v>
      </c>
      <c r="AK29" s="175">
        <f>SUM('K022_1.MELD:K022_5.MELD'!N29)</f>
        <v>0</v>
      </c>
      <c r="AL29" s="2">
        <v>12</v>
      </c>
      <c r="AN29" s="3">
        <f t="shared" si="0"/>
      </c>
      <c r="AO29" s="3">
        <f t="shared" si="1"/>
      </c>
      <c r="AP29" s="3">
        <f t="shared" si="2"/>
      </c>
    </row>
    <row r="30" spans="1:42" ht="27" thickBot="1" thickTop="1">
      <c r="A30" s="13"/>
      <c r="B30" s="112" t="s">
        <v>57</v>
      </c>
      <c r="C30" s="28"/>
      <c r="D30" s="100" t="s">
        <v>229</v>
      </c>
      <c r="E30" s="2">
        <v>13</v>
      </c>
      <c r="F30" s="51"/>
      <c r="G30" s="51"/>
      <c r="H30" s="51"/>
      <c r="I30" s="51"/>
      <c r="J30" s="51"/>
      <c r="K30" s="51"/>
      <c r="L30" s="51"/>
      <c r="M30" s="175">
        <f>SUM('K022_1.MELD:K022_5.MELD'!F30)</f>
        <v>0</v>
      </c>
      <c r="N30" s="2">
        <v>13</v>
      </c>
      <c r="O30" s="51"/>
      <c r="P30" s="51"/>
      <c r="Q30" s="51"/>
      <c r="R30" s="51"/>
      <c r="S30" s="51"/>
      <c r="T30" s="51"/>
      <c r="U30" s="51"/>
      <c r="V30" s="175">
        <f>SUM('K022_1.MELD:K022_5.MELD'!G30)</f>
        <v>0</v>
      </c>
      <c r="W30" s="2">
        <v>13</v>
      </c>
      <c r="X30" s="51"/>
      <c r="Y30" s="51"/>
      <c r="Z30" s="51"/>
      <c r="AA30" s="51"/>
      <c r="AB30" s="51"/>
      <c r="AC30" s="51"/>
      <c r="AD30" s="51"/>
      <c r="AE30" s="175">
        <f>SUM('K022_1.MELD:K022_5.MELD'!H30)</f>
        <v>0</v>
      </c>
      <c r="AF30" s="175">
        <f>SUM('K022_1.MELD:K022_5.MELD'!I30)</f>
        <v>0</v>
      </c>
      <c r="AG30" s="175">
        <f>SUM('K022_1.MELD:K022_5.MELD'!J30)</f>
        <v>0</v>
      </c>
      <c r="AH30" s="175">
        <f>SUM('K022_1.MELD:K022_5.MELD'!K30)</f>
        <v>0</v>
      </c>
      <c r="AI30" s="175">
        <f>SUM('K022_1.MELD:K022_5.MELD'!L30)</f>
        <v>0</v>
      </c>
      <c r="AJ30" s="175">
        <f>SUM('K022_1.MELD:K022_5.MELD'!M30)</f>
        <v>0</v>
      </c>
      <c r="AK30" s="175">
        <f>SUM('K022_1.MELD:K022_5.MELD'!N30)</f>
        <v>0</v>
      </c>
      <c r="AL30" s="2">
        <v>13</v>
      </c>
      <c r="AN30" s="3">
        <f t="shared" si="0"/>
      </c>
      <c r="AO30" s="3">
        <f t="shared" si="1"/>
      </c>
      <c r="AP30" s="3">
        <f t="shared" si="2"/>
      </c>
    </row>
    <row r="31" spans="1:42" ht="14.25" thickBot="1" thickTop="1">
      <c r="A31" s="13"/>
      <c r="B31" s="112" t="s">
        <v>58</v>
      </c>
      <c r="C31" s="28"/>
      <c r="D31" s="100" t="s">
        <v>230</v>
      </c>
      <c r="E31" s="2">
        <v>14</v>
      </c>
      <c r="F31" s="51"/>
      <c r="G31" s="51"/>
      <c r="H31" s="51"/>
      <c r="I31" s="51"/>
      <c r="J31" s="51"/>
      <c r="K31" s="51"/>
      <c r="L31" s="51"/>
      <c r="M31" s="175">
        <f>SUM('K022_1.MELD:K022_5.MELD'!F31)</f>
        <v>0</v>
      </c>
      <c r="N31" s="2">
        <v>14</v>
      </c>
      <c r="O31" s="51"/>
      <c r="P31" s="51"/>
      <c r="Q31" s="51"/>
      <c r="R31" s="51"/>
      <c r="S31" s="51"/>
      <c r="T31" s="51"/>
      <c r="U31" s="51"/>
      <c r="V31" s="175">
        <f>SUM('K022_1.MELD:K022_5.MELD'!G31)</f>
        <v>0</v>
      </c>
      <c r="W31" s="2">
        <v>14</v>
      </c>
      <c r="X31" s="51"/>
      <c r="Y31" s="51"/>
      <c r="Z31" s="51"/>
      <c r="AA31" s="51"/>
      <c r="AB31" s="51"/>
      <c r="AC31" s="51"/>
      <c r="AD31" s="51"/>
      <c r="AE31" s="175">
        <f>SUM('K022_1.MELD:K022_5.MELD'!H31)</f>
        <v>0</v>
      </c>
      <c r="AF31" s="175">
        <f>SUM('K022_1.MELD:K022_5.MELD'!I31)</f>
        <v>0</v>
      </c>
      <c r="AG31" s="175">
        <f>SUM('K022_1.MELD:K022_5.MELD'!J31)</f>
        <v>0</v>
      </c>
      <c r="AH31" s="175">
        <f>SUM('K022_1.MELD:K022_5.MELD'!K31)</f>
        <v>0</v>
      </c>
      <c r="AI31" s="175">
        <f>SUM('K022_1.MELD:K022_5.MELD'!L31)</f>
        <v>0</v>
      </c>
      <c r="AJ31" s="175">
        <f>SUM('K022_1.MELD:K022_5.MELD'!M31)</f>
        <v>0</v>
      </c>
      <c r="AK31" s="175">
        <f>SUM('K022_1.MELD:K022_5.MELD'!N31)</f>
        <v>0</v>
      </c>
      <c r="AL31" s="2">
        <v>14</v>
      </c>
      <c r="AN31" s="3">
        <f t="shared" si="0"/>
      </c>
      <c r="AO31" s="3">
        <f t="shared" si="1"/>
      </c>
      <c r="AP31" s="3">
        <f t="shared" si="2"/>
      </c>
    </row>
    <row r="32" spans="1:42" ht="27" thickBot="1" thickTop="1">
      <c r="A32" s="13"/>
      <c r="B32" s="112" t="s">
        <v>59</v>
      </c>
      <c r="C32" s="28"/>
      <c r="D32" s="100" t="s">
        <v>231</v>
      </c>
      <c r="E32" s="2">
        <v>15</v>
      </c>
      <c r="F32" s="51"/>
      <c r="G32" s="51"/>
      <c r="H32" s="51"/>
      <c r="I32" s="51"/>
      <c r="J32" s="51"/>
      <c r="K32" s="51"/>
      <c r="L32" s="51"/>
      <c r="M32" s="175">
        <f>SUM('K022_1.MELD:K022_5.MELD'!F32)</f>
        <v>0</v>
      </c>
      <c r="N32" s="2">
        <v>15</v>
      </c>
      <c r="O32" s="51"/>
      <c r="P32" s="51"/>
      <c r="Q32" s="51"/>
      <c r="R32" s="51"/>
      <c r="S32" s="51"/>
      <c r="T32" s="51"/>
      <c r="U32" s="51"/>
      <c r="V32" s="175">
        <f>SUM('K022_1.MELD:K022_5.MELD'!G32)</f>
        <v>0</v>
      </c>
      <c r="W32" s="2">
        <v>15</v>
      </c>
      <c r="X32" s="51"/>
      <c r="Y32" s="51"/>
      <c r="Z32" s="51"/>
      <c r="AA32" s="51"/>
      <c r="AB32" s="51"/>
      <c r="AC32" s="51"/>
      <c r="AD32" s="51"/>
      <c r="AE32" s="175">
        <f>SUM('K022_1.MELD:K022_5.MELD'!H32)</f>
        <v>0</v>
      </c>
      <c r="AF32" s="175">
        <f>SUM('K022_1.MELD:K022_5.MELD'!I32)</f>
        <v>0</v>
      </c>
      <c r="AG32" s="175">
        <f>SUM('K022_1.MELD:K022_5.MELD'!J32)</f>
        <v>0</v>
      </c>
      <c r="AH32" s="175">
        <f>SUM('K022_1.MELD:K022_5.MELD'!K32)</f>
        <v>0</v>
      </c>
      <c r="AI32" s="175">
        <f>SUM('K022_1.MELD:K022_5.MELD'!L32)</f>
        <v>0</v>
      </c>
      <c r="AJ32" s="175">
        <f>SUM('K022_1.MELD:K022_5.MELD'!M32)</f>
        <v>0</v>
      </c>
      <c r="AK32" s="175">
        <f>SUM('K022_1.MELD:K022_5.MELD'!N32)</f>
        <v>0</v>
      </c>
      <c r="AL32" s="2">
        <v>15</v>
      </c>
      <c r="AN32" s="3">
        <f t="shared" si="0"/>
      </c>
      <c r="AO32" s="3">
        <f t="shared" si="1"/>
      </c>
      <c r="AP32" s="3">
        <f t="shared" si="2"/>
      </c>
    </row>
    <row r="33" spans="1:42" ht="16.5" customHeight="1" thickBot="1" thickTop="1">
      <c r="A33" s="13"/>
      <c r="B33" s="112" t="s">
        <v>60</v>
      </c>
      <c r="C33" s="28"/>
      <c r="D33" s="100" t="s">
        <v>61</v>
      </c>
      <c r="E33" s="2">
        <v>16</v>
      </c>
      <c r="F33" s="51"/>
      <c r="G33" s="51"/>
      <c r="H33" s="51"/>
      <c r="I33" s="51"/>
      <c r="J33" s="51"/>
      <c r="K33" s="51"/>
      <c r="L33" s="51"/>
      <c r="M33" s="175">
        <f>SUM('K022_1.MELD:K022_5.MELD'!F33)</f>
        <v>0</v>
      </c>
      <c r="N33" s="2">
        <v>16</v>
      </c>
      <c r="O33" s="51"/>
      <c r="P33" s="51"/>
      <c r="Q33" s="51"/>
      <c r="R33" s="51"/>
      <c r="S33" s="51"/>
      <c r="T33" s="51"/>
      <c r="U33" s="51"/>
      <c r="V33" s="175">
        <f>SUM('K022_1.MELD:K022_5.MELD'!G33)</f>
        <v>0</v>
      </c>
      <c r="W33" s="2">
        <v>16</v>
      </c>
      <c r="X33" s="51"/>
      <c r="Y33" s="51"/>
      <c r="Z33" s="51"/>
      <c r="AA33" s="51"/>
      <c r="AB33" s="51"/>
      <c r="AC33" s="51"/>
      <c r="AD33" s="51"/>
      <c r="AE33" s="175">
        <f>SUM('K022_1.MELD:K022_5.MELD'!H33)</f>
        <v>0</v>
      </c>
      <c r="AF33" s="175">
        <f>SUM('K022_1.MELD:K022_5.MELD'!I33)</f>
        <v>0</v>
      </c>
      <c r="AG33" s="175">
        <f>SUM('K022_1.MELD:K022_5.MELD'!J33)</f>
        <v>0</v>
      </c>
      <c r="AH33" s="175">
        <f>SUM('K022_1.MELD:K022_5.MELD'!K33)</f>
        <v>0</v>
      </c>
      <c r="AI33" s="175">
        <f>SUM('K022_1.MELD:K022_5.MELD'!L33)</f>
        <v>0</v>
      </c>
      <c r="AJ33" s="175">
        <f>SUM('K022_1.MELD:K022_5.MELD'!M33)</f>
        <v>0</v>
      </c>
      <c r="AK33" s="175">
        <f>SUM('K022_1.MELD:K022_5.MELD'!N33)</f>
        <v>0</v>
      </c>
      <c r="AL33" s="2">
        <v>16</v>
      </c>
      <c r="AN33" s="3">
        <f t="shared" si="0"/>
      </c>
      <c r="AO33" s="3">
        <f t="shared" si="1"/>
      </c>
      <c r="AP33" s="3">
        <f t="shared" si="2"/>
      </c>
    </row>
    <row r="34" spans="1:42" ht="14.25" thickBot="1" thickTop="1">
      <c r="A34" s="13"/>
      <c r="B34" s="112" t="s">
        <v>62</v>
      </c>
      <c r="C34" s="28"/>
      <c r="D34" s="100" t="s">
        <v>64</v>
      </c>
      <c r="E34" s="2">
        <v>17</v>
      </c>
      <c r="F34" s="51"/>
      <c r="G34" s="51"/>
      <c r="H34" s="51"/>
      <c r="I34" s="51"/>
      <c r="J34" s="51"/>
      <c r="K34" s="51"/>
      <c r="L34" s="51"/>
      <c r="M34" s="175">
        <f>SUM('K022_1.MELD:K022_5.MELD'!F34)</f>
        <v>0</v>
      </c>
      <c r="N34" s="2">
        <v>17</v>
      </c>
      <c r="O34" s="51"/>
      <c r="P34" s="51"/>
      <c r="Q34" s="51"/>
      <c r="R34" s="51"/>
      <c r="S34" s="51"/>
      <c r="T34" s="51"/>
      <c r="U34" s="51"/>
      <c r="V34" s="175">
        <f>SUM('K022_1.MELD:K022_5.MELD'!G34)</f>
        <v>0</v>
      </c>
      <c r="W34" s="2">
        <v>17</v>
      </c>
      <c r="X34" s="51"/>
      <c r="Y34" s="51"/>
      <c r="Z34" s="51"/>
      <c r="AA34" s="51"/>
      <c r="AB34" s="51"/>
      <c r="AC34" s="51"/>
      <c r="AD34" s="51"/>
      <c r="AE34" s="175">
        <f>SUM('K022_1.MELD:K022_5.MELD'!H34)</f>
        <v>0</v>
      </c>
      <c r="AF34" s="175">
        <f>SUM('K022_1.MELD:K022_5.MELD'!I34)</f>
        <v>0</v>
      </c>
      <c r="AG34" s="175">
        <f>SUM('K022_1.MELD:K022_5.MELD'!J34)</f>
        <v>0</v>
      </c>
      <c r="AH34" s="175">
        <f>SUM('K022_1.MELD:K022_5.MELD'!K34)</f>
        <v>0</v>
      </c>
      <c r="AI34" s="175">
        <f>SUM('K022_1.MELD:K022_5.MELD'!L34)</f>
        <v>0</v>
      </c>
      <c r="AJ34" s="175">
        <f>SUM('K022_1.MELD:K022_5.MELD'!M34)</f>
        <v>0</v>
      </c>
      <c r="AK34" s="175">
        <f>SUM('K022_1.MELD:K022_5.MELD'!N34)</f>
        <v>0</v>
      </c>
      <c r="AL34" s="2">
        <v>17</v>
      </c>
      <c r="AN34" s="3">
        <f t="shared" si="0"/>
      </c>
      <c r="AO34" s="3">
        <f t="shared" si="1"/>
      </c>
      <c r="AP34" s="3">
        <f t="shared" si="2"/>
      </c>
    </row>
    <row r="35" spans="1:42" ht="14.25" thickBot="1" thickTop="1">
      <c r="A35" s="13"/>
      <c r="B35" s="112" t="s">
        <v>63</v>
      </c>
      <c r="C35" s="28"/>
      <c r="D35" s="100" t="s">
        <v>232</v>
      </c>
      <c r="E35" s="2">
        <v>18</v>
      </c>
      <c r="F35" s="51"/>
      <c r="G35" s="51"/>
      <c r="H35" s="51"/>
      <c r="I35" s="51"/>
      <c r="J35" s="51"/>
      <c r="K35" s="51"/>
      <c r="L35" s="51"/>
      <c r="M35" s="175">
        <f>SUM('K022_1.MELD:K022_5.MELD'!F35)</f>
        <v>0</v>
      </c>
      <c r="N35" s="2">
        <v>18</v>
      </c>
      <c r="O35" s="51"/>
      <c r="P35" s="51"/>
      <c r="Q35" s="51"/>
      <c r="R35" s="51"/>
      <c r="S35" s="51"/>
      <c r="T35" s="51"/>
      <c r="U35" s="51"/>
      <c r="V35" s="175">
        <f>SUM('K022_1.MELD:K022_5.MELD'!G35)</f>
        <v>0</v>
      </c>
      <c r="W35" s="2">
        <v>18</v>
      </c>
      <c r="X35" s="51"/>
      <c r="Y35" s="51"/>
      <c r="Z35" s="51"/>
      <c r="AA35" s="51"/>
      <c r="AB35" s="51"/>
      <c r="AC35" s="51"/>
      <c r="AD35" s="51"/>
      <c r="AE35" s="175">
        <f>SUM('K022_1.MELD:K022_5.MELD'!H35)</f>
        <v>0</v>
      </c>
      <c r="AF35" s="175">
        <f>SUM('K022_1.MELD:K022_5.MELD'!I35)</f>
        <v>0</v>
      </c>
      <c r="AG35" s="175">
        <f>SUM('K022_1.MELD:K022_5.MELD'!J35)</f>
        <v>0</v>
      </c>
      <c r="AH35" s="175">
        <f>SUM('K022_1.MELD:K022_5.MELD'!K35)</f>
        <v>0</v>
      </c>
      <c r="AI35" s="175">
        <f>SUM('K022_1.MELD:K022_5.MELD'!L35)</f>
        <v>0</v>
      </c>
      <c r="AJ35" s="175">
        <f>SUM('K022_1.MELD:K022_5.MELD'!M35)</f>
        <v>0</v>
      </c>
      <c r="AK35" s="175">
        <f>SUM('K022_1.MELD:K022_5.MELD'!N35)</f>
        <v>0</v>
      </c>
      <c r="AL35" s="2">
        <v>18</v>
      </c>
      <c r="AN35" s="3">
        <f t="shared" si="0"/>
      </c>
      <c r="AO35" s="3">
        <f t="shared" si="1"/>
      </c>
      <c r="AP35" s="3">
        <f t="shared" si="2"/>
      </c>
    </row>
    <row r="36" s="83" customFormat="1" ht="13.5" hidden="1" thickTop="1"/>
    <row r="37" spans="1:42" ht="17.25" thickBot="1" thickTop="1">
      <c r="A37" s="182" t="s">
        <v>65</v>
      </c>
      <c r="B37" s="111" t="s">
        <v>66</v>
      </c>
      <c r="C37" s="63" t="s">
        <v>67</v>
      </c>
      <c r="D37" s="101"/>
      <c r="E37" s="2">
        <v>19</v>
      </c>
      <c r="F37" s="51"/>
      <c r="G37" s="51"/>
      <c r="H37" s="51"/>
      <c r="I37" s="51"/>
      <c r="J37" s="51"/>
      <c r="K37" s="51"/>
      <c r="L37" s="51"/>
      <c r="M37" s="175">
        <f>SUM('K022_1.MELD:K022_5.MELD'!F37)</f>
        <v>0</v>
      </c>
      <c r="N37" s="2">
        <v>19</v>
      </c>
      <c r="O37" s="51"/>
      <c r="P37" s="51"/>
      <c r="Q37" s="51"/>
      <c r="R37" s="51"/>
      <c r="S37" s="51"/>
      <c r="T37" s="51"/>
      <c r="U37" s="51"/>
      <c r="V37" s="175">
        <f>SUM('K022_1.MELD:K022_5.MELD'!G37)</f>
        <v>0</v>
      </c>
      <c r="W37" s="2">
        <v>19</v>
      </c>
      <c r="X37" s="51"/>
      <c r="Y37" s="51"/>
      <c r="Z37" s="51"/>
      <c r="AA37" s="51"/>
      <c r="AB37" s="51"/>
      <c r="AC37" s="51"/>
      <c r="AD37" s="51"/>
      <c r="AE37" s="175">
        <f>SUM('K022_1.MELD:K022_5.MELD'!H37)</f>
        <v>0</v>
      </c>
      <c r="AF37" s="175">
        <f>SUM('K022_1.MELD:K022_5.MELD'!I37)</f>
        <v>0</v>
      </c>
      <c r="AG37" s="175">
        <f>SUM('K022_1.MELD:K022_5.MELD'!J37)</f>
        <v>0</v>
      </c>
      <c r="AH37" s="175">
        <f>SUM('K022_1.MELD:K022_5.MELD'!K37)</f>
        <v>0</v>
      </c>
      <c r="AI37" s="175">
        <f>SUM('K022_1.MELD:K022_5.MELD'!L37)</f>
        <v>0</v>
      </c>
      <c r="AJ37" s="175">
        <f>SUM('K022_1.MELD:K022_5.MELD'!M37)</f>
        <v>0</v>
      </c>
      <c r="AK37" s="175">
        <f>SUM('K022_1.MELD:K022_5.MELD'!N37)</f>
        <v>0</v>
      </c>
      <c r="AL37" s="2">
        <v>19</v>
      </c>
      <c r="AN37" s="3">
        <f>IF(ABS(SUM(F37:L37)-M37)&gt;COUNT(F37:L37)*0.5,"ERROR","")</f>
      </c>
      <c r="AO37" s="3">
        <f>IF(ABS(SUM(O37:U37)-V37)&gt;COUNT(O37:U37)*0.5,"ERROR","")</f>
      </c>
      <c r="AP37" s="3">
        <f>IF(ABS(SUM(X37:AD37)-AE37)&gt;COUNT(X37:AD37)*0.5,"ERROR","")</f>
      </c>
    </row>
    <row r="38" spans="1:42" ht="14.25" customHeight="1" thickTop="1">
      <c r="A38" s="182" t="s">
        <v>68</v>
      </c>
      <c r="B38" s="111" t="s">
        <v>69</v>
      </c>
      <c r="C38" s="46" t="s">
        <v>70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2"/>
      <c r="O38" s="50"/>
      <c r="P38" s="50"/>
      <c r="Q38" s="50"/>
      <c r="R38" s="50"/>
      <c r="S38" s="50"/>
      <c r="T38" s="50"/>
      <c r="U38" s="50"/>
      <c r="V38" s="94"/>
      <c r="W38" s="2"/>
      <c r="X38" s="50"/>
      <c r="Y38" s="50"/>
      <c r="Z38" s="50"/>
      <c r="AA38" s="50"/>
      <c r="AB38" s="50"/>
      <c r="AC38" s="50"/>
      <c r="AD38" s="50"/>
      <c r="AE38" s="50"/>
      <c r="AF38" s="89"/>
      <c r="AG38" s="124"/>
      <c r="AH38" s="50"/>
      <c r="AI38" s="50"/>
      <c r="AJ38" s="50"/>
      <c r="AK38" s="50"/>
      <c r="AL38" s="2"/>
      <c r="AN38" s="50"/>
      <c r="AO38" s="50"/>
      <c r="AP38" s="89"/>
    </row>
    <row r="39" spans="1:42" ht="14.25" customHeight="1" thickBot="1">
      <c r="A39" s="13"/>
      <c r="B39" s="109"/>
      <c r="C39" s="63" t="s">
        <v>71</v>
      </c>
      <c r="D39" s="99"/>
      <c r="E39" s="2">
        <v>20</v>
      </c>
      <c r="F39" s="51"/>
      <c r="G39" s="51"/>
      <c r="H39" s="51"/>
      <c r="I39" s="51"/>
      <c r="J39" s="51"/>
      <c r="K39" s="51"/>
      <c r="L39" s="51"/>
      <c r="M39" s="175">
        <f>SUM('K022_1.MELD:K022_5.MELD'!F39)</f>
        <v>0</v>
      </c>
      <c r="N39" s="2">
        <v>20</v>
      </c>
      <c r="O39" s="51"/>
      <c r="P39" s="51"/>
      <c r="Q39" s="51"/>
      <c r="R39" s="51"/>
      <c r="S39" s="51"/>
      <c r="T39" s="51"/>
      <c r="U39" s="51"/>
      <c r="V39" s="175">
        <f>SUM('K022_1.MELD:K022_5.MELD'!G39)</f>
        <v>0</v>
      </c>
      <c r="W39" s="2">
        <v>20</v>
      </c>
      <c r="X39" s="51"/>
      <c r="Y39" s="51"/>
      <c r="Z39" s="51"/>
      <c r="AA39" s="51"/>
      <c r="AB39" s="51"/>
      <c r="AC39" s="51"/>
      <c r="AD39" s="51"/>
      <c r="AE39" s="175">
        <f>SUM('K022_1.MELD:K022_5.MELD'!H39)</f>
        <v>0</v>
      </c>
      <c r="AF39" s="175">
        <f>SUM('K022_1.MELD:K022_5.MELD'!I39)</f>
        <v>0</v>
      </c>
      <c r="AG39" s="175">
        <f>SUM('K022_1.MELD:K022_5.MELD'!J39)</f>
        <v>0</v>
      </c>
      <c r="AH39" s="175">
        <f>SUM('K022_1.MELD:K022_5.MELD'!K39)</f>
        <v>0</v>
      </c>
      <c r="AI39" s="175">
        <f>SUM('K022_1.MELD:K022_5.MELD'!L39)</f>
        <v>0</v>
      </c>
      <c r="AJ39" s="175">
        <f>SUM('K022_1.MELD:K022_5.MELD'!M39)</f>
        <v>0</v>
      </c>
      <c r="AK39" s="175">
        <f>SUM('K022_1.MELD:K022_5.MELD'!N39)</f>
        <v>0</v>
      </c>
      <c r="AL39" s="2">
        <v>20</v>
      </c>
      <c r="AN39" s="3">
        <f>IF(ABS(SUM(F39:L39)-M39)&gt;COUNT(F39:L39)*0.5,"ERROR","")</f>
      </c>
      <c r="AO39" s="3">
        <f>IF(ABS(SUM(O39:U39)-V39)&gt;COUNT(O39:U39)*0.5,"ERROR","")</f>
      </c>
      <c r="AP39" s="3">
        <f>IF(ABS(SUM(X39:AD39)-AE39)&gt;COUNT(X39:AD39)*0.5,"ERROR","")</f>
      </c>
    </row>
    <row r="40" spans="1:42" ht="14.25" customHeight="1" thickBot="1" thickTop="1">
      <c r="A40" s="182" t="s">
        <v>72</v>
      </c>
      <c r="B40" s="111" t="s">
        <v>73</v>
      </c>
      <c r="C40" s="63" t="s">
        <v>74</v>
      </c>
      <c r="D40" s="99"/>
      <c r="E40" s="2">
        <v>21</v>
      </c>
      <c r="F40" s="51"/>
      <c r="G40" s="51"/>
      <c r="H40" s="51"/>
      <c r="I40" s="51"/>
      <c r="J40" s="51"/>
      <c r="K40" s="51"/>
      <c r="L40" s="51"/>
      <c r="M40" s="175">
        <f>SUM('K022_1.MELD:K022_5.MELD'!F40)</f>
        <v>0</v>
      </c>
      <c r="N40" s="2">
        <v>21</v>
      </c>
      <c r="O40" s="51"/>
      <c r="P40" s="51"/>
      <c r="Q40" s="51"/>
      <c r="R40" s="51"/>
      <c r="S40" s="51"/>
      <c r="T40" s="51"/>
      <c r="U40" s="51"/>
      <c r="V40" s="175">
        <f>SUM('K022_1.MELD:K022_5.MELD'!G40)</f>
        <v>0</v>
      </c>
      <c r="W40" s="2">
        <v>21</v>
      </c>
      <c r="X40" s="51"/>
      <c r="Y40" s="51"/>
      <c r="Z40" s="51"/>
      <c r="AA40" s="51"/>
      <c r="AB40" s="51"/>
      <c r="AC40" s="51"/>
      <c r="AD40" s="51"/>
      <c r="AE40" s="175">
        <f>SUM('K022_1.MELD:K022_5.MELD'!H40)</f>
        <v>0</v>
      </c>
      <c r="AF40" s="175">
        <f>SUM('K022_1.MELD:K022_5.MELD'!I40)</f>
        <v>0</v>
      </c>
      <c r="AG40" s="175">
        <f>SUM('K022_1.MELD:K022_5.MELD'!J40)</f>
        <v>0</v>
      </c>
      <c r="AH40" s="175">
        <f>SUM('K022_1.MELD:K022_5.MELD'!K40)</f>
        <v>0</v>
      </c>
      <c r="AI40" s="175">
        <f>SUM('K022_1.MELD:K022_5.MELD'!L40)</f>
        <v>0</v>
      </c>
      <c r="AJ40" s="175">
        <f>SUM('K022_1.MELD:K022_5.MELD'!M40)</f>
        <v>0</v>
      </c>
      <c r="AK40" s="175">
        <f>SUM('K022_1.MELD:K022_5.MELD'!N40)</f>
        <v>0</v>
      </c>
      <c r="AL40" s="2">
        <v>21</v>
      </c>
      <c r="AN40" s="3">
        <f>IF(ABS(SUM(F40:L40)-M40)&gt;COUNT(F40:L40)*0.5,"ERROR","")</f>
      </c>
      <c r="AO40" s="3">
        <f>IF(ABS(SUM(O40:U40)-V40)&gt;COUNT(O40:U40)*0.5,"ERROR","")</f>
      </c>
      <c r="AP40" s="3">
        <f>IF(ABS(SUM(X40:AD40)-AE40)&gt;COUNT(X40:AD40)*0.5,"ERROR","")</f>
      </c>
    </row>
    <row r="41" spans="1:42" ht="14.25" customHeight="1" thickBot="1" thickTop="1">
      <c r="A41" s="182" t="s">
        <v>75</v>
      </c>
      <c r="B41" s="111" t="s">
        <v>76</v>
      </c>
      <c r="C41" s="63" t="s">
        <v>240</v>
      </c>
      <c r="D41" s="99"/>
      <c r="E41" s="2">
        <v>22</v>
      </c>
      <c r="F41" s="175">
        <f>SUM(F43:F45)</f>
        <v>0</v>
      </c>
      <c r="G41" s="175">
        <f aca="true" t="shared" si="3" ref="G41:L41">SUM(G43:G45)</f>
        <v>0</v>
      </c>
      <c r="H41" s="175">
        <f t="shared" si="3"/>
        <v>0</v>
      </c>
      <c r="I41" s="175">
        <f t="shared" si="3"/>
        <v>0</v>
      </c>
      <c r="J41" s="175">
        <f t="shared" si="3"/>
        <v>0</v>
      </c>
      <c r="K41" s="175">
        <f t="shared" si="3"/>
        <v>0</v>
      </c>
      <c r="L41" s="175">
        <f t="shared" si="3"/>
        <v>0</v>
      </c>
      <c r="M41" s="175">
        <f>SUM('K022_1.MELD:K022_5.MELD'!F41)</f>
        <v>0</v>
      </c>
      <c r="N41" s="2">
        <v>22</v>
      </c>
      <c r="O41" s="175">
        <f aca="true" t="shared" si="4" ref="O41:U41">SUM(O43:O45)</f>
        <v>0</v>
      </c>
      <c r="P41" s="175">
        <f t="shared" si="4"/>
        <v>0</v>
      </c>
      <c r="Q41" s="175">
        <f t="shared" si="4"/>
        <v>0</v>
      </c>
      <c r="R41" s="175">
        <f t="shared" si="4"/>
        <v>0</v>
      </c>
      <c r="S41" s="175">
        <f t="shared" si="4"/>
        <v>0</v>
      </c>
      <c r="T41" s="175">
        <f t="shared" si="4"/>
        <v>0</v>
      </c>
      <c r="U41" s="175">
        <f t="shared" si="4"/>
        <v>0</v>
      </c>
      <c r="V41" s="175">
        <f>SUM('K022_1.MELD:K022_5.MELD'!G41)</f>
        <v>0</v>
      </c>
      <c r="W41" s="2">
        <v>22</v>
      </c>
      <c r="X41" s="175">
        <f aca="true" t="shared" si="5" ref="X41:AD41">SUM(X43:X45)</f>
        <v>0</v>
      </c>
      <c r="Y41" s="175">
        <f t="shared" si="5"/>
        <v>0</v>
      </c>
      <c r="Z41" s="175">
        <f t="shared" si="5"/>
        <v>0</v>
      </c>
      <c r="AA41" s="175">
        <f t="shared" si="5"/>
        <v>0</v>
      </c>
      <c r="AB41" s="175">
        <f t="shared" si="5"/>
        <v>0</v>
      </c>
      <c r="AC41" s="175">
        <f t="shared" si="5"/>
        <v>0</v>
      </c>
      <c r="AD41" s="175">
        <f t="shared" si="5"/>
        <v>0</v>
      </c>
      <c r="AE41" s="175">
        <f>SUM('K022_1.MELD:K022_5.MELD'!H41)</f>
        <v>0</v>
      </c>
      <c r="AF41" s="175">
        <f>SUM('K022_1.MELD:K022_5.MELD'!I41)</f>
        <v>0</v>
      </c>
      <c r="AG41" s="175">
        <f>SUM('K022_1.MELD:K022_5.MELD'!J41)</f>
        <v>0</v>
      </c>
      <c r="AH41" s="175">
        <f>SUM('K022_1.MELD:K022_5.MELD'!K41)</f>
        <v>0</v>
      </c>
      <c r="AI41" s="175">
        <f>SUM('K022_1.MELD:K022_5.MELD'!L41)</f>
        <v>0</v>
      </c>
      <c r="AJ41" s="175">
        <f>SUM('K022_1.MELD:K022_5.MELD'!M41)</f>
        <v>0</v>
      </c>
      <c r="AK41" s="175">
        <f>SUM('K022_1.MELD:K022_5.MELD'!N41)</f>
        <v>0</v>
      </c>
      <c r="AL41" s="2">
        <v>22</v>
      </c>
      <c r="AN41" s="3">
        <f>IF(ABS(SUM(F41:L41)-M41)&gt;COUNT(F41:L41)*0.5,"ERROR","")</f>
      </c>
      <c r="AO41" s="3">
        <f>IF(ABS(SUM(O41:U41)-V41)&gt;COUNT(O41:U41)*0.5,"ERROR","")</f>
      </c>
      <c r="AP41" s="3">
        <f>IF(ABS(SUM(X41:AD41)-AE41)&gt;COUNT(X41:AD41)*0.5,"ERROR","")</f>
      </c>
    </row>
    <row r="42" spans="1:42" ht="14.25" customHeight="1" thickTop="1">
      <c r="A42" s="13"/>
      <c r="B42" s="109"/>
      <c r="C42" s="9" t="s">
        <v>37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2"/>
      <c r="O42" s="50"/>
      <c r="P42" s="50"/>
      <c r="Q42" s="50"/>
      <c r="R42" s="50"/>
      <c r="S42" s="50"/>
      <c r="T42" s="50"/>
      <c r="U42" s="50"/>
      <c r="V42" s="50"/>
      <c r="W42" s="2"/>
      <c r="X42" s="50"/>
      <c r="Y42" s="50"/>
      <c r="Z42" s="50"/>
      <c r="AA42" s="50"/>
      <c r="AB42" s="50"/>
      <c r="AC42" s="50"/>
      <c r="AD42" s="50"/>
      <c r="AE42" s="50"/>
      <c r="AF42" s="89"/>
      <c r="AG42" s="124"/>
      <c r="AH42" s="50"/>
      <c r="AI42" s="50"/>
      <c r="AJ42" s="50"/>
      <c r="AK42" s="50"/>
      <c r="AL42" s="2"/>
      <c r="AN42" s="50"/>
      <c r="AO42" s="50"/>
      <c r="AP42" s="89"/>
    </row>
    <row r="43" spans="1:42" ht="26.25" thickBot="1">
      <c r="A43" s="13"/>
      <c r="B43" s="112" t="s">
        <v>77</v>
      </c>
      <c r="C43" s="9"/>
      <c r="D43" s="100" t="s">
        <v>233</v>
      </c>
      <c r="E43" s="2">
        <v>23</v>
      </c>
      <c r="F43" s="51"/>
      <c r="G43" s="51"/>
      <c r="H43" s="51"/>
      <c r="I43" s="51"/>
      <c r="J43" s="51"/>
      <c r="K43" s="51"/>
      <c r="L43" s="51"/>
      <c r="M43" s="175">
        <f>SUM('K022_1.MELD:K022_5.MELD'!F43)</f>
        <v>0</v>
      </c>
      <c r="N43" s="2">
        <v>23</v>
      </c>
      <c r="O43" s="51"/>
      <c r="P43" s="51"/>
      <c r="Q43" s="51"/>
      <c r="R43" s="51"/>
      <c r="S43" s="51"/>
      <c r="T43" s="51"/>
      <c r="U43" s="51"/>
      <c r="V43" s="175">
        <f>SUM('K022_1.MELD:K022_5.MELD'!G43)</f>
        <v>0</v>
      </c>
      <c r="W43" s="2">
        <v>23</v>
      </c>
      <c r="X43" s="51"/>
      <c r="Y43" s="51"/>
      <c r="Z43" s="51"/>
      <c r="AA43" s="51"/>
      <c r="AB43" s="51"/>
      <c r="AC43" s="51"/>
      <c r="AD43" s="51"/>
      <c r="AE43" s="175">
        <f>SUM('K022_1.MELD:K022_5.MELD'!H43)</f>
        <v>0</v>
      </c>
      <c r="AF43" s="175">
        <f>SUM('K022_1.MELD:K022_5.MELD'!I43)</f>
        <v>0</v>
      </c>
      <c r="AG43" s="175">
        <f>SUM('K022_1.MELD:K022_5.MELD'!J43)</f>
        <v>0</v>
      </c>
      <c r="AH43" s="175">
        <f>SUM('K022_1.MELD:K022_5.MELD'!K43)</f>
        <v>0</v>
      </c>
      <c r="AI43" s="175">
        <f>SUM('K022_1.MELD:K022_5.MELD'!L43)</f>
        <v>0</v>
      </c>
      <c r="AJ43" s="175">
        <f>SUM('K022_1.MELD:K022_5.MELD'!M43)</f>
        <v>0</v>
      </c>
      <c r="AK43" s="175">
        <f>SUM('K022_1.MELD:K022_5.MELD'!N43)</f>
        <v>0</v>
      </c>
      <c r="AL43" s="2">
        <v>23</v>
      </c>
      <c r="AN43" s="3">
        <f>IF(ABS(SUM(F43:L43)-M43)&gt;COUNT(F43:L43)*0.5,"ERROR","")</f>
      </c>
      <c r="AO43" s="3">
        <f>IF(ABS(SUM(O43:U43)-V43)&gt;COUNT(O43:U43)*0.5,"ERROR","")</f>
      </c>
      <c r="AP43" s="3">
        <f>IF(ABS(SUM(X43:AD43)-AE43)&gt;COUNT(X43:AD43)*0.5,"ERROR","")</f>
      </c>
    </row>
    <row r="44" spans="1:42" ht="17.25" customHeight="1" thickBot="1" thickTop="1">
      <c r="A44" s="13"/>
      <c r="B44" s="112" t="s">
        <v>78</v>
      </c>
      <c r="C44" s="9"/>
      <c r="D44" s="100" t="s">
        <v>79</v>
      </c>
      <c r="E44" s="2">
        <v>24</v>
      </c>
      <c r="F44" s="51"/>
      <c r="G44" s="51"/>
      <c r="H44" s="51"/>
      <c r="I44" s="51"/>
      <c r="J44" s="51"/>
      <c r="K44" s="51"/>
      <c r="L44" s="51"/>
      <c r="M44" s="175">
        <f>SUM('K022_1.MELD:K022_5.MELD'!F44)</f>
        <v>0</v>
      </c>
      <c r="N44" s="2">
        <v>24</v>
      </c>
      <c r="O44" s="51"/>
      <c r="P44" s="51"/>
      <c r="Q44" s="51"/>
      <c r="R44" s="51"/>
      <c r="S44" s="51"/>
      <c r="T44" s="51"/>
      <c r="U44" s="51"/>
      <c r="V44" s="175">
        <f>SUM('K022_1.MELD:K022_5.MELD'!G44)</f>
        <v>0</v>
      </c>
      <c r="W44" s="2">
        <v>24</v>
      </c>
      <c r="X44" s="51"/>
      <c r="Y44" s="51"/>
      <c r="Z44" s="51"/>
      <c r="AA44" s="51"/>
      <c r="AB44" s="51"/>
      <c r="AC44" s="51"/>
      <c r="AD44" s="51"/>
      <c r="AE44" s="175">
        <f>SUM('K022_1.MELD:K022_5.MELD'!H44)</f>
        <v>0</v>
      </c>
      <c r="AF44" s="175">
        <f>SUM('K022_1.MELD:K022_5.MELD'!I44)</f>
        <v>0</v>
      </c>
      <c r="AG44" s="175">
        <f>SUM('K022_1.MELD:K022_5.MELD'!J44)</f>
        <v>0</v>
      </c>
      <c r="AH44" s="175">
        <f>SUM('K022_1.MELD:K022_5.MELD'!K44)</f>
        <v>0</v>
      </c>
      <c r="AI44" s="175">
        <f>SUM('K022_1.MELD:K022_5.MELD'!L44)</f>
        <v>0</v>
      </c>
      <c r="AJ44" s="175">
        <f>SUM('K022_1.MELD:K022_5.MELD'!M44)</f>
        <v>0</v>
      </c>
      <c r="AK44" s="175">
        <f>SUM('K022_1.MELD:K022_5.MELD'!N44)</f>
        <v>0</v>
      </c>
      <c r="AL44" s="2">
        <v>24</v>
      </c>
      <c r="AN44" s="3">
        <f>IF(ABS(SUM(F44:L44)-M44)&gt;COUNT(F44:L44)*0.5,"ERROR","")</f>
      </c>
      <c r="AO44" s="3">
        <f>IF(ABS(SUM(O44:U44)-V44)&gt;COUNT(O44:U44)*0.5,"ERROR","")</f>
      </c>
      <c r="AP44" s="3">
        <f>IF(ABS(SUM(X44:AD44)-AE44)&gt;COUNT(X44:AD44)*0.5,"ERROR","")</f>
      </c>
    </row>
    <row r="45" spans="1:42" ht="17.25" customHeight="1" thickBot="1" thickTop="1">
      <c r="A45" s="13"/>
      <c r="B45" s="112" t="s">
        <v>80</v>
      </c>
      <c r="C45" s="9"/>
      <c r="D45" s="100" t="s">
        <v>81</v>
      </c>
      <c r="E45" s="2">
        <v>25</v>
      </c>
      <c r="F45" s="51"/>
      <c r="G45" s="51"/>
      <c r="H45" s="51"/>
      <c r="I45" s="51"/>
      <c r="J45" s="51"/>
      <c r="K45" s="51"/>
      <c r="L45" s="51"/>
      <c r="M45" s="175">
        <f>SUM('K022_1.MELD:K022_5.MELD'!F45)</f>
        <v>0</v>
      </c>
      <c r="N45" s="2">
        <v>25</v>
      </c>
      <c r="O45" s="51"/>
      <c r="P45" s="51"/>
      <c r="Q45" s="51"/>
      <c r="R45" s="51"/>
      <c r="S45" s="51"/>
      <c r="T45" s="51"/>
      <c r="U45" s="51"/>
      <c r="V45" s="175">
        <f>SUM('K022_1.MELD:K022_5.MELD'!G45)</f>
        <v>0</v>
      </c>
      <c r="W45" s="2">
        <v>25</v>
      </c>
      <c r="X45" s="51"/>
      <c r="Y45" s="51"/>
      <c r="Z45" s="51"/>
      <c r="AA45" s="51"/>
      <c r="AB45" s="51"/>
      <c r="AC45" s="51"/>
      <c r="AD45" s="51"/>
      <c r="AE45" s="175">
        <f>SUM('K022_1.MELD:K022_5.MELD'!H45)</f>
        <v>0</v>
      </c>
      <c r="AF45" s="175">
        <f>SUM('K022_1.MELD:K022_5.MELD'!I45)</f>
        <v>0</v>
      </c>
      <c r="AG45" s="175">
        <f>SUM('K022_1.MELD:K022_5.MELD'!J45)</f>
        <v>0</v>
      </c>
      <c r="AH45" s="175">
        <f>SUM('K022_1.MELD:K022_5.MELD'!K45)</f>
        <v>0</v>
      </c>
      <c r="AI45" s="175">
        <f>SUM('K022_1.MELD:K022_5.MELD'!L45)</f>
        <v>0</v>
      </c>
      <c r="AJ45" s="175">
        <f>SUM('K022_1.MELD:K022_5.MELD'!M45)</f>
        <v>0</v>
      </c>
      <c r="AK45" s="175">
        <f>SUM('K022_1.MELD:K022_5.MELD'!N45)</f>
        <v>0</v>
      </c>
      <c r="AL45" s="2">
        <v>25</v>
      </c>
      <c r="AN45" s="3">
        <f>IF(ABS(SUM(F45:L45)-M45)&gt;COUNT(F45:L45)*0.5,"ERROR","")</f>
      </c>
      <c r="AO45" s="3">
        <f>IF(ABS(SUM(O45:U45)-V45)&gt;COUNT(O45:U45)*0.5,"ERROR","")</f>
      </c>
      <c r="AP45" s="3">
        <f>IF(ABS(SUM(X45:AD45)-AE45)&gt;COUNT(X45:AD45)*0.5,"ERROR","")</f>
      </c>
    </row>
    <row r="46" spans="1:42" ht="14.25" customHeight="1" thickBot="1" thickTop="1">
      <c r="A46" s="182" t="s">
        <v>82</v>
      </c>
      <c r="B46" s="117" t="s">
        <v>145</v>
      </c>
      <c r="C46" s="63" t="s">
        <v>146</v>
      </c>
      <c r="D46" s="99"/>
      <c r="E46" s="2">
        <v>26</v>
      </c>
      <c r="F46" s="175">
        <f aca="true" t="shared" si="6" ref="F46:L46">SUM(F48:F51)</f>
        <v>0</v>
      </c>
      <c r="G46" s="175">
        <f t="shared" si="6"/>
        <v>0</v>
      </c>
      <c r="H46" s="175">
        <f t="shared" si="6"/>
        <v>0</v>
      </c>
      <c r="I46" s="175">
        <f t="shared" si="6"/>
        <v>0</v>
      </c>
      <c r="J46" s="175">
        <f t="shared" si="6"/>
        <v>0</v>
      </c>
      <c r="K46" s="175">
        <f t="shared" si="6"/>
        <v>0</v>
      </c>
      <c r="L46" s="175">
        <f t="shared" si="6"/>
        <v>0</v>
      </c>
      <c r="M46" s="175">
        <f>SUM('K022_1.MELD:K022_5.MELD'!F46)</f>
        <v>0</v>
      </c>
      <c r="N46" s="2">
        <v>26</v>
      </c>
      <c r="O46" s="175">
        <f aca="true" t="shared" si="7" ref="O46:U46">SUM(O48:O51)</f>
        <v>0</v>
      </c>
      <c r="P46" s="175">
        <f t="shared" si="7"/>
        <v>0</v>
      </c>
      <c r="Q46" s="175">
        <f t="shared" si="7"/>
        <v>0</v>
      </c>
      <c r="R46" s="175">
        <f t="shared" si="7"/>
        <v>0</v>
      </c>
      <c r="S46" s="175">
        <f t="shared" si="7"/>
        <v>0</v>
      </c>
      <c r="T46" s="175">
        <f t="shared" si="7"/>
        <v>0</v>
      </c>
      <c r="U46" s="175">
        <f t="shared" si="7"/>
        <v>0</v>
      </c>
      <c r="V46" s="175">
        <f>SUM('K022_1.MELD:K022_5.MELD'!G46)</f>
        <v>0</v>
      </c>
      <c r="W46" s="2">
        <v>26</v>
      </c>
      <c r="X46" s="175">
        <f aca="true" t="shared" si="8" ref="X46:AD46">SUM(X48:X51)</f>
        <v>0</v>
      </c>
      <c r="Y46" s="175">
        <f t="shared" si="8"/>
        <v>0</v>
      </c>
      <c r="Z46" s="175">
        <f t="shared" si="8"/>
        <v>0</v>
      </c>
      <c r="AA46" s="175">
        <f t="shared" si="8"/>
        <v>0</v>
      </c>
      <c r="AB46" s="175">
        <f t="shared" si="8"/>
        <v>0</v>
      </c>
      <c r="AC46" s="175">
        <f t="shared" si="8"/>
        <v>0</v>
      </c>
      <c r="AD46" s="175">
        <f t="shared" si="8"/>
        <v>0</v>
      </c>
      <c r="AE46" s="175">
        <f>SUM('K022_1.MELD:K022_5.MELD'!H46)</f>
        <v>0</v>
      </c>
      <c r="AF46" s="175">
        <f>SUM('K022_1.MELD:K022_5.MELD'!I46)</f>
        <v>0</v>
      </c>
      <c r="AG46" s="175">
        <f>SUM('K022_1.MELD:K022_5.MELD'!J46)</f>
        <v>0</v>
      </c>
      <c r="AH46" s="175">
        <f>SUM('K022_1.MELD:K022_5.MELD'!K46)</f>
        <v>0</v>
      </c>
      <c r="AI46" s="175">
        <f>SUM('K022_1.MELD:K022_5.MELD'!L46)</f>
        <v>0</v>
      </c>
      <c r="AJ46" s="175">
        <f>SUM('K022_1.MELD:K022_5.MELD'!M46)</f>
        <v>0</v>
      </c>
      <c r="AK46" s="175">
        <f>SUM('K022_1.MELD:K022_5.MELD'!N46)</f>
        <v>0</v>
      </c>
      <c r="AL46" s="2">
        <v>26</v>
      </c>
      <c r="AN46" s="3">
        <f>IF(ABS(SUM(F46:L46)-M46)&gt;COUNT(F46:L46)*0.5,"ERROR","")</f>
      </c>
      <c r="AO46" s="3">
        <f>IF(ABS(SUM(O46:U46)-V46)&gt;COUNT(O46:U46)*0.5,"ERROR","")</f>
      </c>
      <c r="AP46" s="3">
        <f>IF(ABS(SUM(X46:AD46)-AE46)&gt;COUNT(X46:AD46)*0.5,"ERROR","")</f>
      </c>
    </row>
    <row r="47" spans="1:42" ht="14.25" customHeight="1" thickTop="1">
      <c r="A47" s="177"/>
      <c r="B47" s="114"/>
      <c r="C47" s="28" t="s">
        <v>37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2"/>
      <c r="O47" s="50"/>
      <c r="P47" s="50"/>
      <c r="Q47" s="50"/>
      <c r="R47" s="50"/>
      <c r="S47" s="50"/>
      <c r="T47" s="50"/>
      <c r="U47" s="50"/>
      <c r="V47" s="50"/>
      <c r="W47" s="2"/>
      <c r="X47" s="50"/>
      <c r="Y47" s="50"/>
      <c r="Z47" s="50"/>
      <c r="AA47" s="50"/>
      <c r="AB47" s="50"/>
      <c r="AC47" s="50"/>
      <c r="AD47" s="50"/>
      <c r="AE47" s="50"/>
      <c r="AF47" s="89"/>
      <c r="AG47" s="124"/>
      <c r="AH47" s="50"/>
      <c r="AI47" s="50"/>
      <c r="AJ47" s="50"/>
      <c r="AK47" s="50"/>
      <c r="AL47" s="2"/>
      <c r="AN47" s="50"/>
      <c r="AO47" s="50"/>
      <c r="AP47" s="89"/>
    </row>
    <row r="48" spans="1:42" ht="13.5" thickBot="1">
      <c r="A48" s="177"/>
      <c r="B48" s="115" t="s">
        <v>83</v>
      </c>
      <c r="C48" s="28"/>
      <c r="D48" s="100" t="s">
        <v>86</v>
      </c>
      <c r="E48" s="2">
        <v>27</v>
      </c>
      <c r="F48" s="51"/>
      <c r="G48" s="51"/>
      <c r="H48" s="51"/>
      <c r="I48" s="51"/>
      <c r="J48" s="51"/>
      <c r="K48" s="51"/>
      <c r="L48" s="51"/>
      <c r="M48" s="175">
        <f>SUM('K022_1.MELD:K022_5.MELD'!F48)</f>
        <v>0</v>
      </c>
      <c r="N48" s="2">
        <v>27</v>
      </c>
      <c r="O48" s="51"/>
      <c r="P48" s="51"/>
      <c r="Q48" s="51"/>
      <c r="R48" s="51"/>
      <c r="S48" s="51"/>
      <c r="T48" s="51"/>
      <c r="U48" s="51"/>
      <c r="V48" s="175">
        <f>SUM('K022_1.MELD:K022_5.MELD'!G48)</f>
        <v>0</v>
      </c>
      <c r="W48" s="2">
        <v>27</v>
      </c>
      <c r="X48" s="51"/>
      <c r="Y48" s="51"/>
      <c r="Z48" s="51"/>
      <c r="AA48" s="51"/>
      <c r="AB48" s="51"/>
      <c r="AC48" s="51"/>
      <c r="AD48" s="51"/>
      <c r="AE48" s="175">
        <f>SUM('K022_1.MELD:K022_5.MELD'!H48)</f>
        <v>0</v>
      </c>
      <c r="AF48" s="175">
        <f>SUM('K022_1.MELD:K022_5.MELD'!I48)</f>
        <v>0</v>
      </c>
      <c r="AG48" s="175">
        <f>SUM('K022_1.MELD:K022_5.MELD'!J48)</f>
        <v>0</v>
      </c>
      <c r="AH48" s="175">
        <f>SUM('K022_1.MELD:K022_5.MELD'!K48)</f>
        <v>0</v>
      </c>
      <c r="AI48" s="175">
        <f>SUM('K022_1.MELD:K022_5.MELD'!L48)</f>
        <v>0</v>
      </c>
      <c r="AJ48" s="175">
        <f>SUM('K022_1.MELD:K022_5.MELD'!M48)</f>
        <v>0</v>
      </c>
      <c r="AK48" s="175">
        <f>SUM('K022_1.MELD:K022_5.MELD'!N48)</f>
        <v>0</v>
      </c>
      <c r="AL48" s="2">
        <v>27</v>
      </c>
      <c r="AN48" s="3">
        <f aca="true" t="shared" si="9" ref="AN48:AN53">IF(ABS(SUM(F48:L48)-M48)&gt;COUNT(F48:L48)*0.5,"ERROR","")</f>
      </c>
      <c r="AO48" s="3">
        <f aca="true" t="shared" si="10" ref="AO48:AO53">IF(ABS(SUM(O48:U48)-V48)&gt;COUNT(O48:U48)*0.5,"ERROR","")</f>
      </c>
      <c r="AP48" s="3">
        <f aca="true" t="shared" si="11" ref="AP48:AP53">IF(ABS(SUM(X48:AD48)-AE48)&gt;COUNT(X48:AD48)*0.5,"ERROR","")</f>
      </c>
    </row>
    <row r="49" spans="1:42" ht="14.25" thickBot="1" thickTop="1">
      <c r="A49" s="177"/>
      <c r="B49" s="115" t="s">
        <v>84</v>
      </c>
      <c r="C49" s="28"/>
      <c r="D49" s="100" t="s">
        <v>87</v>
      </c>
      <c r="E49" s="2">
        <v>28</v>
      </c>
      <c r="F49" s="51"/>
      <c r="G49" s="51"/>
      <c r="H49" s="51"/>
      <c r="I49" s="51"/>
      <c r="J49" s="51"/>
      <c r="K49" s="51"/>
      <c r="L49" s="51"/>
      <c r="M49" s="175">
        <f>SUM('K022_1.MELD:K022_5.MELD'!F49)</f>
        <v>0</v>
      </c>
      <c r="N49" s="2">
        <v>28</v>
      </c>
      <c r="O49" s="51"/>
      <c r="P49" s="51"/>
      <c r="Q49" s="51"/>
      <c r="R49" s="51"/>
      <c r="S49" s="51"/>
      <c r="T49" s="51"/>
      <c r="U49" s="51"/>
      <c r="V49" s="175">
        <f>SUM('K022_1.MELD:K022_5.MELD'!G49)</f>
        <v>0</v>
      </c>
      <c r="W49" s="2">
        <v>28</v>
      </c>
      <c r="X49" s="51"/>
      <c r="Y49" s="51"/>
      <c r="Z49" s="51"/>
      <c r="AA49" s="51"/>
      <c r="AB49" s="51"/>
      <c r="AC49" s="51"/>
      <c r="AD49" s="51"/>
      <c r="AE49" s="175">
        <f>SUM('K022_1.MELD:K022_5.MELD'!H49)</f>
        <v>0</v>
      </c>
      <c r="AF49" s="175">
        <f>SUM('K022_1.MELD:K022_5.MELD'!I49)</f>
        <v>0</v>
      </c>
      <c r="AG49" s="175">
        <f>SUM('K022_1.MELD:K022_5.MELD'!J49)</f>
        <v>0</v>
      </c>
      <c r="AH49" s="175">
        <f>SUM('K022_1.MELD:K022_5.MELD'!K49)</f>
        <v>0</v>
      </c>
      <c r="AI49" s="175">
        <f>SUM('K022_1.MELD:K022_5.MELD'!L49)</f>
        <v>0</v>
      </c>
      <c r="AJ49" s="175">
        <f>SUM('K022_1.MELD:K022_5.MELD'!M49)</f>
        <v>0</v>
      </c>
      <c r="AK49" s="175">
        <f>SUM('K022_1.MELD:K022_5.MELD'!N49)</f>
        <v>0</v>
      </c>
      <c r="AL49" s="2">
        <v>28</v>
      </c>
      <c r="AN49" s="3">
        <f t="shared" si="9"/>
      </c>
      <c r="AO49" s="3">
        <f t="shared" si="10"/>
      </c>
      <c r="AP49" s="3">
        <f t="shared" si="11"/>
      </c>
    </row>
    <row r="50" spans="1:42" ht="14.25" thickBot="1" thickTop="1">
      <c r="A50" s="177"/>
      <c r="B50" s="115" t="s">
        <v>85</v>
      </c>
      <c r="C50" s="28"/>
      <c r="D50" s="178" t="s">
        <v>88</v>
      </c>
      <c r="E50" s="2">
        <v>29</v>
      </c>
      <c r="F50" s="51"/>
      <c r="G50" s="51"/>
      <c r="H50" s="51"/>
      <c r="I50" s="51"/>
      <c r="J50" s="51"/>
      <c r="K50" s="51"/>
      <c r="L50" s="51"/>
      <c r="M50" s="175">
        <f>SUM('K022_1.MELD:K022_5.MELD'!F50)</f>
        <v>0</v>
      </c>
      <c r="N50" s="2">
        <v>29</v>
      </c>
      <c r="O50" s="51"/>
      <c r="P50" s="51"/>
      <c r="Q50" s="51"/>
      <c r="R50" s="51"/>
      <c r="S50" s="51"/>
      <c r="T50" s="51"/>
      <c r="U50" s="51"/>
      <c r="V50" s="175">
        <f>SUM('K022_1.MELD:K022_5.MELD'!G50)</f>
        <v>0</v>
      </c>
      <c r="W50" s="2">
        <v>29</v>
      </c>
      <c r="X50" s="51"/>
      <c r="Y50" s="51"/>
      <c r="Z50" s="51"/>
      <c r="AA50" s="51"/>
      <c r="AB50" s="51"/>
      <c r="AC50" s="51"/>
      <c r="AD50" s="51"/>
      <c r="AE50" s="175">
        <f>SUM('K022_1.MELD:K022_5.MELD'!H50)</f>
        <v>0</v>
      </c>
      <c r="AF50" s="175">
        <f>SUM('K022_1.MELD:K022_5.MELD'!I50)</f>
        <v>0</v>
      </c>
      <c r="AG50" s="175">
        <f>SUM('K022_1.MELD:K022_5.MELD'!J50)</f>
        <v>0</v>
      </c>
      <c r="AH50" s="175">
        <f>SUM('K022_1.MELD:K022_5.MELD'!K50)</f>
        <v>0</v>
      </c>
      <c r="AI50" s="175">
        <f>SUM('K022_1.MELD:K022_5.MELD'!L50)</f>
        <v>0</v>
      </c>
      <c r="AJ50" s="175">
        <f>SUM('K022_1.MELD:K022_5.MELD'!M50)</f>
        <v>0</v>
      </c>
      <c r="AK50" s="175">
        <f>SUM('K022_1.MELD:K022_5.MELD'!N50)</f>
        <v>0</v>
      </c>
      <c r="AL50" s="2">
        <v>29</v>
      </c>
      <c r="AN50" s="3">
        <f t="shared" si="9"/>
      </c>
      <c r="AO50" s="3">
        <f t="shared" si="10"/>
      </c>
      <c r="AP50" s="3">
        <f t="shared" si="11"/>
      </c>
    </row>
    <row r="51" spans="1:42" ht="27" thickBot="1" thickTop="1">
      <c r="A51" s="177"/>
      <c r="B51" s="115" t="s">
        <v>89</v>
      </c>
      <c r="C51" s="28"/>
      <c r="D51" s="100" t="s">
        <v>234</v>
      </c>
      <c r="E51" s="2">
        <v>30</v>
      </c>
      <c r="F51" s="51"/>
      <c r="G51" s="51"/>
      <c r="H51" s="51"/>
      <c r="I51" s="51"/>
      <c r="J51" s="51"/>
      <c r="K51" s="51"/>
      <c r="L51" s="51"/>
      <c r="M51" s="175">
        <f>SUM('K022_1.MELD:K022_5.MELD'!F51)</f>
        <v>0</v>
      </c>
      <c r="N51" s="2">
        <v>30</v>
      </c>
      <c r="O51" s="51"/>
      <c r="P51" s="51"/>
      <c r="Q51" s="51"/>
      <c r="R51" s="51"/>
      <c r="S51" s="51"/>
      <c r="T51" s="51"/>
      <c r="U51" s="51"/>
      <c r="V51" s="175">
        <f>SUM('K022_1.MELD:K022_5.MELD'!G51)</f>
        <v>0</v>
      </c>
      <c r="W51" s="2">
        <v>30</v>
      </c>
      <c r="X51" s="51"/>
      <c r="Y51" s="51"/>
      <c r="Z51" s="51"/>
      <c r="AA51" s="51"/>
      <c r="AB51" s="51"/>
      <c r="AC51" s="51"/>
      <c r="AD51" s="51"/>
      <c r="AE51" s="175">
        <f>SUM('K022_1.MELD:K022_5.MELD'!H51)</f>
        <v>0</v>
      </c>
      <c r="AF51" s="175">
        <f>SUM('K022_1.MELD:K022_5.MELD'!I51)</f>
        <v>0</v>
      </c>
      <c r="AG51" s="175">
        <f>SUM('K022_1.MELD:K022_5.MELD'!J51)</f>
        <v>0</v>
      </c>
      <c r="AH51" s="175">
        <f>SUM('K022_1.MELD:K022_5.MELD'!K51)</f>
        <v>0</v>
      </c>
      <c r="AI51" s="175">
        <f>SUM('K022_1.MELD:K022_5.MELD'!L51)</f>
        <v>0</v>
      </c>
      <c r="AJ51" s="175">
        <f>SUM('K022_1.MELD:K022_5.MELD'!M51)</f>
        <v>0</v>
      </c>
      <c r="AK51" s="175">
        <f>SUM('K022_1.MELD:K022_5.MELD'!N51)</f>
        <v>0</v>
      </c>
      <c r="AL51" s="2">
        <v>30</v>
      </c>
      <c r="AN51" s="3">
        <f t="shared" si="9"/>
      </c>
      <c r="AO51" s="3">
        <f t="shared" si="10"/>
      </c>
      <c r="AP51" s="3">
        <f t="shared" si="11"/>
      </c>
    </row>
    <row r="52" spans="1:42" ht="17.25" customHeight="1" thickBot="1" thickTop="1">
      <c r="A52" s="182" t="s">
        <v>91</v>
      </c>
      <c r="B52" s="117" t="s">
        <v>92</v>
      </c>
      <c r="C52" s="63" t="s">
        <v>93</v>
      </c>
      <c r="D52" s="99"/>
      <c r="E52" s="2">
        <v>31</v>
      </c>
      <c r="F52" s="51"/>
      <c r="G52" s="51"/>
      <c r="H52" s="51"/>
      <c r="I52" s="51"/>
      <c r="J52" s="51"/>
      <c r="K52" s="51"/>
      <c r="L52" s="51"/>
      <c r="M52" s="175">
        <f>SUM('K022_1.MELD:K022_5.MELD'!F52)</f>
        <v>0</v>
      </c>
      <c r="N52" s="2">
        <v>31</v>
      </c>
      <c r="O52" s="51"/>
      <c r="P52" s="51"/>
      <c r="Q52" s="51"/>
      <c r="R52" s="51"/>
      <c r="S52" s="51"/>
      <c r="T52" s="51"/>
      <c r="U52" s="51"/>
      <c r="V52" s="175">
        <f>SUM('K022_1.MELD:K022_5.MELD'!G52)</f>
        <v>0</v>
      </c>
      <c r="W52" s="2">
        <v>31</v>
      </c>
      <c r="X52" s="51"/>
      <c r="Y52" s="51"/>
      <c r="Z52" s="51"/>
      <c r="AA52" s="51"/>
      <c r="AB52" s="51"/>
      <c r="AC52" s="51"/>
      <c r="AD52" s="51"/>
      <c r="AE52" s="175">
        <f>SUM('K022_1.MELD:K022_5.MELD'!H52)</f>
        <v>0</v>
      </c>
      <c r="AF52" s="175">
        <f>SUM('K022_1.MELD:K022_5.MELD'!I52)</f>
        <v>0</v>
      </c>
      <c r="AG52" s="175">
        <f>SUM('K022_1.MELD:K022_5.MELD'!J52)</f>
        <v>0</v>
      </c>
      <c r="AH52" s="175">
        <f>SUM('K022_1.MELD:K022_5.MELD'!K52)</f>
        <v>0</v>
      </c>
      <c r="AI52" s="175">
        <f>SUM('K022_1.MELD:K022_5.MELD'!L52)</f>
        <v>0</v>
      </c>
      <c r="AJ52" s="175">
        <f>SUM('K022_1.MELD:K022_5.MELD'!M52)</f>
        <v>0</v>
      </c>
      <c r="AK52" s="175">
        <f>SUM('K022_1.MELD:K022_5.MELD'!N52)</f>
        <v>0</v>
      </c>
      <c r="AL52" s="2">
        <v>31</v>
      </c>
      <c r="AN52" s="3">
        <f t="shared" si="9"/>
      </c>
      <c r="AO52" s="3">
        <f t="shared" si="10"/>
      </c>
      <c r="AP52" s="3">
        <f t="shared" si="11"/>
      </c>
    </row>
    <row r="53" spans="1:42" ht="17.25" customHeight="1" thickBot="1" thickTop="1">
      <c r="A53" s="182" t="s">
        <v>94</v>
      </c>
      <c r="B53" s="117" t="s">
        <v>95</v>
      </c>
      <c r="C53" s="63" t="s">
        <v>96</v>
      </c>
      <c r="D53" s="99"/>
      <c r="E53" s="2">
        <v>32</v>
      </c>
      <c r="F53" s="51"/>
      <c r="G53" s="51"/>
      <c r="H53" s="51"/>
      <c r="I53" s="51"/>
      <c r="J53" s="51"/>
      <c r="K53" s="51"/>
      <c r="L53" s="51"/>
      <c r="M53" s="175">
        <f>SUM('K022_1.MELD:K022_5.MELD'!F53)</f>
        <v>0</v>
      </c>
      <c r="N53" s="2">
        <v>32</v>
      </c>
      <c r="O53" s="51"/>
      <c r="P53" s="51"/>
      <c r="Q53" s="51"/>
      <c r="R53" s="51"/>
      <c r="S53" s="51"/>
      <c r="T53" s="51"/>
      <c r="U53" s="51"/>
      <c r="V53" s="175">
        <f>SUM('K022_1.MELD:K022_5.MELD'!G53)</f>
        <v>0</v>
      </c>
      <c r="W53" s="2">
        <v>32</v>
      </c>
      <c r="X53" s="51"/>
      <c r="Y53" s="51"/>
      <c r="Z53" s="51"/>
      <c r="AA53" s="51"/>
      <c r="AB53" s="51"/>
      <c r="AC53" s="51"/>
      <c r="AD53" s="51"/>
      <c r="AE53" s="175">
        <f>SUM('K022_1.MELD:K022_5.MELD'!H53)</f>
        <v>0</v>
      </c>
      <c r="AF53" s="175">
        <f>SUM('K022_1.MELD:K022_5.MELD'!I53)</f>
        <v>0</v>
      </c>
      <c r="AG53" s="175">
        <f>SUM('K022_1.MELD:K022_5.MELD'!J53)</f>
        <v>0</v>
      </c>
      <c r="AH53" s="175">
        <f>SUM('K022_1.MELD:K022_5.MELD'!K53)</f>
        <v>0</v>
      </c>
      <c r="AI53" s="175">
        <f>SUM('K022_1.MELD:K022_5.MELD'!L53)</f>
        <v>0</v>
      </c>
      <c r="AJ53" s="175">
        <f>SUM('K022_1.MELD:K022_5.MELD'!M53)</f>
        <v>0</v>
      </c>
      <c r="AK53" s="175">
        <f>SUM('K022_1.MELD:K022_5.MELD'!N53)</f>
        <v>0</v>
      </c>
      <c r="AL53" s="2">
        <v>32</v>
      </c>
      <c r="AN53" s="3">
        <f t="shared" si="9"/>
      </c>
      <c r="AO53" s="3">
        <f t="shared" si="10"/>
      </c>
      <c r="AP53" s="3">
        <f t="shared" si="11"/>
      </c>
    </row>
    <row r="54" spans="1:42" ht="14.25" customHeight="1" thickTop="1">
      <c r="A54" s="177"/>
      <c r="B54" s="114"/>
      <c r="C54" s="28" t="s">
        <v>37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2"/>
      <c r="O54" s="50"/>
      <c r="P54" s="50"/>
      <c r="Q54" s="50"/>
      <c r="R54" s="50"/>
      <c r="S54" s="50"/>
      <c r="T54" s="50"/>
      <c r="U54" s="50"/>
      <c r="V54" s="50"/>
      <c r="W54" s="2"/>
      <c r="X54" s="50"/>
      <c r="Y54" s="50"/>
      <c r="Z54" s="50"/>
      <c r="AA54" s="50"/>
      <c r="AB54" s="50"/>
      <c r="AC54" s="50"/>
      <c r="AD54" s="50"/>
      <c r="AE54" s="50"/>
      <c r="AF54" s="89"/>
      <c r="AG54" s="124"/>
      <c r="AH54" s="50"/>
      <c r="AI54" s="50"/>
      <c r="AJ54" s="50"/>
      <c r="AK54" s="50"/>
      <c r="AL54" s="2"/>
      <c r="AN54" s="50"/>
      <c r="AO54" s="50"/>
      <c r="AP54" s="89"/>
    </row>
    <row r="55" spans="1:42" ht="14.25" customHeight="1" thickBot="1">
      <c r="A55" s="177"/>
      <c r="B55" s="115" t="s">
        <v>97</v>
      </c>
      <c r="C55" s="28"/>
      <c r="D55" s="100" t="s">
        <v>98</v>
      </c>
      <c r="E55" s="2">
        <v>33</v>
      </c>
      <c r="F55" s="51"/>
      <c r="G55" s="51"/>
      <c r="H55" s="51"/>
      <c r="I55" s="51"/>
      <c r="J55" s="51"/>
      <c r="K55" s="51"/>
      <c r="L55" s="51"/>
      <c r="M55" s="175">
        <f>SUM('K022_1.MELD:K022_5.MELD'!F55)</f>
        <v>0</v>
      </c>
      <c r="N55" s="2">
        <v>33</v>
      </c>
      <c r="O55" s="51"/>
      <c r="P55" s="51"/>
      <c r="Q55" s="51"/>
      <c r="R55" s="51"/>
      <c r="S55" s="51"/>
      <c r="T55" s="51"/>
      <c r="U55" s="51"/>
      <c r="V55" s="175">
        <f>SUM('K022_1.MELD:K022_5.MELD'!G55)</f>
        <v>0</v>
      </c>
      <c r="W55" s="2">
        <v>33</v>
      </c>
      <c r="X55" s="51"/>
      <c r="Y55" s="51"/>
      <c r="Z55" s="51"/>
      <c r="AA55" s="51"/>
      <c r="AB55" s="51"/>
      <c r="AC55" s="51"/>
      <c r="AD55" s="51"/>
      <c r="AE55" s="175">
        <f>SUM('K022_1.MELD:K022_5.MELD'!H55)</f>
        <v>0</v>
      </c>
      <c r="AF55" s="175">
        <f>SUM('K022_1.MELD:K022_5.MELD'!I55)</f>
        <v>0</v>
      </c>
      <c r="AG55" s="175">
        <f>SUM('K022_1.MELD:K022_5.MELD'!J55)</f>
        <v>0</v>
      </c>
      <c r="AH55" s="175">
        <f>SUM('K022_1.MELD:K022_5.MELD'!K55)</f>
        <v>0</v>
      </c>
      <c r="AI55" s="175">
        <f>SUM('K022_1.MELD:K022_5.MELD'!L55)</f>
        <v>0</v>
      </c>
      <c r="AJ55" s="175">
        <f>SUM('K022_1.MELD:K022_5.MELD'!M55)</f>
        <v>0</v>
      </c>
      <c r="AK55" s="175">
        <f>SUM('K022_1.MELD:K022_5.MELD'!N55)</f>
        <v>0</v>
      </c>
      <c r="AL55" s="2">
        <v>33</v>
      </c>
      <c r="AN55" s="3">
        <f>IF(ABS(SUM(F55:L55)-M55)&gt;COUNT(F55:L55)*0.5,"ERROR","")</f>
      </c>
      <c r="AO55" s="3">
        <f>IF(ABS(SUM(O55:U55)-V55)&gt;COUNT(O55:U55)*0.5,"ERROR","")</f>
      </c>
      <c r="AP55" s="3">
        <f>IF(ABS(SUM(X55:AD55)-AE55)&gt;COUNT(X55:AD55)*0.5,"ERROR","")</f>
      </c>
    </row>
    <row r="56" spans="1:42" ht="27" thickBot="1" thickTop="1">
      <c r="A56" s="177"/>
      <c r="B56" s="115" t="s">
        <v>99</v>
      </c>
      <c r="C56" s="28"/>
      <c r="D56" s="100" t="s">
        <v>235</v>
      </c>
      <c r="E56" s="2">
        <v>34</v>
      </c>
      <c r="F56" s="51"/>
      <c r="G56" s="51"/>
      <c r="H56" s="51"/>
      <c r="I56" s="51"/>
      <c r="J56" s="51"/>
      <c r="K56" s="51"/>
      <c r="L56" s="51"/>
      <c r="M56" s="175">
        <f>SUM('K022_1.MELD:K022_5.MELD'!F56)</f>
        <v>0</v>
      </c>
      <c r="N56" s="2">
        <v>34</v>
      </c>
      <c r="O56" s="51"/>
      <c r="P56" s="51"/>
      <c r="Q56" s="51"/>
      <c r="R56" s="51"/>
      <c r="S56" s="51"/>
      <c r="T56" s="51"/>
      <c r="U56" s="51"/>
      <c r="V56" s="175">
        <f>SUM('K022_1.MELD:K022_5.MELD'!G56)</f>
        <v>0</v>
      </c>
      <c r="W56" s="2">
        <v>34</v>
      </c>
      <c r="X56" s="51"/>
      <c r="Y56" s="51"/>
      <c r="Z56" s="51"/>
      <c r="AA56" s="51"/>
      <c r="AB56" s="51"/>
      <c r="AC56" s="51"/>
      <c r="AD56" s="51"/>
      <c r="AE56" s="175">
        <f>SUM('K022_1.MELD:K022_5.MELD'!H56)</f>
        <v>0</v>
      </c>
      <c r="AF56" s="175">
        <f>SUM('K022_1.MELD:K022_5.MELD'!I56)</f>
        <v>0</v>
      </c>
      <c r="AG56" s="175">
        <f>SUM('K022_1.MELD:K022_5.MELD'!J56)</f>
        <v>0</v>
      </c>
      <c r="AH56" s="175">
        <f>SUM('K022_1.MELD:K022_5.MELD'!K56)</f>
        <v>0</v>
      </c>
      <c r="AI56" s="175">
        <f>SUM('K022_1.MELD:K022_5.MELD'!L56)</f>
        <v>0</v>
      </c>
      <c r="AJ56" s="175">
        <f>SUM('K022_1.MELD:K022_5.MELD'!M56)</f>
        <v>0</v>
      </c>
      <c r="AK56" s="175">
        <f>SUM('K022_1.MELD:K022_5.MELD'!N56)</f>
        <v>0</v>
      </c>
      <c r="AL56" s="2">
        <v>34</v>
      </c>
      <c r="AN56" s="3">
        <f>IF(ABS(SUM(F56:L56)-M56)&gt;COUNT(F56:L56)*0.5,"ERROR","")</f>
      </c>
      <c r="AO56" s="3">
        <f>IF(ABS(SUM(O56:U56)-V56)&gt;COUNT(O56:U56)*0.5,"ERROR","")</f>
      </c>
      <c r="AP56" s="3">
        <f>IF(ABS(SUM(X56:AD56)-AE56)&gt;COUNT(X56:AD56)*0.5,"ERROR","")</f>
      </c>
    </row>
    <row r="57" spans="1:42" ht="14.25" customHeight="1" thickTop="1">
      <c r="A57" s="182" t="s">
        <v>100</v>
      </c>
      <c r="B57" s="117" t="s">
        <v>223</v>
      </c>
      <c r="C57" s="46" t="s">
        <v>101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2"/>
      <c r="O57" s="50"/>
      <c r="P57" s="50"/>
      <c r="Q57" s="50"/>
      <c r="R57" s="50"/>
      <c r="S57" s="50"/>
      <c r="T57" s="50"/>
      <c r="U57" s="50"/>
      <c r="V57" s="50"/>
      <c r="W57" s="2"/>
      <c r="X57" s="50"/>
      <c r="Y57" s="50"/>
      <c r="Z57" s="50"/>
      <c r="AA57" s="50"/>
      <c r="AB57" s="50"/>
      <c r="AC57" s="50"/>
      <c r="AD57" s="50"/>
      <c r="AE57" s="50"/>
      <c r="AF57" s="89"/>
      <c r="AG57" s="124"/>
      <c r="AH57" s="50"/>
      <c r="AI57" s="50"/>
      <c r="AJ57" s="50"/>
      <c r="AK57" s="50"/>
      <c r="AL57" s="2"/>
      <c r="AN57" s="50"/>
      <c r="AO57" s="50"/>
      <c r="AP57" s="89"/>
    </row>
    <row r="58" spans="1:42" ht="14.25" customHeight="1" thickBot="1">
      <c r="A58" s="182"/>
      <c r="B58" s="113"/>
      <c r="C58" s="63" t="s">
        <v>90</v>
      </c>
      <c r="D58" s="99"/>
      <c r="E58" s="2">
        <v>35</v>
      </c>
      <c r="F58" s="175">
        <f aca="true" t="shared" si="12" ref="F58:L58">SUM(F60:F62)</f>
        <v>0</v>
      </c>
      <c r="G58" s="175">
        <f t="shared" si="12"/>
        <v>0</v>
      </c>
      <c r="H58" s="175">
        <f t="shared" si="12"/>
        <v>0</v>
      </c>
      <c r="I58" s="175">
        <f t="shared" si="12"/>
        <v>0</v>
      </c>
      <c r="J58" s="175">
        <f t="shared" si="12"/>
        <v>0</v>
      </c>
      <c r="K58" s="175">
        <f t="shared" si="12"/>
        <v>0</v>
      </c>
      <c r="L58" s="175">
        <f t="shared" si="12"/>
        <v>0</v>
      </c>
      <c r="M58" s="175">
        <f>SUM('K022_1.MELD:K022_5.MELD'!F58)</f>
        <v>0</v>
      </c>
      <c r="N58" s="2">
        <v>35</v>
      </c>
      <c r="O58" s="175">
        <f aca="true" t="shared" si="13" ref="O58:U58">SUM(O60:O62)</f>
        <v>0</v>
      </c>
      <c r="P58" s="175">
        <f t="shared" si="13"/>
        <v>0</v>
      </c>
      <c r="Q58" s="175">
        <f t="shared" si="13"/>
        <v>0</v>
      </c>
      <c r="R58" s="175">
        <f t="shared" si="13"/>
        <v>0</v>
      </c>
      <c r="S58" s="175">
        <f t="shared" si="13"/>
        <v>0</v>
      </c>
      <c r="T58" s="175">
        <f t="shared" si="13"/>
        <v>0</v>
      </c>
      <c r="U58" s="175">
        <f t="shared" si="13"/>
        <v>0</v>
      </c>
      <c r="V58" s="175">
        <f>SUM('K022_1.MELD:K022_5.MELD'!G58)</f>
        <v>0</v>
      </c>
      <c r="W58" s="2">
        <v>35</v>
      </c>
      <c r="X58" s="175">
        <f aca="true" t="shared" si="14" ref="X58:AD58">SUM(X60:X62)</f>
        <v>0</v>
      </c>
      <c r="Y58" s="175">
        <f t="shared" si="14"/>
        <v>0</v>
      </c>
      <c r="Z58" s="175">
        <f t="shared" si="14"/>
        <v>0</v>
      </c>
      <c r="AA58" s="175">
        <f t="shared" si="14"/>
        <v>0</v>
      </c>
      <c r="AB58" s="175">
        <f t="shared" si="14"/>
        <v>0</v>
      </c>
      <c r="AC58" s="175">
        <f t="shared" si="14"/>
        <v>0</v>
      </c>
      <c r="AD58" s="175">
        <f t="shared" si="14"/>
        <v>0</v>
      </c>
      <c r="AE58" s="175">
        <f>SUM('K022_1.MELD:K022_5.MELD'!H58)</f>
        <v>0</v>
      </c>
      <c r="AF58" s="175">
        <f>SUM('K022_1.MELD:K022_5.MELD'!I58)</f>
        <v>0</v>
      </c>
      <c r="AG58" s="175">
        <f>SUM('K022_1.MELD:K022_5.MELD'!J58)</f>
        <v>0</v>
      </c>
      <c r="AH58" s="175">
        <f>SUM('K022_1.MELD:K022_5.MELD'!K58)</f>
        <v>0</v>
      </c>
      <c r="AI58" s="175">
        <f>SUM('K022_1.MELD:K022_5.MELD'!L58)</f>
        <v>0</v>
      </c>
      <c r="AJ58" s="175">
        <f>SUM('K022_1.MELD:K022_5.MELD'!M58)</f>
        <v>0</v>
      </c>
      <c r="AK58" s="175">
        <f>SUM('K022_1.MELD:K022_5.MELD'!N58)</f>
        <v>0</v>
      </c>
      <c r="AL58" s="2">
        <v>35</v>
      </c>
      <c r="AN58" s="3">
        <f>IF(ABS(SUM(F58:L58)-M58)&gt;COUNT(F58:L58)*0.5,"ERROR","")</f>
      </c>
      <c r="AO58" s="3">
        <f>IF(ABS(SUM(O58:U58)-V58)&gt;COUNT(O58:U58)*0.5,"ERROR","")</f>
      </c>
      <c r="AP58" s="3">
        <f>IF(ABS(SUM(X58:AD58)-AE58)&gt;COUNT(X58:AD58)*0.5,"ERROR","")</f>
      </c>
    </row>
    <row r="59" spans="1:42" ht="13.5" thickTop="1">
      <c r="A59" s="177"/>
      <c r="B59" s="114"/>
      <c r="C59" s="28" t="s">
        <v>37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2"/>
      <c r="O59" s="50"/>
      <c r="P59" s="50"/>
      <c r="Q59" s="50"/>
      <c r="R59" s="50"/>
      <c r="S59" s="50"/>
      <c r="T59" s="50"/>
      <c r="U59" s="50"/>
      <c r="V59" s="50"/>
      <c r="W59" s="2"/>
      <c r="X59" s="50"/>
      <c r="Y59" s="50"/>
      <c r="Z59" s="50"/>
      <c r="AA59" s="50"/>
      <c r="AB59" s="50"/>
      <c r="AC59" s="50"/>
      <c r="AD59" s="50"/>
      <c r="AE59" s="50"/>
      <c r="AF59" s="89"/>
      <c r="AG59" s="124"/>
      <c r="AH59" s="50"/>
      <c r="AI59" s="50"/>
      <c r="AJ59" s="50"/>
      <c r="AK59" s="50"/>
      <c r="AL59" s="2"/>
      <c r="AN59" s="50"/>
      <c r="AO59" s="50"/>
      <c r="AP59" s="89"/>
    </row>
    <row r="60" spans="1:42" ht="13.5" thickBot="1">
      <c r="A60" s="177"/>
      <c r="B60" s="115" t="s">
        <v>102</v>
      </c>
      <c r="C60" s="28"/>
      <c r="D60" s="100" t="s">
        <v>103</v>
      </c>
      <c r="E60" s="2">
        <v>36</v>
      </c>
      <c r="F60" s="51"/>
      <c r="G60" s="51"/>
      <c r="H60" s="51"/>
      <c r="I60" s="51"/>
      <c r="J60" s="51"/>
      <c r="K60" s="51"/>
      <c r="L60" s="51"/>
      <c r="M60" s="175">
        <f>SUM('K022_1.MELD:K022_5.MELD'!F60)</f>
        <v>0</v>
      </c>
      <c r="N60" s="2">
        <v>36</v>
      </c>
      <c r="O60" s="51"/>
      <c r="P60" s="51"/>
      <c r="Q60" s="51"/>
      <c r="R60" s="51"/>
      <c r="S60" s="51"/>
      <c r="T60" s="51"/>
      <c r="U60" s="51"/>
      <c r="V60" s="175">
        <f>SUM('K022_1.MELD:K022_5.MELD'!G60)</f>
        <v>0</v>
      </c>
      <c r="W60" s="2">
        <v>36</v>
      </c>
      <c r="X60" s="51"/>
      <c r="Y60" s="51"/>
      <c r="Z60" s="51"/>
      <c r="AA60" s="51"/>
      <c r="AB60" s="51"/>
      <c r="AC60" s="51"/>
      <c r="AD60" s="51"/>
      <c r="AE60" s="175">
        <f>SUM('K022_1.MELD:K022_5.MELD'!H60)</f>
        <v>0</v>
      </c>
      <c r="AF60" s="175">
        <f>SUM('K022_1.MELD:K022_5.MELD'!I60)</f>
        <v>0</v>
      </c>
      <c r="AG60" s="175">
        <f>SUM('K022_1.MELD:K022_5.MELD'!J60)</f>
        <v>0</v>
      </c>
      <c r="AH60" s="175">
        <f>SUM('K022_1.MELD:K022_5.MELD'!K60)</f>
        <v>0</v>
      </c>
      <c r="AI60" s="175">
        <f>SUM('K022_1.MELD:K022_5.MELD'!L60)</f>
        <v>0</v>
      </c>
      <c r="AJ60" s="175">
        <f>SUM('K022_1.MELD:K022_5.MELD'!M60)</f>
        <v>0</v>
      </c>
      <c r="AK60" s="175">
        <f>SUM('K022_1.MELD:K022_5.MELD'!N60)</f>
        <v>0</v>
      </c>
      <c r="AL60" s="2">
        <v>36</v>
      </c>
      <c r="AN60" s="3">
        <f>IF(ABS(SUM(F60:L60)-M60)&gt;COUNT(F60:L60)*0.5,"ERROR","")</f>
      </c>
      <c r="AO60" s="3">
        <f>IF(ABS(SUM(O60:U60)-V60)&gt;COUNT(O60:U60)*0.5,"ERROR","")</f>
      </c>
      <c r="AP60" s="3">
        <f>IF(ABS(SUM(X60:AD60)-AE60)&gt;COUNT(X60:AD60)*0.5,"ERROR","")</f>
      </c>
    </row>
    <row r="61" spans="1:42" ht="27" thickBot="1" thickTop="1">
      <c r="A61" s="177"/>
      <c r="B61" s="115" t="s">
        <v>104</v>
      </c>
      <c r="C61" s="28"/>
      <c r="D61" s="100" t="s">
        <v>236</v>
      </c>
      <c r="E61" s="2">
        <v>37</v>
      </c>
      <c r="F61" s="51"/>
      <c r="G61" s="51"/>
      <c r="H61" s="51"/>
      <c r="I61" s="51"/>
      <c r="J61" s="51"/>
      <c r="K61" s="51"/>
      <c r="L61" s="51"/>
      <c r="M61" s="175">
        <f>SUM('K022_1.MELD:K022_5.MELD'!F61)</f>
        <v>0</v>
      </c>
      <c r="N61" s="2">
        <v>37</v>
      </c>
      <c r="O61" s="51"/>
      <c r="P61" s="51"/>
      <c r="Q61" s="51"/>
      <c r="R61" s="51"/>
      <c r="S61" s="51"/>
      <c r="T61" s="51"/>
      <c r="U61" s="51"/>
      <c r="V61" s="175">
        <f>SUM('K022_1.MELD:K022_5.MELD'!G61)</f>
        <v>0</v>
      </c>
      <c r="W61" s="2">
        <v>37</v>
      </c>
      <c r="X61" s="51"/>
      <c r="Y61" s="51"/>
      <c r="Z61" s="51"/>
      <c r="AA61" s="51"/>
      <c r="AB61" s="51"/>
      <c r="AC61" s="51"/>
      <c r="AD61" s="51"/>
      <c r="AE61" s="175">
        <f>SUM('K022_1.MELD:K022_5.MELD'!H61)</f>
        <v>0</v>
      </c>
      <c r="AF61" s="175">
        <f>SUM('K022_1.MELD:K022_5.MELD'!I61)</f>
        <v>0</v>
      </c>
      <c r="AG61" s="175">
        <f>SUM('K022_1.MELD:K022_5.MELD'!J61)</f>
        <v>0</v>
      </c>
      <c r="AH61" s="175">
        <f>SUM('K022_1.MELD:K022_5.MELD'!K61)</f>
        <v>0</v>
      </c>
      <c r="AI61" s="175">
        <f>SUM('K022_1.MELD:K022_5.MELD'!L61)</f>
        <v>0</v>
      </c>
      <c r="AJ61" s="175">
        <f>SUM('K022_1.MELD:K022_5.MELD'!M61)</f>
        <v>0</v>
      </c>
      <c r="AK61" s="175">
        <f>SUM('K022_1.MELD:K022_5.MELD'!N61)</f>
        <v>0</v>
      </c>
      <c r="AL61" s="2">
        <v>37</v>
      </c>
      <c r="AN61" s="3">
        <f>IF(ABS(SUM(F61:L61)-M61)&gt;COUNT(F61:L61)*0.5,"ERROR","")</f>
      </c>
      <c r="AO61" s="3">
        <f>IF(ABS(SUM(O61:U61)-V61)&gt;COUNT(O61:U61)*0.5,"ERROR","")</f>
      </c>
      <c r="AP61" s="3">
        <f>IF(ABS(SUM(X61:AD61)-AE61)&gt;COUNT(X61:AD61)*0.5,"ERROR","")</f>
      </c>
    </row>
    <row r="62" spans="1:42" ht="14.25" thickBot="1" thickTop="1">
      <c r="A62" s="177"/>
      <c r="B62" s="115" t="s">
        <v>105</v>
      </c>
      <c r="C62" s="28"/>
      <c r="D62" s="100" t="s">
        <v>237</v>
      </c>
      <c r="E62" s="2">
        <v>38</v>
      </c>
      <c r="F62" s="51"/>
      <c r="G62" s="51"/>
      <c r="H62" s="51"/>
      <c r="I62" s="51"/>
      <c r="J62" s="51"/>
      <c r="K62" s="51"/>
      <c r="L62" s="51"/>
      <c r="M62" s="175">
        <f>SUM('K022_1.MELD:K022_5.MELD'!F62)</f>
        <v>0</v>
      </c>
      <c r="N62" s="2">
        <v>38</v>
      </c>
      <c r="O62" s="51"/>
      <c r="P62" s="51"/>
      <c r="Q62" s="51"/>
      <c r="R62" s="51"/>
      <c r="S62" s="51"/>
      <c r="T62" s="51"/>
      <c r="U62" s="51"/>
      <c r="V62" s="175">
        <f>SUM('K022_1.MELD:K022_5.MELD'!G62)</f>
        <v>0</v>
      </c>
      <c r="W62" s="2">
        <v>38</v>
      </c>
      <c r="X62" s="51"/>
      <c r="Y62" s="51"/>
      <c r="Z62" s="51"/>
      <c r="AA62" s="51"/>
      <c r="AB62" s="51"/>
      <c r="AC62" s="51"/>
      <c r="AD62" s="51"/>
      <c r="AE62" s="175">
        <f>SUM('K022_1.MELD:K022_5.MELD'!H62)</f>
        <v>0</v>
      </c>
      <c r="AF62" s="175">
        <f>SUM('K022_1.MELD:K022_5.MELD'!I62)</f>
        <v>0</v>
      </c>
      <c r="AG62" s="175">
        <f>SUM('K022_1.MELD:K022_5.MELD'!J62)</f>
        <v>0</v>
      </c>
      <c r="AH62" s="175">
        <f>SUM('K022_1.MELD:K022_5.MELD'!K62)</f>
        <v>0</v>
      </c>
      <c r="AI62" s="175">
        <f>SUM('K022_1.MELD:K022_5.MELD'!L62)</f>
        <v>0</v>
      </c>
      <c r="AJ62" s="175">
        <f>SUM('K022_1.MELD:K022_5.MELD'!M62)</f>
        <v>0</v>
      </c>
      <c r="AK62" s="175">
        <f>SUM('K022_1.MELD:K022_5.MELD'!N62)</f>
        <v>0</v>
      </c>
      <c r="AL62" s="2">
        <v>38</v>
      </c>
      <c r="AN62" s="3">
        <f>IF(ABS(SUM(F62:L62)-M62)&gt;COUNT(F62:L62)*0.5,"ERROR","")</f>
      </c>
      <c r="AO62" s="3">
        <f>IF(ABS(SUM(O62:U62)-V62)&gt;COUNT(O62:U62)*0.5,"ERROR","")</f>
      </c>
      <c r="AP62" s="3">
        <f>IF(ABS(SUM(X62:AD62)-AE62)&gt;COUNT(X62:AD62)*0.5,"ERROR","")</f>
      </c>
    </row>
    <row r="63" spans="1:42" ht="14.25" customHeight="1" thickBot="1" thickTop="1">
      <c r="A63" s="182" t="s">
        <v>106</v>
      </c>
      <c r="B63" s="111" t="s">
        <v>107</v>
      </c>
      <c r="C63" s="64" t="s">
        <v>108</v>
      </c>
      <c r="D63" s="103"/>
      <c r="E63" s="2">
        <v>39</v>
      </c>
      <c r="F63" s="51"/>
      <c r="G63" s="51"/>
      <c r="H63" s="51"/>
      <c r="I63" s="51"/>
      <c r="J63" s="51"/>
      <c r="K63" s="51"/>
      <c r="L63" s="51"/>
      <c r="M63" s="175">
        <f>SUM('K022_1.MELD:K022_5.MELD'!F63)</f>
        <v>0</v>
      </c>
      <c r="N63" s="2">
        <v>39</v>
      </c>
      <c r="O63" s="51"/>
      <c r="P63" s="51"/>
      <c r="Q63" s="51"/>
      <c r="R63" s="51"/>
      <c r="S63" s="51"/>
      <c r="T63" s="51"/>
      <c r="U63" s="51"/>
      <c r="V63" s="175">
        <f>SUM('K022_1.MELD:K022_5.MELD'!G63)</f>
        <v>0</v>
      </c>
      <c r="W63" s="2">
        <v>39</v>
      </c>
      <c r="X63" s="51"/>
      <c r="Y63" s="51"/>
      <c r="Z63" s="51"/>
      <c r="AA63" s="51"/>
      <c r="AB63" s="51"/>
      <c r="AC63" s="51"/>
      <c r="AD63" s="51"/>
      <c r="AE63" s="175">
        <f>SUM('K022_1.MELD:K022_5.MELD'!H63)</f>
        <v>0</v>
      </c>
      <c r="AF63" s="175">
        <f>SUM('K022_1.MELD:K022_5.MELD'!I63)</f>
        <v>0</v>
      </c>
      <c r="AG63" s="175">
        <f>SUM('K022_1.MELD:K022_5.MELD'!J63)</f>
        <v>0</v>
      </c>
      <c r="AH63" s="175">
        <f>SUM('K022_1.MELD:K022_5.MELD'!K63)</f>
        <v>0</v>
      </c>
      <c r="AI63" s="175">
        <f>SUM('K022_1.MELD:K022_5.MELD'!L63)</f>
        <v>0</v>
      </c>
      <c r="AJ63" s="175">
        <f>SUM('K022_1.MELD:K022_5.MELD'!M63)</f>
        <v>0</v>
      </c>
      <c r="AK63" s="175">
        <f>SUM('K022_1.MELD:K022_5.MELD'!N63)</f>
        <v>0</v>
      </c>
      <c r="AL63" s="2">
        <v>39</v>
      </c>
      <c r="AN63" s="3">
        <f>IF(ABS(SUM(F63:L63)-M63)&gt;COUNT(F63:L63)*0.5,"ERROR","")</f>
      </c>
      <c r="AO63" s="3">
        <f>IF(ABS(SUM(O63:U63)-V63)&gt;COUNT(O63:U63)*0.5,"ERROR","")</f>
      </c>
      <c r="AP63" s="3">
        <f>IF(ABS(SUM(X63:AD63)-AE63)&gt;COUNT(X63:AD63)*0.5,"ERROR","")</f>
      </c>
    </row>
    <row r="64" spans="1:42" ht="14.25" customHeight="1" thickTop="1">
      <c r="A64" s="182" t="s">
        <v>109</v>
      </c>
      <c r="B64" s="111" t="s">
        <v>110</v>
      </c>
      <c r="C64" s="41" t="s">
        <v>111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2"/>
      <c r="O64" s="50"/>
      <c r="P64" s="50"/>
      <c r="Q64" s="50"/>
      <c r="R64" s="50"/>
      <c r="S64" s="50"/>
      <c r="T64" s="50"/>
      <c r="U64" s="50"/>
      <c r="V64" s="50"/>
      <c r="W64" s="2"/>
      <c r="X64" s="50"/>
      <c r="Y64" s="50"/>
      <c r="Z64" s="50"/>
      <c r="AA64" s="50"/>
      <c r="AB64" s="50"/>
      <c r="AC64" s="50"/>
      <c r="AD64" s="50"/>
      <c r="AE64" s="50"/>
      <c r="AF64" s="89"/>
      <c r="AG64" s="124"/>
      <c r="AH64" s="50"/>
      <c r="AI64" s="50"/>
      <c r="AJ64" s="50"/>
      <c r="AK64" s="50"/>
      <c r="AL64" s="2"/>
      <c r="AN64" s="50"/>
      <c r="AO64" s="50"/>
      <c r="AP64" s="89"/>
    </row>
    <row r="65" spans="1:42" ht="12.75" customHeight="1" thickBot="1">
      <c r="A65" s="182"/>
      <c r="B65" s="111"/>
      <c r="C65" s="60" t="s">
        <v>112</v>
      </c>
      <c r="D65" s="105"/>
      <c r="E65" s="2">
        <v>40</v>
      </c>
      <c r="F65" s="51"/>
      <c r="G65" s="51"/>
      <c r="H65" s="51"/>
      <c r="I65" s="51"/>
      <c r="J65" s="51"/>
      <c r="K65" s="51"/>
      <c r="L65" s="51"/>
      <c r="M65" s="175">
        <f>SUM('K022_1.MELD:K022_5.MELD'!F65)</f>
        <v>0</v>
      </c>
      <c r="N65" s="2">
        <v>40</v>
      </c>
      <c r="O65" s="51"/>
      <c r="P65" s="51"/>
      <c r="Q65" s="51"/>
      <c r="R65" s="51"/>
      <c r="S65" s="51"/>
      <c r="T65" s="51"/>
      <c r="U65" s="51"/>
      <c r="V65" s="175">
        <f>SUM('K022_1.MELD:K022_5.MELD'!G65)</f>
        <v>0</v>
      </c>
      <c r="W65" s="2">
        <v>40</v>
      </c>
      <c r="X65" s="51"/>
      <c r="Y65" s="51"/>
      <c r="Z65" s="51"/>
      <c r="AA65" s="51"/>
      <c r="AB65" s="51"/>
      <c r="AC65" s="51"/>
      <c r="AD65" s="51"/>
      <c r="AE65" s="175">
        <f>SUM('K022_1.MELD:K022_5.MELD'!H65)</f>
        <v>0</v>
      </c>
      <c r="AF65" s="175">
        <f>SUM('K022_1.MELD:K022_5.MELD'!I65)</f>
        <v>0</v>
      </c>
      <c r="AG65" s="175">
        <f>SUM('K022_1.MELD:K022_5.MELD'!J65)</f>
        <v>0</v>
      </c>
      <c r="AH65" s="175">
        <f>SUM('K022_1.MELD:K022_5.MELD'!K65)</f>
        <v>0</v>
      </c>
      <c r="AI65" s="175">
        <f>SUM('K022_1.MELD:K022_5.MELD'!L65)</f>
        <v>0</v>
      </c>
      <c r="AJ65" s="175">
        <f>SUM('K022_1.MELD:K022_5.MELD'!M65)</f>
        <v>0</v>
      </c>
      <c r="AK65" s="175">
        <f>SUM('K022_1.MELD:K022_5.MELD'!N65)</f>
        <v>0</v>
      </c>
      <c r="AL65" s="2">
        <v>40</v>
      </c>
      <c r="AN65" s="3">
        <f>IF(ABS(SUM(F65:L65)-M65)&gt;COUNT(F65:L65)*0.5,"ERROR","")</f>
      </c>
      <c r="AO65" s="3">
        <f>IF(ABS(SUM(O65:U65)-V65)&gt;COUNT(O65:U65)*0.5,"ERROR","")</f>
      </c>
      <c r="AP65" s="3">
        <f>IF(ABS(SUM(X65:AD65)-AE65)&gt;COUNT(X65:AD65)*0.5,"ERROR","")</f>
      </c>
    </row>
    <row r="66" spans="1:42" ht="14.25" customHeight="1" thickTop="1">
      <c r="A66" s="177"/>
      <c r="B66" s="115"/>
      <c r="C66" s="28" t="s">
        <v>37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2"/>
      <c r="O66" s="50"/>
      <c r="P66" s="50"/>
      <c r="Q66" s="50"/>
      <c r="R66" s="50"/>
      <c r="S66" s="50"/>
      <c r="T66" s="50"/>
      <c r="U66" s="50"/>
      <c r="V66" s="50"/>
      <c r="W66" s="2"/>
      <c r="X66" s="50"/>
      <c r="Y66" s="50"/>
      <c r="Z66" s="50"/>
      <c r="AA66" s="50"/>
      <c r="AB66" s="50"/>
      <c r="AC66" s="50"/>
      <c r="AD66" s="50"/>
      <c r="AE66" s="50"/>
      <c r="AF66" s="89"/>
      <c r="AG66" s="124"/>
      <c r="AH66" s="50"/>
      <c r="AI66" s="50"/>
      <c r="AJ66" s="50"/>
      <c r="AK66" s="50"/>
      <c r="AL66" s="2"/>
      <c r="AN66" s="50"/>
      <c r="AO66" s="50"/>
      <c r="AP66" s="89"/>
    </row>
    <row r="67" spans="1:42" ht="14.25" customHeight="1" thickBot="1">
      <c r="A67" s="177"/>
      <c r="B67" s="115" t="s">
        <v>113</v>
      </c>
      <c r="C67" s="28"/>
      <c r="D67" s="100" t="s">
        <v>114</v>
      </c>
      <c r="E67" s="2">
        <v>41</v>
      </c>
      <c r="F67" s="51"/>
      <c r="G67" s="51"/>
      <c r="H67" s="51"/>
      <c r="I67" s="51"/>
      <c r="J67" s="51"/>
      <c r="K67" s="51"/>
      <c r="L67" s="51"/>
      <c r="M67" s="175">
        <f>SUM('K022_1.MELD:K022_5.MELD'!F67)</f>
        <v>0</v>
      </c>
      <c r="N67" s="2">
        <v>41</v>
      </c>
      <c r="O67" s="51"/>
      <c r="P67" s="51"/>
      <c r="Q67" s="51"/>
      <c r="R67" s="51"/>
      <c r="S67" s="51"/>
      <c r="T67" s="51"/>
      <c r="U67" s="51"/>
      <c r="V67" s="175">
        <f>SUM('K022_1.MELD:K022_5.MELD'!G67)</f>
        <v>0</v>
      </c>
      <c r="W67" s="2">
        <v>41</v>
      </c>
      <c r="X67" s="51"/>
      <c r="Y67" s="51"/>
      <c r="Z67" s="51"/>
      <c r="AA67" s="51"/>
      <c r="AB67" s="51"/>
      <c r="AC67" s="51"/>
      <c r="AD67" s="51"/>
      <c r="AE67" s="175">
        <f>SUM('K022_1.MELD:K022_5.MELD'!H67)</f>
        <v>0</v>
      </c>
      <c r="AF67" s="175">
        <f>SUM('K022_1.MELD:K022_5.MELD'!I67)</f>
        <v>0</v>
      </c>
      <c r="AG67" s="175">
        <f>SUM('K022_1.MELD:K022_5.MELD'!J67)</f>
        <v>0</v>
      </c>
      <c r="AH67" s="175">
        <f>SUM('K022_1.MELD:K022_5.MELD'!K67)</f>
        <v>0</v>
      </c>
      <c r="AI67" s="175">
        <f>SUM('K022_1.MELD:K022_5.MELD'!L67)</f>
        <v>0</v>
      </c>
      <c r="AJ67" s="175">
        <f>SUM('K022_1.MELD:K022_5.MELD'!M67)</f>
        <v>0</v>
      </c>
      <c r="AK67" s="175">
        <f>SUM('K022_1.MELD:K022_5.MELD'!N67)</f>
        <v>0</v>
      </c>
      <c r="AL67" s="2">
        <v>41</v>
      </c>
      <c r="AN67" s="3">
        <f>IF(ABS(SUM(F67:L67)-M67)&gt;COUNT(F67:L67)*0.5,"ERROR","")</f>
      </c>
      <c r="AO67" s="3">
        <f>IF(ABS(SUM(O67:U67)-V67)&gt;COUNT(O67:U67)*0.5,"ERROR","")</f>
      </c>
      <c r="AP67" s="3">
        <f>IF(ABS(SUM(X67:AD67)-AE67)&gt;COUNT(X67:AD67)*0.5,"ERROR","")</f>
      </c>
    </row>
    <row r="68" spans="1:42" ht="14.25" customHeight="1" thickTop="1">
      <c r="A68" s="182" t="s">
        <v>115</v>
      </c>
      <c r="B68" s="111" t="s">
        <v>116</v>
      </c>
      <c r="C68" s="46" t="s">
        <v>117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2"/>
      <c r="O68" s="50"/>
      <c r="P68" s="50"/>
      <c r="Q68" s="50"/>
      <c r="R68" s="50"/>
      <c r="S68" s="50"/>
      <c r="T68" s="50"/>
      <c r="U68" s="50"/>
      <c r="V68" s="50"/>
      <c r="W68" s="2"/>
      <c r="X68" s="50"/>
      <c r="Y68" s="50"/>
      <c r="Z68" s="50"/>
      <c r="AA68" s="50"/>
      <c r="AB68" s="50"/>
      <c r="AC68" s="50"/>
      <c r="AD68" s="50"/>
      <c r="AE68" s="50"/>
      <c r="AF68" s="89"/>
      <c r="AG68" s="124"/>
      <c r="AH68" s="50"/>
      <c r="AI68" s="50"/>
      <c r="AJ68" s="50"/>
      <c r="AK68" s="50"/>
      <c r="AL68" s="2"/>
      <c r="AN68" s="50"/>
      <c r="AO68" s="50"/>
      <c r="AP68" s="89"/>
    </row>
    <row r="69" spans="1:42" ht="14.25" customHeight="1" thickBot="1">
      <c r="A69" s="182"/>
      <c r="B69" s="111"/>
      <c r="C69" s="63" t="s">
        <v>118</v>
      </c>
      <c r="D69" s="99"/>
      <c r="E69" s="2">
        <v>42</v>
      </c>
      <c r="F69" s="51"/>
      <c r="G69" s="51"/>
      <c r="H69" s="51"/>
      <c r="I69" s="51"/>
      <c r="J69" s="51"/>
      <c r="K69" s="51"/>
      <c r="L69" s="51"/>
      <c r="M69" s="175">
        <f>SUM('K022_1.MELD:K022_5.MELD'!F69)</f>
        <v>0</v>
      </c>
      <c r="N69" s="2">
        <v>42</v>
      </c>
      <c r="O69" s="51"/>
      <c r="P69" s="51"/>
      <c r="Q69" s="51"/>
      <c r="R69" s="51"/>
      <c r="S69" s="51"/>
      <c r="T69" s="51"/>
      <c r="U69" s="51"/>
      <c r="V69" s="175">
        <f>SUM('K022_1.MELD:K022_5.MELD'!G69)</f>
        <v>0</v>
      </c>
      <c r="W69" s="2">
        <v>42</v>
      </c>
      <c r="X69" s="51"/>
      <c r="Y69" s="51"/>
      <c r="Z69" s="51"/>
      <c r="AA69" s="51"/>
      <c r="AB69" s="51"/>
      <c r="AC69" s="51"/>
      <c r="AD69" s="51"/>
      <c r="AE69" s="175">
        <f>SUM('K022_1.MELD:K022_5.MELD'!H69)</f>
        <v>0</v>
      </c>
      <c r="AF69" s="175">
        <f>SUM('K022_1.MELD:K022_5.MELD'!I69)</f>
        <v>0</v>
      </c>
      <c r="AG69" s="175">
        <f>SUM('K022_1.MELD:K022_5.MELD'!J69)</f>
        <v>0</v>
      </c>
      <c r="AH69" s="175">
        <f>SUM('K022_1.MELD:K022_5.MELD'!K69)</f>
        <v>0</v>
      </c>
      <c r="AI69" s="175">
        <f>SUM('K022_1.MELD:K022_5.MELD'!L69)</f>
        <v>0</v>
      </c>
      <c r="AJ69" s="175">
        <f>SUM('K022_1.MELD:K022_5.MELD'!M69)</f>
        <v>0</v>
      </c>
      <c r="AK69" s="175">
        <f>SUM('K022_1.MELD:K022_5.MELD'!N69)</f>
        <v>0</v>
      </c>
      <c r="AL69" s="2">
        <v>42</v>
      </c>
      <c r="AN69" s="3">
        <f>IF(ABS(SUM(F69:L69)-M69)&gt;COUNT(F69:L69)*0.5,"ERROR","")</f>
      </c>
      <c r="AO69" s="3">
        <f>IF(ABS(SUM(O69:U69)-V69)&gt;COUNT(O69:U69)*0.5,"ERROR","")</f>
      </c>
      <c r="AP69" s="3">
        <f>IF(ABS(SUM(X69:AD69)-AE69)&gt;COUNT(X69:AD69)*0.5,"ERROR","")</f>
      </c>
    </row>
    <row r="70" spans="1:42" ht="14.25" customHeight="1" thickTop="1">
      <c r="A70" s="182" t="s">
        <v>119</v>
      </c>
      <c r="B70" s="111" t="s">
        <v>120</v>
      </c>
      <c r="C70" s="46" t="s">
        <v>121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2"/>
      <c r="O70" s="50"/>
      <c r="P70" s="50"/>
      <c r="Q70" s="50"/>
      <c r="R70" s="50"/>
      <c r="S70" s="50"/>
      <c r="T70" s="50"/>
      <c r="U70" s="50"/>
      <c r="V70" s="50"/>
      <c r="W70" s="2"/>
      <c r="X70" s="50"/>
      <c r="Y70" s="50"/>
      <c r="Z70" s="50"/>
      <c r="AA70" s="50"/>
      <c r="AB70" s="50"/>
      <c r="AC70" s="50"/>
      <c r="AD70" s="50"/>
      <c r="AE70" s="50"/>
      <c r="AF70" s="89"/>
      <c r="AG70" s="124"/>
      <c r="AH70" s="50"/>
      <c r="AI70" s="50"/>
      <c r="AJ70" s="50"/>
      <c r="AK70" s="50"/>
      <c r="AL70" s="2"/>
      <c r="AN70" s="50"/>
      <c r="AO70" s="50"/>
      <c r="AP70" s="89"/>
    </row>
    <row r="71" spans="1:42" ht="14.25" customHeight="1" thickBot="1">
      <c r="A71" s="182"/>
      <c r="B71" s="111"/>
      <c r="C71" s="63" t="s">
        <v>122</v>
      </c>
      <c r="D71" s="99"/>
      <c r="E71" s="2">
        <v>43</v>
      </c>
      <c r="F71" s="175">
        <f>SUM(F73:F74)</f>
        <v>0</v>
      </c>
      <c r="G71" s="175">
        <f aca="true" t="shared" si="15" ref="G71:L71">SUM(G73:G74)</f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SUM('K022_1.MELD:K022_5.MELD'!F71)</f>
        <v>0</v>
      </c>
      <c r="N71" s="2">
        <v>43</v>
      </c>
      <c r="O71" s="175">
        <f aca="true" t="shared" si="16" ref="O71:U71">SUM(O73:O74)</f>
        <v>0</v>
      </c>
      <c r="P71" s="175">
        <f t="shared" si="16"/>
        <v>0</v>
      </c>
      <c r="Q71" s="175">
        <f t="shared" si="16"/>
        <v>0</v>
      </c>
      <c r="R71" s="175">
        <f t="shared" si="16"/>
        <v>0</v>
      </c>
      <c r="S71" s="175">
        <f t="shared" si="16"/>
        <v>0</v>
      </c>
      <c r="T71" s="175">
        <f t="shared" si="16"/>
        <v>0</v>
      </c>
      <c r="U71" s="175">
        <f t="shared" si="16"/>
        <v>0</v>
      </c>
      <c r="V71" s="175">
        <f>SUM('K022_1.MELD:K022_5.MELD'!G71)</f>
        <v>0</v>
      </c>
      <c r="W71" s="2">
        <v>43</v>
      </c>
      <c r="X71" s="175">
        <f aca="true" t="shared" si="17" ref="X71:AD71">SUM(X73:X74)</f>
        <v>0</v>
      </c>
      <c r="Y71" s="175">
        <f t="shared" si="17"/>
        <v>0</v>
      </c>
      <c r="Z71" s="175">
        <f t="shared" si="17"/>
        <v>0</v>
      </c>
      <c r="AA71" s="175">
        <f t="shared" si="17"/>
        <v>0</v>
      </c>
      <c r="AB71" s="175">
        <f t="shared" si="17"/>
        <v>0</v>
      </c>
      <c r="AC71" s="175">
        <f t="shared" si="17"/>
        <v>0</v>
      </c>
      <c r="AD71" s="175">
        <f t="shared" si="17"/>
        <v>0</v>
      </c>
      <c r="AE71" s="175">
        <f>SUM('K022_1.MELD:K022_5.MELD'!H71)</f>
        <v>0</v>
      </c>
      <c r="AF71" s="175">
        <f>SUM('K022_1.MELD:K022_5.MELD'!I71)</f>
        <v>0</v>
      </c>
      <c r="AG71" s="175">
        <f>SUM('K022_1.MELD:K022_5.MELD'!J71)</f>
        <v>0</v>
      </c>
      <c r="AH71" s="175">
        <f>SUM('K022_1.MELD:K022_5.MELD'!K71)</f>
        <v>0</v>
      </c>
      <c r="AI71" s="175">
        <f>SUM('K022_1.MELD:K022_5.MELD'!L71)</f>
        <v>0</v>
      </c>
      <c r="AJ71" s="175">
        <f>SUM('K022_1.MELD:K022_5.MELD'!M71)</f>
        <v>0</v>
      </c>
      <c r="AK71" s="175">
        <f>SUM('K022_1.MELD:K022_5.MELD'!N71)</f>
        <v>0</v>
      </c>
      <c r="AL71" s="2">
        <v>43</v>
      </c>
      <c r="AN71" s="3">
        <f>IF(ABS(SUM(F71:L71)-M71)&gt;COUNT(F71:L71)*0.5,"ERROR","")</f>
      </c>
      <c r="AO71" s="3">
        <f>IF(ABS(SUM(O71:U71)-V71)&gt;COUNT(O71:U71)*0.5,"ERROR","")</f>
      </c>
      <c r="AP71" s="3">
        <f>IF(ABS(SUM(X71:AD71)-AE71)&gt;COUNT(X71:AD71)*0.5,"ERROR","")</f>
      </c>
    </row>
    <row r="72" spans="1:42" ht="14.25" customHeight="1" thickTop="1">
      <c r="A72" s="177"/>
      <c r="B72" s="115"/>
      <c r="C72" s="28" t="s">
        <v>37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2"/>
      <c r="O72" s="50"/>
      <c r="P72" s="50"/>
      <c r="Q72" s="50"/>
      <c r="R72" s="50"/>
      <c r="S72" s="50"/>
      <c r="T72" s="50"/>
      <c r="U72" s="50"/>
      <c r="V72" s="50"/>
      <c r="W72" s="2"/>
      <c r="X72" s="50"/>
      <c r="Y72" s="50"/>
      <c r="Z72" s="50"/>
      <c r="AA72" s="50"/>
      <c r="AB72" s="50"/>
      <c r="AC72" s="50"/>
      <c r="AD72" s="50"/>
      <c r="AE72" s="50"/>
      <c r="AF72" s="89"/>
      <c r="AG72" s="124"/>
      <c r="AH72" s="50"/>
      <c r="AI72" s="50"/>
      <c r="AJ72" s="50"/>
      <c r="AK72" s="50"/>
      <c r="AL72" s="2"/>
      <c r="AN72" s="50"/>
      <c r="AO72" s="50"/>
      <c r="AP72" s="89"/>
    </row>
    <row r="73" spans="1:42" ht="26.25" thickBot="1">
      <c r="A73" s="177"/>
      <c r="B73" s="114" t="s">
        <v>239</v>
      </c>
      <c r="C73" s="28"/>
      <c r="D73" s="100" t="s">
        <v>238</v>
      </c>
      <c r="E73" s="2">
        <v>44</v>
      </c>
      <c r="F73" s="51"/>
      <c r="G73" s="51"/>
      <c r="H73" s="51"/>
      <c r="I73" s="51"/>
      <c r="J73" s="51"/>
      <c r="K73" s="51"/>
      <c r="L73" s="51"/>
      <c r="M73" s="175">
        <f>SUM('K022_1.MELD:K022_5.MELD'!F73)</f>
        <v>0</v>
      </c>
      <c r="N73" s="2">
        <v>44</v>
      </c>
      <c r="O73" s="51"/>
      <c r="P73" s="51"/>
      <c r="Q73" s="51"/>
      <c r="R73" s="51"/>
      <c r="S73" s="51"/>
      <c r="T73" s="51"/>
      <c r="U73" s="51"/>
      <c r="V73" s="175">
        <f>SUM('K022_1.MELD:K022_5.MELD'!G73)</f>
        <v>0</v>
      </c>
      <c r="W73" s="2">
        <v>44</v>
      </c>
      <c r="X73" s="51"/>
      <c r="Y73" s="51"/>
      <c r="Z73" s="51"/>
      <c r="AA73" s="51"/>
      <c r="AB73" s="51"/>
      <c r="AC73" s="51"/>
      <c r="AD73" s="51"/>
      <c r="AE73" s="175">
        <f>SUM('K022_1.MELD:K022_5.MELD'!H73)</f>
        <v>0</v>
      </c>
      <c r="AF73" s="175">
        <f>SUM('K022_1.MELD:K022_5.MELD'!I73)</f>
        <v>0</v>
      </c>
      <c r="AG73" s="175">
        <f>SUM('K022_1.MELD:K022_5.MELD'!J73)</f>
        <v>0</v>
      </c>
      <c r="AH73" s="175">
        <f>SUM('K022_1.MELD:K022_5.MELD'!K73)</f>
        <v>0</v>
      </c>
      <c r="AI73" s="175">
        <f>SUM('K022_1.MELD:K022_5.MELD'!L73)</f>
        <v>0</v>
      </c>
      <c r="AJ73" s="175">
        <f>SUM('K022_1.MELD:K022_5.MELD'!M73)</f>
        <v>0</v>
      </c>
      <c r="AK73" s="175">
        <f>SUM('K022_1.MELD:K022_5.MELD'!N73)</f>
        <v>0</v>
      </c>
      <c r="AL73" s="2">
        <v>44</v>
      </c>
      <c r="AN73" s="3">
        <f>IF(ABS(SUM(F73:L73)-M73)&gt;COUNT(F73:L73)*0.5,"ERROR","")</f>
      </c>
      <c r="AO73" s="3">
        <f>IF(ABS(SUM(O73:U73)-V73)&gt;COUNT(O73:U73)*0.5,"ERROR","")</f>
      </c>
      <c r="AP73" s="3">
        <f>IF(ABS(SUM(X73:AD73)-AE73)&gt;COUNT(X73:AD73)*0.5,"ERROR","")</f>
      </c>
    </row>
    <row r="74" spans="1:42" ht="14.25" customHeight="1" thickBot="1" thickTop="1">
      <c r="A74" s="177"/>
      <c r="B74" s="115" t="s">
        <v>123</v>
      </c>
      <c r="C74" s="28"/>
      <c r="D74" s="100" t="s">
        <v>124</v>
      </c>
      <c r="E74" s="2">
        <v>45</v>
      </c>
      <c r="F74" s="51"/>
      <c r="G74" s="51"/>
      <c r="H74" s="51"/>
      <c r="I74" s="51"/>
      <c r="J74" s="51"/>
      <c r="K74" s="51"/>
      <c r="L74" s="51"/>
      <c r="M74" s="175">
        <f>SUM('K022_1.MELD:K022_5.MELD'!F74)</f>
        <v>0</v>
      </c>
      <c r="N74" s="2">
        <v>45</v>
      </c>
      <c r="O74" s="51"/>
      <c r="P74" s="51"/>
      <c r="Q74" s="51"/>
      <c r="R74" s="51"/>
      <c r="S74" s="51"/>
      <c r="T74" s="51"/>
      <c r="U74" s="51"/>
      <c r="V74" s="175">
        <f>SUM('K022_1.MELD:K022_5.MELD'!G74)</f>
        <v>0</v>
      </c>
      <c r="W74" s="2">
        <v>45</v>
      </c>
      <c r="X74" s="51"/>
      <c r="Y74" s="51"/>
      <c r="Z74" s="51"/>
      <c r="AA74" s="51"/>
      <c r="AB74" s="51"/>
      <c r="AC74" s="51"/>
      <c r="AD74" s="51"/>
      <c r="AE74" s="175">
        <f>SUM('K022_1.MELD:K022_5.MELD'!H74)</f>
        <v>0</v>
      </c>
      <c r="AF74" s="175">
        <f>SUM('K022_1.MELD:K022_5.MELD'!I74)</f>
        <v>0</v>
      </c>
      <c r="AG74" s="175">
        <f>SUM('K022_1.MELD:K022_5.MELD'!J74)</f>
        <v>0</v>
      </c>
      <c r="AH74" s="175">
        <f>SUM('K022_1.MELD:K022_5.MELD'!K74)</f>
        <v>0</v>
      </c>
      <c r="AI74" s="175">
        <f>SUM('K022_1.MELD:K022_5.MELD'!L74)</f>
        <v>0</v>
      </c>
      <c r="AJ74" s="175">
        <f>SUM('K022_1.MELD:K022_5.MELD'!M74)</f>
        <v>0</v>
      </c>
      <c r="AK74" s="175">
        <f>SUM('K022_1.MELD:K022_5.MELD'!N74)</f>
        <v>0</v>
      </c>
      <c r="AL74" s="2">
        <v>45</v>
      </c>
      <c r="AN74" s="3">
        <f>IF(ABS(SUM(F74:L74)-M74)&gt;COUNT(F74:L74)*0.5,"ERROR","")</f>
      </c>
      <c r="AO74" s="3">
        <f>IF(ABS(SUM(O74:U74)-V74)&gt;COUNT(O74:U74)*0.5,"ERROR","")</f>
      </c>
      <c r="AP74" s="3">
        <f>IF(ABS(SUM(X74:AD74)-AE74)&gt;COUNT(X74:AD74)*0.5,"ERROR","")</f>
      </c>
    </row>
    <row r="75" spans="1:42" ht="14.25" customHeight="1" thickBot="1" thickTop="1">
      <c r="A75" s="182" t="s">
        <v>125</v>
      </c>
      <c r="B75" s="111" t="s">
        <v>126</v>
      </c>
      <c r="C75" s="63" t="s">
        <v>127</v>
      </c>
      <c r="D75" s="99"/>
      <c r="E75" s="2">
        <v>46</v>
      </c>
      <c r="F75" s="51"/>
      <c r="G75" s="51"/>
      <c r="H75" s="51"/>
      <c r="I75" s="51"/>
      <c r="J75" s="51"/>
      <c r="K75" s="51"/>
      <c r="L75" s="51"/>
      <c r="M75" s="175">
        <f>SUM('K022_1.MELD:K022_5.MELD'!F75)</f>
        <v>0</v>
      </c>
      <c r="N75" s="2">
        <v>46</v>
      </c>
      <c r="O75" s="51"/>
      <c r="P75" s="51"/>
      <c r="Q75" s="51"/>
      <c r="R75" s="51"/>
      <c r="S75" s="51"/>
      <c r="T75" s="51"/>
      <c r="U75" s="51"/>
      <c r="V75" s="175">
        <f>SUM('K022_1.MELD:K022_5.MELD'!G75)</f>
        <v>0</v>
      </c>
      <c r="W75" s="2">
        <v>46</v>
      </c>
      <c r="X75" s="51"/>
      <c r="Y75" s="51"/>
      <c r="Z75" s="51"/>
      <c r="AA75" s="51"/>
      <c r="AB75" s="51"/>
      <c r="AC75" s="51"/>
      <c r="AD75" s="51"/>
      <c r="AE75" s="175">
        <f>SUM('K022_1.MELD:K022_5.MELD'!H75)</f>
        <v>0</v>
      </c>
      <c r="AF75" s="175">
        <f>SUM('K022_1.MELD:K022_5.MELD'!I75)</f>
        <v>0</v>
      </c>
      <c r="AG75" s="175">
        <f>SUM('K022_1.MELD:K022_5.MELD'!J75)</f>
        <v>0</v>
      </c>
      <c r="AH75" s="175">
        <f>SUM('K022_1.MELD:K022_5.MELD'!K75)</f>
        <v>0</v>
      </c>
      <c r="AI75" s="175">
        <f>SUM('K022_1.MELD:K022_5.MELD'!L75)</f>
        <v>0</v>
      </c>
      <c r="AJ75" s="175">
        <f>SUM('K022_1.MELD:K022_5.MELD'!M75)</f>
        <v>0</v>
      </c>
      <c r="AK75" s="175">
        <f>SUM('K022_1.MELD:K022_5.MELD'!N75)</f>
        <v>0</v>
      </c>
      <c r="AL75" s="2">
        <v>46</v>
      </c>
      <c r="AN75" s="3">
        <f>IF(ABS(SUM(F75:L75)-M75)&gt;COUNT(F75:L75)*0.5,"ERROR","")</f>
      </c>
      <c r="AO75" s="3">
        <f>IF(ABS(SUM(O75:U75)-V75)&gt;COUNT(O75:U75)*0.5,"ERROR","")</f>
      </c>
      <c r="AP75" s="3">
        <f>IF(ABS(SUM(X75:AD75)-AE75)&gt;COUNT(X75:AD75)*0.5,"ERROR","")</f>
      </c>
    </row>
    <row r="76" spans="1:42" ht="14.25" customHeight="1" thickBot="1" thickTop="1">
      <c r="A76" s="182" t="s">
        <v>128</v>
      </c>
      <c r="B76" s="111" t="s">
        <v>129</v>
      </c>
      <c r="C76" s="63" t="s">
        <v>130</v>
      </c>
      <c r="D76" s="99"/>
      <c r="E76" s="2">
        <v>47</v>
      </c>
      <c r="F76" s="51"/>
      <c r="G76" s="51"/>
      <c r="H76" s="51"/>
      <c r="I76" s="51"/>
      <c r="J76" s="51"/>
      <c r="K76" s="51"/>
      <c r="L76" s="51"/>
      <c r="M76" s="175">
        <f>SUM('K022_1.MELD:K022_5.MELD'!F76)</f>
        <v>0</v>
      </c>
      <c r="N76" s="2">
        <v>47</v>
      </c>
      <c r="O76" s="51"/>
      <c r="P76" s="51"/>
      <c r="Q76" s="51"/>
      <c r="R76" s="51"/>
      <c r="S76" s="51"/>
      <c r="T76" s="51"/>
      <c r="U76" s="51"/>
      <c r="V76" s="175">
        <f>SUM('K022_1.MELD:K022_5.MELD'!G76)</f>
        <v>0</v>
      </c>
      <c r="W76" s="2">
        <v>47</v>
      </c>
      <c r="X76" s="51"/>
      <c r="Y76" s="51"/>
      <c r="Z76" s="51"/>
      <c r="AA76" s="51"/>
      <c r="AB76" s="51"/>
      <c r="AC76" s="51"/>
      <c r="AD76" s="51"/>
      <c r="AE76" s="175">
        <f>SUM('K022_1.MELD:K022_5.MELD'!H76)</f>
        <v>0</v>
      </c>
      <c r="AF76" s="175">
        <f>SUM('K022_1.MELD:K022_5.MELD'!I76)</f>
        <v>0</v>
      </c>
      <c r="AG76" s="175">
        <f>SUM('K022_1.MELD:K022_5.MELD'!J76)</f>
        <v>0</v>
      </c>
      <c r="AH76" s="175">
        <f>SUM('K022_1.MELD:K022_5.MELD'!K76)</f>
        <v>0</v>
      </c>
      <c r="AI76" s="175">
        <f>SUM('K022_1.MELD:K022_5.MELD'!L76)</f>
        <v>0</v>
      </c>
      <c r="AJ76" s="175">
        <f>SUM('K022_1.MELD:K022_5.MELD'!M76)</f>
        <v>0</v>
      </c>
      <c r="AK76" s="175">
        <f>SUM('K022_1.MELD:K022_5.MELD'!N76)</f>
        <v>0</v>
      </c>
      <c r="AL76" s="2">
        <v>47</v>
      </c>
      <c r="AN76" s="3">
        <f>IF(ABS(SUM(F76:L76)-M76)&gt;COUNT(F76:L76)*0.5,"ERROR","")</f>
      </c>
      <c r="AO76" s="3">
        <f>IF(ABS(SUM(O76:U76)-V76)&gt;COUNT(O76:U76)*0.5,"ERROR","")</f>
      </c>
      <c r="AP76" s="3">
        <f>IF(ABS(SUM(X76:AD76)-AE76)&gt;COUNT(X76:AD76)*0.5,"ERROR","")</f>
      </c>
    </row>
    <row r="77" spans="1:42" ht="14.25" customHeight="1" thickTop="1">
      <c r="A77" s="177"/>
      <c r="B77" s="115"/>
      <c r="C77" s="28" t="s">
        <v>37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2"/>
      <c r="O77" s="50"/>
      <c r="P77" s="50"/>
      <c r="Q77" s="50"/>
      <c r="R77" s="50"/>
      <c r="S77" s="50"/>
      <c r="T77" s="50"/>
      <c r="U77" s="50"/>
      <c r="V77" s="50"/>
      <c r="W77" s="2"/>
      <c r="X77" s="50"/>
      <c r="Y77" s="50"/>
      <c r="Z77" s="50"/>
      <c r="AA77" s="50"/>
      <c r="AB77" s="50"/>
      <c r="AC77" s="50"/>
      <c r="AD77" s="50"/>
      <c r="AE77" s="50"/>
      <c r="AF77" s="89"/>
      <c r="AG77" s="124"/>
      <c r="AH77" s="50"/>
      <c r="AI77" s="50"/>
      <c r="AJ77" s="50"/>
      <c r="AK77" s="50"/>
      <c r="AL77" s="2"/>
      <c r="AN77" s="50"/>
      <c r="AO77" s="50"/>
      <c r="AP77" s="89"/>
    </row>
    <row r="78" spans="1:42" ht="14.25" customHeight="1" thickBot="1">
      <c r="A78" s="177"/>
      <c r="B78" s="115" t="s">
        <v>132</v>
      </c>
      <c r="C78" s="28"/>
      <c r="D78" s="100" t="s">
        <v>131</v>
      </c>
      <c r="E78" s="2">
        <v>48</v>
      </c>
      <c r="F78" s="51"/>
      <c r="G78" s="51"/>
      <c r="H78" s="51"/>
      <c r="I78" s="51"/>
      <c r="J78" s="51"/>
      <c r="K78" s="51"/>
      <c r="L78" s="51"/>
      <c r="M78" s="175">
        <f>SUM('K022_1.MELD:K022_5.MELD'!F78)</f>
        <v>0</v>
      </c>
      <c r="N78" s="2">
        <v>48</v>
      </c>
      <c r="O78" s="51"/>
      <c r="P78" s="51"/>
      <c r="Q78" s="51"/>
      <c r="R78" s="51"/>
      <c r="S78" s="51"/>
      <c r="T78" s="51"/>
      <c r="U78" s="51"/>
      <c r="V78" s="175">
        <f>SUM('K022_1.MELD:K022_5.MELD'!G78)</f>
        <v>0</v>
      </c>
      <c r="W78" s="2">
        <v>48</v>
      </c>
      <c r="X78" s="51"/>
      <c r="Y78" s="51"/>
      <c r="Z78" s="51"/>
      <c r="AA78" s="51"/>
      <c r="AB78" s="51"/>
      <c r="AC78" s="51"/>
      <c r="AD78" s="51"/>
      <c r="AE78" s="175">
        <f>SUM('K022_1.MELD:K022_5.MELD'!H78)</f>
        <v>0</v>
      </c>
      <c r="AF78" s="175">
        <f>SUM('K022_1.MELD:K022_5.MELD'!I78)</f>
        <v>0</v>
      </c>
      <c r="AG78" s="175">
        <f>SUM('K022_1.MELD:K022_5.MELD'!J78)</f>
        <v>0</v>
      </c>
      <c r="AH78" s="175">
        <f>SUM('K022_1.MELD:K022_5.MELD'!K78)</f>
        <v>0</v>
      </c>
      <c r="AI78" s="175">
        <f>SUM('K022_1.MELD:K022_5.MELD'!L78)</f>
        <v>0</v>
      </c>
      <c r="AJ78" s="175">
        <f>SUM('K022_1.MELD:K022_5.MELD'!M78)</f>
        <v>0</v>
      </c>
      <c r="AK78" s="175">
        <f>SUM('K022_1.MELD:K022_5.MELD'!N78)</f>
        <v>0</v>
      </c>
      <c r="AL78" s="2">
        <v>48</v>
      </c>
      <c r="AN78" s="3">
        <f>IF(ABS(SUM(F78:L78)-M78)&gt;COUNT(F78:L78)*0.5,"ERROR","")</f>
      </c>
      <c r="AO78" s="3">
        <f>IF(ABS(SUM(O78:U78)-V78)&gt;COUNT(O78:U78)*0.5,"ERROR","")</f>
      </c>
      <c r="AP78" s="3">
        <f>IF(ABS(SUM(X78:AD78)-AE78)&gt;COUNT(X78:AD78)*0.5,"ERROR","")</f>
      </c>
    </row>
    <row r="79" spans="1:42" ht="14.25" customHeight="1" thickBot="1" thickTop="1">
      <c r="A79" s="182" t="s">
        <v>133</v>
      </c>
      <c r="B79" s="111" t="s">
        <v>134</v>
      </c>
      <c r="C79" s="63" t="s">
        <v>135</v>
      </c>
      <c r="D79" s="99"/>
      <c r="E79" s="2">
        <v>49</v>
      </c>
      <c r="F79" s="51"/>
      <c r="G79" s="51"/>
      <c r="H79" s="51"/>
      <c r="I79" s="51"/>
      <c r="J79" s="51"/>
      <c r="K79" s="51"/>
      <c r="L79" s="51"/>
      <c r="M79" s="175">
        <f>SUM('K022_1.MELD:K022_5.MELD'!F79)</f>
        <v>0</v>
      </c>
      <c r="N79" s="2">
        <v>49</v>
      </c>
      <c r="O79" s="51"/>
      <c r="P79" s="51"/>
      <c r="Q79" s="51"/>
      <c r="R79" s="51"/>
      <c r="S79" s="51"/>
      <c r="T79" s="51"/>
      <c r="U79" s="51"/>
      <c r="V79" s="175">
        <f>SUM('K022_1.MELD:K022_5.MELD'!G79)</f>
        <v>0</v>
      </c>
      <c r="W79" s="2">
        <v>49</v>
      </c>
      <c r="X79" s="51"/>
      <c r="Y79" s="51"/>
      <c r="Z79" s="51"/>
      <c r="AA79" s="51"/>
      <c r="AB79" s="51"/>
      <c r="AC79" s="51"/>
      <c r="AD79" s="51"/>
      <c r="AE79" s="175">
        <f>SUM('K022_1.MELD:K022_5.MELD'!H79)</f>
        <v>0</v>
      </c>
      <c r="AF79" s="175">
        <f>SUM('K022_1.MELD:K022_5.MELD'!I79)</f>
        <v>0</v>
      </c>
      <c r="AG79" s="175">
        <f>SUM('K022_1.MELD:K022_5.MELD'!J79)</f>
        <v>0</v>
      </c>
      <c r="AH79" s="175">
        <f>SUM('K022_1.MELD:K022_5.MELD'!K79)</f>
        <v>0</v>
      </c>
      <c r="AI79" s="175">
        <f>SUM('K022_1.MELD:K022_5.MELD'!L79)</f>
        <v>0</v>
      </c>
      <c r="AJ79" s="175">
        <f>SUM('K022_1.MELD:K022_5.MELD'!M79)</f>
        <v>0</v>
      </c>
      <c r="AK79" s="175">
        <f>SUM('K022_1.MELD:K022_5.MELD'!N79)</f>
        <v>0</v>
      </c>
      <c r="AL79" s="2">
        <v>49</v>
      </c>
      <c r="AN79" s="3">
        <f>IF(ABS(SUM(F79:L79)-M79)&gt;COUNT(F79:L79)*0.5,"ERROR","")</f>
      </c>
      <c r="AO79" s="3">
        <f>IF(ABS(SUM(O79:U79)-V79)&gt;COUNT(O79:U79)*0.5,"ERROR","")</f>
      </c>
      <c r="AP79" s="3">
        <f>IF(ABS(SUM(X79:AD79)-AE79)&gt;COUNT(X79:AD79)*0.5,"ERROR","")</f>
      </c>
    </row>
    <row r="80" spans="1:42" ht="14.25" customHeight="1" thickBot="1" thickTop="1">
      <c r="A80" s="182" t="s">
        <v>136</v>
      </c>
      <c r="B80" s="111" t="s">
        <v>137</v>
      </c>
      <c r="C80" s="63" t="s">
        <v>138</v>
      </c>
      <c r="D80" s="99"/>
      <c r="E80" s="2">
        <v>50</v>
      </c>
      <c r="F80" s="51"/>
      <c r="G80" s="51"/>
      <c r="H80" s="51"/>
      <c r="I80" s="51"/>
      <c r="J80" s="51"/>
      <c r="K80" s="51"/>
      <c r="L80" s="51"/>
      <c r="M80" s="175">
        <f>SUM('K022_1.MELD:K022_5.MELD'!F80)</f>
        <v>0</v>
      </c>
      <c r="N80" s="2">
        <v>50</v>
      </c>
      <c r="O80" s="51"/>
      <c r="P80" s="51"/>
      <c r="Q80" s="51"/>
      <c r="R80" s="51"/>
      <c r="S80" s="51"/>
      <c r="T80" s="51"/>
      <c r="U80" s="51"/>
      <c r="V80" s="175">
        <f>SUM('K022_1.MELD:K022_5.MELD'!G80)</f>
        <v>0</v>
      </c>
      <c r="W80" s="2">
        <v>50</v>
      </c>
      <c r="X80" s="51"/>
      <c r="Y80" s="51"/>
      <c r="Z80" s="51"/>
      <c r="AA80" s="51"/>
      <c r="AB80" s="51"/>
      <c r="AC80" s="51"/>
      <c r="AD80" s="51"/>
      <c r="AE80" s="175">
        <f>SUM('K022_1.MELD:K022_5.MELD'!H80)</f>
        <v>0</v>
      </c>
      <c r="AF80" s="175">
        <f>SUM('K022_1.MELD:K022_5.MELD'!I80)</f>
        <v>0</v>
      </c>
      <c r="AG80" s="175">
        <f>SUM('K022_1.MELD:K022_5.MELD'!J80)</f>
        <v>0</v>
      </c>
      <c r="AH80" s="175">
        <f>SUM('K022_1.MELD:K022_5.MELD'!K80)</f>
        <v>0</v>
      </c>
      <c r="AI80" s="175">
        <f>SUM('K022_1.MELD:K022_5.MELD'!L80)</f>
        <v>0</v>
      </c>
      <c r="AJ80" s="175">
        <f>SUM('K022_1.MELD:K022_5.MELD'!M80)</f>
        <v>0</v>
      </c>
      <c r="AK80" s="175">
        <f>SUM('K022_1.MELD:K022_5.MELD'!N80)</f>
        <v>0</v>
      </c>
      <c r="AL80" s="2">
        <v>50</v>
      </c>
      <c r="AN80" s="3">
        <f>IF(ABS(SUM(F80:L80)-M80)&gt;COUNT(F80:L80)*0.5,"ERROR","")</f>
      </c>
      <c r="AO80" s="3">
        <f>IF(ABS(SUM(O80:U80)-V80)&gt;COUNT(O80:U80)*0.5,"ERROR","")</f>
      </c>
      <c r="AP80" s="3">
        <f>IF(ABS(SUM(X80:AD80)-AE80)&gt;COUNT(X80:AD80)*0.5,"ERROR","")</f>
      </c>
    </row>
    <row r="81" spans="1:42" ht="14.25" customHeight="1" thickBot="1" thickTop="1">
      <c r="A81" s="182" t="s">
        <v>139</v>
      </c>
      <c r="B81" s="111" t="s">
        <v>140</v>
      </c>
      <c r="C81" s="63" t="s">
        <v>141</v>
      </c>
      <c r="D81" s="99"/>
      <c r="E81" s="2">
        <v>51</v>
      </c>
      <c r="F81" s="51"/>
      <c r="G81" s="51"/>
      <c r="H81" s="51"/>
      <c r="I81" s="51"/>
      <c r="J81" s="51"/>
      <c r="K81" s="51"/>
      <c r="L81" s="51"/>
      <c r="M81" s="175">
        <f>SUM('K022_1.MELD:K022_5.MELD'!F81)</f>
        <v>0</v>
      </c>
      <c r="N81" s="2">
        <v>51</v>
      </c>
      <c r="O81" s="51"/>
      <c r="P81" s="51"/>
      <c r="Q81" s="51"/>
      <c r="R81" s="51"/>
      <c r="S81" s="51"/>
      <c r="T81" s="51"/>
      <c r="U81" s="51"/>
      <c r="V81" s="175">
        <f>SUM('K022_1.MELD:K022_5.MELD'!G81)</f>
        <v>0</v>
      </c>
      <c r="W81" s="2">
        <v>51</v>
      </c>
      <c r="X81" s="51"/>
      <c r="Y81" s="51"/>
      <c r="Z81" s="51"/>
      <c r="AA81" s="51"/>
      <c r="AB81" s="51"/>
      <c r="AC81" s="51"/>
      <c r="AD81" s="51"/>
      <c r="AE81" s="175">
        <f>SUM('K022_1.MELD:K022_5.MELD'!H81)</f>
        <v>0</v>
      </c>
      <c r="AF81" s="175">
        <f>SUM('K022_1.MELD:K022_5.MELD'!I81)</f>
        <v>0</v>
      </c>
      <c r="AG81" s="175">
        <f>SUM('K022_1.MELD:K022_5.MELD'!J81)</f>
        <v>0</v>
      </c>
      <c r="AH81" s="175">
        <f>SUM('K022_1.MELD:K022_5.MELD'!K81)</f>
        <v>0</v>
      </c>
      <c r="AI81" s="175">
        <f>SUM('K022_1.MELD:K022_5.MELD'!L81)</f>
        <v>0</v>
      </c>
      <c r="AJ81" s="175">
        <f>SUM('K022_1.MELD:K022_5.MELD'!M81)</f>
        <v>0</v>
      </c>
      <c r="AK81" s="175">
        <f>SUM('K022_1.MELD:K022_5.MELD'!N81)</f>
        <v>0</v>
      </c>
      <c r="AL81" s="2">
        <v>51</v>
      </c>
      <c r="AN81" s="3">
        <f>IF(ABS(SUM(F81:L81)-M81)&gt;COUNT(F81:L81)*0.5,"ERROR","")</f>
      </c>
      <c r="AO81" s="3">
        <f>IF(ABS(SUM(O81:U81)-V81)&gt;COUNT(O81:U81)*0.5,"ERROR","")</f>
      </c>
      <c r="AP81" s="3">
        <f>IF(ABS(SUM(X81:AD81)-AE81)&gt;COUNT(X81:AD81)*0.5,"ERROR","")</f>
      </c>
    </row>
    <row r="82" spans="1:42" ht="14.25" customHeight="1" thickBot="1" thickTop="1">
      <c r="A82" s="177"/>
      <c r="B82" s="115"/>
      <c r="C82" s="118" t="s">
        <v>142</v>
      </c>
      <c r="D82" s="106"/>
      <c r="E82" s="2">
        <v>52</v>
      </c>
      <c r="F82" s="51"/>
      <c r="G82" s="51"/>
      <c r="H82" s="51"/>
      <c r="I82" s="51"/>
      <c r="J82" s="51"/>
      <c r="K82" s="51"/>
      <c r="L82" s="51"/>
      <c r="M82" s="175">
        <f>SUM('K022_1.MELD:K022_5.MELD'!F82)</f>
        <v>0</v>
      </c>
      <c r="N82" s="2">
        <v>52</v>
      </c>
      <c r="O82" s="51"/>
      <c r="P82" s="51"/>
      <c r="Q82" s="51"/>
      <c r="R82" s="51"/>
      <c r="S82" s="51"/>
      <c r="T82" s="51"/>
      <c r="U82" s="51"/>
      <c r="V82" s="175">
        <f>SUM('K022_1.MELD:K022_5.MELD'!G82)</f>
        <v>0</v>
      </c>
      <c r="W82" s="2">
        <v>52</v>
      </c>
      <c r="X82" s="51"/>
      <c r="Y82" s="51"/>
      <c r="Z82" s="51"/>
      <c r="AA82" s="51"/>
      <c r="AB82" s="51"/>
      <c r="AC82" s="51"/>
      <c r="AD82" s="51"/>
      <c r="AE82" s="175">
        <f>SUM('K022_1.MELD:K022_5.MELD'!H82)</f>
        <v>0</v>
      </c>
      <c r="AF82" s="175">
        <f>SUM('K022_1.MELD:K022_5.MELD'!I82)</f>
        <v>0</v>
      </c>
      <c r="AG82" s="175">
        <f>SUM('K022_1.MELD:K022_5.MELD'!J82)</f>
        <v>0</v>
      </c>
      <c r="AH82" s="175">
        <f>SUM('K022_1.MELD:K022_5.MELD'!K82)</f>
        <v>0</v>
      </c>
      <c r="AI82" s="175">
        <f>SUM('K022_1.MELD:K022_5.MELD'!L82)</f>
        <v>0</v>
      </c>
      <c r="AJ82" s="175">
        <f>SUM('K022_1.MELD:K022_5.MELD'!M82)</f>
        <v>0</v>
      </c>
      <c r="AK82" s="175">
        <f>SUM('K022_1.MELD:K022_5.MELD'!N82)</f>
        <v>0</v>
      </c>
      <c r="AL82" s="2">
        <v>52</v>
      </c>
      <c r="AN82" s="3">
        <f>IF(ABS(SUM(F82:L82)-M82)&gt;COUNT(F82:L82)*0.5,"ERROR","")</f>
      </c>
      <c r="AO82" s="3">
        <f>IF(ABS(SUM(O82:U82)-V82)&gt;COUNT(O82:U82)*0.5,"ERROR","")</f>
      </c>
      <c r="AP82" s="3">
        <f>IF(ABS(SUM(X82:AD82)-AE82)&gt;COUNT(X82:AD82)*0.5,"ERROR","")</f>
      </c>
    </row>
    <row r="83" spans="1:42" ht="14.25" customHeight="1" thickBot="1" thickTop="1">
      <c r="A83" s="177"/>
      <c r="B83" s="115"/>
      <c r="C83" s="119" t="s">
        <v>267</v>
      </c>
      <c r="D83" s="100"/>
      <c r="E83" s="2">
        <v>53</v>
      </c>
      <c r="F83" s="50"/>
      <c r="G83" s="50"/>
      <c r="H83" s="50"/>
      <c r="I83" s="50"/>
      <c r="J83" s="50"/>
      <c r="K83" s="50"/>
      <c r="L83" s="50"/>
      <c r="M83" s="50"/>
      <c r="N83" s="2">
        <v>53</v>
      </c>
      <c r="O83" s="50"/>
      <c r="P83" s="50"/>
      <c r="Q83" s="50"/>
      <c r="R83" s="50"/>
      <c r="S83" s="50"/>
      <c r="T83" s="50"/>
      <c r="U83" s="50"/>
      <c r="V83" s="50"/>
      <c r="W83" s="2">
        <v>53</v>
      </c>
      <c r="X83" s="50"/>
      <c r="Y83" s="50"/>
      <c r="Z83" s="50"/>
      <c r="AA83" s="50"/>
      <c r="AB83" s="50"/>
      <c r="AC83" s="50"/>
      <c r="AD83" s="50"/>
      <c r="AE83" s="50"/>
      <c r="AF83" s="89"/>
      <c r="AG83" s="124"/>
      <c r="AH83" s="50"/>
      <c r="AI83" s="175">
        <f>SUM('K022_1.MELD:K022_5.MELD'!L83)</f>
        <v>0</v>
      </c>
      <c r="AJ83" s="50"/>
      <c r="AK83" s="50"/>
      <c r="AL83" s="2">
        <v>53</v>
      </c>
      <c r="AN83" s="50"/>
      <c r="AO83" s="50"/>
      <c r="AP83" s="89"/>
    </row>
    <row r="84" spans="1:42" ht="14.25" customHeight="1" thickBot="1" thickTop="1">
      <c r="A84" s="177"/>
      <c r="B84" s="115"/>
      <c r="C84" s="63" t="s">
        <v>26</v>
      </c>
      <c r="D84" s="100"/>
      <c r="E84" s="2">
        <v>54</v>
      </c>
      <c r="F84" s="175">
        <f aca="true" t="shared" si="18" ref="F84:M84">SUM(F16,F19:F21,F37:F41,F46,F52:F53,F58,F63:F65,F69:F71,F75:F76,F79:F83)</f>
        <v>0</v>
      </c>
      <c r="G84" s="175">
        <f t="shared" si="18"/>
        <v>0</v>
      </c>
      <c r="H84" s="175">
        <f t="shared" si="18"/>
        <v>0</v>
      </c>
      <c r="I84" s="175">
        <f t="shared" si="18"/>
        <v>0</v>
      </c>
      <c r="J84" s="175">
        <f t="shared" si="18"/>
        <v>0</v>
      </c>
      <c r="K84" s="175">
        <f t="shared" si="18"/>
        <v>0</v>
      </c>
      <c r="L84" s="175">
        <f t="shared" si="18"/>
        <v>0</v>
      </c>
      <c r="M84" s="175">
        <f t="shared" si="18"/>
        <v>0</v>
      </c>
      <c r="N84" s="2">
        <v>54</v>
      </c>
      <c r="O84" s="175">
        <f aca="true" t="shared" si="19" ref="O84:V84">SUM(O16,O19:O21,O37:O41,O46,O52:O53,O58,O63:O65,O69:O71,O75:O76,O79:O83)</f>
        <v>0</v>
      </c>
      <c r="P84" s="175">
        <f t="shared" si="19"/>
        <v>0</v>
      </c>
      <c r="Q84" s="175">
        <f t="shared" si="19"/>
        <v>0</v>
      </c>
      <c r="R84" s="175">
        <f t="shared" si="19"/>
        <v>0</v>
      </c>
      <c r="S84" s="175">
        <f t="shared" si="19"/>
        <v>0</v>
      </c>
      <c r="T84" s="175">
        <f t="shared" si="19"/>
        <v>0</v>
      </c>
      <c r="U84" s="175">
        <f t="shared" si="19"/>
        <v>0</v>
      </c>
      <c r="V84" s="175">
        <f t="shared" si="19"/>
        <v>0</v>
      </c>
      <c r="W84" s="2">
        <v>54</v>
      </c>
      <c r="X84" s="175">
        <f aca="true" t="shared" si="20" ref="X84:AK84">SUM(X16,X19:X21,X37:X41,X46,X52:X53,X58,X63:X65,X69:X71,X75:X76,X79:X83)</f>
        <v>0</v>
      </c>
      <c r="Y84" s="175">
        <f t="shared" si="20"/>
        <v>0</v>
      </c>
      <c r="Z84" s="175">
        <f t="shared" si="20"/>
        <v>0</v>
      </c>
      <c r="AA84" s="175">
        <f t="shared" si="20"/>
        <v>0</v>
      </c>
      <c r="AB84" s="175">
        <f t="shared" si="20"/>
        <v>0</v>
      </c>
      <c r="AC84" s="175">
        <f t="shared" si="20"/>
        <v>0</v>
      </c>
      <c r="AD84" s="175">
        <f t="shared" si="20"/>
        <v>0</v>
      </c>
      <c r="AE84" s="175">
        <f t="shared" si="20"/>
        <v>0</v>
      </c>
      <c r="AF84" s="175">
        <f t="shared" si="20"/>
        <v>0</v>
      </c>
      <c r="AG84" s="175">
        <f t="shared" si="20"/>
        <v>0</v>
      </c>
      <c r="AH84" s="175">
        <f t="shared" si="20"/>
        <v>0</v>
      </c>
      <c r="AI84" s="175">
        <f t="shared" si="20"/>
        <v>0</v>
      </c>
      <c r="AJ84" s="175">
        <f t="shared" si="20"/>
        <v>0</v>
      </c>
      <c r="AK84" s="175">
        <f t="shared" si="20"/>
        <v>0</v>
      </c>
      <c r="AL84" s="2">
        <v>54</v>
      </c>
      <c r="AN84"/>
      <c r="AO84"/>
      <c r="AP84"/>
    </row>
    <row r="85" spans="1:42" ht="14.25" customHeight="1" thickBot="1" thickTop="1">
      <c r="A85" s="177"/>
      <c r="B85" s="115"/>
      <c r="C85" s="63" t="s">
        <v>143</v>
      </c>
      <c r="D85" s="100"/>
      <c r="E85" s="2">
        <v>55</v>
      </c>
      <c r="F85" s="51"/>
      <c r="G85" s="51"/>
      <c r="H85" s="51"/>
      <c r="I85" s="51"/>
      <c r="J85" s="51"/>
      <c r="K85" s="51"/>
      <c r="L85" s="51"/>
      <c r="M85" s="175">
        <f>SUM(F85:L85)</f>
        <v>0</v>
      </c>
      <c r="N85" s="2">
        <v>55</v>
      </c>
      <c r="O85" s="51"/>
      <c r="P85" s="51"/>
      <c r="Q85" s="51"/>
      <c r="R85" s="51"/>
      <c r="S85" s="51"/>
      <c r="T85" s="51"/>
      <c r="U85" s="51"/>
      <c r="V85" s="175">
        <f>SUM(O85:U85)</f>
        <v>0</v>
      </c>
      <c r="W85" s="2">
        <v>55</v>
      </c>
      <c r="X85" s="51"/>
      <c r="Y85" s="51"/>
      <c r="Z85" s="51"/>
      <c r="AA85" s="51"/>
      <c r="AB85" s="51"/>
      <c r="AC85" s="51"/>
      <c r="AD85" s="51"/>
      <c r="AE85" s="95">
        <f>SUM(X85:AD85)</f>
        <v>0</v>
      </c>
      <c r="AF85" s="125">
        <f>SUM(AE85,V85)</f>
        <v>0</v>
      </c>
      <c r="AG85" s="175">
        <f>SUM(M85,AF85)</f>
        <v>0</v>
      </c>
      <c r="AH85" s="51"/>
      <c r="AI85" s="51"/>
      <c r="AJ85" s="51"/>
      <c r="AK85" s="51"/>
      <c r="AL85" s="2">
        <v>55</v>
      </c>
      <c r="AN85"/>
      <c r="AO85"/>
      <c r="AP85"/>
    </row>
    <row r="86" spans="1:42" ht="22.5" customHeight="1" thickBot="1" thickTop="1">
      <c r="A86" s="183"/>
      <c r="B86" s="116"/>
      <c r="C86" s="54" t="s">
        <v>144</v>
      </c>
      <c r="D86" s="107"/>
      <c r="E86" s="2">
        <v>56</v>
      </c>
      <c r="F86" s="175">
        <f>SUM(F84:F85)</f>
        <v>0</v>
      </c>
      <c r="G86" s="175">
        <f aca="true" t="shared" si="21" ref="G86:L86">SUM(G84:G85)</f>
        <v>0</v>
      </c>
      <c r="H86" s="175">
        <f t="shared" si="21"/>
        <v>0</v>
      </c>
      <c r="I86" s="175">
        <f t="shared" si="21"/>
        <v>0</v>
      </c>
      <c r="J86" s="175">
        <f t="shared" si="21"/>
        <v>0</v>
      </c>
      <c r="K86" s="175">
        <f t="shared" si="21"/>
        <v>0</v>
      </c>
      <c r="L86" s="175">
        <f t="shared" si="21"/>
        <v>0</v>
      </c>
      <c r="M86" s="175">
        <f>SUM(M84:M85)</f>
        <v>0</v>
      </c>
      <c r="N86" s="2">
        <v>56</v>
      </c>
      <c r="O86" s="175">
        <f aca="true" t="shared" si="22" ref="O86:V86">SUM(O84:O85)</f>
        <v>0</v>
      </c>
      <c r="P86" s="175">
        <f t="shared" si="22"/>
        <v>0</v>
      </c>
      <c r="Q86" s="175">
        <f t="shared" si="22"/>
        <v>0</v>
      </c>
      <c r="R86" s="175">
        <f t="shared" si="22"/>
        <v>0</v>
      </c>
      <c r="S86" s="175">
        <f t="shared" si="22"/>
        <v>0</v>
      </c>
      <c r="T86" s="175">
        <f t="shared" si="22"/>
        <v>0</v>
      </c>
      <c r="U86" s="175">
        <f t="shared" si="22"/>
        <v>0</v>
      </c>
      <c r="V86" s="175">
        <f t="shared" si="22"/>
        <v>0</v>
      </c>
      <c r="W86" s="2">
        <v>56</v>
      </c>
      <c r="X86" s="175">
        <f aca="true" t="shared" si="23" ref="X86:AG86">SUM(X84:X85)</f>
        <v>0</v>
      </c>
      <c r="Y86" s="175">
        <f t="shared" si="23"/>
        <v>0</v>
      </c>
      <c r="Z86" s="175">
        <f t="shared" si="23"/>
        <v>0</v>
      </c>
      <c r="AA86" s="175">
        <f t="shared" si="23"/>
        <v>0</v>
      </c>
      <c r="AB86" s="175">
        <f t="shared" si="23"/>
        <v>0</v>
      </c>
      <c r="AC86" s="175">
        <f t="shared" si="23"/>
        <v>0</v>
      </c>
      <c r="AD86" s="175">
        <f t="shared" si="23"/>
        <v>0</v>
      </c>
      <c r="AE86" s="175">
        <f t="shared" si="23"/>
        <v>0</v>
      </c>
      <c r="AF86" s="175">
        <f t="shared" si="23"/>
        <v>0</v>
      </c>
      <c r="AG86" s="175">
        <f t="shared" si="23"/>
        <v>0</v>
      </c>
      <c r="AH86" s="175">
        <f>SUM(AH84:AH85)</f>
        <v>0</v>
      </c>
      <c r="AI86" s="175">
        <f>SUM(AI84:AI85)</f>
        <v>0</v>
      </c>
      <c r="AJ86" s="175">
        <f>SUM(AJ84:AJ85)</f>
        <v>0</v>
      </c>
      <c r="AK86" s="175">
        <f>SUM(AK84:AK85)</f>
        <v>0</v>
      </c>
      <c r="AL86" s="2">
        <v>56</v>
      </c>
      <c r="AN86"/>
      <c r="AO86"/>
      <c r="AP86"/>
    </row>
    <row r="87" spans="4:38" ht="18.75" customHeight="1" thickTop="1">
      <c r="D87" s="38" t="str">
        <f>F104</f>
        <v>1.00.D01</v>
      </c>
      <c r="E87" s="26"/>
      <c r="G87"/>
      <c r="H87"/>
      <c r="L87" s="14" t="s">
        <v>212</v>
      </c>
      <c r="M87" s="3">
        <f>IF(SUM(F86:L86)-M86&gt;3.5,"ERROR","")</f>
      </c>
      <c r="N87" s="26"/>
      <c r="P87"/>
      <c r="Q87"/>
      <c r="U87" s="14" t="s">
        <v>213</v>
      </c>
      <c r="V87" s="3">
        <f>IF(SUM(O86:U86)-V86&gt;3,"ERROR","")</f>
      </c>
      <c r="W87" s="26"/>
      <c r="Y87"/>
      <c r="Z87"/>
      <c r="AD87" s="14" t="s">
        <v>214</v>
      </c>
      <c r="AE87" s="3">
        <f>IF(SUM(X86:AD86)-AE86&gt;3.5,"ERROR","")</f>
      </c>
      <c r="AL87" s="26" t="s">
        <v>192</v>
      </c>
    </row>
    <row r="88" spans="4:38" ht="12" customHeight="1">
      <c r="D88" s="23"/>
      <c r="E88" s="26"/>
      <c r="F88" s="21"/>
      <c r="G88" s="24"/>
      <c r="N88" s="26"/>
      <c r="O88" s="21"/>
      <c r="P88" s="24"/>
      <c r="W88" s="26"/>
      <c r="X88" s="21"/>
      <c r="Y88" s="24"/>
      <c r="AF88" s="14" t="s">
        <v>211</v>
      </c>
      <c r="AG88" s="3" t="str">
        <f>IF(AG86&gt;0,"","ERROR")</f>
        <v>ERROR</v>
      </c>
      <c r="AH88" s="3" t="str">
        <f>IF(AH86&gt;0,"","ERROR")</f>
        <v>ERROR</v>
      </c>
      <c r="AL88" s="26"/>
    </row>
    <row r="89" spans="6:39" ht="12.75">
      <c r="F89" s="47"/>
      <c r="G89" s="47"/>
      <c r="O89" s="47"/>
      <c r="P89" s="47"/>
      <c r="V89"/>
      <c r="X89"/>
      <c r="Y89"/>
      <c r="AM89" s="9"/>
    </row>
    <row r="90" spans="1:37" ht="12.75">
      <c r="A90" s="30" t="s">
        <v>210</v>
      </c>
      <c r="F90" s="88"/>
      <c r="G90" s="88"/>
      <c r="H90" s="11"/>
      <c r="I90" s="11"/>
      <c r="J90" s="11"/>
      <c r="K90" s="11"/>
      <c r="L90" s="11"/>
      <c r="M90" s="11"/>
      <c r="O90" s="88"/>
      <c r="P90" s="88"/>
      <c r="Q90" s="11"/>
      <c r="R90" s="11"/>
      <c r="S90" s="11"/>
      <c r="T90" s="11"/>
      <c r="U90" s="11"/>
      <c r="V90" s="11"/>
      <c r="X90" s="88"/>
      <c r="Y90" s="88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8" ht="18.75" customHeight="1">
      <c r="A91" s="35"/>
      <c r="B91" s="5"/>
      <c r="C91" s="69" t="s">
        <v>36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2">
        <v>1</v>
      </c>
      <c r="O91" s="47"/>
      <c r="P91" s="47"/>
      <c r="Q91" s="47"/>
      <c r="R91" s="47"/>
      <c r="S91" s="47"/>
      <c r="T91" s="47"/>
      <c r="U91" s="47"/>
      <c r="V91" s="47"/>
      <c r="W91" s="2">
        <v>1</v>
      </c>
      <c r="X91" s="47"/>
      <c r="Y91" s="47"/>
      <c r="Z91" s="47"/>
      <c r="AA91" s="47"/>
      <c r="AB91" s="47"/>
      <c r="AC91" s="47"/>
      <c r="AD91" s="47"/>
      <c r="AE91" s="47"/>
      <c r="AF91" s="47"/>
      <c r="AG91" s="83">
        <f>IF(AG18-AG16&gt;1,"ERROR","")</f>
      </c>
      <c r="AH91" s="83">
        <f>IF(AH18-AH16&gt;1,"ERROR","")</f>
      </c>
      <c r="AI91" s="83">
        <f>IF(AI18-AI16&gt;1,"ERROR","")</f>
      </c>
      <c r="AJ91" s="83">
        <f>IF(AJ18-AJ16&gt;1,"ERROR","")</f>
      </c>
      <c r="AK91" s="83">
        <f>IF(AK18-AK16&gt;1,"ERROR","")</f>
      </c>
      <c r="AL91" s="2">
        <v>1</v>
      </c>
    </row>
    <row r="92" spans="1:38" ht="18.75" customHeight="1">
      <c r="A92" s="62" t="s">
        <v>40</v>
      </c>
      <c r="B92" s="65" t="s">
        <v>43</v>
      </c>
      <c r="C92" s="46" t="s">
        <v>47</v>
      </c>
      <c r="D92" s="64"/>
      <c r="E92" s="2">
        <v>5</v>
      </c>
      <c r="F92" s="3">
        <f aca="true" t="shared" si="24" ref="F92:M92">IF(SUM(F23:F35)-F21&gt;1,"ERROR","")</f>
      </c>
      <c r="G92" s="3">
        <f t="shared" si="24"/>
      </c>
      <c r="H92" s="3">
        <f t="shared" si="24"/>
      </c>
      <c r="I92" s="3">
        <f t="shared" si="24"/>
      </c>
      <c r="J92" s="3">
        <f t="shared" si="24"/>
      </c>
      <c r="K92" s="3">
        <f t="shared" si="24"/>
      </c>
      <c r="L92" s="3">
        <f t="shared" si="24"/>
      </c>
      <c r="M92" s="3">
        <f t="shared" si="24"/>
      </c>
      <c r="N92" s="2">
        <v>5</v>
      </c>
      <c r="O92" s="3">
        <f aca="true" t="shared" si="25" ref="O92:V92">IF(SUM(O23:O35)-O21&gt;1,"ERROR","")</f>
      </c>
      <c r="P92" s="3">
        <f t="shared" si="25"/>
      </c>
      <c r="Q92" s="3">
        <f t="shared" si="25"/>
      </c>
      <c r="R92" s="3">
        <f t="shared" si="25"/>
      </c>
      <c r="S92" s="3">
        <f t="shared" si="25"/>
      </c>
      <c r="T92" s="3">
        <f t="shared" si="25"/>
      </c>
      <c r="U92" s="3">
        <f t="shared" si="25"/>
      </c>
      <c r="V92" s="3">
        <f t="shared" si="25"/>
      </c>
      <c r="W92" s="2">
        <v>5</v>
      </c>
      <c r="X92" s="3">
        <f aca="true" t="shared" si="26" ref="X92:AK92">IF(SUM(X23:X35)-X21&gt;1,"ERROR","")</f>
      </c>
      <c r="Y92" s="3">
        <f t="shared" si="26"/>
      </c>
      <c r="Z92" s="3">
        <f t="shared" si="26"/>
      </c>
      <c r="AA92" s="3">
        <f t="shared" si="26"/>
      </c>
      <c r="AB92" s="3">
        <f t="shared" si="26"/>
      </c>
      <c r="AC92" s="3">
        <f t="shared" si="26"/>
      </c>
      <c r="AD92" s="3">
        <f t="shared" si="26"/>
      </c>
      <c r="AE92" s="3">
        <f t="shared" si="26"/>
      </c>
      <c r="AF92" s="3">
        <f t="shared" si="26"/>
      </c>
      <c r="AG92" s="3">
        <f t="shared" si="26"/>
      </c>
      <c r="AH92" s="3">
        <f t="shared" si="26"/>
      </c>
      <c r="AI92" s="3">
        <f t="shared" si="26"/>
      </c>
      <c r="AJ92" s="3">
        <f t="shared" si="26"/>
      </c>
      <c r="AK92" s="3">
        <f t="shared" si="26"/>
      </c>
      <c r="AL92" s="2">
        <v>5</v>
      </c>
    </row>
    <row r="93" spans="1:38" ht="18.75" customHeight="1">
      <c r="A93" s="62" t="s">
        <v>94</v>
      </c>
      <c r="B93" s="65" t="s">
        <v>95</v>
      </c>
      <c r="C93" s="63" t="s">
        <v>96</v>
      </c>
      <c r="D93" s="64"/>
      <c r="E93" s="2">
        <v>32</v>
      </c>
      <c r="F93" s="3">
        <f aca="true" t="shared" si="27" ref="F93:M93">IF(SUM(F55:F56)-F53&gt;1,"ERROR","")</f>
      </c>
      <c r="G93" s="3">
        <f t="shared" si="27"/>
      </c>
      <c r="H93" s="3">
        <f t="shared" si="27"/>
      </c>
      <c r="I93" s="3">
        <f t="shared" si="27"/>
      </c>
      <c r="J93" s="3">
        <f t="shared" si="27"/>
      </c>
      <c r="K93" s="3">
        <f t="shared" si="27"/>
      </c>
      <c r="L93" s="3">
        <f t="shared" si="27"/>
      </c>
      <c r="M93" s="3">
        <f t="shared" si="27"/>
      </c>
      <c r="N93" s="2">
        <v>32</v>
      </c>
      <c r="O93" s="3">
        <f aca="true" t="shared" si="28" ref="O93:V93">IF(SUM(O55:O56)-O53&gt;1,"ERROR","")</f>
      </c>
      <c r="P93" s="3">
        <f t="shared" si="28"/>
      </c>
      <c r="Q93" s="3">
        <f t="shared" si="28"/>
      </c>
      <c r="R93" s="3">
        <f t="shared" si="28"/>
      </c>
      <c r="S93" s="3">
        <f t="shared" si="28"/>
      </c>
      <c r="T93" s="3">
        <f t="shared" si="28"/>
      </c>
      <c r="U93" s="3">
        <f t="shared" si="28"/>
      </c>
      <c r="V93" s="3">
        <f t="shared" si="28"/>
      </c>
      <c r="W93" s="2">
        <v>32</v>
      </c>
      <c r="X93" s="3">
        <f aca="true" t="shared" si="29" ref="X93:AK93">IF(SUM(X55:X56)-X53&gt;1,"ERROR","")</f>
      </c>
      <c r="Y93" s="3">
        <f t="shared" si="29"/>
      </c>
      <c r="Z93" s="3">
        <f t="shared" si="29"/>
      </c>
      <c r="AA93" s="3">
        <f t="shared" si="29"/>
      </c>
      <c r="AB93" s="3">
        <f t="shared" si="29"/>
      </c>
      <c r="AC93" s="3">
        <f t="shared" si="29"/>
      </c>
      <c r="AD93" s="3">
        <f t="shared" si="29"/>
      </c>
      <c r="AE93" s="3">
        <f t="shared" si="29"/>
      </c>
      <c r="AF93" s="3">
        <f t="shared" si="29"/>
      </c>
      <c r="AG93" s="3">
        <f t="shared" si="29"/>
      </c>
      <c r="AH93" s="3">
        <f t="shared" si="29"/>
      </c>
      <c r="AI93" s="3">
        <f t="shared" si="29"/>
      </c>
      <c r="AJ93" s="3">
        <f t="shared" si="29"/>
      </c>
      <c r="AK93" s="3">
        <f t="shared" si="29"/>
      </c>
      <c r="AL93" s="2">
        <v>32</v>
      </c>
    </row>
    <row r="94" spans="1:38" ht="18.75" customHeight="1">
      <c r="A94" s="62" t="s">
        <v>109</v>
      </c>
      <c r="B94" s="65" t="s">
        <v>110</v>
      </c>
      <c r="C94" s="41" t="s">
        <v>111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2"/>
      <c r="O94" s="47"/>
      <c r="P94" s="47"/>
      <c r="Q94" s="47"/>
      <c r="R94" s="47"/>
      <c r="S94" s="47"/>
      <c r="T94" s="47"/>
      <c r="U94" s="47"/>
      <c r="V94" s="47"/>
      <c r="W94" s="2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2"/>
    </row>
    <row r="95" spans="1:38" ht="18.75" customHeight="1">
      <c r="A95" s="62"/>
      <c r="B95" s="65"/>
      <c r="C95" s="60" t="s">
        <v>112</v>
      </c>
      <c r="D95" s="61"/>
      <c r="E95" s="2">
        <v>40</v>
      </c>
      <c r="F95" s="3">
        <f>IF(F67-F65&gt;1,"ERROR","")</f>
      </c>
      <c r="G95" s="3">
        <f aca="true" t="shared" si="30" ref="G95:M95">IF(G67-G65&gt;1,"ERROR","")</f>
      </c>
      <c r="H95" s="3">
        <f t="shared" si="30"/>
      </c>
      <c r="I95" s="3">
        <f t="shared" si="30"/>
      </c>
      <c r="J95" s="3">
        <f t="shared" si="30"/>
      </c>
      <c r="K95" s="3">
        <f t="shared" si="30"/>
      </c>
      <c r="L95" s="3">
        <f t="shared" si="30"/>
      </c>
      <c r="M95" s="3">
        <f t="shared" si="30"/>
      </c>
      <c r="N95" s="2">
        <v>40</v>
      </c>
      <c r="O95" s="3">
        <f aca="true" t="shared" si="31" ref="O95:V95">IF(O67-O65&gt;1,"ERROR","")</f>
      </c>
      <c r="P95" s="3">
        <f t="shared" si="31"/>
      </c>
      <c r="Q95" s="3">
        <f t="shared" si="31"/>
      </c>
      <c r="R95" s="3">
        <f t="shared" si="31"/>
      </c>
      <c r="S95" s="3">
        <f t="shared" si="31"/>
      </c>
      <c r="T95" s="3">
        <f t="shared" si="31"/>
      </c>
      <c r="U95" s="3">
        <f t="shared" si="31"/>
      </c>
      <c r="V95" s="3">
        <f t="shared" si="31"/>
      </c>
      <c r="W95" s="2">
        <v>40</v>
      </c>
      <c r="X95" s="3">
        <f aca="true" t="shared" si="32" ref="X95:AK95">IF(X67-X65&gt;1,"ERROR","")</f>
      </c>
      <c r="Y95" s="3">
        <f t="shared" si="32"/>
      </c>
      <c r="Z95" s="3">
        <f t="shared" si="32"/>
      </c>
      <c r="AA95" s="3">
        <f t="shared" si="32"/>
      </c>
      <c r="AB95" s="3">
        <f t="shared" si="32"/>
      </c>
      <c r="AC95" s="3">
        <f t="shared" si="32"/>
      </c>
      <c r="AD95" s="3">
        <f t="shared" si="32"/>
      </c>
      <c r="AE95" s="3">
        <f t="shared" si="32"/>
      </c>
      <c r="AF95" s="3">
        <f t="shared" si="32"/>
      </c>
      <c r="AG95" s="3">
        <f t="shared" si="32"/>
      </c>
      <c r="AH95" s="3">
        <f t="shared" si="32"/>
      </c>
      <c r="AI95" s="3">
        <f t="shared" si="32"/>
      </c>
      <c r="AJ95" s="3">
        <f t="shared" si="32"/>
      </c>
      <c r="AK95" s="3">
        <f t="shared" si="32"/>
      </c>
      <c r="AL95" s="2">
        <v>40</v>
      </c>
    </row>
    <row r="96" spans="1:38" ht="18.75" customHeight="1">
      <c r="A96" s="84" t="s">
        <v>128</v>
      </c>
      <c r="B96" s="85" t="s">
        <v>129</v>
      </c>
      <c r="C96" s="86" t="s">
        <v>130</v>
      </c>
      <c r="D96" s="87"/>
      <c r="E96" s="2">
        <v>47</v>
      </c>
      <c r="F96" s="3">
        <f>IF(F78-F76&gt;1,"ERROR","")</f>
      </c>
      <c r="G96" s="3">
        <f aca="true" t="shared" si="33" ref="G96:M96">IF(G78-G76&gt;1,"ERROR","")</f>
      </c>
      <c r="H96" s="3">
        <f t="shared" si="33"/>
      </c>
      <c r="I96" s="3">
        <f t="shared" si="33"/>
      </c>
      <c r="J96" s="3">
        <f t="shared" si="33"/>
      </c>
      <c r="K96" s="3">
        <f t="shared" si="33"/>
      </c>
      <c r="L96" s="3">
        <f t="shared" si="33"/>
      </c>
      <c r="M96" s="3">
        <f t="shared" si="33"/>
      </c>
      <c r="N96" s="2">
        <v>47</v>
      </c>
      <c r="O96" s="3">
        <f aca="true" t="shared" si="34" ref="O96:V96">IF(O78-O76&gt;1,"ERROR","")</f>
      </c>
      <c r="P96" s="3">
        <f t="shared" si="34"/>
      </c>
      <c r="Q96" s="3">
        <f t="shared" si="34"/>
      </c>
      <c r="R96" s="3">
        <f t="shared" si="34"/>
      </c>
      <c r="S96" s="3">
        <f t="shared" si="34"/>
      </c>
      <c r="T96" s="3">
        <f t="shared" si="34"/>
      </c>
      <c r="U96" s="3">
        <f t="shared" si="34"/>
      </c>
      <c r="V96" s="3">
        <f t="shared" si="34"/>
      </c>
      <c r="W96" s="2">
        <v>47</v>
      </c>
      <c r="X96" s="3">
        <f aca="true" t="shared" si="35" ref="X96:AK96">IF(X78-X76&gt;1,"ERROR","")</f>
      </c>
      <c r="Y96" s="3">
        <f t="shared" si="35"/>
      </c>
      <c r="Z96" s="3">
        <f t="shared" si="35"/>
      </c>
      <c r="AA96" s="3">
        <f t="shared" si="35"/>
      </c>
      <c r="AB96" s="3">
        <f t="shared" si="35"/>
      </c>
      <c r="AC96" s="3">
        <f t="shared" si="35"/>
      </c>
      <c r="AD96" s="3">
        <f t="shared" si="35"/>
      </c>
      <c r="AE96" s="3">
        <f t="shared" si="35"/>
      </c>
      <c r="AF96" s="3">
        <f t="shared" si="35"/>
      </c>
      <c r="AG96" s="3">
        <f t="shared" si="35"/>
      </c>
      <c r="AH96" s="3">
        <f t="shared" si="35"/>
      </c>
      <c r="AI96" s="3">
        <f t="shared" si="35"/>
      </c>
      <c r="AJ96" s="3">
        <f t="shared" si="35"/>
      </c>
      <c r="AK96" s="3">
        <f t="shared" si="35"/>
      </c>
      <c r="AL96" s="2">
        <v>47</v>
      </c>
    </row>
    <row r="97" spans="6:25" ht="12.75">
      <c r="F97" s="47"/>
      <c r="G97" s="47"/>
      <c r="O97" s="47"/>
      <c r="P97" s="47"/>
      <c r="X97" s="47"/>
      <c r="Y97" s="47"/>
    </row>
    <row r="98" spans="6:25" ht="12.75">
      <c r="F98" s="47"/>
      <c r="G98" s="47"/>
      <c r="O98" s="47"/>
      <c r="P98" s="47"/>
      <c r="X98" s="47"/>
      <c r="Y98" s="47"/>
    </row>
    <row r="99" spans="6:25" ht="12.75">
      <c r="F99" s="47"/>
      <c r="G99" s="47"/>
      <c r="O99" s="47"/>
      <c r="P99" s="47"/>
      <c r="W99" s="52"/>
      <c r="X99" s="47"/>
      <c r="Y99" s="47"/>
    </row>
    <row r="100" spans="6:38" ht="12.75">
      <c r="F100" s="47"/>
      <c r="G100" s="47"/>
      <c r="N100" s="52"/>
      <c r="O100" s="47"/>
      <c r="P100" s="47"/>
      <c r="W100" s="52"/>
      <c r="X100" s="47"/>
      <c r="Y100" s="47"/>
      <c r="AL100" s="52"/>
    </row>
    <row r="101" spans="4:38" ht="12.75">
      <c r="D101" s="35"/>
      <c r="E101" s="5" t="s">
        <v>25</v>
      </c>
      <c r="F101" s="31" t="str">
        <f>M2</f>
        <v>XXXXXX</v>
      </c>
      <c r="G101" s="47"/>
      <c r="N101" s="52"/>
      <c r="O101" s="47"/>
      <c r="P101" s="47"/>
      <c r="W101" s="52"/>
      <c r="X101" s="47"/>
      <c r="Y101" s="47"/>
      <c r="AL101" s="52"/>
    </row>
    <row r="102" spans="4:38" ht="12.75">
      <c r="D102" s="36"/>
      <c r="E102" s="9"/>
      <c r="F102" s="32" t="str">
        <f>M1</f>
        <v>K021</v>
      </c>
      <c r="G102" s="47"/>
      <c r="N102" s="52"/>
      <c r="O102" s="47"/>
      <c r="P102" s="47"/>
      <c r="W102" s="52"/>
      <c r="X102" s="47"/>
      <c r="Y102" s="47"/>
      <c r="AL102" s="52"/>
    </row>
    <row r="103" spans="4:38" ht="12.75">
      <c r="D103" s="36"/>
      <c r="E103" s="9"/>
      <c r="F103" s="32" t="str">
        <f>M3</f>
        <v>TT.MM.JJJJ</v>
      </c>
      <c r="G103" s="47"/>
      <c r="N103" s="52"/>
      <c r="O103" s="47"/>
      <c r="P103" s="47"/>
      <c r="W103" s="52"/>
      <c r="X103" s="47"/>
      <c r="Y103" s="47"/>
      <c r="AL103" s="52"/>
    </row>
    <row r="104" spans="4:38" ht="12.75">
      <c r="D104" s="36"/>
      <c r="E104" s="9"/>
      <c r="F104" s="33" t="s">
        <v>241</v>
      </c>
      <c r="G104" s="47"/>
      <c r="N104" s="52"/>
      <c r="O104" s="47"/>
      <c r="P104" s="47"/>
      <c r="W104" s="52"/>
      <c r="X104" s="47"/>
      <c r="Y104" s="47"/>
      <c r="AL104" s="52"/>
    </row>
    <row r="105" spans="4:38" ht="12.75">
      <c r="D105" s="36"/>
      <c r="E105" s="9"/>
      <c r="F105" s="10" t="str">
        <f>F15</f>
        <v>Kol. 01</v>
      </c>
      <c r="G105" s="47"/>
      <c r="N105" s="52"/>
      <c r="O105" s="47"/>
      <c r="P105" s="47"/>
      <c r="W105" s="52"/>
      <c r="X105" s="47"/>
      <c r="Y105" s="47"/>
      <c r="AL105" s="52"/>
    </row>
    <row r="106" spans="4:38" ht="12.75">
      <c r="D106" s="37"/>
      <c r="E106" s="11"/>
      <c r="F106" s="34">
        <f>COUNTIF(F17:AP96,"ERROR")</f>
        <v>2</v>
      </c>
      <c r="G106" s="47"/>
      <c r="N106" s="52"/>
      <c r="O106" s="47"/>
      <c r="P106" s="47"/>
      <c r="W106" s="52"/>
      <c r="X106" s="47"/>
      <c r="Y106" s="47"/>
      <c r="AL106" s="52"/>
    </row>
    <row r="107" spans="6:38" ht="12.75">
      <c r="F107" s="47"/>
      <c r="G107" s="47"/>
      <c r="N107" s="52"/>
      <c r="O107" s="47"/>
      <c r="P107" s="47"/>
      <c r="W107" s="52"/>
      <c r="X107" s="47"/>
      <c r="Y107" s="47"/>
      <c r="AL107" s="52"/>
    </row>
    <row r="108" spans="6:38" ht="12.75">
      <c r="F108" s="47"/>
      <c r="G108" s="47"/>
      <c r="O108" s="47"/>
      <c r="P108" s="47"/>
      <c r="W108" s="52"/>
      <c r="X108" s="47"/>
      <c r="Y108" s="47"/>
      <c r="AL108" s="52"/>
    </row>
    <row r="109" spans="6:25" ht="12.75">
      <c r="F109" s="47"/>
      <c r="G109" s="47"/>
      <c r="O109" s="47"/>
      <c r="P109" s="47"/>
      <c r="X109" s="47"/>
      <c r="Y109" s="47"/>
    </row>
    <row r="110" spans="6:25" ht="12.75">
      <c r="F110" s="47"/>
      <c r="G110" s="47"/>
      <c r="O110" s="47"/>
      <c r="P110" s="47"/>
      <c r="X110" s="47"/>
      <c r="Y110" s="47"/>
    </row>
    <row r="111" spans="6:25" ht="12.75">
      <c r="F111" s="47"/>
      <c r="G111" s="47"/>
      <c r="O111" s="47"/>
      <c r="P111" s="47"/>
      <c r="X111" s="47"/>
      <c r="Y111" s="47"/>
    </row>
    <row r="112" spans="6:25" ht="12.75">
      <c r="F112" s="47"/>
      <c r="G112" s="47"/>
      <c r="O112" s="47"/>
      <c r="P112" s="47"/>
      <c r="X112" s="47"/>
      <c r="Y112" s="47"/>
    </row>
    <row r="113" spans="6:25" ht="12.75">
      <c r="F113" s="47"/>
      <c r="G113" s="47"/>
      <c r="O113" s="47"/>
      <c r="P113" s="47"/>
      <c r="X113" s="47"/>
      <c r="Y113" s="47"/>
    </row>
    <row r="114" spans="6:25" ht="12.75">
      <c r="F114" s="47"/>
      <c r="G114" s="47"/>
      <c r="O114" s="47"/>
      <c r="P114" s="47"/>
      <c r="X114" s="47"/>
      <c r="Y114" s="47"/>
    </row>
    <row r="115" spans="6:25" ht="12.75">
      <c r="F115" s="47"/>
      <c r="G115" s="47"/>
      <c r="O115" s="47"/>
      <c r="P115" s="47"/>
      <c r="X115" s="47"/>
      <c r="Y115" s="47"/>
    </row>
    <row r="116" spans="6:25" ht="12.75">
      <c r="F116" s="47"/>
      <c r="G116" s="47"/>
      <c r="O116" s="47"/>
      <c r="P116" s="47"/>
      <c r="X116" s="47"/>
      <c r="Y116" s="47"/>
    </row>
    <row r="117" spans="6:25" ht="12.75">
      <c r="F117" s="47"/>
      <c r="G117" s="47"/>
      <c r="O117" s="47"/>
      <c r="P117" s="47"/>
      <c r="X117" s="47"/>
      <c r="Y117" s="47"/>
    </row>
    <row r="118" spans="6:25" ht="12.75">
      <c r="F118" s="47"/>
      <c r="G118" s="47"/>
      <c r="O118" s="47"/>
      <c r="P118" s="47"/>
      <c r="X118" s="47"/>
      <c r="Y118" s="47"/>
    </row>
    <row r="119" spans="6:25" ht="12.75">
      <c r="F119" s="47"/>
      <c r="G119" s="47"/>
      <c r="O119" s="47"/>
      <c r="P119" s="47"/>
      <c r="X119" s="47"/>
      <c r="Y119" s="47"/>
    </row>
    <row r="120" spans="6:25" ht="12.75">
      <c r="F120" s="47"/>
      <c r="G120" s="47"/>
      <c r="O120" s="47"/>
      <c r="P120" s="47"/>
      <c r="X120" s="47"/>
      <c r="Y120" s="47"/>
    </row>
    <row r="121" spans="6:25" ht="12.75">
      <c r="F121" s="47"/>
      <c r="G121" s="47"/>
      <c r="O121" s="47"/>
      <c r="P121" s="47"/>
      <c r="X121" s="47"/>
      <c r="Y121" s="47"/>
    </row>
    <row r="122" spans="6:25" ht="12.75">
      <c r="F122" s="47"/>
      <c r="G122" s="47"/>
      <c r="O122" s="47"/>
      <c r="P122" s="47"/>
      <c r="X122" s="47"/>
      <c r="Y122" s="47"/>
    </row>
    <row r="123" spans="6:25" ht="12.75">
      <c r="F123" s="47"/>
      <c r="G123" s="47"/>
      <c r="O123" s="47"/>
      <c r="P123" s="47"/>
      <c r="X123" s="47"/>
      <c r="Y123" s="47"/>
    </row>
    <row r="124" spans="6:25" ht="12.75">
      <c r="F124" s="47"/>
      <c r="G124" s="47"/>
      <c r="O124" s="47"/>
      <c r="P124" s="47"/>
      <c r="X124" s="47"/>
      <c r="Y124" s="47"/>
    </row>
    <row r="125" spans="6:25" ht="12.75">
      <c r="F125" s="47"/>
      <c r="G125" s="47"/>
      <c r="O125" s="47"/>
      <c r="P125" s="47"/>
      <c r="X125" s="47"/>
      <c r="Y125" s="47"/>
    </row>
    <row r="126" spans="6:25" ht="12.75">
      <c r="F126" s="47"/>
      <c r="G126" s="47"/>
      <c r="O126" s="47"/>
      <c r="P126" s="47"/>
      <c r="X126" s="47"/>
      <c r="Y126" s="47"/>
    </row>
    <row r="127" spans="6:25" ht="12.75">
      <c r="F127" s="47"/>
      <c r="G127" s="47"/>
      <c r="O127" s="47"/>
      <c r="P127" s="47"/>
      <c r="X127" s="47"/>
      <c r="Y127" s="47"/>
    </row>
    <row r="128" spans="6:25" ht="12.75">
      <c r="F128" s="47"/>
      <c r="G128" s="47"/>
      <c r="O128" s="47"/>
      <c r="P128" s="47"/>
      <c r="X128" s="47"/>
      <c r="Y128" s="47"/>
    </row>
    <row r="129" spans="6:25" ht="12.75">
      <c r="F129" s="47"/>
      <c r="G129" s="47"/>
      <c r="O129" s="47"/>
      <c r="P129" s="47"/>
      <c r="X129" s="47"/>
      <c r="Y129" s="47"/>
    </row>
    <row r="130" spans="6:25" ht="12.75">
      <c r="F130" s="47"/>
      <c r="G130" s="47"/>
      <c r="O130" s="47"/>
      <c r="P130" s="47"/>
      <c r="X130" s="47"/>
      <c r="Y130" s="47"/>
    </row>
    <row r="131" spans="6:25" ht="12.75">
      <c r="F131" s="47"/>
      <c r="G131" s="47"/>
      <c r="O131" s="47"/>
      <c r="P131" s="47"/>
      <c r="X131" s="47"/>
      <c r="Y131" s="47"/>
    </row>
    <row r="132" spans="6:25" ht="12.75">
      <c r="F132" s="47"/>
      <c r="G132" s="47"/>
      <c r="O132" s="47"/>
      <c r="P132" s="47"/>
      <c r="X132" s="47"/>
      <c r="Y132" s="47"/>
    </row>
    <row r="133" spans="6:25" ht="12.75">
      <c r="F133" s="47"/>
      <c r="G133" s="47"/>
      <c r="O133" s="47"/>
      <c r="P133" s="47"/>
      <c r="X133" s="47"/>
      <c r="Y133" s="47"/>
    </row>
    <row r="134" spans="6:25" ht="12.75">
      <c r="F134" s="47"/>
      <c r="G134" s="47"/>
      <c r="O134" s="47"/>
      <c r="P134" s="47"/>
      <c r="X134" s="47"/>
      <c r="Y134" s="47"/>
    </row>
    <row r="135" spans="6:25" ht="12.75">
      <c r="F135" s="47"/>
      <c r="G135" s="47"/>
      <c r="O135" s="47"/>
      <c r="P135" s="47"/>
      <c r="X135" s="47"/>
      <c r="Y135" s="47"/>
    </row>
    <row r="136" spans="6:25" ht="12.75">
      <c r="F136" s="47"/>
      <c r="G136" s="47"/>
      <c r="O136" s="47"/>
      <c r="P136" s="47"/>
      <c r="X136" s="47"/>
      <c r="Y136" s="47"/>
    </row>
    <row r="137" spans="6:25" ht="12.75">
      <c r="F137" s="47"/>
      <c r="G137" s="47"/>
      <c r="O137" s="47"/>
      <c r="P137" s="47"/>
      <c r="X137" s="47"/>
      <c r="Y137" s="47"/>
    </row>
    <row r="138" spans="6:25" ht="12.75">
      <c r="F138" s="47"/>
      <c r="G138" s="47"/>
      <c r="O138" s="47"/>
      <c r="P138" s="47"/>
      <c r="X138" s="47"/>
      <c r="Y138" s="47"/>
    </row>
    <row r="139" spans="6:25" ht="12.75">
      <c r="F139" s="47"/>
      <c r="G139" s="47"/>
      <c r="O139" s="47"/>
      <c r="P139" s="47"/>
      <c r="X139" s="47"/>
      <c r="Y139" s="47"/>
    </row>
    <row r="140" spans="6:25" ht="12.75">
      <c r="F140" s="47"/>
      <c r="G140" s="47"/>
      <c r="O140" s="47"/>
      <c r="P140" s="47"/>
      <c r="X140" s="47"/>
      <c r="Y140" s="47"/>
    </row>
    <row r="141" spans="6:25" ht="12.75">
      <c r="F141" s="47"/>
      <c r="G141" s="47"/>
      <c r="O141" s="47"/>
      <c r="P141" s="47"/>
      <c r="X141" s="47"/>
      <c r="Y141" s="47"/>
    </row>
    <row r="142" spans="6:25" ht="12.75">
      <c r="F142" s="47"/>
      <c r="G142" s="47"/>
      <c r="O142" s="47"/>
      <c r="P142" s="47"/>
      <c r="X142" s="47"/>
      <c r="Y142" s="47"/>
    </row>
    <row r="143" spans="6:25" ht="12.75">
      <c r="F143" s="47"/>
      <c r="G143" s="47"/>
      <c r="O143" s="47"/>
      <c r="P143" s="47"/>
      <c r="X143" s="47"/>
      <c r="Y143" s="47"/>
    </row>
    <row r="144" spans="6:25" ht="12.75">
      <c r="F144" s="47"/>
      <c r="G144" s="47"/>
      <c r="O144" s="47"/>
      <c r="P144" s="47"/>
      <c r="X144" s="47"/>
      <c r="Y144" s="47"/>
    </row>
    <row r="145" spans="6:25" ht="12.75">
      <c r="F145" s="47"/>
      <c r="G145" s="47"/>
      <c r="O145" s="47"/>
      <c r="P145" s="47"/>
      <c r="X145" s="47"/>
      <c r="Y145" s="47"/>
    </row>
  </sheetData>
  <sheetProtection sheet="1" objects="1" scenarios="1"/>
  <mergeCells count="2">
    <mergeCell ref="A13:A15"/>
    <mergeCell ref="B13:B15"/>
  </mergeCells>
  <printOptions/>
  <pageMargins left="0.3937007874015748" right="0.3937007874015748" top="0.3937007874015748" bottom="0.3937007874015748" header="0.31496062992125984" footer="0.31496062992125984"/>
  <pageSetup fitToHeight="2" fitToWidth="4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37" man="1"/>
  </rowBreaks>
  <colBreaks count="3" manualBreakCount="3">
    <brk id="14" max="85" man="1"/>
    <brk id="23" max="85" man="1"/>
    <brk id="32" max="85" man="1"/>
  </colBreaks>
  <ignoredErrors>
    <ignoredError sqref="B18:B20 B60 B22 B37:B40 B58:B59 B27 B29 B33:B34 B44:B50 B52:B55 B63:B72 B74:B81 B42" numberStoredAsText="1"/>
    <ignoredError sqref="B21" numberStoredAsText="1" twoDigitTextYear="1"/>
    <ignoredError sqref="AN60:AP60 AN18:AP22 AN37:AP40 AN23:AP23 AN24:AP24 AN25:AP25 AN26:AP27 AN28:AP29 AN30:AP30 AN31:AP31 AN32:AP34 AN35:AP35 AN43:AP50 AN51:AP55 AN56:AP59 AN61:AP61 AN62:AP72 AN73:AP82 AN41:AP42" formulaRange="1"/>
    <ignoredError sqref="AG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71093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147</v>
      </c>
      <c r="G1" s="15"/>
      <c r="H1" s="15"/>
      <c r="I1" s="15"/>
      <c r="J1" s="15"/>
      <c r="K1" s="15"/>
      <c r="L1" s="15"/>
      <c r="M1" s="191" t="s">
        <v>8</v>
      </c>
      <c r="N1" s="176" t="s">
        <v>194</v>
      </c>
      <c r="O1" s="195"/>
    </row>
    <row r="2" spans="1:15" ht="18">
      <c r="A2" s="9"/>
      <c r="B2" s="9"/>
      <c r="C2" s="9"/>
      <c r="D2" s="9"/>
      <c r="E2" s="26"/>
      <c r="F2" s="16" t="s">
        <v>201</v>
      </c>
      <c r="G2" s="9"/>
      <c r="H2" s="9"/>
      <c r="I2" s="15"/>
      <c r="J2" s="15"/>
      <c r="K2" s="15"/>
      <c r="L2" s="15"/>
      <c r="M2" s="49" t="s">
        <v>275</v>
      </c>
      <c r="N2" s="29" t="str">
        <f>Start!$H$3</f>
        <v>XXXXXX</v>
      </c>
      <c r="O2" s="26"/>
    </row>
    <row r="3" spans="1:15" ht="15.75">
      <c r="A3" s="9"/>
      <c r="B3" s="9"/>
      <c r="C3" s="9"/>
      <c r="D3" s="9"/>
      <c r="E3" s="26"/>
      <c r="F3" s="45" t="s">
        <v>9</v>
      </c>
      <c r="G3" s="9"/>
      <c r="H3" s="9"/>
      <c r="I3" s="15"/>
      <c r="J3" s="15"/>
      <c r="K3" s="15"/>
      <c r="L3" s="15"/>
      <c r="M3" s="49" t="s">
        <v>32</v>
      </c>
      <c r="N3" s="42" t="str">
        <f>Start!$H$4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34</v>
      </c>
      <c r="C7" s="5"/>
      <c r="D7" s="48"/>
      <c r="E7" s="17"/>
      <c r="F7" s="71" t="s">
        <v>271</v>
      </c>
      <c r="G7" s="72" t="s">
        <v>272</v>
      </c>
      <c r="H7" s="72"/>
      <c r="I7" s="73"/>
      <c r="J7" s="72" t="s">
        <v>174</v>
      </c>
      <c r="K7" s="28"/>
      <c r="L7" s="72"/>
      <c r="M7" s="74"/>
      <c r="N7" s="75"/>
      <c r="O7" s="17"/>
    </row>
    <row r="8" spans="1:15" ht="15.75">
      <c r="A8" s="180" t="s">
        <v>35</v>
      </c>
      <c r="C8" s="9"/>
      <c r="D8" s="58"/>
      <c r="E8" s="18"/>
      <c r="F8" s="76" t="s">
        <v>195</v>
      </c>
      <c r="G8" s="77" t="s">
        <v>149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196</v>
      </c>
      <c r="G9" s="28" t="s">
        <v>162</v>
      </c>
      <c r="H9" s="76" t="s">
        <v>164</v>
      </c>
      <c r="I9" s="76" t="s">
        <v>197</v>
      </c>
      <c r="J9" s="71" t="s">
        <v>175</v>
      </c>
      <c r="K9" s="71" t="s">
        <v>175</v>
      </c>
      <c r="L9" s="80" t="s">
        <v>179</v>
      </c>
      <c r="M9" s="76" t="s">
        <v>183</v>
      </c>
      <c r="N9" s="17" t="s">
        <v>185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198</v>
      </c>
      <c r="J10" s="76" t="s">
        <v>176</v>
      </c>
      <c r="K10" s="76" t="s">
        <v>178</v>
      </c>
      <c r="L10" s="80" t="s">
        <v>180</v>
      </c>
      <c r="M10" s="80" t="s">
        <v>184</v>
      </c>
      <c r="N10" s="18" t="s">
        <v>186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199</v>
      </c>
      <c r="K11" s="28"/>
      <c r="L11" s="76" t="s">
        <v>200</v>
      </c>
      <c r="M11" s="76"/>
      <c r="N11" s="18" t="s">
        <v>265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263</v>
      </c>
      <c r="M12" s="76"/>
      <c r="N12" s="18" t="s">
        <v>266</v>
      </c>
      <c r="O12" s="18"/>
    </row>
    <row r="13" spans="1:15" ht="12.75">
      <c r="A13" s="202" t="s">
        <v>270</v>
      </c>
      <c r="B13" s="202" t="s">
        <v>246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264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33</v>
      </c>
      <c r="D15" s="59"/>
      <c r="E15" s="20"/>
      <c r="F15" s="193" t="s">
        <v>10</v>
      </c>
      <c r="G15" s="1" t="s">
        <v>11</v>
      </c>
      <c r="H15" s="1" t="s">
        <v>29</v>
      </c>
      <c r="I15" s="1" t="s">
        <v>21</v>
      </c>
      <c r="J15" s="1" t="s">
        <v>187</v>
      </c>
      <c r="K15" s="1" t="s">
        <v>188</v>
      </c>
      <c r="L15" s="1" t="s">
        <v>189</v>
      </c>
      <c r="M15" s="1" t="s">
        <v>190</v>
      </c>
      <c r="N15" s="1" t="s">
        <v>191</v>
      </c>
      <c r="O15" s="20"/>
    </row>
    <row r="16" spans="1:15" ht="18.75" customHeight="1">
      <c r="A16" s="181"/>
      <c r="B16" s="108"/>
      <c r="C16" s="69" t="s">
        <v>36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37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45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38</v>
      </c>
      <c r="B19" s="110" t="s">
        <v>41</v>
      </c>
      <c r="C19" s="63" t="s">
        <v>44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39</v>
      </c>
      <c r="B20" s="111" t="s">
        <v>42</v>
      </c>
      <c r="C20" s="63" t="s">
        <v>46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40</v>
      </c>
      <c r="B21" s="111" t="s">
        <v>43</v>
      </c>
      <c r="C21" s="46" t="s">
        <v>47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37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48</v>
      </c>
      <c r="C23" s="28"/>
      <c r="D23" s="100" t="s">
        <v>224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49</v>
      </c>
      <c r="C24" s="28"/>
      <c r="D24" s="100" t="s">
        <v>225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50</v>
      </c>
      <c r="C25" s="28"/>
      <c r="D25" s="100" t="s">
        <v>226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51</v>
      </c>
      <c r="C26" s="28"/>
      <c r="D26" s="100" t="s">
        <v>227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52</v>
      </c>
      <c r="C27" s="28"/>
      <c r="D27" s="100" t="s">
        <v>53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54</v>
      </c>
      <c r="C28" s="28"/>
      <c r="D28" s="100" t="s">
        <v>228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55</v>
      </c>
      <c r="C29" s="28"/>
      <c r="D29" s="100" t="s">
        <v>56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57</v>
      </c>
      <c r="C30" s="28"/>
      <c r="D30" s="100" t="s">
        <v>229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58</v>
      </c>
      <c r="C31" s="28"/>
      <c r="D31" s="100" t="s">
        <v>230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59</v>
      </c>
      <c r="C32" s="28"/>
      <c r="D32" s="100" t="s">
        <v>231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60</v>
      </c>
      <c r="C33" s="28"/>
      <c r="D33" s="100" t="s">
        <v>61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62</v>
      </c>
      <c r="C34" s="28"/>
      <c r="D34" s="100" t="s">
        <v>64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5" customHeight="1" thickBot="1" thickTop="1">
      <c r="A35" s="13"/>
      <c r="B35" s="112" t="s">
        <v>63</v>
      </c>
      <c r="C35" s="28"/>
      <c r="D35" s="100" t="s">
        <v>232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65</v>
      </c>
      <c r="B37" s="111" t="s">
        <v>66</v>
      </c>
      <c r="C37" s="63" t="s">
        <v>67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68</v>
      </c>
      <c r="B38" s="111" t="s">
        <v>69</v>
      </c>
      <c r="C38" s="46" t="s">
        <v>70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71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72</v>
      </c>
      <c r="B40" s="111" t="s">
        <v>73</v>
      </c>
      <c r="C40" s="63" t="s">
        <v>74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75</v>
      </c>
      <c r="B41" s="111" t="s">
        <v>76</v>
      </c>
      <c r="C41" s="63" t="s">
        <v>240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37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77</v>
      </c>
      <c r="C43" s="9"/>
      <c r="D43" s="100" t="s">
        <v>233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78</v>
      </c>
      <c r="C44" s="9"/>
      <c r="D44" s="100" t="s">
        <v>79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80</v>
      </c>
      <c r="C45" s="9"/>
      <c r="D45" s="100" t="s">
        <v>81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82</v>
      </c>
      <c r="B46" s="117" t="s">
        <v>145</v>
      </c>
      <c r="C46" s="63" t="s">
        <v>146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37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83</v>
      </c>
      <c r="C48" s="28"/>
      <c r="D48" s="100" t="s">
        <v>86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84</v>
      </c>
      <c r="C49" s="28"/>
      <c r="D49" s="100" t="s">
        <v>87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85</v>
      </c>
      <c r="C50" s="28"/>
      <c r="D50" s="178" t="s">
        <v>88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89</v>
      </c>
      <c r="C51" s="28"/>
      <c r="D51" s="100" t="s">
        <v>234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91</v>
      </c>
      <c r="B52" s="117" t="s">
        <v>92</v>
      </c>
      <c r="C52" s="63" t="s">
        <v>93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94</v>
      </c>
      <c r="B53" s="117" t="s">
        <v>95</v>
      </c>
      <c r="C53" s="63" t="s">
        <v>96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37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97</v>
      </c>
      <c r="C55" s="28"/>
      <c r="D55" s="100" t="s">
        <v>98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99</v>
      </c>
      <c r="C56" s="28"/>
      <c r="D56" s="100" t="s">
        <v>235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100</v>
      </c>
      <c r="B57" s="117" t="s">
        <v>223</v>
      </c>
      <c r="C57" s="46" t="s">
        <v>101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90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37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102</v>
      </c>
      <c r="C60" s="28"/>
      <c r="D60" s="100" t="s">
        <v>103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104</v>
      </c>
      <c r="C61" s="28"/>
      <c r="D61" s="100" t="s">
        <v>236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105</v>
      </c>
      <c r="C62" s="28"/>
      <c r="D62" s="100" t="s">
        <v>237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106</v>
      </c>
      <c r="B63" s="111" t="s">
        <v>107</v>
      </c>
      <c r="C63" s="64" t="s">
        <v>108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109</v>
      </c>
      <c r="B64" s="111" t="s">
        <v>110</v>
      </c>
      <c r="C64" s="41" t="s">
        <v>111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112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37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113</v>
      </c>
      <c r="C67" s="28"/>
      <c r="D67" s="100" t="s">
        <v>114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115</v>
      </c>
      <c r="B68" s="111" t="s">
        <v>116</v>
      </c>
      <c r="C68" s="46" t="s">
        <v>117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118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119</v>
      </c>
      <c r="B70" s="111" t="s">
        <v>120</v>
      </c>
      <c r="C70" s="46" t="s">
        <v>121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122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37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239</v>
      </c>
      <c r="C73" s="28"/>
      <c r="D73" s="100" t="s">
        <v>238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123</v>
      </c>
      <c r="C74" s="28"/>
      <c r="D74" s="100" t="s">
        <v>124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125</v>
      </c>
      <c r="B75" s="111" t="s">
        <v>126</v>
      </c>
      <c r="C75" s="63" t="s">
        <v>127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128</v>
      </c>
      <c r="B76" s="111" t="s">
        <v>129</v>
      </c>
      <c r="C76" s="63" t="s">
        <v>130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37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132</v>
      </c>
      <c r="C78" s="28"/>
      <c r="D78" s="100" t="s">
        <v>131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133</v>
      </c>
      <c r="B79" s="111" t="s">
        <v>134</v>
      </c>
      <c r="C79" s="63" t="s">
        <v>135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136</v>
      </c>
      <c r="B80" s="111" t="s">
        <v>137</v>
      </c>
      <c r="C80" s="63" t="s">
        <v>138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139</v>
      </c>
      <c r="B81" s="111" t="s">
        <v>140</v>
      </c>
      <c r="C81" s="63" t="s">
        <v>141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142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267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26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143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144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192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210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36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40</v>
      </c>
      <c r="B92" s="65" t="s">
        <v>43</v>
      </c>
      <c r="C92" s="46" t="s">
        <v>47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94</v>
      </c>
      <c r="B93" s="65" t="s">
        <v>95</v>
      </c>
      <c r="C93" s="63" t="s">
        <v>96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109</v>
      </c>
      <c r="B94" s="65" t="s">
        <v>110</v>
      </c>
      <c r="C94" s="41" t="s">
        <v>111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112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128</v>
      </c>
      <c r="B96" s="85" t="s">
        <v>129</v>
      </c>
      <c r="C96" s="86" t="s">
        <v>130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25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K022_1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27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147</v>
      </c>
      <c r="G1" s="15"/>
      <c r="H1" s="15"/>
      <c r="I1" s="15"/>
      <c r="J1" s="15"/>
      <c r="K1" s="15"/>
      <c r="L1" s="15"/>
      <c r="M1" s="191" t="s">
        <v>8</v>
      </c>
      <c r="N1" s="176" t="s">
        <v>209</v>
      </c>
      <c r="O1" s="195"/>
    </row>
    <row r="2" spans="1:15" ht="18">
      <c r="A2" s="9"/>
      <c r="B2" s="9"/>
      <c r="C2" s="9"/>
      <c r="D2" s="9"/>
      <c r="E2" s="26"/>
      <c r="F2" s="16" t="s">
        <v>202</v>
      </c>
      <c r="G2" s="9"/>
      <c r="H2" s="9"/>
      <c r="I2" s="15"/>
      <c r="J2" s="15"/>
      <c r="K2" s="15"/>
      <c r="L2" s="15"/>
      <c r="M2" s="49" t="s">
        <v>275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9</v>
      </c>
      <c r="G3" s="9"/>
      <c r="H3" s="9"/>
      <c r="I3" s="15"/>
      <c r="J3" s="15"/>
      <c r="K3" s="15"/>
      <c r="L3" s="15"/>
      <c r="M3" s="49" t="s">
        <v>32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34</v>
      </c>
      <c r="C7" s="5"/>
      <c r="D7" s="48"/>
      <c r="E7" s="17"/>
      <c r="F7" s="71" t="s">
        <v>271</v>
      </c>
      <c r="G7" s="72" t="s">
        <v>272</v>
      </c>
      <c r="H7" s="72"/>
      <c r="I7" s="73"/>
      <c r="J7" s="72" t="s">
        <v>174</v>
      </c>
      <c r="K7" s="28"/>
      <c r="L7" s="72"/>
      <c r="M7" s="74"/>
      <c r="N7" s="75"/>
      <c r="O7" s="17"/>
    </row>
    <row r="8" spans="1:15" ht="15.75">
      <c r="A8" s="180" t="s">
        <v>35</v>
      </c>
      <c r="C8" s="9"/>
      <c r="D8" s="58"/>
      <c r="E8" s="18"/>
      <c r="F8" s="76" t="s">
        <v>195</v>
      </c>
      <c r="G8" s="77" t="s">
        <v>149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196</v>
      </c>
      <c r="G9" s="28" t="s">
        <v>162</v>
      </c>
      <c r="H9" s="76" t="s">
        <v>164</v>
      </c>
      <c r="I9" s="76" t="s">
        <v>197</v>
      </c>
      <c r="J9" s="71" t="s">
        <v>175</v>
      </c>
      <c r="K9" s="71" t="s">
        <v>175</v>
      </c>
      <c r="L9" s="80" t="s">
        <v>179</v>
      </c>
      <c r="M9" s="76" t="s">
        <v>183</v>
      </c>
      <c r="N9" s="17" t="s">
        <v>185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198</v>
      </c>
      <c r="J10" s="76" t="s">
        <v>176</v>
      </c>
      <c r="K10" s="76" t="s">
        <v>178</v>
      </c>
      <c r="L10" s="80" t="s">
        <v>180</v>
      </c>
      <c r="M10" s="80" t="s">
        <v>184</v>
      </c>
      <c r="N10" s="18" t="s">
        <v>186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199</v>
      </c>
      <c r="K11" s="28"/>
      <c r="L11" s="76" t="s">
        <v>200</v>
      </c>
      <c r="M11" s="76"/>
      <c r="N11" s="18" t="s">
        <v>265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263</v>
      </c>
      <c r="M12" s="76"/>
      <c r="N12" s="18" t="s">
        <v>266</v>
      </c>
      <c r="O12" s="18"/>
    </row>
    <row r="13" spans="1:15" ht="12.75">
      <c r="A13" s="202" t="s">
        <v>270</v>
      </c>
      <c r="B13" s="202" t="s">
        <v>246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264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33</v>
      </c>
      <c r="D15" s="59"/>
      <c r="E15" s="20"/>
      <c r="F15" s="193" t="s">
        <v>10</v>
      </c>
      <c r="G15" s="1" t="s">
        <v>11</v>
      </c>
      <c r="H15" s="1" t="s">
        <v>29</v>
      </c>
      <c r="I15" s="1" t="s">
        <v>21</v>
      </c>
      <c r="J15" s="1" t="s">
        <v>187</v>
      </c>
      <c r="K15" s="1" t="s">
        <v>188</v>
      </c>
      <c r="L15" s="1" t="s">
        <v>189</v>
      </c>
      <c r="M15" s="1" t="s">
        <v>190</v>
      </c>
      <c r="N15" s="1" t="s">
        <v>191</v>
      </c>
      <c r="O15" s="20"/>
    </row>
    <row r="16" spans="1:15" ht="18.75" customHeight="1">
      <c r="A16" s="181"/>
      <c r="B16" s="108"/>
      <c r="C16" s="69" t="s">
        <v>36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37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45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38</v>
      </c>
      <c r="B19" s="110" t="s">
        <v>41</v>
      </c>
      <c r="C19" s="63" t="s">
        <v>44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39</v>
      </c>
      <c r="B20" s="111" t="s">
        <v>42</v>
      </c>
      <c r="C20" s="63" t="s">
        <v>46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40</v>
      </c>
      <c r="B21" s="111" t="s">
        <v>43</v>
      </c>
      <c r="C21" s="46" t="s">
        <v>47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37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48</v>
      </c>
      <c r="C23" s="28"/>
      <c r="D23" s="100" t="s">
        <v>224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49</v>
      </c>
      <c r="C24" s="28"/>
      <c r="D24" s="100" t="s">
        <v>225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50</v>
      </c>
      <c r="C25" s="28"/>
      <c r="D25" s="100" t="s">
        <v>226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51</v>
      </c>
      <c r="C26" s="28"/>
      <c r="D26" s="100" t="s">
        <v>227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52</v>
      </c>
      <c r="C27" s="28"/>
      <c r="D27" s="100" t="s">
        <v>53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54</v>
      </c>
      <c r="C28" s="28"/>
      <c r="D28" s="100" t="s">
        <v>228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55</v>
      </c>
      <c r="C29" s="28"/>
      <c r="D29" s="100" t="s">
        <v>56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57</v>
      </c>
      <c r="C30" s="28"/>
      <c r="D30" s="100" t="s">
        <v>229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58</v>
      </c>
      <c r="C31" s="28"/>
      <c r="D31" s="100" t="s">
        <v>230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59</v>
      </c>
      <c r="C32" s="28"/>
      <c r="D32" s="100" t="s">
        <v>231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60</v>
      </c>
      <c r="C33" s="28"/>
      <c r="D33" s="100" t="s">
        <v>61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62</v>
      </c>
      <c r="C34" s="28"/>
      <c r="D34" s="100" t="s">
        <v>64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63</v>
      </c>
      <c r="C35" s="28"/>
      <c r="D35" s="100" t="s">
        <v>232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65</v>
      </c>
      <c r="B37" s="111" t="s">
        <v>66</v>
      </c>
      <c r="C37" s="63" t="s">
        <v>67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68</v>
      </c>
      <c r="B38" s="111" t="s">
        <v>69</v>
      </c>
      <c r="C38" s="46" t="s">
        <v>70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71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72</v>
      </c>
      <c r="B40" s="111" t="s">
        <v>73</v>
      </c>
      <c r="C40" s="63" t="s">
        <v>74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75</v>
      </c>
      <c r="B41" s="111" t="s">
        <v>76</v>
      </c>
      <c r="C41" s="63" t="s">
        <v>240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37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77</v>
      </c>
      <c r="C43" s="9"/>
      <c r="D43" s="100" t="s">
        <v>233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78</v>
      </c>
      <c r="C44" s="9"/>
      <c r="D44" s="100" t="s">
        <v>79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80</v>
      </c>
      <c r="C45" s="9"/>
      <c r="D45" s="100" t="s">
        <v>81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82</v>
      </c>
      <c r="B46" s="117" t="s">
        <v>145</v>
      </c>
      <c r="C46" s="63" t="s">
        <v>146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37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83</v>
      </c>
      <c r="C48" s="28"/>
      <c r="D48" s="100" t="s">
        <v>86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84</v>
      </c>
      <c r="C49" s="28"/>
      <c r="D49" s="100" t="s">
        <v>87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85</v>
      </c>
      <c r="C50" s="28"/>
      <c r="D50" s="178" t="s">
        <v>88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89</v>
      </c>
      <c r="C51" s="28"/>
      <c r="D51" s="100" t="s">
        <v>234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91</v>
      </c>
      <c r="B52" s="117" t="s">
        <v>92</v>
      </c>
      <c r="C52" s="63" t="s">
        <v>93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94</v>
      </c>
      <c r="B53" s="117" t="s">
        <v>95</v>
      </c>
      <c r="C53" s="63" t="s">
        <v>96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37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97</v>
      </c>
      <c r="C55" s="28"/>
      <c r="D55" s="100" t="s">
        <v>98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99</v>
      </c>
      <c r="C56" s="28"/>
      <c r="D56" s="100" t="s">
        <v>235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100</v>
      </c>
      <c r="B57" s="117" t="s">
        <v>223</v>
      </c>
      <c r="C57" s="46" t="s">
        <v>101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90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37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102</v>
      </c>
      <c r="C60" s="28"/>
      <c r="D60" s="100" t="s">
        <v>103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104</v>
      </c>
      <c r="C61" s="28"/>
      <c r="D61" s="100" t="s">
        <v>236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105</v>
      </c>
      <c r="C62" s="28"/>
      <c r="D62" s="100" t="s">
        <v>237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106</v>
      </c>
      <c r="B63" s="111" t="s">
        <v>107</v>
      </c>
      <c r="C63" s="64" t="s">
        <v>108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109</v>
      </c>
      <c r="B64" s="111" t="s">
        <v>110</v>
      </c>
      <c r="C64" s="41" t="s">
        <v>111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112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37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113</v>
      </c>
      <c r="C67" s="28"/>
      <c r="D67" s="100" t="s">
        <v>114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115</v>
      </c>
      <c r="B68" s="111" t="s">
        <v>116</v>
      </c>
      <c r="C68" s="46" t="s">
        <v>117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118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119</v>
      </c>
      <c r="B70" s="111" t="s">
        <v>120</v>
      </c>
      <c r="C70" s="46" t="s">
        <v>121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122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37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239</v>
      </c>
      <c r="C73" s="28"/>
      <c r="D73" s="100" t="s">
        <v>238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123</v>
      </c>
      <c r="C74" s="28"/>
      <c r="D74" s="100" t="s">
        <v>124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125</v>
      </c>
      <c r="B75" s="111" t="s">
        <v>126</v>
      </c>
      <c r="C75" s="63" t="s">
        <v>127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128</v>
      </c>
      <c r="B76" s="111" t="s">
        <v>129</v>
      </c>
      <c r="C76" s="63" t="s">
        <v>130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37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132</v>
      </c>
      <c r="C78" s="28"/>
      <c r="D78" s="100" t="s">
        <v>131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133</v>
      </c>
      <c r="B79" s="111" t="s">
        <v>134</v>
      </c>
      <c r="C79" s="63" t="s">
        <v>135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136</v>
      </c>
      <c r="B80" s="111" t="s">
        <v>137</v>
      </c>
      <c r="C80" s="63" t="s">
        <v>138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139</v>
      </c>
      <c r="B81" s="111" t="s">
        <v>140</v>
      </c>
      <c r="C81" s="63" t="s">
        <v>141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142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267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26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143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144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192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210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36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40</v>
      </c>
      <c r="B92" s="65" t="s">
        <v>43</v>
      </c>
      <c r="C92" s="46" t="s">
        <v>47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94</v>
      </c>
      <c r="B93" s="65" t="s">
        <v>95</v>
      </c>
      <c r="C93" s="63" t="s">
        <v>96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109</v>
      </c>
      <c r="B94" s="65" t="s">
        <v>110</v>
      </c>
      <c r="C94" s="41" t="s">
        <v>111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112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128</v>
      </c>
      <c r="B96" s="85" t="s">
        <v>129</v>
      </c>
      <c r="C96" s="86" t="s">
        <v>130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25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K022_2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27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147</v>
      </c>
      <c r="G1" s="15"/>
      <c r="H1" s="15"/>
      <c r="I1" s="15"/>
      <c r="J1" s="15"/>
      <c r="K1" s="15"/>
      <c r="L1" s="15"/>
      <c r="M1" s="191" t="s">
        <v>8</v>
      </c>
      <c r="N1" s="176" t="s">
        <v>208</v>
      </c>
      <c r="O1" s="195"/>
    </row>
    <row r="2" spans="1:15" ht="18">
      <c r="A2" s="9"/>
      <c r="B2" s="9"/>
      <c r="C2" s="9"/>
      <c r="D2" s="9"/>
      <c r="E2" s="26"/>
      <c r="F2" s="16" t="s">
        <v>203</v>
      </c>
      <c r="G2" s="9"/>
      <c r="H2" s="9"/>
      <c r="I2" s="15"/>
      <c r="J2" s="15"/>
      <c r="K2" s="15"/>
      <c r="L2" s="15"/>
      <c r="M2" s="49" t="s">
        <v>275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9</v>
      </c>
      <c r="G3" s="9"/>
      <c r="H3" s="9"/>
      <c r="I3" s="15"/>
      <c r="J3" s="15"/>
      <c r="K3" s="15"/>
      <c r="L3" s="15"/>
      <c r="M3" s="49" t="s">
        <v>32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34</v>
      </c>
      <c r="C7" s="5"/>
      <c r="D7" s="48"/>
      <c r="E7" s="17"/>
      <c r="F7" s="71" t="s">
        <v>271</v>
      </c>
      <c r="G7" s="72" t="s">
        <v>272</v>
      </c>
      <c r="H7" s="72"/>
      <c r="I7" s="73"/>
      <c r="J7" s="72" t="s">
        <v>174</v>
      </c>
      <c r="K7" s="28"/>
      <c r="L7" s="72"/>
      <c r="M7" s="74"/>
      <c r="N7" s="75"/>
      <c r="O7" s="17"/>
    </row>
    <row r="8" spans="1:15" ht="15.75">
      <c r="A8" s="180" t="s">
        <v>35</v>
      </c>
      <c r="C8" s="9"/>
      <c r="D8" s="58"/>
      <c r="E8" s="18"/>
      <c r="F8" s="76" t="s">
        <v>195</v>
      </c>
      <c r="G8" s="77" t="s">
        <v>149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196</v>
      </c>
      <c r="G9" s="28" t="s">
        <v>162</v>
      </c>
      <c r="H9" s="76" t="s">
        <v>164</v>
      </c>
      <c r="I9" s="76" t="s">
        <v>197</v>
      </c>
      <c r="J9" s="71" t="s">
        <v>175</v>
      </c>
      <c r="K9" s="71" t="s">
        <v>175</v>
      </c>
      <c r="L9" s="80" t="s">
        <v>179</v>
      </c>
      <c r="M9" s="76" t="s">
        <v>183</v>
      </c>
      <c r="N9" s="17" t="s">
        <v>185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198</v>
      </c>
      <c r="J10" s="76" t="s">
        <v>176</v>
      </c>
      <c r="K10" s="76" t="s">
        <v>178</v>
      </c>
      <c r="L10" s="80" t="s">
        <v>180</v>
      </c>
      <c r="M10" s="80" t="s">
        <v>184</v>
      </c>
      <c r="N10" s="18" t="s">
        <v>186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199</v>
      </c>
      <c r="K11" s="28"/>
      <c r="L11" s="76" t="s">
        <v>200</v>
      </c>
      <c r="M11" s="76"/>
      <c r="N11" s="18" t="s">
        <v>265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263</v>
      </c>
      <c r="M12" s="76"/>
      <c r="N12" s="18" t="s">
        <v>266</v>
      </c>
      <c r="O12" s="18"/>
    </row>
    <row r="13" spans="1:15" ht="12.75">
      <c r="A13" s="202" t="s">
        <v>270</v>
      </c>
      <c r="B13" s="202" t="s">
        <v>246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264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33</v>
      </c>
      <c r="D15" s="59"/>
      <c r="E15" s="20"/>
      <c r="F15" s="193" t="s">
        <v>10</v>
      </c>
      <c r="G15" s="1" t="s">
        <v>11</v>
      </c>
      <c r="H15" s="1" t="s">
        <v>29</v>
      </c>
      <c r="I15" s="1" t="s">
        <v>21</v>
      </c>
      <c r="J15" s="1" t="s">
        <v>187</v>
      </c>
      <c r="K15" s="1" t="s">
        <v>188</v>
      </c>
      <c r="L15" s="1" t="s">
        <v>189</v>
      </c>
      <c r="M15" s="1" t="s">
        <v>190</v>
      </c>
      <c r="N15" s="1" t="s">
        <v>191</v>
      </c>
      <c r="O15" s="20"/>
    </row>
    <row r="16" spans="1:15" ht="18.75" customHeight="1">
      <c r="A16" s="181"/>
      <c r="B16" s="108"/>
      <c r="C16" s="69" t="s">
        <v>36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37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45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38</v>
      </c>
      <c r="B19" s="110" t="s">
        <v>41</v>
      </c>
      <c r="C19" s="63" t="s">
        <v>44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39</v>
      </c>
      <c r="B20" s="111" t="s">
        <v>42</v>
      </c>
      <c r="C20" s="63" t="s">
        <v>46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40</v>
      </c>
      <c r="B21" s="111" t="s">
        <v>43</v>
      </c>
      <c r="C21" s="46" t="s">
        <v>47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37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48</v>
      </c>
      <c r="C23" s="28"/>
      <c r="D23" s="100" t="s">
        <v>224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49</v>
      </c>
      <c r="C24" s="28"/>
      <c r="D24" s="100" t="s">
        <v>225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50</v>
      </c>
      <c r="C25" s="28"/>
      <c r="D25" s="100" t="s">
        <v>226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51</v>
      </c>
      <c r="C26" s="28"/>
      <c r="D26" s="100" t="s">
        <v>227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52</v>
      </c>
      <c r="C27" s="28"/>
      <c r="D27" s="100" t="s">
        <v>53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54</v>
      </c>
      <c r="C28" s="28"/>
      <c r="D28" s="100" t="s">
        <v>228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55</v>
      </c>
      <c r="C29" s="28"/>
      <c r="D29" s="100" t="s">
        <v>56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57</v>
      </c>
      <c r="C30" s="28"/>
      <c r="D30" s="100" t="s">
        <v>229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58</v>
      </c>
      <c r="C31" s="28"/>
      <c r="D31" s="100" t="s">
        <v>230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59</v>
      </c>
      <c r="C32" s="28"/>
      <c r="D32" s="100" t="s">
        <v>231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60</v>
      </c>
      <c r="C33" s="28"/>
      <c r="D33" s="100" t="s">
        <v>61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62</v>
      </c>
      <c r="C34" s="28"/>
      <c r="D34" s="100" t="s">
        <v>64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63</v>
      </c>
      <c r="C35" s="28"/>
      <c r="D35" s="100" t="s">
        <v>232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65</v>
      </c>
      <c r="B37" s="111" t="s">
        <v>66</v>
      </c>
      <c r="C37" s="63" t="s">
        <v>67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68</v>
      </c>
      <c r="B38" s="111" t="s">
        <v>69</v>
      </c>
      <c r="C38" s="46" t="s">
        <v>70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71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72</v>
      </c>
      <c r="B40" s="111" t="s">
        <v>73</v>
      </c>
      <c r="C40" s="63" t="s">
        <v>74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75</v>
      </c>
      <c r="B41" s="111" t="s">
        <v>76</v>
      </c>
      <c r="C41" s="63" t="s">
        <v>240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37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77</v>
      </c>
      <c r="C43" s="9"/>
      <c r="D43" s="100" t="s">
        <v>233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78</v>
      </c>
      <c r="C44" s="9"/>
      <c r="D44" s="100" t="s">
        <v>79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80</v>
      </c>
      <c r="C45" s="9"/>
      <c r="D45" s="100" t="s">
        <v>81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82</v>
      </c>
      <c r="B46" s="117" t="s">
        <v>145</v>
      </c>
      <c r="C46" s="63" t="s">
        <v>146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37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83</v>
      </c>
      <c r="C48" s="28"/>
      <c r="D48" s="100" t="s">
        <v>86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84</v>
      </c>
      <c r="C49" s="28"/>
      <c r="D49" s="100" t="s">
        <v>87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85</v>
      </c>
      <c r="C50" s="28"/>
      <c r="D50" s="178" t="s">
        <v>88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89</v>
      </c>
      <c r="C51" s="28"/>
      <c r="D51" s="100" t="s">
        <v>234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91</v>
      </c>
      <c r="B52" s="117" t="s">
        <v>92</v>
      </c>
      <c r="C52" s="63" t="s">
        <v>93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94</v>
      </c>
      <c r="B53" s="117" t="s">
        <v>95</v>
      </c>
      <c r="C53" s="63" t="s">
        <v>96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37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97</v>
      </c>
      <c r="C55" s="28"/>
      <c r="D55" s="100" t="s">
        <v>98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99</v>
      </c>
      <c r="C56" s="28"/>
      <c r="D56" s="100" t="s">
        <v>235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100</v>
      </c>
      <c r="B57" s="117" t="s">
        <v>223</v>
      </c>
      <c r="C57" s="46" t="s">
        <v>101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90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37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102</v>
      </c>
      <c r="C60" s="28"/>
      <c r="D60" s="100" t="s">
        <v>103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104</v>
      </c>
      <c r="C61" s="28"/>
      <c r="D61" s="100" t="s">
        <v>236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105</v>
      </c>
      <c r="C62" s="28"/>
      <c r="D62" s="100" t="s">
        <v>237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106</v>
      </c>
      <c r="B63" s="111" t="s">
        <v>107</v>
      </c>
      <c r="C63" s="64" t="s">
        <v>108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109</v>
      </c>
      <c r="B64" s="111" t="s">
        <v>110</v>
      </c>
      <c r="C64" s="41" t="s">
        <v>111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112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37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113</v>
      </c>
      <c r="C67" s="28"/>
      <c r="D67" s="100" t="s">
        <v>114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115</v>
      </c>
      <c r="B68" s="111" t="s">
        <v>116</v>
      </c>
      <c r="C68" s="46" t="s">
        <v>117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118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119</v>
      </c>
      <c r="B70" s="111" t="s">
        <v>120</v>
      </c>
      <c r="C70" s="46" t="s">
        <v>121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122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37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239</v>
      </c>
      <c r="C73" s="28"/>
      <c r="D73" s="100" t="s">
        <v>238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123</v>
      </c>
      <c r="C74" s="28"/>
      <c r="D74" s="100" t="s">
        <v>124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125</v>
      </c>
      <c r="B75" s="111" t="s">
        <v>126</v>
      </c>
      <c r="C75" s="63" t="s">
        <v>127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128</v>
      </c>
      <c r="B76" s="111" t="s">
        <v>129</v>
      </c>
      <c r="C76" s="63" t="s">
        <v>130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37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132</v>
      </c>
      <c r="C78" s="28"/>
      <c r="D78" s="100" t="s">
        <v>131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133</v>
      </c>
      <c r="B79" s="111" t="s">
        <v>134</v>
      </c>
      <c r="C79" s="63" t="s">
        <v>135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136</v>
      </c>
      <c r="B80" s="111" t="s">
        <v>137</v>
      </c>
      <c r="C80" s="63" t="s">
        <v>138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139</v>
      </c>
      <c r="B81" s="111" t="s">
        <v>140</v>
      </c>
      <c r="C81" s="63" t="s">
        <v>141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142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267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26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143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144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192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210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36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40</v>
      </c>
      <c r="B92" s="65" t="s">
        <v>43</v>
      </c>
      <c r="C92" s="46" t="s">
        <v>47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94</v>
      </c>
      <c r="B93" s="65" t="s">
        <v>95</v>
      </c>
      <c r="C93" s="63" t="s">
        <v>96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109</v>
      </c>
      <c r="B94" s="65" t="s">
        <v>110</v>
      </c>
      <c r="C94" s="41" t="s">
        <v>111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112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128</v>
      </c>
      <c r="B96" s="85" t="s">
        <v>129</v>
      </c>
      <c r="C96" s="86" t="s">
        <v>130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25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K022_3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27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147</v>
      </c>
      <c r="G1" s="15"/>
      <c r="H1" s="15"/>
      <c r="I1" s="15"/>
      <c r="J1" s="15"/>
      <c r="K1" s="15"/>
      <c r="L1" s="15"/>
      <c r="M1" s="191" t="s">
        <v>8</v>
      </c>
      <c r="N1" s="176" t="s">
        <v>207</v>
      </c>
      <c r="O1" s="195"/>
    </row>
    <row r="2" spans="1:15" ht="18">
      <c r="A2" s="9"/>
      <c r="B2" s="9"/>
      <c r="C2" s="9"/>
      <c r="D2" s="9"/>
      <c r="E2" s="26"/>
      <c r="F2" s="16" t="s">
        <v>204</v>
      </c>
      <c r="G2" s="9"/>
      <c r="H2" s="9"/>
      <c r="I2" s="15"/>
      <c r="J2" s="15"/>
      <c r="K2" s="15"/>
      <c r="L2" s="15"/>
      <c r="M2" s="49" t="s">
        <v>275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9</v>
      </c>
      <c r="G3" s="9"/>
      <c r="H3" s="9"/>
      <c r="I3" s="15"/>
      <c r="J3" s="15"/>
      <c r="K3" s="15"/>
      <c r="L3" s="15"/>
      <c r="M3" s="49" t="s">
        <v>32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34</v>
      </c>
      <c r="C7" s="5"/>
      <c r="D7" s="48"/>
      <c r="E7" s="17"/>
      <c r="F7" s="71" t="s">
        <v>271</v>
      </c>
      <c r="G7" s="72" t="s">
        <v>272</v>
      </c>
      <c r="H7" s="72"/>
      <c r="I7" s="73"/>
      <c r="J7" s="72" t="s">
        <v>174</v>
      </c>
      <c r="K7" s="28"/>
      <c r="L7" s="72"/>
      <c r="M7" s="74"/>
      <c r="N7" s="75"/>
      <c r="O7" s="17"/>
    </row>
    <row r="8" spans="1:15" ht="15.75">
      <c r="A8" s="180" t="s">
        <v>35</v>
      </c>
      <c r="C8" s="9"/>
      <c r="D8" s="58"/>
      <c r="E8" s="18"/>
      <c r="F8" s="76" t="s">
        <v>195</v>
      </c>
      <c r="G8" s="77" t="s">
        <v>149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196</v>
      </c>
      <c r="G9" s="28" t="s">
        <v>162</v>
      </c>
      <c r="H9" s="76" t="s">
        <v>164</v>
      </c>
      <c r="I9" s="76" t="s">
        <v>197</v>
      </c>
      <c r="J9" s="71" t="s">
        <v>175</v>
      </c>
      <c r="K9" s="71" t="s">
        <v>175</v>
      </c>
      <c r="L9" s="80" t="s">
        <v>179</v>
      </c>
      <c r="M9" s="76" t="s">
        <v>183</v>
      </c>
      <c r="N9" s="17" t="s">
        <v>185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198</v>
      </c>
      <c r="J10" s="76" t="s">
        <v>176</v>
      </c>
      <c r="K10" s="76" t="s">
        <v>178</v>
      </c>
      <c r="L10" s="80" t="s">
        <v>180</v>
      </c>
      <c r="M10" s="80" t="s">
        <v>184</v>
      </c>
      <c r="N10" s="18" t="s">
        <v>186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199</v>
      </c>
      <c r="K11" s="28"/>
      <c r="L11" s="76" t="s">
        <v>200</v>
      </c>
      <c r="M11" s="76"/>
      <c r="N11" s="18" t="s">
        <v>265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263</v>
      </c>
      <c r="M12" s="76"/>
      <c r="N12" s="18" t="s">
        <v>266</v>
      </c>
      <c r="O12" s="18"/>
    </row>
    <row r="13" spans="1:15" ht="12.75">
      <c r="A13" s="202" t="s">
        <v>270</v>
      </c>
      <c r="B13" s="202" t="s">
        <v>246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264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33</v>
      </c>
      <c r="D15" s="59"/>
      <c r="E15" s="20"/>
      <c r="F15" s="193" t="s">
        <v>10</v>
      </c>
      <c r="G15" s="1" t="s">
        <v>11</v>
      </c>
      <c r="H15" s="1" t="s">
        <v>29</v>
      </c>
      <c r="I15" s="1" t="s">
        <v>21</v>
      </c>
      <c r="J15" s="1" t="s">
        <v>187</v>
      </c>
      <c r="K15" s="1" t="s">
        <v>188</v>
      </c>
      <c r="L15" s="1" t="s">
        <v>189</v>
      </c>
      <c r="M15" s="1" t="s">
        <v>190</v>
      </c>
      <c r="N15" s="1" t="s">
        <v>191</v>
      </c>
      <c r="O15" s="20"/>
    </row>
    <row r="16" spans="1:15" ht="18.75" customHeight="1">
      <c r="A16" s="181"/>
      <c r="B16" s="108"/>
      <c r="C16" s="69" t="s">
        <v>36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37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45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38</v>
      </c>
      <c r="B19" s="110" t="s">
        <v>41</v>
      </c>
      <c r="C19" s="63" t="s">
        <v>44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39</v>
      </c>
      <c r="B20" s="111" t="s">
        <v>42</v>
      </c>
      <c r="C20" s="63" t="s">
        <v>46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40</v>
      </c>
      <c r="B21" s="111" t="s">
        <v>43</v>
      </c>
      <c r="C21" s="46" t="s">
        <v>47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37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48</v>
      </c>
      <c r="C23" s="28"/>
      <c r="D23" s="100" t="s">
        <v>224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49</v>
      </c>
      <c r="C24" s="28"/>
      <c r="D24" s="100" t="s">
        <v>225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50</v>
      </c>
      <c r="C25" s="28"/>
      <c r="D25" s="100" t="s">
        <v>226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51</v>
      </c>
      <c r="C26" s="28"/>
      <c r="D26" s="100" t="s">
        <v>227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52</v>
      </c>
      <c r="C27" s="28"/>
      <c r="D27" s="100" t="s">
        <v>53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54</v>
      </c>
      <c r="C28" s="28"/>
      <c r="D28" s="100" t="s">
        <v>228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55</v>
      </c>
      <c r="C29" s="28"/>
      <c r="D29" s="100" t="s">
        <v>56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57</v>
      </c>
      <c r="C30" s="28"/>
      <c r="D30" s="100" t="s">
        <v>229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58</v>
      </c>
      <c r="C31" s="28"/>
      <c r="D31" s="100" t="s">
        <v>230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59</v>
      </c>
      <c r="C32" s="28"/>
      <c r="D32" s="100" t="s">
        <v>231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60</v>
      </c>
      <c r="C33" s="28"/>
      <c r="D33" s="100" t="s">
        <v>61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62</v>
      </c>
      <c r="C34" s="28"/>
      <c r="D34" s="100" t="s">
        <v>64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63</v>
      </c>
      <c r="C35" s="28"/>
      <c r="D35" s="100" t="s">
        <v>232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65</v>
      </c>
      <c r="B37" s="111" t="s">
        <v>66</v>
      </c>
      <c r="C37" s="63" t="s">
        <v>67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68</v>
      </c>
      <c r="B38" s="111" t="s">
        <v>69</v>
      </c>
      <c r="C38" s="46" t="s">
        <v>70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71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72</v>
      </c>
      <c r="B40" s="111" t="s">
        <v>73</v>
      </c>
      <c r="C40" s="63" t="s">
        <v>74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75</v>
      </c>
      <c r="B41" s="111" t="s">
        <v>76</v>
      </c>
      <c r="C41" s="63" t="s">
        <v>240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37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77</v>
      </c>
      <c r="C43" s="9"/>
      <c r="D43" s="100" t="s">
        <v>233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78</v>
      </c>
      <c r="C44" s="9"/>
      <c r="D44" s="100" t="s">
        <v>79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80</v>
      </c>
      <c r="C45" s="9"/>
      <c r="D45" s="100" t="s">
        <v>81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82</v>
      </c>
      <c r="B46" s="117" t="s">
        <v>145</v>
      </c>
      <c r="C46" s="63" t="s">
        <v>146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37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83</v>
      </c>
      <c r="C48" s="28"/>
      <c r="D48" s="100" t="s">
        <v>86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84</v>
      </c>
      <c r="C49" s="28"/>
      <c r="D49" s="100" t="s">
        <v>87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85</v>
      </c>
      <c r="C50" s="28"/>
      <c r="D50" s="178" t="s">
        <v>88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89</v>
      </c>
      <c r="C51" s="28"/>
      <c r="D51" s="100" t="s">
        <v>234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91</v>
      </c>
      <c r="B52" s="117" t="s">
        <v>92</v>
      </c>
      <c r="C52" s="63" t="s">
        <v>93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94</v>
      </c>
      <c r="B53" s="117" t="s">
        <v>95</v>
      </c>
      <c r="C53" s="63" t="s">
        <v>96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37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97</v>
      </c>
      <c r="C55" s="28"/>
      <c r="D55" s="100" t="s">
        <v>98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99</v>
      </c>
      <c r="C56" s="28"/>
      <c r="D56" s="100" t="s">
        <v>235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100</v>
      </c>
      <c r="B57" s="117" t="s">
        <v>223</v>
      </c>
      <c r="C57" s="46" t="s">
        <v>101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90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37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102</v>
      </c>
      <c r="C60" s="28"/>
      <c r="D60" s="100" t="s">
        <v>103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104</v>
      </c>
      <c r="C61" s="28"/>
      <c r="D61" s="100" t="s">
        <v>236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105</v>
      </c>
      <c r="C62" s="28"/>
      <c r="D62" s="100" t="s">
        <v>237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106</v>
      </c>
      <c r="B63" s="111" t="s">
        <v>107</v>
      </c>
      <c r="C63" s="64" t="s">
        <v>108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109</v>
      </c>
      <c r="B64" s="111" t="s">
        <v>110</v>
      </c>
      <c r="C64" s="41" t="s">
        <v>111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112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37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113</v>
      </c>
      <c r="C67" s="28"/>
      <c r="D67" s="100" t="s">
        <v>114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115</v>
      </c>
      <c r="B68" s="111" t="s">
        <v>116</v>
      </c>
      <c r="C68" s="46" t="s">
        <v>117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118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119</v>
      </c>
      <c r="B70" s="111" t="s">
        <v>120</v>
      </c>
      <c r="C70" s="46" t="s">
        <v>121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122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37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239</v>
      </c>
      <c r="C73" s="28"/>
      <c r="D73" s="100" t="s">
        <v>238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123</v>
      </c>
      <c r="C74" s="28"/>
      <c r="D74" s="100" t="s">
        <v>124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125</v>
      </c>
      <c r="B75" s="111" t="s">
        <v>126</v>
      </c>
      <c r="C75" s="63" t="s">
        <v>127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128</v>
      </c>
      <c r="B76" s="111" t="s">
        <v>129</v>
      </c>
      <c r="C76" s="63" t="s">
        <v>130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37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132</v>
      </c>
      <c r="C78" s="28"/>
      <c r="D78" s="100" t="s">
        <v>131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133</v>
      </c>
      <c r="B79" s="111" t="s">
        <v>134</v>
      </c>
      <c r="C79" s="63" t="s">
        <v>135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136</v>
      </c>
      <c r="B80" s="111" t="s">
        <v>137</v>
      </c>
      <c r="C80" s="63" t="s">
        <v>138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139</v>
      </c>
      <c r="B81" s="111" t="s">
        <v>140</v>
      </c>
      <c r="C81" s="63" t="s">
        <v>141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142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267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26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143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144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192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210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36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40</v>
      </c>
      <c r="B92" s="65" t="s">
        <v>43</v>
      </c>
      <c r="C92" s="46" t="s">
        <v>47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94</v>
      </c>
      <c r="B93" s="65" t="s">
        <v>95</v>
      </c>
      <c r="C93" s="63" t="s">
        <v>96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109</v>
      </c>
      <c r="B94" s="65" t="s">
        <v>110</v>
      </c>
      <c r="C94" s="41" t="s">
        <v>111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112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128</v>
      </c>
      <c r="B96" s="85" t="s">
        <v>129</v>
      </c>
      <c r="C96" s="86" t="s">
        <v>130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25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K022_4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27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2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E1" sqref="E1:E16384"/>
      <selection pane="topRight" activeCell="E1" sqref="E1:E16384"/>
      <selection pane="bottomLeft" activeCell="E1" sqref="E1:E16384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147</v>
      </c>
      <c r="G1" s="15"/>
      <c r="H1" s="15"/>
      <c r="I1" s="15"/>
      <c r="J1" s="15"/>
      <c r="K1" s="15"/>
      <c r="L1" s="15"/>
      <c r="M1" s="191" t="s">
        <v>8</v>
      </c>
      <c r="N1" s="176" t="s">
        <v>206</v>
      </c>
      <c r="O1" s="195"/>
    </row>
    <row r="2" spans="1:15" ht="18">
      <c r="A2" s="9"/>
      <c r="B2" s="9"/>
      <c r="C2" s="9"/>
      <c r="D2" s="9"/>
      <c r="E2" s="26"/>
      <c r="F2" s="16" t="s">
        <v>205</v>
      </c>
      <c r="G2" s="9"/>
      <c r="H2" s="9"/>
      <c r="I2" s="15"/>
      <c r="J2" s="15"/>
      <c r="K2" s="15"/>
      <c r="L2" s="15"/>
      <c r="M2" s="49" t="s">
        <v>275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9</v>
      </c>
      <c r="G3" s="9"/>
      <c r="H3" s="9"/>
      <c r="I3" s="15"/>
      <c r="J3" s="15"/>
      <c r="K3" s="15"/>
      <c r="L3" s="15"/>
      <c r="M3" s="49" t="s">
        <v>32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34</v>
      </c>
      <c r="C7" s="5"/>
      <c r="D7" s="48"/>
      <c r="E7" s="17"/>
      <c r="F7" s="71" t="s">
        <v>271</v>
      </c>
      <c r="G7" s="72" t="s">
        <v>272</v>
      </c>
      <c r="H7" s="72"/>
      <c r="I7" s="73"/>
      <c r="J7" s="72" t="s">
        <v>174</v>
      </c>
      <c r="K7" s="28"/>
      <c r="L7" s="72"/>
      <c r="M7" s="74"/>
      <c r="N7" s="75"/>
      <c r="O7" s="17"/>
    </row>
    <row r="8" spans="1:15" ht="15.75">
      <c r="A8" s="180" t="s">
        <v>35</v>
      </c>
      <c r="C8" s="9"/>
      <c r="D8" s="58"/>
      <c r="E8" s="18"/>
      <c r="F8" s="76" t="s">
        <v>195</v>
      </c>
      <c r="G8" s="77" t="s">
        <v>149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196</v>
      </c>
      <c r="G9" s="28" t="s">
        <v>162</v>
      </c>
      <c r="H9" s="76" t="s">
        <v>164</v>
      </c>
      <c r="I9" s="76" t="s">
        <v>197</v>
      </c>
      <c r="J9" s="71" t="s">
        <v>175</v>
      </c>
      <c r="K9" s="71" t="s">
        <v>175</v>
      </c>
      <c r="L9" s="80" t="s">
        <v>179</v>
      </c>
      <c r="M9" s="76" t="s">
        <v>183</v>
      </c>
      <c r="N9" s="17" t="s">
        <v>185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198</v>
      </c>
      <c r="J10" s="76" t="s">
        <v>176</v>
      </c>
      <c r="K10" s="76" t="s">
        <v>178</v>
      </c>
      <c r="L10" s="80" t="s">
        <v>180</v>
      </c>
      <c r="M10" s="80" t="s">
        <v>184</v>
      </c>
      <c r="N10" s="18" t="s">
        <v>186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199</v>
      </c>
      <c r="K11" s="28"/>
      <c r="L11" s="76" t="s">
        <v>200</v>
      </c>
      <c r="M11" s="76"/>
      <c r="N11" s="18" t="s">
        <v>265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263</v>
      </c>
      <c r="M12" s="76"/>
      <c r="N12" s="18" t="s">
        <v>266</v>
      </c>
      <c r="O12" s="18"/>
    </row>
    <row r="13" spans="1:15" ht="12.75">
      <c r="A13" s="202" t="s">
        <v>270</v>
      </c>
      <c r="B13" s="202" t="s">
        <v>246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264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 customHeight="1">
      <c r="A15" s="203"/>
      <c r="B15" s="203"/>
      <c r="C15" s="11" t="s">
        <v>33</v>
      </c>
      <c r="D15" s="59"/>
      <c r="E15" s="20"/>
      <c r="F15" s="193" t="s">
        <v>10</v>
      </c>
      <c r="G15" s="1" t="s">
        <v>11</v>
      </c>
      <c r="H15" s="1" t="s">
        <v>29</v>
      </c>
      <c r="I15" s="1" t="s">
        <v>21</v>
      </c>
      <c r="J15" s="1" t="s">
        <v>187</v>
      </c>
      <c r="K15" s="1" t="s">
        <v>188</v>
      </c>
      <c r="L15" s="1" t="s">
        <v>189</v>
      </c>
      <c r="M15" s="1" t="s">
        <v>190</v>
      </c>
      <c r="N15" s="1" t="s">
        <v>191</v>
      </c>
      <c r="O15" s="20"/>
    </row>
    <row r="16" spans="1:15" ht="18.75" customHeight="1">
      <c r="A16" s="181"/>
      <c r="B16" s="108"/>
      <c r="C16" s="69" t="s">
        <v>36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37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45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38</v>
      </c>
      <c r="B19" s="110" t="s">
        <v>41</v>
      </c>
      <c r="C19" s="63" t="s">
        <v>44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39</v>
      </c>
      <c r="B20" s="111" t="s">
        <v>42</v>
      </c>
      <c r="C20" s="63" t="s">
        <v>46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40</v>
      </c>
      <c r="B21" s="111" t="s">
        <v>43</v>
      </c>
      <c r="C21" s="46" t="s">
        <v>47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37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48</v>
      </c>
      <c r="C23" s="28"/>
      <c r="D23" s="100" t="s">
        <v>224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49</v>
      </c>
      <c r="C24" s="28"/>
      <c r="D24" s="100" t="s">
        <v>225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50</v>
      </c>
      <c r="C25" s="28"/>
      <c r="D25" s="100" t="s">
        <v>226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51</v>
      </c>
      <c r="C26" s="28"/>
      <c r="D26" s="100" t="s">
        <v>227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52</v>
      </c>
      <c r="C27" s="28"/>
      <c r="D27" s="100" t="s">
        <v>53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54</v>
      </c>
      <c r="C28" s="28"/>
      <c r="D28" s="100" t="s">
        <v>228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55</v>
      </c>
      <c r="C29" s="28"/>
      <c r="D29" s="100" t="s">
        <v>56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57</v>
      </c>
      <c r="C30" s="28"/>
      <c r="D30" s="100" t="s">
        <v>229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58</v>
      </c>
      <c r="C31" s="28"/>
      <c r="D31" s="100" t="s">
        <v>230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59</v>
      </c>
      <c r="C32" s="28"/>
      <c r="D32" s="100" t="s">
        <v>231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60</v>
      </c>
      <c r="C33" s="28"/>
      <c r="D33" s="100" t="s">
        <v>61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62</v>
      </c>
      <c r="C34" s="28"/>
      <c r="D34" s="100" t="s">
        <v>64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63</v>
      </c>
      <c r="C35" s="28"/>
      <c r="D35" s="100" t="s">
        <v>232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65</v>
      </c>
      <c r="B37" s="111" t="s">
        <v>66</v>
      </c>
      <c r="C37" s="63" t="s">
        <v>67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68</v>
      </c>
      <c r="B38" s="111" t="s">
        <v>69</v>
      </c>
      <c r="C38" s="46" t="s">
        <v>70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71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72</v>
      </c>
      <c r="B40" s="111" t="s">
        <v>73</v>
      </c>
      <c r="C40" s="63" t="s">
        <v>74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75</v>
      </c>
      <c r="B41" s="111" t="s">
        <v>76</v>
      </c>
      <c r="C41" s="63" t="s">
        <v>240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37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77</v>
      </c>
      <c r="C43" s="9"/>
      <c r="D43" s="100" t="s">
        <v>233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78</v>
      </c>
      <c r="C44" s="9"/>
      <c r="D44" s="100" t="s">
        <v>79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80</v>
      </c>
      <c r="C45" s="9"/>
      <c r="D45" s="100" t="s">
        <v>81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82</v>
      </c>
      <c r="B46" s="117" t="s">
        <v>145</v>
      </c>
      <c r="C46" s="63" t="s">
        <v>146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37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83</v>
      </c>
      <c r="C48" s="28"/>
      <c r="D48" s="100" t="s">
        <v>86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84</v>
      </c>
      <c r="C49" s="28"/>
      <c r="D49" s="100" t="s">
        <v>87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85</v>
      </c>
      <c r="C50" s="28"/>
      <c r="D50" s="178" t="s">
        <v>88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89</v>
      </c>
      <c r="C51" s="28"/>
      <c r="D51" s="100" t="s">
        <v>234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91</v>
      </c>
      <c r="B52" s="117" t="s">
        <v>92</v>
      </c>
      <c r="C52" s="63" t="s">
        <v>93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94</v>
      </c>
      <c r="B53" s="117" t="s">
        <v>95</v>
      </c>
      <c r="C53" s="63" t="s">
        <v>96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37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97</v>
      </c>
      <c r="C55" s="28"/>
      <c r="D55" s="100" t="s">
        <v>98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99</v>
      </c>
      <c r="C56" s="28"/>
      <c r="D56" s="100" t="s">
        <v>235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100</v>
      </c>
      <c r="B57" s="117" t="s">
        <v>223</v>
      </c>
      <c r="C57" s="46" t="s">
        <v>101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90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37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102</v>
      </c>
      <c r="C60" s="28"/>
      <c r="D60" s="100" t="s">
        <v>103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104</v>
      </c>
      <c r="C61" s="28"/>
      <c r="D61" s="100" t="s">
        <v>236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105</v>
      </c>
      <c r="C62" s="28"/>
      <c r="D62" s="100" t="s">
        <v>237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106</v>
      </c>
      <c r="B63" s="111" t="s">
        <v>107</v>
      </c>
      <c r="C63" s="64" t="s">
        <v>108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109</v>
      </c>
      <c r="B64" s="111" t="s">
        <v>110</v>
      </c>
      <c r="C64" s="41" t="s">
        <v>111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112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37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113</v>
      </c>
      <c r="C67" s="28"/>
      <c r="D67" s="100" t="s">
        <v>114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115</v>
      </c>
      <c r="B68" s="111" t="s">
        <v>116</v>
      </c>
      <c r="C68" s="46" t="s">
        <v>117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118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119</v>
      </c>
      <c r="B70" s="111" t="s">
        <v>120</v>
      </c>
      <c r="C70" s="46" t="s">
        <v>121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122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37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239</v>
      </c>
      <c r="C73" s="28"/>
      <c r="D73" s="100" t="s">
        <v>238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123</v>
      </c>
      <c r="C74" s="28"/>
      <c r="D74" s="100" t="s">
        <v>124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125</v>
      </c>
      <c r="B75" s="111" t="s">
        <v>126</v>
      </c>
      <c r="C75" s="63" t="s">
        <v>127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128</v>
      </c>
      <c r="B76" s="111" t="s">
        <v>129</v>
      </c>
      <c r="C76" s="63" t="s">
        <v>130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37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132</v>
      </c>
      <c r="C78" s="28"/>
      <c r="D78" s="100" t="s">
        <v>131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133</v>
      </c>
      <c r="B79" s="111" t="s">
        <v>134</v>
      </c>
      <c r="C79" s="63" t="s">
        <v>135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136</v>
      </c>
      <c r="B80" s="111" t="s">
        <v>137</v>
      </c>
      <c r="C80" s="63" t="s">
        <v>138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139</v>
      </c>
      <c r="B81" s="111" t="s">
        <v>140</v>
      </c>
      <c r="C81" s="63" t="s">
        <v>141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142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267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26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143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144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192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210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36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40</v>
      </c>
      <c r="B92" s="65" t="s">
        <v>43</v>
      </c>
      <c r="C92" s="46" t="s">
        <v>47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94</v>
      </c>
      <c r="B93" s="65" t="s">
        <v>95</v>
      </c>
      <c r="C93" s="63" t="s">
        <v>96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109</v>
      </c>
      <c r="B94" s="65" t="s">
        <v>110</v>
      </c>
      <c r="C94" s="41" t="s">
        <v>111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112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128</v>
      </c>
      <c r="B96" s="85" t="s">
        <v>129</v>
      </c>
      <c r="C96" s="86" t="s">
        <v>130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25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K022_5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27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Kreditvolumenstatistik</dc:title>
  <dc:subject>Erhebungsmittel</dc:subject>
  <dc:creator>SNB BNS</dc:creator>
  <cp:keywords>SNB, BNS, Statistiken, Erhebungen, Erhebungsmittel</cp:keywords>
  <dc:description/>
  <cp:lastModifiedBy>Herzog Monika</cp:lastModifiedBy>
  <cp:lastPrinted>2015-04-24T12:26:11Z</cp:lastPrinted>
  <dcterms:created xsi:type="dcterms:W3CDTF">2000-02-02T08:43:43Z</dcterms:created>
  <dcterms:modified xsi:type="dcterms:W3CDTF">2020-02-19T15:26:32Z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5118300.00000000</vt:lpwstr>
  </property>
  <property fmtid="{D5CDD505-2E9C-101B-9397-08002B2CF9AE}" pid="3" name="Sortierung">
    <vt:lpwstr>2.00000000000000</vt:lpwstr>
  </property>
  <property fmtid="{D5CDD505-2E9C-101B-9397-08002B2CF9AE}" pid="4" name="Kürzel">
    <vt:lpwstr>K021-K022</vt:lpwstr>
  </property>
  <property fmtid="{D5CDD505-2E9C-101B-9397-08002B2CF9AE}" pid="5" name="Beschreibung">
    <vt:lpwstr>Release</vt:lpwstr>
  </property>
  <property fmtid="{D5CDD505-2E9C-101B-9397-08002B2CF9AE}" pid="6" name="Titel">
    <vt:lpwstr>Kreditvolumenstatistik</vt:lpwstr>
  </property>
  <property fmtid="{D5CDD505-2E9C-101B-9397-08002B2CF9AE}" pid="7" name="Beschreibung1">
    <vt:lpwstr>forms</vt:lpwstr>
  </property>
  <property fmtid="{D5CDD505-2E9C-101B-9397-08002B2CF9AE}" pid="8" name="Sprache">
    <vt:lpwstr>de</vt:lpwstr>
  </property>
  <property fmtid="{D5CDD505-2E9C-101B-9397-08002B2CF9AE}" pid="9" name="Gültigkeitsdatum">
    <vt:lpwstr>2015-11-30T00:00:00Z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In Arbeit">
    <vt:lpwstr>in Arbeit</vt:lpwstr>
  </property>
  <property fmtid="{D5CDD505-2E9C-101B-9397-08002B2CF9AE}" pid="13" name="zuArchivieren">
    <vt:lpwstr>no</vt:lpwstr>
  </property>
  <property fmtid="{D5CDD505-2E9C-101B-9397-08002B2CF9AE}" pid="14" name="Datum bis">
    <vt:lpwstr/>
  </property>
  <property fmtid="{D5CDD505-2E9C-101B-9397-08002B2CF9AE}" pid="15" name="EmailWithAttachments">
    <vt:lpwstr>0</vt:lpwstr>
  </property>
  <property fmtid="{D5CDD505-2E9C-101B-9397-08002B2CF9AE}" pid="16" name="EmailReceived">
    <vt:lpwstr/>
  </property>
  <property fmtid="{D5CDD505-2E9C-101B-9397-08002B2CF9AE}" pid="17" name="EmailTo">
    <vt:lpwstr/>
  </property>
  <property fmtid="{D5CDD505-2E9C-101B-9397-08002B2CF9AE}" pid="18" name="EmailFrom0">
    <vt:lpwstr/>
  </property>
  <property fmtid="{D5CDD505-2E9C-101B-9397-08002B2CF9AE}" pid="19" name="EmailHeaders">
    <vt:lpwstr/>
  </property>
  <property fmtid="{D5CDD505-2E9C-101B-9397-08002B2CF9AE}" pid="20" name="Datum von">
    <vt:lpwstr/>
  </property>
  <property fmtid="{D5CDD505-2E9C-101B-9397-08002B2CF9AE}" pid="21" name="EmailSender">
    <vt:lpwstr/>
  </property>
  <property fmtid="{D5CDD505-2E9C-101B-9397-08002B2CF9AE}" pid="22" name="EmailFrom">
    <vt:lpwstr/>
  </property>
  <property fmtid="{D5CDD505-2E9C-101B-9397-08002B2CF9AE}" pid="23" name="EmailOriginalSubject">
    <vt:lpwstr/>
  </property>
  <property fmtid="{D5CDD505-2E9C-101B-9397-08002B2CF9AE}" pid="24" name="zuständig">
    <vt:lpwstr/>
  </property>
  <property fmtid="{D5CDD505-2E9C-101B-9397-08002B2CF9AE}" pid="25" name="EmailDate">
    <vt:lpwstr/>
  </property>
  <property fmtid="{D5CDD505-2E9C-101B-9397-08002B2CF9AE}" pid="26" name="EmailSubject">
    <vt:lpwstr/>
  </property>
  <property fmtid="{D5CDD505-2E9C-101B-9397-08002B2CF9AE}" pid="27" name="Kommentar">
    <vt:lpwstr/>
  </property>
  <property fmtid="{D5CDD505-2E9C-101B-9397-08002B2CF9AE}" pid="28" name="Status">
    <vt:lpwstr>neu</vt:lpwstr>
  </property>
  <property fmtid="{D5CDD505-2E9C-101B-9397-08002B2CF9AE}" pid="29" name="EmailCc0">
    <vt:lpwstr/>
  </property>
  <property fmtid="{D5CDD505-2E9C-101B-9397-08002B2CF9AE}" pid="30" name="EmailCc">
    <vt:lpwstr/>
  </property>
  <property fmtid="{D5CDD505-2E9C-101B-9397-08002B2CF9AE}" pid="31" name="EmailTo0">
    <vt:lpwstr/>
  </property>
  <property fmtid="{D5CDD505-2E9C-101B-9397-08002B2CF9AE}" pid="32" name="ZIP Anzeige">
    <vt:lpwstr>0</vt:lpwstr>
  </property>
  <property fmtid="{D5CDD505-2E9C-101B-9397-08002B2CF9AE}" pid="33" name="PublikationBis">
    <vt:lpwstr/>
  </property>
  <property fmtid="{D5CDD505-2E9C-101B-9397-08002B2CF9AE}" pid="34" name="PublikationVon">
    <vt:lpwstr/>
  </property>
  <property fmtid="{D5CDD505-2E9C-101B-9397-08002B2CF9AE}" pid="35" name="GültigkeitsdatumBis">
    <vt:lpwstr/>
  </property>
</Properties>
</file>