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6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snb.ch\daten\appsdata\PRIMA\Templates für PRIMA\Fachlichbasierte EHM\MIRE_U\2021.12.21\Original\"/>
    </mc:Choice>
  </mc:AlternateContent>
  <bookViews>
    <workbookView xWindow="1170" yWindow="15" windowWidth="10005" windowHeight="8160" tabRatio="842"/>
  </bookViews>
  <sheets>
    <sheet name="Start" sheetId="1" r:id="rId1"/>
    <sheet name="R201" sheetId="6" r:id="rId2"/>
    <sheet name="Validation" r:id="rId12" sheetId="7"/>
    <sheet name="Mapping" r:id="rId13" sheetId="8"/>
  </sheets>
  <definedNames>
    <definedName name="_xlnm._FilterDatabase" localSheetId="1" hidden="1">'R201'!$H$19:$K$40</definedName>
    <definedName name="C_MIR.AAK.GGU" localSheetId="1" hidden="true">'R201'!$K$25</definedName>
    <definedName name="C_MIR.AAK.SCM" localSheetId="1" hidden="true">'R201'!$K$23</definedName>
    <definedName name="C_MIR.AAK.SCN" localSheetId="1" hidden="true">'R201'!$K$24</definedName>
    <definedName name="C_MIR.AAK.TOT" localSheetId="1" hidden="true">'R201'!$K$21</definedName>
    <definedName name="C_MIR.ERF" localSheetId="1" hidden="true">'R201'!$K$37</definedName>
    <definedName name="C_MIR.ERF.UEE" localSheetId="1" hidden="true">'R201'!$K$39</definedName>
    <definedName name="C_MIR.ERF.UNE" localSheetId="1" hidden="true">'R201'!$K$40</definedName>
    <definedName name="C_MIR.MVE.GMP" localSheetId="1" hidden="true">'R201'!$K$31</definedName>
    <definedName name="C_MIR.MVE.KKE" localSheetId="1" hidden="true">'R201'!$K$33</definedName>
    <definedName name="C_MIR.MVE.KOB" localSheetId="1" hidden="true">'R201'!$K$35</definedName>
    <definedName name="C_MIR.MVE.TOT" localSheetId="1" hidden="true">'R201'!$K$29</definedName>
    <definedName name="C_MIR.MVE.VBA" localSheetId="1" hidden="true">'R201'!$K$32</definedName>
    <definedName name="C_MIR.MVE.VKE" localSheetId="1" hidden="true">'R201'!$K$34</definedName>
    <definedName name="D1_T" localSheetId="1" hidden="true">'R201'!$K$21,'R201'!$K$23:$K$25,'R201'!$K$29,'R201'!$K$30:$K$37,'R201'!$K$39:$K$40</definedName>
    <definedName name="D2_CHF" localSheetId="1" hidden="true">'R201'!$K$21,'R201'!$K$23:$K$25,'R201'!$K$29,'R201'!$K$30:$K$37,'R201'!$K$39:$K$40</definedName>
    <definedName name="D3_A3M" localSheetId="1" hidden="true">'R201'!$K$32,'R201'!$K$34</definedName>
    <definedName name="D3_B3M" localSheetId="1" hidden="true">'R201'!$K$31,'R201'!$K$35</definedName>
    <definedName name="D3_KUE" localSheetId="1" hidden="true">'R201'!$K$33</definedName>
    <definedName name="_xlnm.Print_Area" localSheetId="1">'R201'!$K$21:$M$41</definedName>
    <definedName name="_xlnm.Print_Area" localSheetId="0">Start!$A$1:$H$40</definedName>
    <definedName name="_xlnm.Print_Titles" localSheetId="1">'R201'!$A:$J,'R201'!$1:$20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'R201'!$H:$J,'R201'!$19:$20</definedName>
    <definedName name="P_Subtitle">Start!$B$8</definedName>
    <definedName name="P_Title">Start!$B$7</definedName>
    <definedName name="T_Konsi_Errors" localSheetId="1" hidden="true">'R201'!$B$5</definedName>
    <definedName name="T_Konsi_Rules_Column" localSheetId="1" hidden="true">'R201'!$K$44</definedName>
    <definedName name="T_Konsi_Rules_Cross" localSheetId="1" hidden="true">'R201'!$N$44</definedName>
    <definedName name="T_Konsi_Rules_Force_Single_Cell_Row" localSheetId="1" hidden="true">'R201'!$D$1</definedName>
    <definedName name="T_Konsi_Rules_Row" localSheetId="1" hidden="true">'R201'!$N$21</definedName>
    <definedName name="T_Konsi_Summary" localSheetId="0" hidden="true">Start!$D$21</definedName>
    <definedName name="T_Konsi_Warnings" localSheetId="1" hidden="true">'R201'!$B$6</definedName>
    <definedName name="Z_CB120B31_F776_4B30_B33D_0B8FCFE1E658_.wvu.Cols" localSheetId="1" hidden="1">'R201'!$A:$A,'R201'!$E:$J,'R201'!$O:$Q,'R201'!$T:$T</definedName>
    <definedName name="Z_CB120B31_F776_4B30_B33D_0B8FCFE1E658_.wvu.PrintArea" localSheetId="1" hidden="1">'R201'!$K$22:$L$41</definedName>
    <definedName name="Z_CB120B31_F776_4B30_B33D_0B8FCFE1E658_.wvu.PrintArea" localSheetId="0" hidden="1">Start!$A$1:$H$40</definedName>
    <definedName name="Z_CB120B31_F776_4B30_B33D_0B8FCFE1E658_.wvu.PrintTitles" localSheetId="1" hidden="1">'R201'!$A:$J,'R201'!$1:$19</definedName>
    <definedName name="Z_CB120B31_F776_4B30_B33D_0B8FCFE1E658_.wvu.Rows" localSheetId="1" hidden="1">'R201'!$7:$14</definedName>
    <definedName name="Z_CB120B31_F776_4B30_B33D_0B8FCFE1E658_.wvu.Rows" localSheetId="0" hidden="1">Start!$24:$24</definedName>
    <definedName name="Validation_K001_R201_K21_0" hidden="true">'R201'!$K$21,'R201'!$K$23:$K$25,'R201'!$K$21</definedName>
    <definedName name="Validation_K002_R201_K29_0" hidden="true">'R201'!$K$29,'R201'!$K$31:$K$35,'R201'!$K$29</definedName>
    <definedName name="Validation_K003_R201_K37_0" hidden="true">'R201'!$K$29,'R201'!$K$37,'R201'!$K$37</definedName>
    <definedName name="Validation_K004_R201_K39_0" hidden="true">'R201'!$K$21,'R201'!$K$37,'R201'!$K$39,'R201'!$K$39</definedName>
    <definedName name="Validation_K005_R201_K40_0" hidden="true">'R201'!$K$21,'R201'!$K$37,'R201'!$K$40,'R201'!$K$40</definedName>
    <definedName name="Validation_K006_R201_K21_0" hidden="true">'R201'!$K$21,'R201'!$K$21</definedName>
    <definedName name="Validation_K006_R201_K23_0" hidden="true">'R201'!$K$23,'R201'!$K$23</definedName>
    <definedName name="Validation_K006_R201_K24_0" hidden="true">'R201'!$K$24,'R201'!$K$24</definedName>
    <definedName name="Validation_K006_R201_K25_0" hidden="true">'R201'!$K$25,'R201'!$K$25</definedName>
    <definedName name="Validation_K006_R201_K29_0" hidden="true">'R201'!$K$29,'R201'!$K$29</definedName>
    <definedName name="Validation_K006_R201_K31_0" hidden="true">'R201'!$K$31,'R201'!$K$31</definedName>
    <definedName name="Validation_K006_R201_K32_0" hidden="true">'R201'!$K$32,'R201'!$K$32</definedName>
    <definedName name="Validation_K006_R201_K33_0" hidden="true">'R201'!$K$33,'R201'!$K$33</definedName>
    <definedName name="Validation_K006_R201_K34_0" hidden="true">'R201'!$K$34,'R201'!$K$34</definedName>
    <definedName name="Validation_K006_R201_K35_0" hidden="true">'R201'!$K$35,'R201'!$K$35</definedName>
    <definedName name="Validation_K006_R201_K37_0" hidden="true">'R201'!$K$37,'R201'!$K$37</definedName>
    <definedName name="Validation_K006_R201_K39_0" hidden="true">'R201'!$K$39,'R201'!$K$39</definedName>
    <definedName name="Validation_K006_R201_K40_0" hidden="true">'R201'!$K$40,'R201'!$K$40</definedName>
    <definedName name="ValidationSummary_R201_ERROR" hidden="true">Validation!B9</definedName>
    <definedName name="ValidationSummary_Total_ERROR" hidden="true">Validation!B5</definedName>
    <definedName name="_xlnm._FilterDatabase" localSheetId="2" hidden="true">Validation!$A$12:$F$30</definedName>
    <definedName name="_xlnm._FilterDatabase" localSheetId="3" hidden="true">Mapping!$A$3:$C$16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B4" i="6" l="1"/>
  <c r="B3" i="6"/>
  <c r="B1" i="6"/>
  <c r="G21" i="6" l="1"/>
  <c r="G29" i="6" l="1"/>
  <c r="G25" i="6" l="1"/>
  <c r="G40" i="6"/>
  <c r="G39" i="6"/>
  <c r="G37" i="6"/>
  <c r="G35" i="6"/>
  <c r="G34" i="6"/>
  <c r="G33" i="6"/>
  <c r="G32" i="6"/>
  <c r="G31" i="6"/>
  <c r="G24" i="6"/>
  <c r="G23" i="6"/>
  <c r="K18" i="6"/>
  <c r="B32" i="1" l="1"/>
  <c r="H37" i="1"/>
  <c r="H34" i="1" s="1"/>
  <c r="H35" i="1" l="1"/>
</calcChain>
</file>

<file path=xl/comments6.xml><?xml version="1.0" encoding="utf-8"?>
<comments xmlns="http://schemas.openxmlformats.org/spreadsheetml/2006/main">
  <authors>
    <author/>
    <author>SNB</author>
  </authors>
  <commentList>
    <comment ref="N21" authorId="1">
      <text>
        <t>Negative Werte</t>
      </text>
    </comment>
    <comment ref="O21" authorId="1">
      <text>
        <t>Total Anrechenbare Aktiven</t>
      </text>
    </comment>
    <comment ref="N23" authorId="1">
      <text>
        <t>Negative Werte</t>
      </text>
    </comment>
    <comment ref="N24" authorId="1">
      <text>
        <t>Negative Werte</t>
      </text>
    </comment>
    <comment ref="N25" authorId="1">
      <text>
        <t>Negative Werte</t>
      </text>
    </comment>
    <comment ref="N29" authorId="1">
      <text>
        <t>Negative Werte</t>
      </text>
    </comment>
    <comment ref="O29" authorId="1">
      <text>
        <t>Total Massgebliche Verbindlichkeiten</t>
      </text>
    </comment>
    <comment ref="N31" authorId="1">
      <text>
        <t>Negative Werte</t>
      </text>
    </comment>
    <comment ref="N32" authorId="1">
      <text>
        <t>Negative Werte</t>
      </text>
    </comment>
    <comment ref="N33" authorId="1">
      <text>
        <t>Negative Werte</t>
      </text>
    </comment>
    <comment ref="N34" authorId="1">
      <text>
        <t>Negative Werte</t>
      </text>
    </comment>
    <comment ref="N35" authorId="1">
      <text>
        <t>Negative Werte</t>
      </text>
    </comment>
    <comment ref="N37" authorId="1">
      <text>
        <t>Berechnung 2.5 % der massgeblichen Verbindlichkeiten</t>
      </text>
    </comment>
    <comment ref="O37" authorId="1">
      <text>
        <t>Negative Werte</t>
      </text>
    </comment>
    <comment ref="N39" authorId="1">
      <text>
        <t>Berechnung Übererfüllung</t>
      </text>
    </comment>
    <comment ref="O39" authorId="1">
      <text>
        <t>Negative Werte</t>
      </text>
    </comment>
    <comment ref="N40" authorId="1">
      <text>
        <t>Berechnung Untererfüllung</t>
      </text>
    </comment>
    <comment ref="O40" authorId="1">
      <text>
        <t>Negative Werte</t>
      </text>
    </comment>
  </commentList>
</comments>
</file>

<file path=xl/sharedStrings.xml><?xml version="1.0" encoding="utf-8"?>
<sst xmlns="http://schemas.openxmlformats.org/spreadsheetml/2006/main" count="234" uniqueCount="164">
  <si>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</si>
  <si>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</si>
  <si>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</si>
  <si>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</si>
  <si>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</si>
  <si>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</si>
  <si>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</si>
  <si>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</si>
  <si>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</si>
  <si>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</si>
  <si>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</si>
  <si>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</si>
  <si>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</si>
  <si>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Formular</t>
  </si>
  <si>
    <t>Version</t>
  </si>
  <si>
    <t>Unternehmung</t>
  </si>
  <si>
    <t>Category</t>
  </si>
  <si>
    <t>Mindestreserven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</si>
  <si>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Ende des Monats der abgeschlossenen Unterlegungsperiode</t>
    </r>
  </si>
  <si>
    <t>Anrechenbare Aktiven</t>
  </si>
  <si>
    <t>2.5 % der massgeblichen Verbindlichkeiten</t>
  </si>
  <si>
    <t>Total 
In- und Ausland</t>
  </si>
  <si>
    <t>D1_T</t>
  </si>
  <si>
    <t>D2_CHF</t>
  </si>
  <si>
    <t>D3</t>
  </si>
  <si>
    <t>Unterlegungsperiode bis zum 19. des folgenden Monats</t>
  </si>
  <si>
    <t>Schweizer Münzen</t>
  </si>
  <si>
    <t>Schweizer Noten</t>
  </si>
  <si>
    <t>Giroguthaben bei der SNB</t>
  </si>
  <si>
    <t>(Durchschnitte aus Tageswerten der Unterlegungsperiode)</t>
  </si>
  <si>
    <t>Verpflichtungen aus Geldmarktpapieren, die weder Banken noch Kunden zuordenbar sind und die innerhalb von drei Monaten fällig werden</t>
  </si>
  <si>
    <t>Verpflichtungen gegenüber Banken, die auf Sicht lauten oder innerhalb von drei Monaten fällig werden</t>
  </si>
  <si>
    <t>davon:
CHF-Positionen</t>
  </si>
  <si>
    <t>D4</t>
  </si>
  <si>
    <t>B3M</t>
  </si>
  <si>
    <t>KUE</t>
  </si>
  <si>
    <t>R201</t>
  </si>
  <si>
    <t>in 1'000 CHF</t>
  </si>
  <si>
    <t>MIRE_U</t>
  </si>
  <si>
    <t>Massgebliche Verbindlichkeiten</t>
  </si>
  <si>
    <t>(Durchschnitte aus den drei Monatsendwerten, vor Beginn der Unterlegungsperiode, ohne Fremdwährungen, ohne in Schweizer Franken umgerechneten Fremdwährungen und ohne Edelmetallverbindlichkeiten)</t>
  </si>
  <si>
    <t>Mindestreserveerfordernis</t>
  </si>
  <si>
    <t>20% der Verpflichtungen aus kündbaren Kundeneinlagen (ohne gebundene Vorsorgegelder, exklusive Callgelder)</t>
  </si>
  <si>
    <t>Verpflichtungen aus Kassenobligationen, die innerhalb von drei Monaten fällig werden</t>
  </si>
  <si>
    <t>Sprache</t>
  </si>
  <si>
    <t>C_MIR.AAK.TOT</t>
  </si>
  <si>
    <t>C_MIR.AAK.SCM</t>
  </si>
  <si>
    <t>C_MIR.AAK.SCN</t>
  </si>
  <si>
    <t>C_MIR.AAK.GGU</t>
  </si>
  <si>
    <t>C_MIR.MVE.TOT</t>
  </si>
  <si>
    <t>C_MIR.MVE.GMP</t>
  </si>
  <si>
    <t>C_MIR.MVE.VBA</t>
  </si>
  <si>
    <t>C_MIR.MVE.KKE</t>
  </si>
  <si>
    <t>C_MIR.MVE.VKE</t>
  </si>
  <si>
    <t>C_MIR.MVE.KOB</t>
  </si>
  <si>
    <t>C_MIR.ERF.UEE</t>
  </si>
  <si>
    <t>C_MIR.ERF.UNE</t>
  </si>
  <si>
    <t>A3M</t>
  </si>
  <si>
    <t>C_MIR.ERF</t>
  </si>
  <si>
    <t>de</t>
  </si>
  <si>
    <t>Revision</t>
  </si>
  <si>
    <t>Firma:</t>
  </si>
  <si>
    <t>TT.MM.JJJJ</t>
  </si>
  <si>
    <t>Anzahl Fehler</t>
  </si>
  <si>
    <t>Anzahl Warnungen</t>
  </si>
  <si>
    <t>Total</t>
  </si>
  <si>
    <t>Konsistenzprüfungen</t>
  </si>
  <si>
    <t>Tel: +41 58 631 00 00</t>
  </si>
  <si>
    <t>Verpflichtungen aus Kundeneinlagen, die auf Sicht lauten oder innerhalb von drei Monaten fällig werden (inklusive Callgelder)</t>
  </si>
  <si>
    <t>Übererfüllung</t>
  </si>
  <si>
    <t>Untererfüllung</t>
  </si>
  <si>
    <t>SNB-Code</t>
  </si>
  <si>
    <t>Techn-Nr.</t>
  </si>
  <si>
    <t>1.2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</si>
  <si>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 xml:space="preserve"> https://emi.snb.ch/de/emi/MIREX</t>
    </r>
  </si>
  <si>
    <t>Erfüllung</t>
  </si>
  <si>
    <t>1</t>
  </si>
  <si>
    <t>Statistik</t>
  </si>
  <si>
    <t>3</t>
  </si>
  <si>
    <t>Tabelle</t>
  </si>
  <si>
    <t>Regel-ID</t>
  </si>
  <si>
    <t>Name</t>
  </si>
  <si>
    <t>Excel-Regel</t>
  </si>
  <si>
    <t>Fachliche Regel</t>
  </si>
  <si>
    <t>Auswertung</t>
  </si>
  <si>
    <t>MIRE_U.K001</t>
  </si>
  <si>
    <t>Total Anrechenbare Aktiven</t>
  </si>
  <si>
    <t>K21=SUM(K25,K23,K24)(±0.001)</t>
  </si>
  <si>
    <t>MIR.AAK.TOT{T,CHF}=SUM(MIR.AAK.GGU{T,CHF},MIR.AAK.SCM{T,CHF},MIR.AAK.SCN{T,CHF})(±0.001)</t>
  </si>
  <si>
    <t>MIRE_U.K002</t>
  </si>
  <si>
    <t>Total Massgebliche Verbindlichkeiten</t>
  </si>
  <si>
    <t>K29=SUM(K31,K34,K33,K32,K35)(±0.001)</t>
  </si>
  <si>
    <t>MIR.MVE.TOT{T,CHF}=SUM(MIR.MVE.GMP{T,CHF,B3M},MIR.MVE.VKE{T,CHF,A3M},MIR.MVE.KKE{T,CHF,KUE},MIR.MVE.VBA{T,CHF,A3M},MIR.MVE.KOB{T,CHF,B3M})(±0.001)</t>
  </si>
  <si>
    <t>MIRE_U.K003</t>
  </si>
  <si>
    <t>Berechnung 2.5 % der massgeblichen Verbindlichkeiten</t>
  </si>
  <si>
    <t>K37=0.025*K29(±0.001)</t>
  </si>
  <si>
    <t>MIR.ERF{T,CHF}=0.025*MIR.MVE.TOT{T,CHF}(±0.001)</t>
  </si>
  <si>
    <t>MIRE_U.K004</t>
  </si>
  <si>
    <t>Berechnung Übererfüllung</t>
  </si>
  <si>
    <t>IF(K21-K37&gt;=0,K39=K21-K37(±0.001),NOT(K39&lt;&gt;0))</t>
  </si>
  <si>
    <t>IF(MIR.AAK.TOT{T,CHF}-MIR.ERF{T,CHF}&gt;=0,MIR.ERF.UEE{T,CHF}=MIR.AAK.TOT{T,CHF}-MIR.ERF{T,CHF}(±0.001),NOT(MIR.ERF.UEE{T,CHF}&lt;&gt;0))</t>
  </si>
  <si>
    <t>MIRE_U.K005</t>
  </si>
  <si>
    <t>Berechnung Untererfüllung</t>
  </si>
  <si>
    <t>IF(K21-K37&lt;0,K40=-1*(K21-K37)(±0.001),NOT(K40&lt;&gt;0))</t>
  </si>
  <si>
    <t>IF(MIR.AAK.TOT{T,CHF}-MIR.ERF{T,CHF}&lt;0,MIR.ERF.UNE{T,CHF}=-1*(MIR.AAK.TOT{T,CHF}-MIR.ERF{T,CHF})(±0.001),NOT(MIR.ERF.UNE{T,CHF}&lt;&gt;0))</t>
  </si>
  <si>
    <t>MIRE_U.K006</t>
  </si>
  <si>
    <t>Negative Werte</t>
  </si>
  <si>
    <t>K21&gt;=0</t>
  </si>
  <si>
    <t>MIR.AAK.TOT{T,CHF}&gt;=0</t>
  </si>
  <si>
    <t>K23&gt;=0</t>
  </si>
  <si>
    <t>MIR.AAK.SCM{T,CHF}&gt;=0</t>
  </si>
  <si>
    <t>K24&gt;=0</t>
  </si>
  <si>
    <t>MIR.AAK.SCN{T,CHF}&gt;=0</t>
  </si>
  <si>
    <t>K25&gt;=0</t>
  </si>
  <si>
    <t>MIR.AAK.GGU{T,CHF}&gt;=0</t>
  </si>
  <si>
    <t>K29&gt;=0</t>
  </si>
  <si>
    <t>MIR.MVE.TOT{T,CHF}&gt;=0</t>
  </si>
  <si>
    <t>K31&gt;=0</t>
  </si>
  <si>
    <t>MIR.MVE.GMP{T,CHF,B3M}&gt;=0</t>
  </si>
  <si>
    <t>K32&gt;=0</t>
  </si>
  <si>
    <t>MIR.MVE.VBA{T,CHF,A3M}&gt;=0</t>
  </si>
  <si>
    <t>K33&gt;=0</t>
  </si>
  <si>
    <t>MIR.MVE.KKE{T,CHF,KUE}&gt;=0</t>
  </si>
  <si>
    <t>K34&gt;=0</t>
  </si>
  <si>
    <t>MIR.MVE.VKE{T,CHF,A3M}&gt;=0</t>
  </si>
  <si>
    <t>K35&gt;=0</t>
  </si>
  <si>
    <t>MIR.MVE.KOB{T,CHF,B3M}&gt;=0</t>
  </si>
  <si>
    <t>K37&gt;=0</t>
  </si>
  <si>
    <t>MIR.ERF{T,CHF}&gt;=0</t>
  </si>
  <si>
    <t>K39&gt;=0</t>
  </si>
  <si>
    <t>MIR.ERF.UEE{T,CHF}&gt;=0</t>
  </si>
  <si>
    <t>K40&gt;=0</t>
  </si>
  <si>
    <t>MIR.ERF.UNE{T,CHF}&gt;=0</t>
  </si>
  <si>
    <t>ERROR</t>
  </si>
  <si>
    <t>WARNING</t>
  </si>
  <si>
    <t>Zuweisung der Excel-Zellen zu den fachlichen Schlüsseln</t>
  </si>
  <si>
    <t>Fachlicher Schlüssel</t>
  </si>
  <si>
    <t>Excel-Zelle</t>
  </si>
  <si>
    <t>MIR.AAK.SCM{T,CHF}</t>
  </si>
  <si>
    <t>K23</t>
  </si>
  <si>
    <t>MIR.AAK.SCN{T,CHF}</t>
  </si>
  <si>
    <t>K24</t>
  </si>
  <si>
    <t>MIR.AAK.GGU{T,CHF}</t>
  </si>
  <si>
    <t>K25</t>
  </si>
  <si>
    <t>MIR.AAK.TOT{T,CHF}</t>
  </si>
  <si>
    <t>K21</t>
  </si>
  <si>
    <t>MIR.MVE.GMP{T,CHF,B3M}</t>
  </si>
  <si>
    <t>K31</t>
  </si>
  <si>
    <t>MIR.MVE.VBA{T,CHF,A3M}</t>
  </si>
  <si>
    <t>K32</t>
  </si>
  <si>
    <t>MIR.MVE.KKE{T,CHF,KUE}</t>
  </si>
  <si>
    <t>K33</t>
  </si>
  <si>
    <t>MIR.MVE.VKE{T,CHF,A3M}</t>
  </si>
  <si>
    <t>K34</t>
  </si>
  <si>
    <t>MIR.MVE.KOB{T,CHF,B3M}</t>
  </si>
  <si>
    <t>K35</t>
  </si>
  <si>
    <t>MIR.MVE.TOT{T,CHF}</t>
  </si>
  <si>
    <t>K29</t>
  </si>
  <si>
    <t>MIR.ERF{T,CHF}</t>
  </si>
  <si>
    <t>K37</t>
  </si>
  <si>
    <t>MIR.ERF.UEE{T,CHF}</t>
  </si>
  <si>
    <t>K39</t>
  </si>
  <si>
    <t>MIR.ERF.UNE{T,CHF}</t>
  </si>
  <si>
    <t>K40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</si>
</sst>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"/>
    <numFmt numFmtId="165" formatCode="d/mm/yyyy"/>
    <numFmt numFmtId="166" formatCode="#,##0_);[Red]\-#,##0_);;@"/>
  </numFmts>
  <fonts count="3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4">
    <xf numFmtId="0" fontId="0" fillId="0" borderId="0"/>
    <xf numFmtId="166" fontId="10" fillId="0" borderId="1" applyFill="0">
      <protection locked="0"/>
    </xf>
    <xf numFmtId="0" fontId="10" fillId="2" borderId="2" applyNumberFormat="0">
      <alignment vertical="center"/>
    </xf>
    <xf numFmtId="166" fontId="10" fillId="0" borderId="1">
      <protection locked="0"/>
    </xf>
    <xf numFmtId="0" fontId="10" fillId="0" borderId="0" applyNumberFormat="0">
      <alignment horizontal="left" vertical="top" wrapText="1"/>
    </xf>
    <xf numFmtId="0" fontId="11" fillId="0" borderId="0" applyNumberFormat="0" applyFill="0" applyBorder="0" applyProtection="0">
      <alignment horizontal="left" vertical="top" wrapText="1"/>
    </xf>
    <xf numFmtId="0" fontId="12" fillId="0" borderId="0" applyNumberFormat="0" applyFill="0" applyBorder="0">
      <alignment horizontal="left" vertical="top" wrapText="1"/>
    </xf>
    <xf numFmtId="166" fontId="10" fillId="0" borderId="2" applyNumberFormat="0" applyFont="0" applyAlignment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49" fontId="10" fillId="5" borderId="2">
      <alignment horizontal="left"/>
    </xf>
    <xf numFmtId="0" fontId="10" fillId="0" borderId="3">
      <alignment horizontal="left" wrapText="1"/>
    </xf>
    <xf numFmtId="0" fontId="14" fillId="3" borderId="4">
      <alignment horizontal="center" vertical="center"/>
    </xf>
    <xf numFmtId="0" fontId="15" fillId="0" borderId="0">
      <alignment horizontal="left" wrapText="1"/>
    </xf>
    <xf numFmtId="0" fontId="10" fillId="5" borderId="2">
      <alignment horizontal="center"/>
    </xf>
  </cellStyleXfs>
  <cellXfs count="129">
    <xf numFmtId="0" fontId="0" fillId="0" borderId="0" xfId="0"/>
    <xf numFmtId="0" fontId="0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 textRotation="90"/>
    </xf>
    <xf numFmtId="0" fontId="16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0" fillId="0" borderId="5" xfId="8" applyFont="1" applyBorder="1" applyAlignment="1" applyProtection="1">
      <alignment horizontal="left" readingOrder="1"/>
    </xf>
    <xf numFmtId="0" fontId="19" fillId="0" borderId="5" xfId="0" applyFont="1" applyBorder="1"/>
    <xf numFmtId="0" fontId="16" fillId="0" borderId="0" xfId="0" applyFont="1"/>
    <xf numFmtId="0" fontId="5" fillId="0" borderId="0" xfId="0" applyFont="1" applyAlignment="1">
      <alignment horizontal="left"/>
    </xf>
    <xf numFmtId="0" fontId="19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5" xfId="0" applyFont="1" applyBorder="1"/>
    <xf numFmtId="166" fontId="10" fillId="0" borderId="1" xfId="3">
      <protection locked="0"/>
    </xf>
    <xf numFmtId="49" fontId="10" fillId="5" borderId="2" xfId="9">
      <alignment horizontal="left"/>
    </xf>
    <xf numFmtId="0" fontId="0" fillId="0" borderId="0" xfId="0" applyBorder="1"/>
    <xf numFmtId="0" fontId="16" fillId="0" borderId="0" xfId="0" applyFont="1"/>
    <xf numFmtId="0" fontId="5" fillId="0" borderId="0" xfId="0" applyFont="1" applyAlignment="1">
      <alignment horizontal="left" vertical="top"/>
    </xf>
    <xf numFmtId="0" fontId="21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5" fontId="8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1" fillId="0" borderId="0" xfId="5" applyAlignment="1">
      <alignment vertical="top"/>
    </xf>
    <xf numFmtId="49" fontId="10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6" fontId="10" fillId="0" borderId="1" xfId="1">
      <protection locked="0"/>
    </xf>
    <xf numFmtId="166" fontId="10" fillId="0" borderId="2" xfId="7" applyAlignment="1"/>
    <xf numFmtId="0" fontId="9" fillId="0" borderId="0" xfId="0" applyFont="1" applyBorder="1" applyAlignment="1"/>
    <xf numFmtId="0" fontId="5" fillId="0" borderId="0" xfId="0" applyFont="1" applyAlignment="1"/>
    <xf numFmtId="49" fontId="10" fillId="5" borderId="2" xfId="9" applyAlignment="1">
      <alignment horizontal="left" shrinkToFit="1"/>
    </xf>
    <xf numFmtId="0" fontId="0" fillId="0" borderId="0" xfId="0" applyAlignment="1"/>
    <xf numFmtId="0" fontId="21" fillId="0" borderId="0" xfId="0" applyFont="1" applyAlignment="1"/>
    <xf numFmtId="164" fontId="18" fillId="4" borderId="17" xfId="0" applyNumberFormat="1" applyFont="1" applyFill="1" applyBorder="1" applyAlignment="1" applyProtection="1">
      <alignment horizontal="center" vertical="center"/>
    </xf>
    <xf numFmtId="14" fontId="18" fillId="4" borderId="18" xfId="0" applyNumberFormat="1" applyFont="1" applyFill="1" applyBorder="1" applyAlignment="1" applyProtection="1">
      <alignment horizontal="center" vertical="center"/>
    </xf>
    <xf numFmtId="14" fontId="18" fillId="4" borderId="18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0" fillId="5" borderId="2" xfId="9" applyAlignment="1">
      <alignment horizontal="center"/>
    </xf>
    <xf numFmtId="0" fontId="5" fillId="0" borderId="5" xfId="0" applyFont="1" applyBorder="1" applyAlignment="1">
      <alignment horizontal="center"/>
    </xf>
    <xf numFmtId="49" fontId="0" fillId="5" borderId="2" xfId="9" applyFont="1" applyAlignment="1">
      <alignment horizontal="center"/>
    </xf>
    <xf numFmtId="0" fontId="0" fillId="0" borderId="0" xfId="0"/>
    <xf numFmtId="0" fontId="11" fillId="0" borderId="0" xfId="5" applyAlignment="1">
      <alignment wrapText="1"/>
    </xf>
    <xf numFmtId="0" fontId="0" fillId="0" borderId="15" xfId="4" applyFont="1" applyBorder="1" applyAlignment="1">
      <alignment horizontal="left" vertical="top" wrapText="1" indent="1"/>
    </xf>
    <xf numFmtId="49" fontId="0" fillId="5" borderId="15" xfId="9" applyFont="1" applyBorder="1" applyAlignment="1">
      <alignment horizontal="left" vertical="center" indent="1" shrinkToFit="1"/>
    </xf>
    <xf numFmtId="49" fontId="0" fillId="5" borderId="2" xfId="9" applyFont="1">
      <alignment horizontal="left"/>
    </xf>
    <xf numFmtId="49" fontId="0" fillId="5" borderId="2" xfId="9" applyFont="1" applyAlignment="1">
      <alignment horizontal="center" vertical="top"/>
    </xf>
    <xf numFmtId="49" fontId="10" fillId="5" borderId="2" xfId="9" applyAlignment="1">
      <alignment horizontal="left" vertical="top" shrinkToFit="1"/>
    </xf>
    <xf numFmtId="49" fontId="0" fillId="5" borderId="14" xfId="9" applyFont="1" applyBorder="1" applyAlignment="1">
      <alignment horizontal="left" vertical="center" indent="1" shrinkToFit="1"/>
    </xf>
    <xf numFmtId="0" fontId="10" fillId="5" borderId="2" xfId="13">
      <alignment horizontal="center"/>
    </xf>
    <xf numFmtId="0" fontId="10" fillId="5" borderId="14" xfId="13" applyBorder="1" applyAlignment="1">
      <alignment horizontal="center" vertical="center"/>
    </xf>
    <xf numFmtId="0" fontId="0" fillId="0" borderId="22" xfId="0" applyBorder="1"/>
    <xf numFmtId="0" fontId="0" fillId="0" borderId="3" xfId="10" applyFont="1">
      <alignment horizontal="left" wrapText="1"/>
    </xf>
    <xf numFmtId="0" fontId="0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2" xfId="7" applyNumberFormat="1" applyFont="1" applyAlignment="1"/>
    <xf numFmtId="0" fontId="5" fillId="0" borderId="13" xfId="0" applyFont="1" applyBorder="1" applyAlignment="1">
      <alignment horizontal="left" wrapText="1"/>
    </xf>
    <xf numFmtId="0" fontId="10" fillId="5" borderId="2" xfId="13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Font="1" applyBorder="1" applyAlignment="1">
      <alignment horizontal="right" vertical="center"/>
    </xf>
    <xf numFmtId="0" fontId="22" fillId="0" borderId="0" xfId="0" applyFont="1" applyAlignment="1">
      <alignment horizontal="left" readingOrder="1"/>
    </xf>
    <xf numFmtId="0" fontId="0" fillId="0" borderId="0" xfId="0" applyFont="1" applyAlignment="1"/>
    <xf numFmtId="0" fontId="0" fillId="0" borderId="14" xfId="0" applyBorder="1" applyAlignment="1">
      <alignment horizontal="left" vertical="top" wrapText="1" indent="2"/>
    </xf>
    <xf numFmtId="49" fontId="5" fillId="5" borderId="2" xfId="9" applyFont="1">
      <alignment horizontal="left"/>
    </xf>
    <xf numFmtId="0" fontId="12" fillId="0" borderId="0" xfId="0" applyFont="1" applyAlignment="1">
      <alignment horizontal="left" vertical="top"/>
    </xf>
    <xf numFmtId="0" fontId="0" fillId="0" borderId="0" xfId="0"/>
    <xf numFmtId="49" fontId="18" fillId="4" borderId="18" xfId="0" quotePrefix="1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/>
    <xf numFmtId="0" fontId="23" fillId="0" borderId="0" xfId="0" applyFont="1" applyAlignment="1">
      <alignment horizontal="left" readingOrder="1"/>
    </xf>
    <xf numFmtId="0" fontId="19" fillId="0" borderId="0" xfId="0" applyFont="1" applyAlignment="1"/>
    <xf numFmtId="0" fontId="23" fillId="0" borderId="0" xfId="0" applyFont="1" applyAlignment="1">
      <alignment horizontal="right" readingOrder="1"/>
    </xf>
    <xf numFmtId="0" fontId="20" fillId="0" borderId="0" xfId="8" applyFont="1" applyAlignment="1" applyProtection="1">
      <alignment horizontal="right"/>
    </xf>
    <xf numFmtId="0" fontId="19" fillId="0" borderId="0" xfId="0" applyFont="1" applyAlignment="1">
      <alignment horizontal="right"/>
    </xf>
    <xf numFmtId="14" fontId="18" fillId="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1" fillId="0" borderId="0" xfId="5" applyAlignment="1">
      <alignment horizontal="left" wrapText="1"/>
    </xf>
    <xf numFmtId="0" fontId="0" fillId="0" borderId="0" xfId="0"/>
    <xf numFmtId="0" fontId="11" fillId="0" borderId="0" xfId="5" applyAlignment="1">
      <alignment horizontal="left"/>
    </xf>
    <xf numFmtId="49" fontId="18" fillId="4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0" xfId="0"/>
    <xf numFmtId="0" fontId="24" fillId="0" borderId="12" xfId="0" applyFont="1" applyBorder="1" applyAlignment="1">
      <alignment horizontal="left" wrapText="1"/>
    </xf>
    <xf numFmtId="0" fontId="11" fillId="0" borderId="0" xfId="5" applyAlignment="1">
      <alignment horizontal="left" wrapText="1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5" borderId="1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6" applyBorder="1" applyAlignment="1">
      <alignment horizontal="left" wrapText="1" indent="1"/>
    </xf>
    <xf numFmtId="0" fontId="12" fillId="0" borderId="8" xfId="6" applyBorder="1" applyAlignment="1">
      <alignment horizontal="left" wrapText="1" indent="1"/>
    </xf>
    <xf numFmtId="0" fontId="12" fillId="0" borderId="3" xfId="6" applyBorder="1" applyAlignment="1">
      <alignment horizontal="left" indent="1"/>
    </xf>
    <xf numFmtId="0" fontId="12" fillId="0" borderId="3" xfId="6" applyBorder="1" applyAlignment="1">
      <alignment horizontal="left" wrapText="1" indent="1"/>
    </xf>
    <xf numFmtId="0" fontId="12" fillId="0" borderId="12" xfId="6" applyBorder="1" applyAlignment="1">
      <alignment horizontal="left" wrapText="1" inden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top" wrapText="1" indent="1"/>
    </xf>
    <xf numFmtId="0" fontId="0" fillId="0" borderId="28" xfId="0" applyBorder="true">
      <alignment wrapText="false"/>
    </xf>
    <xf numFmtId="0" fontId="25" fillId="0" borderId="0" xfId="0" applyFont="true">
      <alignment wrapText="false"/>
    </xf>
    <xf numFmtId="0" fontId="26" fillId="0" borderId="0" xfId="0" applyFont="true">
      <alignment wrapText="false"/>
    </xf>
    <xf numFmtId="0" fontId="27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28" xfId="0" applyBorder="true">
      <alignment wrapText="false"/>
      <protection locked="false"/>
    </xf>
    <xf numFmtId="0" fontId="28" fillId="0" borderId="0" xfId="0" applyFont="true">
      <alignment wrapText="false"/>
    </xf>
    <xf numFmtId="0" fontId="29" fillId="0" borderId="0" xfId="0" applyFont="true">
      <alignment wrapText="false"/>
    </xf>
    <xf numFmtId="0" fontId="30" fillId="0" borderId="0" xfId="0" applyFont="true">
      <alignment vertical="top" wrapText="false"/>
    </xf>
  </cellXfs>
  <cellStyles count="14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Standard" xfId="0" builtinId="0"/>
    <cellStyle name="ValMessage" xfId="11"/>
    <cellStyle name="ValMessTxt" xfId="12"/>
    <cellStyle name="ZeN" xfId="13"/>
  </cellStyles>
  <dxfs count="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MIRE_U"/>
          <xs:element name="SubjectId" type="xs:string"/>
          <xs:element name="ReferDate" type="xs:date"/>
          <xs:element name="Version" type="xs:string" fixed="1.2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MIR.AAK.SCM" type="InlandAusland_Waehrung" minOccurs="0">
            <xs:annotation>
              <xs:documentation>Mindestreserven.Anrechenbare Aktiven.Schweizer Münzen</xs:documentation>
            </xs:annotation>
          </xs:element>
          <xs:element name="MIR.AAK.SCN" type="InlandAusland_Waehrung" minOccurs="0">
            <xs:annotation>
              <xs:documentation>Mindestreserven.Anrechenbare Aktiven.Schweizer Noten</xs:documentation>
            </xs:annotation>
          </xs:element>
          <xs:element name="MIR.AAK.GGU" type="InlandAusland_Waehrung" minOccurs="0">
            <xs:annotation>
              <xs:documentation>Mindestreserven.Anrechenbare Aktiven.Giroguthaben bei der SNB</xs:documentation>
            </xs:annotation>
          </xs:element>
          <xs:element name="MIR.AAK.TOT" type="InlandAusland_Waehrung" minOccurs="0">
            <xs:annotation>
              <xs:documentation>Mindestreserven.Anrechenbare Aktiven.Total anrechenbare Aktiven</xs:documentation>
            </xs:annotation>
          </xs:element>
          <xs:element name="MIR.MVE.GMP" type="InlandAusland_Waehrung_FaelligkeitMIRE" minOccurs="0">
            <xs:annotation>
              <xs:documentation>Mindestreserven.Massgebliche Verbindlichkeiten.Verpflichtungen aus Geldmarktpapieren, die weder Banken noch Kunden zuordenbar sind und die innerhalb von drei Monaten fällig werden</xs:documentation>
            </xs:annotation>
          </xs:element>
          <xs:element name="MIR.MVE.VBA" type="InlandAusland_Waehrung_FaelligkeitMIRE1" minOccurs="0">
            <xs:annotation>
              <xs:documentation>Mindestreserven.Massgebliche Verbindlichkeiten.Verpflichtungen gegenüber Banken, die auf Sicht lauten oder innerhalb von drei Monaten fällig werden</xs:documentation>
            </xs:annotation>
          </xs:element>
          <xs:element name="MIR.MVE.KKE" type="InlandAusland_Waehrung_FaelligkeitMIRE2" minOccurs="0">
            <xs:annotation>
              <xs:documentation>Mindestreserven.Massgebliche Verbindlichkeiten.20% der Verpflichtungen aus kündbaren Kundeneinlagen (ohne gebundene Vorsorgegelder, exklusive Callgelder)</xs:documentation>
            </xs:annotation>
          </xs:element>
          <xs:element name="MIR.MVE.VKE" type="InlandAusland_Waehrung_FaelligkeitMIRE1" minOccurs="0">
            <xs:annotation>
              <xs:documentation>Mindestreserven.Massgebliche Verbindlichkeiten.Verpflichtungen aus Kundeneinlagen, die auf Sicht lauten oder innerhalb von drei Monaten fällig werden (inklusive Callgelder)</xs:documentation>
            </xs:annotation>
          </xs:element>
          <xs:element name="MIR.MVE.KOB" type="InlandAusland_Waehrung_FaelligkeitMIRE" minOccurs="0">
            <xs:annotation>
              <xs:documentation>Mindestreserven.Massgebliche Verbindlichkeiten.Verpflichtungen aus Kassenobligationen, die innerhalb von drei Monaten fällig werden</xs:documentation>
            </xs:annotation>
          </xs:element>
          <xs:element name="MIR.MVE.TOT" type="InlandAusland_Waehrung" minOccurs="0">
            <xs:annotation>
              <xs:documentation>Mindestreserven.Massgebliche Verbindlichkeiten.Total massgebliche Verbindlichkeiten</xs:documentation>
            </xs:annotation>
          </xs:element>
          <xs:element name="MIR.ERF" type="InlandAusland_Waehrung" minOccurs="0">
            <xs:annotation>
              <xs:documentation>Mindestreserven.Mindestreserveerfordernis</xs:documentation>
            </xs:annotation>
          </xs:element>
          <xs:element name="MIR.ERF.UEE" type="InlandAusland_Waehrung" minOccurs="0">
            <xs:annotation>
              <xs:documentation>Mindestreserven.Mindestreserveerfordernis.Übererfüllung</xs:documentation>
            </xs:annotation>
          </xs:element>
          <xs:element name="MIR.ERF.UNE" type="InlandAusland_Waehrung" minOccurs="0">
            <xs:annotation>
              <xs:documentation>Mindestreserven.Mindestreserveerfordernis.Untererfüllung</xs:documentation>
            </xs:annotation>
          </xs:element>
        </xs:all>
      </xs:complexType>
      <xs:complexType name="InlandAusland_Waehrung_FaelligkeitMIRE">
        <xs:all>
          <xs:element ref="T.CHF.B3M" minOccurs="0"/>
        </xs:all>
      </xs:complexType>
      <xs:complexType name="InlandAusland_Waehrung_FaelligkeitMIRE1">
        <xs:all>
          <xs:element ref="T.CHF.A3M" minOccurs="0"/>
        </xs:all>
      </xs:complexType>
      <xs:complexType name="InlandAusland_Waehrung_FaelligkeitMIRE2">
        <xs:all>
          <xs:element ref="T.CHF.KUE" minOccurs="0"/>
        </xs:all>
      </xs:complexType>
      <xs:complexType name="InlandAusland_Waehrung">
        <xs:all>
          <xs:element ref="T.CHF" minOccurs="0"/>
        </xs:all>
      </xs:complexType>
      <xs:element name="T.CHF.B3M" type="xs:double">
        <xs:annotation>
          <xs:documentation>Total Inland und Ausland,Schweizer Franken,Restlaufzeit bis 3 Monate</xs:documentation>
        </xs:annotation>
      </xs:element>
      <xs:element name="T.CHF.A3M" type="xs:double">
        <xs:annotation>
          <xs:documentation>Total Inland und Ausland,Schweizer Franken,Auf Sicht und Restlaufzeit bis 3 Monate</xs:documentation>
        </xs:annotation>
      </xs:element>
      <xs:element name="T.CHF.KUE" type="xs:double">
        <xs:annotation>
          <xs:documentation>Total Inland und Ausland,Schweizer Franken,Kündbar</xs:documentation>
        </xs:annotation>
      </xs:element>
      <xs:element name="T.CHF" type="xs:double">
        <xs:annotation>
          <xs:documentation>Total Inland und Ausland,Schweizer Franken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1"/>
          <xs:element name="Language" type="xs:string" fixed="de"/>
          <xs:element name="TechNumber" type="xs:string" fixed="3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4.xml" Type="http://schemas.openxmlformats.org/officeDocument/2006/relationships/customXml"/><Relationship Id="rId11" Target="xmlMaps.xml" Type="http://schemas.openxmlformats.org/officeDocument/2006/relationships/xmlMaps"/><Relationship Id="rId12" Target="worksheets/sheet7.xml" Type="http://schemas.openxmlformats.org/officeDocument/2006/relationships/worksheet"/><Relationship Id="rId13" Target="worksheets/sheet8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Relationship Id="rId7" Target="../customXml/item1.xml" Type="http://schemas.openxmlformats.org/officeDocument/2006/relationships/customXml"/><Relationship Id="rId8" Target="../customXml/item2.xml" Type="http://schemas.openxmlformats.org/officeDocument/2006/relationships/customXml"/><Relationship Id="rId9" Target="../customXml/item3.xml" Type="http://schemas.openxmlformats.org/officeDocument/2006/relationships/customXml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2" r="B3" connectionId="0">
    <xmlCellPr id="2" uniqueName="_Report_Version">
      <xmlPr mapId="1" xpath="/Report/Version" xmlDataType="string"/>
    </xmlCellPr>
  </singleXmlCell>
  <singleXmlCell id="3" r="B1" connectionId="0">
    <xmlCellPr id="3" uniqueName="_Report_ReportName">
      <xmlPr mapId="1" xpath="/Report/ReportName" xmlDataType="string"/>
    </xmlCellPr>
  </singleXmlCell>
  <singleXmlCell id="11" r="H1" connectionId="0">
    <xmlCellPr id="11" uniqueName="_Report_SubjectId">
      <xmlPr mapId="1" xpath="/Report/SubjectId" xmlDataType="string"/>
    </xmlCellPr>
  </singleXmlCell>
  <singleXmlCell id="13" r="H2" connectionId="0">
    <xmlCellPr id="13" uniqueName="_Report_ReferDate">
      <xmlPr mapId="1" xpath="/Report/ReferDate" xmlDataType="date"/>
    </xmlCellPr>
  </singleXmlCell>
  <singleXmlCell id="18" r="B4" connectionId="0">
    <xmlCellPr id="18" uniqueName="_Report_Revision">
      <xmlPr mapId="2" xpath="/Report/Revision" xmlDataType="string"/>
    </xmlCellPr>
  </singleXmlCell>
  <singleXmlCell id="19" r="B5" connectionId="0">
    <xmlCellPr id="19" uniqueName="_Report_Language">
      <xmlPr mapId="2" xpath="/Report/Language" xmlDataType="string"/>
    </xmlCellPr>
  </singleXmlCell>
  <singleXmlCell id="20" r="B6" connectionId="0">
    <xmlCellPr id="20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K29" connectionId="0">
    <xmlCellPr id="1" uniqueName="_Report_Observations_MIR.MVE.TOT_T.CHF">
      <xmlPr mapId="1" xpath="/Report/Observations/MIR.MVE.TOT/T.CHF" xmlDataType="double"/>
    </xmlCellPr>
  </singleXmlCell>
  <singleXmlCell id="4" r="K40" connectionId="0">
    <xmlCellPr id="4" uniqueName="_Report_Observations_MIR.ERF.UNE_T.CHF">
      <xmlPr mapId="1" xpath="/Report/Observations/MIR.ERF.UNE/T.CHF" xmlDataType="double"/>
    </xmlCellPr>
  </singleXmlCell>
  <singleXmlCell id="5" r="K31" connectionId="0">
    <xmlCellPr id="5" uniqueName="_Report_Observations_MIR.MVE.GMP_T.CHF.B3M">
      <xmlPr mapId="1" xpath="/Report/Observations/MIR.MVE.GMP/T.CHF.B3M" xmlDataType="double"/>
    </xmlCellPr>
  </singleXmlCell>
  <singleXmlCell id="6" r="K25" connectionId="0">
    <xmlCellPr id="6" uniqueName="_Report_Observations_MIR.AAK.GGU_T.CHF">
      <xmlPr mapId="1" xpath="/Report/Observations/MIR.AAK.GGU/T.CHF" xmlDataType="double"/>
    </xmlCellPr>
  </singleXmlCell>
  <singleXmlCell id="7" r="K37" connectionId="0">
    <xmlCellPr id="7" uniqueName="_Report_Observations_MIR.ERF_T.CHF">
      <xmlPr mapId="1" xpath="/Report/Observations/MIR.ERF/T.CHF" xmlDataType="double"/>
    </xmlCellPr>
  </singleXmlCell>
  <singleXmlCell id="8" r="K39" connectionId="0">
    <xmlCellPr id="8" uniqueName="_Report_Observations_MIR.ERF.UEE_T.CHF">
      <xmlPr mapId="1" xpath="/Report/Observations/MIR.ERF.UEE/T.CHF" xmlDataType="double"/>
    </xmlCellPr>
  </singleXmlCell>
  <singleXmlCell id="9" r="K21" connectionId="0">
    <xmlCellPr id="9" uniqueName="_Report_Observations_MIR.AAK.TOT_T.CHF">
      <xmlPr mapId="1" xpath="/Report/Observations/MIR.AAK.TOT/T.CHF" xmlDataType="double"/>
    </xmlCellPr>
  </singleXmlCell>
  <singleXmlCell id="10" r="K32" connectionId="0">
    <xmlCellPr id="10" uniqueName="_Report_Observations_MIR.MVE.VBA_T.CHF.A3M">
      <xmlPr mapId="1" xpath="/Report/Observations/MIR.MVE.VBA/T.CHF.A3M" xmlDataType="double"/>
    </xmlCellPr>
  </singleXmlCell>
  <singleXmlCell id="12" r="K33" connectionId="0">
    <xmlCellPr id="12" uniqueName="_Report_Observations_MIR.MVE.KKE_T.CHF.KUE">
      <xmlPr mapId="1" xpath="/Report/Observations/MIR.MVE.KKE/T.CHF.KUE" xmlDataType="double"/>
    </xmlCellPr>
  </singleXmlCell>
  <singleXmlCell id="14" r="K23" connectionId="0">
    <xmlCellPr id="14" uniqueName="_Report_Observations_MIR.AAK.SCM_T.CHF">
      <xmlPr mapId="1" xpath="/Report/Observations/MIR.AAK.SCM/T.CHF" xmlDataType="double"/>
    </xmlCellPr>
  </singleXmlCell>
  <singleXmlCell id="15" r="K34" connectionId="0">
    <xmlCellPr id="15" uniqueName="_Report_Observations_MIR.MVE.VKE_T.CHF.A3M">
      <xmlPr mapId="1" xpath="/Report/Observations/MIR.MVE.VKE/T.CHF.A3M" xmlDataType="double"/>
    </xmlCellPr>
  </singleXmlCell>
  <singleXmlCell id="16" r="K24" connectionId="0">
    <xmlCellPr id="16" uniqueName="_Report_Observations_MIR.AAK.SCN_T.CHF">
      <xmlPr mapId="1" xpath="/Report/Observations/MIR.AAK.SCN/T.CHF" xmlDataType="double"/>
    </xmlCellPr>
  </singleXmlCell>
  <singleXmlCell id="17" r="K35" connectionId="0">
    <xmlCellPr id="17" uniqueName="_Report_Observations_MIR.MVE.KOB_T.CHF.B3M">
      <xmlPr mapId="1" xpath="/Report/Observations/MIR.MVE.KOB/T.CHF.B3M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6.xml" Type="http://schemas.openxmlformats.org/officeDocument/2006/relationships/comments"/><Relationship Id="rId6" Target="../drawings/vmlDrawing3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2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0" width="0.85546875" collapsed="false"/>
    <col min="2" max="2" customWidth="true" style="10" width="17.28515625" collapsed="false"/>
    <col min="3" max="3" customWidth="true" style="10" width="12.5703125" collapsed="false"/>
    <col min="4" max="5" customWidth="true" style="10" width="18.7109375" collapsed="false"/>
    <col min="6" max="6" customWidth="true" style="10" width="8.5703125" collapsed="false"/>
    <col min="7" max="7" customWidth="true" style="10" width="12.7109375" collapsed="false"/>
    <col min="8" max="8" customWidth="true" style="10" width="15.0" collapsed="false"/>
    <col min="9" max="9" customWidth="true" style="10" width="7.28515625" collapsed="false"/>
    <col min="10" max="16384" style="10" width="11.42578125" collapsed="false"/>
  </cols>
  <sheetData>
    <row r="1" spans="1:10" ht="20.100000000000001" customHeight="1" x14ac:dyDescent="0.2">
      <c r="B1" s="44" t="s">
        <v>38</v>
      </c>
      <c r="C1" s="86" t="s">
        <v>1</v>
      </c>
      <c r="G1" s="78" t="s">
        <v>71</v>
      </c>
      <c r="H1" s="98" t="s">
        <v>4</v>
      </c>
      <c r="J1" s="3" t="s">
        <v>5</v>
      </c>
    </row>
    <row r="2" spans="1:10" ht="20.100000000000001" customHeight="1" x14ac:dyDescent="0.2">
      <c r="B2" s="44" t="s">
        <v>36</v>
      </c>
      <c r="C2" s="86" t="s">
        <v>2</v>
      </c>
      <c r="G2" s="78" t="s">
        <v>3</v>
      </c>
      <c r="H2" s="93" t="s">
        <v>62</v>
      </c>
    </row>
    <row r="3" spans="1:10" ht="20.100000000000001" customHeight="1" x14ac:dyDescent="0.2">
      <c r="B3" s="85" t="s">
        <v>73</v>
      </c>
      <c r="C3" s="86" t="s">
        <v>14</v>
      </c>
    </row>
    <row r="4" spans="1:10" ht="20.100000000000001" customHeight="1" x14ac:dyDescent="0.2">
      <c r="B4" s="85" t="s">
        <v>76</v>
      </c>
      <c r="C4" s="86" t="s">
        <v>60</v>
      </c>
      <c r="D4" s="30"/>
      <c r="E4" s="30"/>
      <c r="G4" s="20"/>
      <c r="H4" s="20"/>
    </row>
    <row r="5" spans="1:10" ht="20.100000000000001" customHeight="1" x14ac:dyDescent="0.2">
      <c r="B5" s="46" t="s">
        <v>59</v>
      </c>
      <c r="C5" s="86" t="s">
        <v>44</v>
      </c>
      <c r="D5" s="30"/>
      <c r="E5" s="30"/>
      <c r="G5" s="20"/>
      <c r="H5" s="20"/>
    </row>
    <row r="6" spans="1:10" s="20" customFormat="1" ht="21" customHeight="1" x14ac:dyDescent="0.2">
      <c r="B6" s="85" t="s">
        <v>78</v>
      </c>
      <c r="C6" s="86" t="s">
        <v>72</v>
      </c>
      <c r="D6" s="30"/>
      <c r="E6" s="30"/>
    </row>
    <row r="7" spans="1:10" s="20" customFormat="1" ht="39.950000000000003" customHeight="1" x14ac:dyDescent="0.25">
      <c r="B7" s="102" t="s">
        <v>17</v>
      </c>
      <c r="C7" s="102"/>
      <c r="D7" s="102"/>
      <c r="E7" s="102"/>
      <c r="F7" s="102"/>
      <c r="G7" s="102"/>
      <c r="H7" s="102"/>
    </row>
    <row r="8" spans="1:10" s="20" customFormat="1" ht="21" customHeight="1" x14ac:dyDescent="0.2">
      <c r="B8" s="103" t="s">
        <v>15</v>
      </c>
      <c r="C8" s="103"/>
      <c r="D8" s="103"/>
      <c r="E8" s="103"/>
      <c r="F8" s="103"/>
      <c r="G8" s="103"/>
      <c r="H8" s="103"/>
    </row>
    <row r="9" spans="1:10" s="20" customFormat="1" ht="21" hidden="1" customHeight="1" x14ac:dyDescent="0.2">
      <c r="B9" s="83"/>
      <c r="C9" s="83"/>
      <c r="D9" s="83"/>
      <c r="E9" s="83"/>
      <c r="F9" s="83"/>
      <c r="G9" s="83"/>
      <c r="H9" s="84"/>
    </row>
    <row r="10" spans="1:10" ht="27" customHeight="1" x14ac:dyDescent="0.2">
      <c r="B10" s="26"/>
    </row>
    <row r="11" spans="1:10" ht="18" customHeight="1" x14ac:dyDescent="0.2">
      <c r="A11" s="4"/>
      <c r="B11" s="5"/>
      <c r="C11" s="5"/>
      <c r="D11" s="106"/>
      <c r="E11" s="106"/>
      <c r="F11" s="106"/>
      <c r="G11" s="106"/>
      <c r="H11" s="5"/>
    </row>
    <row r="12" spans="1:10" ht="36" customHeight="1" x14ac:dyDescent="0.2">
      <c r="A12" s="4"/>
      <c r="B12" s="87" t="s">
        <v>61</v>
      </c>
      <c r="C12" s="5"/>
      <c r="D12" s="111"/>
      <c r="E12" s="111"/>
      <c r="F12" s="111"/>
      <c r="G12" s="111"/>
      <c r="H12" s="111"/>
    </row>
    <row r="13" spans="1:10" s="59" customFormat="1" ht="12.75" x14ac:dyDescent="0.2">
      <c r="D13" s="105"/>
      <c r="E13" s="105"/>
      <c r="F13" s="105"/>
      <c r="G13" s="105"/>
    </row>
    <row r="14" spans="1:10" s="59" customFormat="1" ht="12.75" hidden="1" x14ac:dyDescent="0.2">
      <c r="D14" s="105"/>
      <c r="E14" s="105"/>
      <c r="F14" s="105"/>
      <c r="G14" s="105"/>
    </row>
    <row r="15" spans="1:10" s="59" customFormat="1" ht="12.75" hidden="1" x14ac:dyDescent="0.2">
      <c r="D15" s="105"/>
      <c r="E15" s="105"/>
      <c r="F15" s="105"/>
      <c r="G15" s="105"/>
    </row>
    <row r="16" spans="1:10" s="59" customFormat="1" ht="12.75" hidden="1" x14ac:dyDescent="0.2">
      <c r="D16" s="105"/>
      <c r="E16" s="105"/>
      <c r="F16" s="105"/>
      <c r="G16" s="105"/>
    </row>
    <row r="17" spans="1:16" s="59" customFormat="1" ht="12.75" hidden="1" x14ac:dyDescent="0.2">
      <c r="D17" s="105"/>
      <c r="E17" s="105"/>
      <c r="F17" s="105"/>
      <c r="G17" s="105"/>
    </row>
    <row r="18" spans="1:16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2"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 t="s">
        <v>66</v>
      </c>
      <c r="C20" s="5"/>
      <c r="D20" s="7" t="s">
        <v>63</v>
      </c>
      <c r="E20" s="7" t="s">
        <v>64</v>
      </c>
      <c r="F20" s="7"/>
      <c r="G20" s="7"/>
      <c r="H20" s="5"/>
    </row>
    <row r="21" spans="1:16" x14ac:dyDescent="0.2">
      <c r="B21" s="6"/>
      <c r="C21" s="5" t="s">
        <v>65</v>
      </c>
      <c r="D21" s="7">
        <f>Validation!B5</f>
      </c>
      <c r="E21" s="7"/>
      <c r="F21" s="7"/>
      <c r="G21" s="7"/>
      <c r="H21" s="5"/>
    </row>
    <row r="22">
      <c r="C22" t="s">
        <v>36</v>
      </c>
      <c r="D22">
        <f>Validation!B9</f>
      </c>
    </row>
    <row r="23" spans="1:16" x14ac:dyDescent="0.2">
      <c r="B23" s="6"/>
      <c r="C23" s="5"/>
      <c r="D23" s="7"/>
      <c r="E23" s="7"/>
      <c r="F23" s="7"/>
      <c r="G23" s="7"/>
      <c r="H23" s="5"/>
    </row>
    <row r="24" spans="1:16" s="20" customFormat="1" hidden="1" x14ac:dyDescent="0.2">
      <c r="B24" s="6"/>
      <c r="C24" s="5"/>
      <c r="D24" s="7"/>
      <c r="E24" s="7"/>
      <c r="F24" s="7"/>
      <c r="G24" s="7"/>
      <c r="H24" s="5"/>
    </row>
    <row r="25" spans="1:16" hidden="1" x14ac:dyDescent="0.2">
      <c r="B25" s="6"/>
      <c r="C25" s="5"/>
      <c r="D25" s="7"/>
      <c r="E25" s="7"/>
      <c r="F25" s="7"/>
      <c r="G25" s="7"/>
      <c r="H25" s="5"/>
    </row>
    <row r="26" spans="1:16" ht="15" customHeight="1" x14ac:dyDescent="0.2">
      <c r="B26" s="6"/>
      <c r="C26" s="5"/>
      <c r="D26" s="7"/>
      <c r="E26" s="7"/>
      <c r="F26" s="7"/>
      <c r="G26" s="7"/>
      <c r="H26" s="5"/>
      <c r="P26" s="2"/>
    </row>
    <row r="27" spans="1:16" s="20" customFormat="1" ht="41.25" customHeight="1" x14ac:dyDescent="0.2">
      <c r="B27" s="108" t="s">
        <v>18</v>
      </c>
      <c r="C27" s="109"/>
      <c r="D27" s="109"/>
      <c r="E27" s="109"/>
      <c r="F27" s="109"/>
      <c r="G27" s="109"/>
      <c r="H27" s="110"/>
    </row>
    <row r="28" spans="1:16" s="20" customFormat="1" x14ac:dyDescent="0.2">
      <c r="B28" s="11"/>
      <c r="C28" s="11"/>
      <c r="D28" s="11"/>
      <c r="E28" s="11"/>
      <c r="F28" s="11"/>
      <c r="G28" s="11"/>
      <c r="H28" s="11"/>
    </row>
    <row r="29" spans="1:16" s="20" customFormat="1" ht="21" customHeight="1" x14ac:dyDescent="0.2">
      <c r="B29" s="107" t="s">
        <v>74</v>
      </c>
      <c r="C29" s="107"/>
      <c r="D29" s="107"/>
      <c r="E29" s="107"/>
      <c r="F29" s="107"/>
      <c r="G29" s="107"/>
      <c r="H29" s="107"/>
    </row>
    <row r="30" spans="1:16" s="20" customFormat="1" x14ac:dyDescent="0.2">
      <c r="B30" s="13" t="s">
        <v>12</v>
      </c>
      <c r="C30" s="29"/>
      <c r="D30" s="29"/>
      <c r="E30" s="29"/>
      <c r="F30" s="29"/>
      <c r="G30" s="29"/>
      <c r="H30" s="29"/>
    </row>
    <row r="31" spans="1:16" s="20" customFormat="1" ht="21" customHeight="1" x14ac:dyDescent="0.2">
      <c r="B31" s="104" t="s">
        <v>10</v>
      </c>
      <c r="C31" s="104"/>
      <c r="D31" s="104"/>
      <c r="E31" s="104"/>
      <c r="F31" s="104"/>
      <c r="G31" s="104"/>
      <c r="H31" s="104"/>
    </row>
    <row r="32" spans="1:16" x14ac:dyDescent="0.2">
      <c r="B32" s="104" t="str">
        <f><![CDATA["unter Angabe Ihres Codes ("&H1&"), der Erhebung ("&B1&") und des Stichdatums ("&IF(ISTEXT(H2),H2,DAY(H2)&"."&MONTH(H2)&"."&YEAR(H2))&")."]]></f>
        <v>unter Angabe Ihres Codes (XXXXXX), der Erhebung (MIRE_U) und des Stichdatums (TT.MM.JJJJ).</v>
      </c>
      <c r="C32" s="104"/>
      <c r="D32" s="104"/>
      <c r="E32" s="104"/>
      <c r="F32" s="104"/>
      <c r="G32" s="104"/>
      <c r="H32" s="104"/>
    </row>
    <row r="33" spans="2:11" ht="15" customHeight="1" x14ac:dyDescent="0.2">
      <c r="B33" s="8"/>
      <c r="C33" s="9"/>
      <c r="D33" s="9"/>
      <c r="E33" s="9"/>
      <c r="F33" s="9"/>
      <c r="G33" s="9"/>
      <c r="H33" s="9"/>
    </row>
    <row r="34" spans="2:11" ht="21" customHeight="1" x14ac:dyDescent="0.2">
      <c r="B34" s="88" t="s">
        <v>0</v>
      </c>
      <c r="C34" s="89"/>
      <c r="D34" s="89"/>
      <c r="E34" s="89"/>
      <c r="F34" s="90" t="s">
        <v>9</v>
      </c>
      <c r="G34" s="89"/>
      <c r="H34" s="91" t="str">
        <f>HYPERLINK("mailto:forms@snb.ch?subject="&amp;H37&amp;" Formularbestellung","forms@snb.ch")</f>
        <v>forms@snb.ch</v>
      </c>
    </row>
    <row r="35" spans="2:11" x14ac:dyDescent="0.2">
      <c r="B35" s="88" t="s">
        <v>77</v>
      </c>
      <c r="C35" s="89"/>
      <c r="D35" s="89"/>
      <c r="E35" s="89"/>
      <c r="F35" s="92" t="s">
        <v>8</v>
      </c>
      <c r="G35" s="89"/>
      <c r="H35" s="91" t="str">
        <f>HYPERLINK("mailto:statistik.erhebungen@snb.ch?subject="&amp;H37&amp;" Anfrage","statistik.erhebungen@snb.ch")</f>
        <v>statistik.erhebungen@snb.ch</v>
      </c>
    </row>
    <row r="36" spans="2:11" x14ac:dyDescent="0.2">
      <c r="B36" s="88" t="s">
        <v>7</v>
      </c>
      <c r="C36" s="89"/>
      <c r="D36" s="89"/>
      <c r="E36" s="89"/>
      <c r="F36" s="92"/>
      <c r="G36" s="89"/>
      <c r="H36" s="91"/>
      <c r="K36" s="1"/>
    </row>
    <row r="37" spans="2:11" x14ac:dyDescent="0.2">
      <c r="B37" s="88" t="s">
        <v>11</v>
      </c>
      <c r="C37" s="89"/>
      <c r="D37" s="89"/>
      <c r="E37" s="89"/>
      <c r="F37" s="92" t="s">
        <v>6</v>
      </c>
      <c r="G37" s="89"/>
      <c r="H37" s="92" t="str">
        <f><![CDATA[H1&" "&""&B1&" "&IF(ISTEXT(H2),H2,DAY(H2)&"."&MONTH(H2)&"."&YEAR(H2))]]></f>
        <v>XXXXXX MIRE_U TT.MM.JJJJ</v>
      </c>
      <c r="K37" s="1"/>
    </row>
    <row r="38" spans="2:11" x14ac:dyDescent="0.2">
      <c r="B38" s="88" t="s">
        <v>67</v>
      </c>
      <c r="C38" s="80"/>
      <c r="D38" s="80"/>
      <c r="E38" s="80"/>
      <c r="F38" s="1"/>
      <c r="G38" s="1"/>
      <c r="H38" s="1"/>
    </row>
    <row r="39" spans="2:11" x14ac:dyDescent="0.2">
      <c r="B39" s="79"/>
      <c r="C39" s="80"/>
      <c r="D39" s="80"/>
      <c r="E39" s="80"/>
      <c r="F39" s="80"/>
      <c r="G39" s="80"/>
      <c r="H39" s="80"/>
    </row>
    <row r="40" spans="2:11" ht="12.95" customHeight="1" x14ac:dyDescent="0.2">
      <c r="C40" s="12"/>
      <c r="D40" s="12"/>
      <c r="E40" s="12"/>
      <c r="F40" s="12"/>
      <c r="G40" s="12"/>
      <c r="H40" s="12"/>
    </row>
    <row r="62" spans="2:2" x14ac:dyDescent="0.2">
      <c r="B62" s="99"/>
    </row>
  </sheetData>
  <sheetProtection sheet="true" objects="true" selectLockedCells="false" selectUnlockedCells="false" formatCells="true" formatColumns="true" formatRows="true" insertColumns="true" insertRows="true" insertHyperlinks="true" deleteColumns="true" deleteRows="true" sort="true" autoFilter="true" pivotTables="true" scenario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7:H7"/>
    <mergeCell ref="B8:H8"/>
    <mergeCell ref="B32:H32"/>
    <mergeCell ref="D17:G17"/>
    <mergeCell ref="D11:G11"/>
    <mergeCell ref="D13:G13"/>
    <mergeCell ref="D14:G14"/>
    <mergeCell ref="B29:H29"/>
    <mergeCell ref="B27:H27"/>
    <mergeCell ref="D12:H12"/>
    <mergeCell ref="D15:G15"/>
    <mergeCell ref="D16:G16"/>
    <mergeCell ref="B31:H31"/>
  </mergeCells>
  <conditionalFormatting sqref="D12">
    <cfRule type="containsBlanks" dxfId="2" priority="4">
      <formula>LEN(TRIM(D12))=0</formula>
    </cfRule>
  </conditionalFormatting>
  <conditionalFormatting sqref="H2">
    <cfRule type="containsText" dxfId="1" priority="3" operator="containsText" text="TT.MM.JJJJ">
      <formula>NOT(ISERROR(SEARCH("TT.MM.JJJJ",H2)))</formula>
    </cfRule>
  </conditionalFormatting>
  <conditionalFormatting sqref="H1">
    <cfRule type="cellIs" dxfId="0" priority="1" operator="equal">
      <formula>"XXXXXX"</formula>
    </cfRule>
  </conditionalFormatting>
  <conditionalFormatting sqref="D21:D22">
    <cfRule type="expression" dxfId="12" priority="4">
      <formula>AND(D21=0,NOT(ISBLANK(D21)))</formula>
    </cfRule>
    <cfRule type="expression" dxfId="13" priority="5">
      <formula>D21&gt;0</formula>
    </cfRule>
  </conditionalFormatting>
  <conditionalFormatting sqref="D21:E22">
    <cfRule type="expression" dxfId="14" priority="6">
      <formula>AND(D21=0,NOT(ISBLANK(D21)))</formula>
    </cfRule>
    <cfRule type="expression" dxfId="15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E54"/>
  <sheetViews>
    <sheetView showGridLines="0" showRowColHeaders="0" showZeros="true" zoomScale="80" zoomScaleNormal="80" workbookViewId="0">
      <pane xSplit="10" ySplit="20" topLeftCell="K21" activePane="bottomRight" state="frozen"/>
      <selection activeCell="D49" sqref="D49"/>
      <selection pane="topRight" activeCell="D49" sqref="D49"/>
      <selection pane="bottomLeft" activeCell="D49" sqref="D49"/>
      <selection pane="bottomRight" activeCell="K21" sqref="K21"/>
    </sheetView>
  </sheetViews>
  <sheetFormatPr baseColWidth="10" defaultColWidth="11.5703125" defaultRowHeight="12.75" x14ac:dyDescent="0.2"/>
  <cols>
    <col min="15" max="21" customWidth="true" style="14" width="11.0" collapsed="true"/>
    <col min="1" max="1" customWidth="true" hidden="true" style="14" width="1.85546875" collapsed="false"/>
    <col min="2" max="2" bestFit="true" customWidth="true" style="14" width="13.42578125" collapsed="false"/>
    <col min="3" max="3" customWidth="true" hidden="true" style="14" width="9.7109375" collapsed="false"/>
    <col min="4" max="4" customWidth="true" style="14" width="50.7109375" collapsed="false"/>
    <col min="5" max="6" customWidth="true" hidden="true" style="14" width="4.7109375" collapsed="false"/>
    <col min="7" max="7" customWidth="true" style="14" width="4.7109375" collapsed="false"/>
    <col min="8" max="9" customWidth="true" hidden="true" style="49" width="5.7109375" collapsed="false"/>
    <col min="10" max="10" customWidth="true" hidden="true" style="14" width="18.85546875" collapsed="false"/>
    <col min="11" max="11" customWidth="true" style="14" width="18.42578125" collapsed="false"/>
    <col min="12" max="12" customWidth="true" style="14" width="2.7109375" collapsed="false"/>
    <col min="13" max="13" customWidth="true" style="14" width="9.5703125" collapsed="false"/>
    <col min="14" max="14" customWidth="true" style="14" width="12.78125" collapsed="false"/>
    <col min="22" max="22" bestFit="true" customWidth="true" style="96" width="16.28515625" collapsed="false"/>
    <col min="23" max="16384" style="14" width="11.5703125" collapsed="false"/>
  </cols>
  <sheetData>
    <row r="1" spans="1:22" ht="21.95" customHeight="1" x14ac:dyDescent="0.25">
      <c r="A1" s="15"/>
      <c r="B1" s="44" t="str">
        <f>I_ReportName</f>
        <v>MIRE_U</v>
      </c>
      <c r="D1" s="11" t="s">
        <v>1</v>
      </c>
      <c r="E1" s="15"/>
      <c r="F1" s="15"/>
      <c r="G1" s="15"/>
      <c r="I1" s="50"/>
      <c r="K1" s="97" t="s">
        <v>17</v>
      </c>
      <c r="L1" s="95"/>
      <c r="M1" s="95"/>
      <c r="N1" s="95"/>
      <c r="O1" s="60"/>
      <c r="P1" s="23"/>
      <c r="Q1" s="23"/>
    </row>
    <row r="2" spans="1:22" ht="21.95" customHeight="1" x14ac:dyDescent="0.25">
      <c r="A2" s="15"/>
      <c r="B2" s="44" t="s">
        <v>36</v>
      </c>
      <c r="D2" s="11" t="s">
        <v>13</v>
      </c>
      <c r="E2" s="15"/>
      <c r="F2" s="15"/>
      <c r="G2" s="15"/>
      <c r="I2" s="50"/>
      <c r="K2" s="95"/>
      <c r="L2" s="95"/>
      <c r="M2" s="95"/>
      <c r="N2" s="95"/>
      <c r="O2" s="24"/>
      <c r="P2" s="24"/>
      <c r="Q2" s="24"/>
    </row>
    <row r="3" spans="1:22" ht="21.95" customHeight="1" x14ac:dyDescent="0.25">
      <c r="A3" s="15"/>
      <c r="B3" s="44" t="str">
        <f>I_SubjectId</f>
        <v>XXXXXX</v>
      </c>
      <c r="D3" s="11" t="s">
        <v>71</v>
      </c>
      <c r="E3" s="15"/>
      <c r="F3" s="15"/>
      <c r="G3" s="15"/>
      <c r="I3" s="50"/>
      <c r="K3" s="39"/>
      <c r="N3" s="25"/>
      <c r="O3" s="25"/>
      <c r="P3" s="25"/>
      <c r="Q3" s="25"/>
    </row>
    <row r="4" spans="1:22" ht="21.95" customHeight="1" x14ac:dyDescent="0.2">
      <c r="A4" s="19"/>
      <c r="B4" s="45" t="str">
        <f>I_ReferDate</f>
        <v>TT.MM.JJJJ</v>
      </c>
      <c r="D4" s="11" t="s">
        <v>25</v>
      </c>
      <c r="E4" s="19"/>
      <c r="F4" s="19"/>
      <c r="G4" s="19"/>
      <c r="I4" s="50"/>
    </row>
    <row r="5" spans="1:22" s="21" customFormat="1" ht="20.100000000000001" customHeight="1" x14ac:dyDescent="0.2">
      <c r="A5" s="47"/>
      <c r="B5" s="11">
        <f>COUNTIFS(N21:O40,"*ERROR*")</f>
      </c>
      <c r="C5" s="11"/>
      <c r="D5" s="11" t="s">
        <v>63</v>
      </c>
      <c r="E5" s="47"/>
      <c r="F5" s="47"/>
      <c r="G5" s="59"/>
      <c r="H5" s="51"/>
      <c r="I5" s="52"/>
      <c r="J5" s="47"/>
      <c r="K5" s="96" t="s">
        <v>37</v>
      </c>
      <c r="L5" s="96"/>
      <c r="S5" s="14"/>
      <c r="T5" s="14"/>
      <c r="U5" s="14"/>
      <c r="V5" s="96"/>
    </row>
    <row r="6" spans="1:22" s="21" customFormat="1" ht="20.100000000000001" customHeight="1" x14ac:dyDescent="0.2">
      <c r="A6" s="94"/>
      <c r="B6" s="11">
        <f>COUNTIFS(N21:O40,"*WARNING*")</f>
      </c>
      <c r="C6" s="11"/>
      <c r="D6" s="11" t="s">
        <v>64</v>
      </c>
      <c r="E6" s="94"/>
      <c r="F6" s="94"/>
      <c r="G6" s="94"/>
      <c r="H6" s="51"/>
      <c r="I6" s="52"/>
      <c r="J6" s="94"/>
      <c r="K6" s="96"/>
      <c r="L6" s="96"/>
      <c r="S6" s="14"/>
      <c r="T6" s="14"/>
      <c r="U6" s="14"/>
      <c r="V6" s="96"/>
    </row>
    <row r="7" spans="1:22" ht="15" customHeight="1" x14ac:dyDescent="0.2">
      <c r="A7" s="47"/>
      <c r="B7" s="11"/>
      <c r="C7" s="11"/>
      <c r="D7" s="11"/>
      <c r="E7" s="47"/>
      <c r="F7" s="47"/>
      <c r="G7" s="59"/>
      <c r="H7" s="52"/>
      <c r="I7" s="52"/>
      <c r="J7" s="47"/>
      <c r="K7" s="96"/>
      <c r="L7" s="96"/>
    </row>
    <row r="8" spans="1:22" ht="15" hidden="1" customHeight="1" x14ac:dyDescent="0.2">
      <c r="A8" s="47"/>
      <c r="B8" s="47"/>
      <c r="C8" s="47"/>
      <c r="D8" s="47"/>
      <c r="E8" s="47"/>
      <c r="F8" s="47"/>
      <c r="G8" s="59"/>
      <c r="H8" s="52"/>
      <c r="I8" s="52"/>
      <c r="J8" s="47"/>
      <c r="K8" s="96"/>
      <c r="L8" s="96"/>
    </row>
    <row r="9" spans="1:22" ht="15" hidden="1" customHeight="1" x14ac:dyDescent="0.2">
      <c r="A9" s="47"/>
      <c r="B9" s="47"/>
      <c r="C9" s="47"/>
      <c r="D9" s="47"/>
      <c r="E9" s="47"/>
      <c r="F9" s="47"/>
      <c r="G9" s="59"/>
      <c r="H9" s="52"/>
      <c r="I9" s="52"/>
      <c r="J9" s="47"/>
      <c r="K9" s="96"/>
      <c r="L9" s="96"/>
    </row>
    <row r="10" spans="1:22" ht="15" hidden="1" customHeight="1" x14ac:dyDescent="0.2">
      <c r="A10" s="47"/>
      <c r="B10" s="47"/>
      <c r="C10" s="47"/>
      <c r="D10" s="47"/>
      <c r="E10" s="47"/>
      <c r="F10" s="47"/>
      <c r="G10" s="59"/>
      <c r="H10" s="52"/>
      <c r="I10" s="52"/>
      <c r="J10" s="47"/>
      <c r="K10" s="96"/>
      <c r="L10" s="96"/>
    </row>
    <row r="11" spans="1:22" ht="15" hidden="1" customHeight="1" x14ac:dyDescent="0.2">
      <c r="A11" s="47"/>
      <c r="B11" s="47"/>
      <c r="C11" s="47"/>
      <c r="D11" s="47"/>
      <c r="E11" s="47"/>
      <c r="F11" s="47"/>
      <c r="G11" s="59"/>
      <c r="H11" s="52"/>
      <c r="I11" s="52"/>
      <c r="J11" s="47"/>
      <c r="K11" s="96"/>
      <c r="L11" s="96"/>
    </row>
    <row r="12" spans="1:22" ht="15" hidden="1" customHeight="1" x14ac:dyDescent="0.2">
      <c r="A12" s="47"/>
      <c r="B12" s="47"/>
      <c r="C12" s="47"/>
      <c r="D12" s="47"/>
      <c r="E12" s="47"/>
      <c r="F12" s="47"/>
      <c r="G12" s="59"/>
      <c r="H12" s="52"/>
      <c r="I12" s="52"/>
      <c r="J12" s="47"/>
      <c r="K12" s="96"/>
      <c r="L12" s="96"/>
    </row>
    <row r="13" spans="1:22" ht="15" hidden="1" customHeight="1" x14ac:dyDescent="0.2">
      <c r="A13" s="47"/>
      <c r="B13" s="47"/>
      <c r="C13" s="47"/>
      <c r="D13" s="47"/>
      <c r="E13" s="47"/>
      <c r="F13" s="47"/>
      <c r="G13" s="59"/>
      <c r="H13" s="52"/>
      <c r="I13" s="52"/>
      <c r="J13" s="47"/>
      <c r="K13" s="96"/>
      <c r="L13" s="96"/>
    </row>
    <row r="14" spans="1:22" ht="15" hidden="1" customHeight="1" x14ac:dyDescent="0.2">
      <c r="A14" s="47"/>
      <c r="B14" s="47"/>
      <c r="C14" s="47"/>
      <c r="D14" s="47"/>
      <c r="E14" s="47"/>
      <c r="F14" s="47"/>
      <c r="G14" s="59"/>
      <c r="H14" s="52"/>
      <c r="I14" s="52"/>
      <c r="J14" s="47"/>
      <c r="K14" s="96"/>
      <c r="L14" s="96"/>
    </row>
    <row r="15" spans="1:22" ht="15" hidden="1" customHeight="1" x14ac:dyDescent="0.2">
      <c r="A15" s="47"/>
      <c r="B15" s="47"/>
      <c r="C15" s="47"/>
      <c r="D15" s="47"/>
      <c r="E15" s="47"/>
      <c r="F15" s="47"/>
      <c r="G15" s="59"/>
      <c r="H15" s="52"/>
      <c r="I15" s="52"/>
      <c r="J15" s="47"/>
      <c r="K15" s="96"/>
      <c r="L15" s="96"/>
    </row>
    <row r="16" spans="1:22" ht="39.75" customHeight="1" x14ac:dyDescent="0.2">
      <c r="A16" s="27"/>
      <c r="B16" s="27"/>
      <c r="C16" s="27"/>
      <c r="D16" s="28"/>
      <c r="E16" s="27"/>
      <c r="F16" s="27"/>
      <c r="G16" s="35"/>
      <c r="H16" s="53"/>
      <c r="I16" s="53"/>
      <c r="J16" s="28"/>
      <c r="K16" s="61" t="s">
        <v>21</v>
      </c>
      <c r="L16" s="35"/>
    </row>
    <row r="17" spans="1:31" ht="45.75" customHeight="1" x14ac:dyDescent="0.2">
      <c r="A17" s="19"/>
      <c r="B17" s="19"/>
      <c r="C17" s="19"/>
      <c r="D17" s="32"/>
      <c r="E17" s="19"/>
      <c r="F17" s="19"/>
      <c r="G17" s="36"/>
      <c r="H17" s="54"/>
      <c r="I17" s="54"/>
      <c r="J17" s="32"/>
      <c r="K17" s="81" t="s">
        <v>32</v>
      </c>
      <c r="L17" s="36"/>
    </row>
    <row r="18" spans="1:31" x14ac:dyDescent="0.2">
      <c r="A18" s="33"/>
      <c r="B18" s="33"/>
      <c r="C18" s="33"/>
      <c r="D18" s="34"/>
      <c r="E18" s="33"/>
      <c r="F18" s="33"/>
      <c r="G18" s="69"/>
      <c r="H18" s="55"/>
      <c r="I18" s="55"/>
      <c r="J18" s="34"/>
      <c r="K18" s="68" t="str">
        <f>SUBSTITUTE(ADDRESS(1,COLUMN(),4,1),1,)</f>
        <v>K</v>
      </c>
      <c r="L18" s="36"/>
      <c r="T18" s="22"/>
    </row>
    <row r="19" spans="1:31" ht="18" hidden="1" customHeight="1" x14ac:dyDescent="0.2">
      <c r="A19" s="47"/>
      <c r="C19" s="48"/>
      <c r="D19" s="47"/>
      <c r="E19" s="47"/>
      <c r="F19" s="47"/>
      <c r="G19" s="67"/>
      <c r="H19" s="64"/>
      <c r="I19" s="64"/>
      <c r="J19" s="65"/>
      <c r="K19" s="62"/>
      <c r="L19" s="36"/>
    </row>
    <row r="20" spans="1:31" ht="18" hidden="1" customHeight="1" x14ac:dyDescent="0.2">
      <c r="A20" s="47"/>
      <c r="C20" s="48"/>
      <c r="D20" s="47"/>
      <c r="E20" s="47"/>
      <c r="F20" s="47"/>
      <c r="G20" s="67"/>
      <c r="H20" s="58"/>
      <c r="I20" s="58"/>
      <c r="J20" s="31"/>
      <c r="K20" s="66"/>
      <c r="L20" s="36"/>
    </row>
    <row r="21" spans="1:31" ht="24.75" customHeight="1" x14ac:dyDescent="0.25">
      <c r="A21" s="59"/>
      <c r="B21" s="114" t="s">
        <v>19</v>
      </c>
      <c r="C21" s="114"/>
      <c r="D21" s="114"/>
      <c r="E21" s="59"/>
      <c r="F21" s="59"/>
      <c r="G21" s="75">
        <f>ROW()</f>
        <v>21</v>
      </c>
      <c r="H21" s="56"/>
      <c r="I21" s="56"/>
      <c r="J21" s="63"/>
      <c r="K21" s="17"/>
      <c r="L21" s="18"/>
      <c r="N21" s="125">
        <f>IF(K21&gt;=0,"OK","K21: ERROR")</f>
      </c>
      <c r="O21" s="125">
        <f>IF(ABS(K21-SUM(K25,K23,K24))&lt;=0.001,"OK","K21: ERROR")</f>
      </c>
    </row>
    <row r="22" spans="1:31" s="40" customFormat="1" ht="24.95" customHeight="1" x14ac:dyDescent="0.2">
      <c r="A22" s="42"/>
      <c r="B22" s="117" t="s">
        <v>29</v>
      </c>
      <c r="C22" s="117"/>
      <c r="D22" s="118"/>
      <c r="E22" s="42"/>
      <c r="F22" s="42"/>
      <c r="G22" s="75"/>
      <c r="H22" s="56"/>
      <c r="I22" s="56"/>
      <c r="J22" s="18"/>
      <c r="K22" s="38"/>
      <c r="L22" s="41"/>
      <c r="T22" s="43"/>
      <c r="V22" s="96"/>
    </row>
    <row r="23" spans="1:31" ht="15" customHeight="1" x14ac:dyDescent="0.2">
      <c r="A23" s="47"/>
      <c r="C23" s="48"/>
      <c r="D23" s="76" t="s">
        <v>26</v>
      </c>
      <c r="E23" s="47"/>
      <c r="F23" s="47"/>
      <c r="G23" s="75">
        <f>ROW()</f>
        <v>23</v>
      </c>
      <c r="H23" s="56"/>
      <c r="I23" s="56"/>
      <c r="J23" s="63"/>
      <c r="K23" s="37"/>
      <c r="L23" s="18"/>
      <c r="N23" s="125">
        <f>IF(K23&gt;=0,"OK","K23: ERROR")</f>
      </c>
      <c r="T23" s="96"/>
    </row>
    <row r="24" spans="1:31" ht="15" customHeight="1" x14ac:dyDescent="0.2">
      <c r="A24" s="47"/>
      <c r="C24" s="48"/>
      <c r="D24" s="77" t="s">
        <v>27</v>
      </c>
      <c r="E24" s="47"/>
      <c r="F24" s="47"/>
      <c r="G24" s="75">
        <f>ROW()</f>
        <v>24</v>
      </c>
      <c r="H24" s="56"/>
      <c r="I24" s="56"/>
      <c r="J24" s="63"/>
      <c r="K24" s="37"/>
      <c r="L24" s="18"/>
      <c r="N24" s="125">
        <f>IF(K24&gt;=0,"OK","K24: ERROR")</f>
      </c>
      <c r="T24" s="96"/>
    </row>
    <row r="25" spans="1:31" s="59" customFormat="1" ht="15" customHeight="1" x14ac:dyDescent="0.2">
      <c r="D25" s="77" t="s">
        <v>28</v>
      </c>
      <c r="G25" s="75">
        <f>ROW()</f>
        <v>25</v>
      </c>
      <c r="H25" s="56"/>
      <c r="I25" s="56"/>
      <c r="J25" s="63"/>
      <c r="K25" s="37"/>
      <c r="L25" s="18"/>
      <c r="M25" s="96"/>
      <c r="N25" s="125">
        <f>IF(K25&gt;=0,"OK","K25: ERROR")</f>
      </c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s="59" customFormat="1" x14ac:dyDescent="0.2">
      <c r="G26" s="75"/>
      <c r="H26" s="56"/>
      <c r="I26" s="56"/>
      <c r="J26" s="18"/>
      <c r="K26" s="73"/>
      <c r="L26" s="18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s="59" customFormat="1" x14ac:dyDescent="0.2">
      <c r="G27" s="75"/>
      <c r="H27" s="56"/>
      <c r="I27" s="56"/>
      <c r="J27" s="18"/>
      <c r="K27" s="73"/>
      <c r="L27" s="18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59" customFormat="1" x14ac:dyDescent="0.2">
      <c r="G28" s="75"/>
      <c r="H28" s="56"/>
      <c r="I28" s="56"/>
      <c r="J28" s="18"/>
      <c r="K28" s="73"/>
      <c r="L28" s="18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ht="18" x14ac:dyDescent="0.25">
      <c r="A29" s="47"/>
      <c r="B29" s="115" t="s">
        <v>39</v>
      </c>
      <c r="C29" s="115"/>
      <c r="D29" s="116"/>
      <c r="E29" s="47"/>
      <c r="F29" s="47"/>
      <c r="G29" s="75">
        <f>ROW()</f>
        <v>29</v>
      </c>
      <c r="H29" s="56"/>
      <c r="I29" s="56"/>
      <c r="J29" s="63"/>
      <c r="K29" s="17"/>
      <c r="L29" s="18"/>
      <c r="N29" s="125">
        <f>IF(K29&gt;=0,"OK","K29: ERROR")</f>
      </c>
      <c r="O29" s="125">
        <f>IF(ABS(K29-SUM(K31,K34,K33,K32,K35))&lt;=0.001,"OK","K29: ERROR")</f>
      </c>
      <c r="T29" s="96"/>
    </row>
    <row r="30" spans="1:31" ht="55.5" customHeight="1" x14ac:dyDescent="0.2">
      <c r="A30" s="59"/>
      <c r="B30" s="119" t="s">
        <v>40</v>
      </c>
      <c r="C30" s="119"/>
      <c r="D30" s="119"/>
      <c r="E30" s="59"/>
      <c r="F30" s="59"/>
      <c r="G30" s="75"/>
      <c r="H30" s="56"/>
      <c r="I30" s="56"/>
      <c r="J30" s="63"/>
      <c r="K30" s="38"/>
      <c r="L30" s="18"/>
      <c r="T30" s="96"/>
    </row>
    <row r="31" spans="1:31" s="40" customFormat="1" ht="42.6" customHeight="1" x14ac:dyDescent="0.2">
      <c r="A31" s="42"/>
      <c r="C31" s="48"/>
      <c r="D31" s="70" t="s">
        <v>30</v>
      </c>
      <c r="E31" s="42"/>
      <c r="F31" s="42"/>
      <c r="G31" s="75">
        <f>ROW()</f>
        <v>31</v>
      </c>
      <c r="H31" s="58"/>
      <c r="I31" s="58"/>
      <c r="J31" s="63"/>
      <c r="K31" s="37"/>
      <c r="L31" s="41"/>
      <c r="N31" s="125">
        <f>IF(K31&gt;=0,"OK","K31: ERROR")</f>
      </c>
      <c r="T31" s="42"/>
      <c r="V31" s="96"/>
    </row>
    <row r="32" spans="1:31" ht="28.7" customHeight="1" x14ac:dyDescent="0.2">
      <c r="A32" s="47"/>
      <c r="C32" s="48"/>
      <c r="D32" s="71" t="s">
        <v>31</v>
      </c>
      <c r="E32" s="47"/>
      <c r="F32" s="47"/>
      <c r="G32" s="75">
        <f>ROW()</f>
        <v>32</v>
      </c>
      <c r="H32" s="58"/>
      <c r="I32" s="58"/>
      <c r="J32" s="63"/>
      <c r="K32" s="37"/>
      <c r="L32" s="18"/>
      <c r="N32" s="125">
        <f>IF(K32&gt;=0,"OK","K32: ERROR")</f>
      </c>
      <c r="T32" s="96"/>
    </row>
    <row r="33" spans="1:31" ht="28.7" customHeight="1" x14ac:dyDescent="0.2">
      <c r="A33" s="47"/>
      <c r="C33" s="48"/>
      <c r="D33" s="72" t="s">
        <v>42</v>
      </c>
      <c r="E33" s="47"/>
      <c r="F33" s="47"/>
      <c r="G33" s="75">
        <f>ROW()</f>
        <v>33</v>
      </c>
      <c r="H33" s="58"/>
      <c r="I33" s="58"/>
      <c r="J33" s="63"/>
      <c r="K33" s="37"/>
      <c r="L33" s="18"/>
      <c r="N33" s="125">
        <f>IF(K33&gt;=0,"OK","K33: ERROR")</f>
      </c>
      <c r="T33" s="96"/>
    </row>
    <row r="34" spans="1:31" ht="42.6" customHeight="1" x14ac:dyDescent="0.2">
      <c r="A34" s="59"/>
      <c r="C34" s="59"/>
      <c r="D34" s="72" t="s">
        <v>68</v>
      </c>
      <c r="E34" s="59"/>
      <c r="F34" s="59"/>
      <c r="G34" s="75">
        <f>ROW()</f>
        <v>34</v>
      </c>
      <c r="H34" s="58"/>
      <c r="I34" s="58"/>
      <c r="J34" s="63"/>
      <c r="K34" s="37"/>
      <c r="L34" s="18"/>
      <c r="N34" s="125">
        <f>IF(K34&gt;=0,"OK","K34: ERROR")</f>
      </c>
      <c r="T34" s="96"/>
    </row>
    <row r="35" spans="1:31" ht="28.7" customHeight="1" x14ac:dyDescent="0.2">
      <c r="A35" s="59"/>
      <c r="C35" s="59"/>
      <c r="D35" s="72" t="s">
        <v>43</v>
      </c>
      <c r="E35" s="59"/>
      <c r="F35" s="59"/>
      <c r="G35" s="75">
        <f>ROW()</f>
        <v>35</v>
      </c>
      <c r="H35" s="58"/>
      <c r="I35" s="58"/>
      <c r="J35" s="63"/>
      <c r="K35" s="37"/>
      <c r="L35" s="18"/>
      <c r="N35" s="125">
        <f>IF(K35&gt;=0,"OK","K35: ERROR")</f>
      </c>
      <c r="T35" s="96"/>
    </row>
    <row r="36" spans="1:31" ht="57.75" customHeight="1" x14ac:dyDescent="0.25">
      <c r="A36" s="100"/>
      <c r="B36" s="112" t="s">
        <v>41</v>
      </c>
      <c r="C36" s="112"/>
      <c r="D36" s="113"/>
      <c r="E36" s="100"/>
      <c r="F36" s="100"/>
      <c r="G36" s="75"/>
      <c r="H36" s="58"/>
      <c r="I36" s="58"/>
      <c r="J36" s="63"/>
      <c r="K36" s="38"/>
      <c r="L36" s="18"/>
      <c r="T36" s="100"/>
      <c r="V36" s="100"/>
    </row>
    <row r="37" spans="1:31" ht="24" customHeight="1" x14ac:dyDescent="0.2">
      <c r="A37" s="47"/>
      <c r="C37" s="48"/>
      <c r="D37" s="101" t="s">
        <v>20</v>
      </c>
      <c r="E37" s="47"/>
      <c r="F37" s="47"/>
      <c r="G37" s="75">
        <f>ROW()</f>
        <v>37</v>
      </c>
      <c r="H37" s="58"/>
      <c r="I37" s="58"/>
      <c r="J37" s="82"/>
      <c r="K37" s="17"/>
      <c r="L37" s="18"/>
      <c r="N37" s="125">
        <f>IF(ABS(K37-0.025*K29)&lt;=0.001,"OK","K37: ERROR")</f>
      </c>
      <c r="O37" s="125">
        <f>IF(K37&gt;=0,"OK","K37: ERROR")</f>
      </c>
      <c r="T37" s="96"/>
    </row>
    <row r="38" spans="1:31" ht="45.75" customHeight="1" x14ac:dyDescent="0.25">
      <c r="A38" s="59"/>
      <c r="B38" s="112" t="s">
        <v>75</v>
      </c>
      <c r="C38" s="112"/>
      <c r="D38" s="113"/>
      <c r="E38" s="59"/>
      <c r="F38" s="59"/>
      <c r="G38" s="75"/>
      <c r="H38" s="56"/>
      <c r="I38" s="56"/>
      <c r="J38" s="18"/>
      <c r="K38" s="38"/>
      <c r="L38" s="18"/>
      <c r="T38" s="96"/>
    </row>
    <row r="39" spans="1:31" ht="20.100000000000001" customHeight="1" x14ac:dyDescent="0.2">
      <c r="A39" s="47"/>
      <c r="C39" s="48"/>
      <c r="D39" s="70" t="s">
        <v>69</v>
      </c>
      <c r="E39" s="47"/>
      <c r="F39" s="47"/>
      <c r="G39" s="75">
        <f>ROW()</f>
        <v>39</v>
      </c>
      <c r="H39" s="58"/>
      <c r="I39" s="58"/>
      <c r="J39" s="63"/>
      <c r="K39" s="17"/>
      <c r="L39" s="18"/>
      <c r="N39" s="125">
        <f>IF(IF(K21-K37&gt;=0,ABS(K39-(K21-K37))&lt;=0.001,NOT(K39&lt;&gt;0)),"OK","K39: ERROR")</f>
      </c>
      <c r="O39" s="125">
        <f>IF(K39&gt;=0,"OK","K39: ERROR")</f>
      </c>
      <c r="T39" s="96"/>
    </row>
    <row r="40" spans="1:31" ht="15" customHeight="1" x14ac:dyDescent="0.2">
      <c r="A40" s="47"/>
      <c r="C40" s="48"/>
      <c r="D40" s="74" t="s">
        <v>70</v>
      </c>
      <c r="E40" s="47"/>
      <c r="F40" s="47"/>
      <c r="G40" s="75">
        <f>ROW()</f>
        <v>40</v>
      </c>
      <c r="H40" s="58"/>
      <c r="I40" s="58"/>
      <c r="J40" s="63"/>
      <c r="K40" s="17"/>
      <c r="L40" s="18"/>
      <c r="N40" s="125">
        <f>IF(IF(K21-K37&lt;0,ABS(K40--1*(K21-K37))&lt;=0.001,NOT(K40&lt;&gt;0)),"OK","K40: ERROR")</f>
      </c>
      <c r="O40" s="125">
        <f>IF(K40&gt;=0,"OK","K40: ERROR")</f>
      </c>
      <c r="T40" s="96"/>
    </row>
    <row r="41" spans="1:31" ht="6" customHeight="1" x14ac:dyDescent="0.2">
      <c r="A41" s="16"/>
      <c r="B41" s="16"/>
      <c r="C41" s="16"/>
      <c r="D41" s="16"/>
      <c r="E41" s="16"/>
      <c r="F41" s="16"/>
      <c r="G41" s="16"/>
      <c r="H41" s="57"/>
      <c r="I41" s="57"/>
      <c r="J41" s="16"/>
      <c r="K41" s="16"/>
      <c r="L41" s="16"/>
    </row>
    <row r="44" spans="1:31" s="59" customFormat="1" x14ac:dyDescent="0.2"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</row>
    <row r="45" spans="1:31" s="59" customFormat="1" x14ac:dyDescent="0.2"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</row>
    <row r="46" spans="1:31" s="59" customFormat="1" x14ac:dyDescent="0.2"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</row>
    <row r="47" spans="1:31" s="59" customFormat="1" ht="16.5" customHeight="1" x14ac:dyDescent="0.2"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</row>
    <row r="48" spans="1:31" s="59" customFormat="1" x14ac:dyDescent="0.2"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</row>
    <row r="49" spans="11:31" s="59" customFormat="1" x14ac:dyDescent="0.2"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</row>
    <row r="50" spans="11:31" s="59" customFormat="1" x14ac:dyDescent="0.2"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</row>
    <row r="51" spans="11:31" s="59" customFormat="1" x14ac:dyDescent="0.2"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</row>
    <row r="52" spans="11:31" s="59" customFormat="1" x14ac:dyDescent="0.2"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</row>
    <row r="53" spans="11:31" s="59" customFormat="1" x14ac:dyDescent="0.2"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</row>
    <row r="54" spans="11:31" s="59" customFormat="1" x14ac:dyDescent="0.2"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</row>
  </sheetData>
  <sheetProtection sheet="1" objects="1" scenarios="1"/>
  <mergeCells count="6">
    <mergeCell ref="B38:D38"/>
    <mergeCell ref="B21:D21"/>
    <mergeCell ref="B29:D29"/>
    <mergeCell ref="B22:D22"/>
    <mergeCell ref="B30:D30"/>
    <mergeCell ref="B36:D36"/>
  </mergeCells>
  <conditionalFormatting sqref="N21:O40">
    <cfRule type="expression" dxfId="5" priority="1">
      <formula>ISNUMBER(SEARCH("ERROR",N21))</formula>
    </cfRule>
    <cfRule type="expression" dxfId="6" priority="2">
      <formula>ISNUMBER(SEARCH("WARNING",N21))</formula>
    </cfRule>
    <cfRule type="expression" dxfId="7" priority="3">
      <formula>ISNUMBER(SEARCH("OK",N21))</formula>
    </cfRule>
  </conditionalFormatting>
  <conditionalFormatting sqref="B5">
    <cfRule type="expression" dxfId="8" priority="4">
      <formula>OR(B5=0,B5="0")</formula>
    </cfRule>
    <cfRule type="expression" dxfId="9" priority="5">
      <formula>B5&gt;0</formula>
    </cfRule>
  </conditionalFormatting>
  <conditionalFormatting sqref="B6">
    <cfRule type="expression" dxfId="10" priority="6">
      <formula>OR(B6=0,B6="0")</formula>
    </cfRule>
    <cfRule type="expression" dxfId="11" priority="7">
      <formula>B6&gt;0</formula>
    </cfRule>
  </conditionalFormatting>
  <hyperlinks>
    <hyperlink location="Validation_K006_R201_K21_0" ref="N21"/>
    <hyperlink location="Validation_K001_R201_K21_0" ref="O21"/>
    <hyperlink location="Validation_K006_R201_K23_0" ref="N23"/>
    <hyperlink location="Validation_K006_R201_K24_0" ref="N24"/>
    <hyperlink location="Validation_K006_R201_K25_0" ref="N25"/>
    <hyperlink location="Validation_K006_R201_K29_0" ref="N29"/>
    <hyperlink location="Validation_K002_R201_K29_0" ref="O29"/>
    <hyperlink location="Validation_K006_R201_K31_0" ref="N31"/>
    <hyperlink location="Validation_K006_R201_K32_0" ref="N32"/>
    <hyperlink location="Validation_K006_R201_K33_0" ref="N33"/>
    <hyperlink location="Validation_K006_R201_K34_0" ref="N34"/>
    <hyperlink location="Validation_K006_R201_K35_0" ref="N35"/>
    <hyperlink location="Validation_K003_R201_K37_0" ref="N37"/>
    <hyperlink location="Validation_K006_R201_K37_0" ref="O37"/>
    <hyperlink location="Validation_K004_R201_K39_0" ref="N39"/>
    <hyperlink location="Validation_K006_R201_K39_0" ref="O39"/>
    <hyperlink location="Validation_K005_R201_K40_0" ref="N40"/>
    <hyperlink location="Validation_K006_R201_K40_0" ref="O40"/>
  </hyperlinks>
  <printOptions gridLinesSet="0"/>
  <pageMargins left="0.39370078740157483" right="0.39370078740157483" top="0.47244094488188981" bottom="0.59055118110236227" header="0.31496062992125984" footer="0.31496062992125984"/>
  <pageSetup paperSize="9" scale="80" orientation="portrait" r:id="rId1"/>
  <headerFooter>
    <oddFooter><![CDATA[&L&G   &"Arial,Fett"vertraulich&C&D&RSeite &P]]></oddFooter>
  </headerFooter>
  <drawing r:id="rId4"/>
  <legacyDrawing r:id="rId6"/>
  <legacyDrawingHF r:id="rId2"/>
</worksheet>
</file>

<file path=xl/worksheets/sheet7.xml><?xml version="1.0" encoding="utf-8"?>
<worksheet xmlns="http://schemas.openxmlformats.org/spreadsheetml/2006/main">
  <dimension ref="A1:F30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22">
        <v>66</v>
      </c>
    </row>
    <row r="4">
      <c r="A4" t="s" s="121">
        <v>65</v>
      </c>
    </row>
    <row r="5">
      <c r="A5" t="s">
        <v>133</v>
      </c>
      <c r="B5">
        <f>B9</f>
      </c>
    </row>
    <row r="6">
      <c r="A6" t="s">
        <v>134</v>
      </c>
    </row>
    <row r="8">
      <c r="A8" t="s" s="121">
        <v>36</v>
      </c>
    </row>
    <row r="9">
      <c r="A9" t="s">
        <v>133</v>
      </c>
      <c r="B9">
        <f>COUNTIFS(F13:F30,"*ERROR*")</f>
      </c>
    </row>
    <row r="12">
      <c r="A12" t="s">
        <v>79</v>
      </c>
      <c r="B12" t="s">
        <v>80</v>
      </c>
      <c r="C12" t="s">
        <v>81</v>
      </c>
      <c r="D12" t="s">
        <v>82</v>
      </c>
      <c r="E12" t="s">
        <v>83</v>
      </c>
      <c r="F12" t="s">
        <v>84</v>
      </c>
    </row>
    <row r="13">
      <c r="A13" t="s" s="124">
        <v>36</v>
      </c>
      <c r="B13" t="s" s="123">
        <v>85</v>
      </c>
      <c r="C13" t="s" s="124">
        <v>86</v>
      </c>
      <c r="D13" t="s" s="124">
        <v>87</v>
      </c>
      <c r="E13" t="s" s="124">
        <v>88</v>
      </c>
      <c r="F13" s="124">
        <f>IF(ABS('R201'!K21-SUM('R201'!K25,'R201'!K23,'R201'!K24))&lt;=0.001,"OK","ERROR")</f>
      </c>
    </row>
    <row r="14">
      <c r="A14" t="s" s="124">
        <v>36</v>
      </c>
      <c r="B14" t="s" s="123">
        <v>89</v>
      </c>
      <c r="C14" t="s" s="124">
        <v>90</v>
      </c>
      <c r="D14" t="s" s="124">
        <v>91</v>
      </c>
      <c r="E14" t="s" s="124">
        <v>92</v>
      </c>
      <c r="F14" s="124">
        <f>IF(ABS('R201'!K29-SUM('R201'!K31,'R201'!K34,'R201'!K33,'R201'!K32,'R201'!K35))&lt;=0.001,"OK","ERROR")</f>
      </c>
    </row>
    <row r="15">
      <c r="A15" t="s" s="124">
        <v>36</v>
      </c>
      <c r="B15" t="s" s="123">
        <v>93</v>
      </c>
      <c r="C15" t="s" s="124">
        <v>94</v>
      </c>
      <c r="D15" t="s" s="124">
        <v>95</v>
      </c>
      <c r="E15" t="s" s="124">
        <v>96</v>
      </c>
      <c r="F15" s="124">
        <f>IF(ABS('R201'!K37-0.025*'R201'!K29)&lt;=0.001,"OK","ERROR")</f>
      </c>
    </row>
    <row r="16">
      <c r="A16" t="s" s="124">
        <v>36</v>
      </c>
      <c r="B16" t="s" s="123">
        <v>97</v>
      </c>
      <c r="C16" t="s" s="124">
        <v>98</v>
      </c>
      <c r="D16" t="s" s="124">
        <v>99</v>
      </c>
      <c r="E16" t="s" s="124">
        <v>100</v>
      </c>
      <c r="F16" s="124">
        <f>IF(IF('R201'!K21-'R201'!K37&gt;=0,ABS('R201'!K39-('R201'!K21-'R201'!K37))&lt;=0.001,NOT('R201'!K39&lt;&gt;0)),"OK","ERROR")</f>
      </c>
    </row>
    <row r="17">
      <c r="A17" t="s" s="124">
        <v>36</v>
      </c>
      <c r="B17" t="s" s="123">
        <v>101</v>
      </c>
      <c r="C17" t="s" s="124">
        <v>102</v>
      </c>
      <c r="D17" t="s" s="124">
        <v>103</v>
      </c>
      <c r="E17" t="s" s="124">
        <v>104</v>
      </c>
      <c r="F17" s="124">
        <f>IF(IF('R201'!K21-'R201'!K37&lt;0,ABS('R201'!K40--1*('R201'!K21-'R201'!K37))&lt;=0.001,NOT('R201'!K40&lt;&gt;0)),"OK","ERROR")</f>
      </c>
    </row>
    <row r="18">
      <c r="A18" t="s" s="124">
        <v>36</v>
      </c>
      <c r="B18" t="s" s="123">
        <v>105</v>
      </c>
      <c r="C18" t="s" s="124">
        <v>106</v>
      </c>
      <c r="D18" t="s" s="124">
        <v>107</v>
      </c>
      <c r="E18" t="s" s="124">
        <v>108</v>
      </c>
      <c r="F18" s="124">
        <f>IF('R201'!K21&gt;=0,"OK","ERROR")</f>
      </c>
    </row>
    <row r="19">
      <c r="A19" t="s" s="124">
        <v>36</v>
      </c>
      <c r="B19" t="s" s="123">
        <v>105</v>
      </c>
      <c r="C19" t="s" s="124">
        <v>106</v>
      </c>
      <c r="D19" t="s" s="124">
        <v>109</v>
      </c>
      <c r="E19" t="s" s="124">
        <v>110</v>
      </c>
      <c r="F19" s="124">
        <f>IF('R201'!K23&gt;=0,"OK","ERROR")</f>
      </c>
    </row>
    <row r="20">
      <c r="A20" t="s" s="124">
        <v>36</v>
      </c>
      <c r="B20" t="s" s="123">
        <v>105</v>
      </c>
      <c r="C20" t="s" s="124">
        <v>106</v>
      </c>
      <c r="D20" t="s" s="124">
        <v>111</v>
      </c>
      <c r="E20" t="s" s="124">
        <v>112</v>
      </c>
      <c r="F20" s="124">
        <f>IF('R201'!K24&gt;=0,"OK","ERROR")</f>
      </c>
    </row>
    <row r="21">
      <c r="A21" t="s" s="124">
        <v>36</v>
      </c>
      <c r="B21" t="s" s="123">
        <v>105</v>
      </c>
      <c r="C21" t="s" s="124">
        <v>106</v>
      </c>
      <c r="D21" t="s" s="124">
        <v>113</v>
      </c>
      <c r="E21" t="s" s="124">
        <v>114</v>
      </c>
      <c r="F21" s="124">
        <f>IF('R201'!K25&gt;=0,"OK","ERROR")</f>
      </c>
    </row>
    <row r="22">
      <c r="A22" t="s" s="124">
        <v>36</v>
      </c>
      <c r="B22" t="s" s="123">
        <v>105</v>
      </c>
      <c r="C22" t="s" s="124">
        <v>106</v>
      </c>
      <c r="D22" t="s" s="124">
        <v>115</v>
      </c>
      <c r="E22" t="s" s="124">
        <v>116</v>
      </c>
      <c r="F22" s="124">
        <f>IF('R201'!K29&gt;=0,"OK","ERROR")</f>
      </c>
    </row>
    <row r="23">
      <c r="A23" t="s" s="124">
        <v>36</v>
      </c>
      <c r="B23" t="s" s="123">
        <v>105</v>
      </c>
      <c r="C23" t="s" s="124">
        <v>106</v>
      </c>
      <c r="D23" t="s" s="124">
        <v>117</v>
      </c>
      <c r="E23" t="s" s="124">
        <v>118</v>
      </c>
      <c r="F23" s="124">
        <f>IF('R201'!K31&gt;=0,"OK","ERROR")</f>
      </c>
    </row>
    <row r="24">
      <c r="A24" t="s" s="124">
        <v>36</v>
      </c>
      <c r="B24" t="s" s="123">
        <v>105</v>
      </c>
      <c r="C24" t="s" s="124">
        <v>106</v>
      </c>
      <c r="D24" t="s" s="124">
        <v>119</v>
      </c>
      <c r="E24" t="s" s="124">
        <v>120</v>
      </c>
      <c r="F24" s="124">
        <f>IF('R201'!K32&gt;=0,"OK","ERROR")</f>
      </c>
    </row>
    <row r="25">
      <c r="A25" t="s" s="124">
        <v>36</v>
      </c>
      <c r="B25" t="s" s="123">
        <v>105</v>
      </c>
      <c r="C25" t="s" s="124">
        <v>106</v>
      </c>
      <c r="D25" t="s" s="124">
        <v>121</v>
      </c>
      <c r="E25" t="s" s="124">
        <v>122</v>
      </c>
      <c r="F25" s="124">
        <f>IF('R201'!K33&gt;=0,"OK","ERROR")</f>
      </c>
    </row>
    <row r="26">
      <c r="A26" t="s" s="124">
        <v>36</v>
      </c>
      <c r="B26" t="s" s="123">
        <v>105</v>
      </c>
      <c r="C26" t="s" s="124">
        <v>106</v>
      </c>
      <c r="D26" t="s" s="124">
        <v>123</v>
      </c>
      <c r="E26" t="s" s="124">
        <v>124</v>
      </c>
      <c r="F26" s="124">
        <f>IF('R201'!K34&gt;=0,"OK","ERROR")</f>
      </c>
    </row>
    <row r="27">
      <c r="A27" t="s" s="124">
        <v>36</v>
      </c>
      <c r="B27" t="s" s="123">
        <v>105</v>
      </c>
      <c r="C27" t="s" s="124">
        <v>106</v>
      </c>
      <c r="D27" t="s" s="124">
        <v>125</v>
      </c>
      <c r="E27" t="s" s="124">
        <v>126</v>
      </c>
      <c r="F27" s="124">
        <f>IF('R201'!K35&gt;=0,"OK","ERROR")</f>
      </c>
    </row>
    <row r="28">
      <c r="A28" t="s" s="124">
        <v>36</v>
      </c>
      <c r="B28" t="s" s="123">
        <v>105</v>
      </c>
      <c r="C28" t="s" s="124">
        <v>106</v>
      </c>
      <c r="D28" t="s" s="124">
        <v>127</v>
      </c>
      <c r="E28" t="s" s="124">
        <v>128</v>
      </c>
      <c r="F28" s="124">
        <f>IF('R201'!K37&gt;=0,"OK","ERROR")</f>
      </c>
    </row>
    <row r="29">
      <c r="A29" t="s" s="124">
        <v>36</v>
      </c>
      <c r="B29" t="s" s="123">
        <v>105</v>
      </c>
      <c r="C29" t="s" s="124">
        <v>106</v>
      </c>
      <c r="D29" t="s" s="124">
        <v>129</v>
      </c>
      <c r="E29" t="s" s="124">
        <v>130</v>
      </c>
      <c r="F29" s="124">
        <f>IF('R201'!K39&gt;=0,"OK","ERROR")</f>
      </c>
    </row>
    <row r="30">
      <c r="A30" t="s" s="124">
        <v>36</v>
      </c>
      <c r="B30" t="s" s="123">
        <v>105</v>
      </c>
      <c r="C30" t="s" s="124">
        <v>106</v>
      </c>
      <c r="D30" t="s" s="124">
        <v>131</v>
      </c>
      <c r="E30" t="s" s="124">
        <v>132</v>
      </c>
      <c r="F30" s="124">
        <f>IF('R201'!K40&gt;=0,"OK","ERROR")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12:F30"/>
  <conditionalFormatting sqref="B9 B5">
    <cfRule type="expression" dxfId="3" priority="1">
      <formula>AND(B5=0,NOT(ISBLANK(B5)))</formula>
    </cfRule>
    <cfRule type="expression" dxfId="4" priority="2">
      <formula>B5&gt;0</formula>
    </cfRule>
  </conditionalFormatting>
  <hyperlinks>
    <hyperlink location="Validation_K001_R201_K21_0" ref="B13"/>
    <hyperlink location="Validation_K002_R201_K29_0" ref="B14"/>
    <hyperlink location="Validation_K003_R201_K37_0" ref="B15"/>
    <hyperlink location="Validation_K004_R201_K39_0" ref="B16"/>
    <hyperlink location="Validation_K005_R201_K40_0" ref="B17"/>
    <hyperlink location="Validation_K006_R201_K21_0" ref="B18"/>
    <hyperlink location="Validation_K006_R201_K23_0" ref="B19"/>
    <hyperlink location="Validation_K006_R201_K24_0" ref="B20"/>
    <hyperlink location="Validation_K006_R201_K25_0" ref="B21"/>
    <hyperlink location="Validation_K006_R201_K29_0" ref="B22"/>
    <hyperlink location="Validation_K006_R201_K31_0" ref="B23"/>
    <hyperlink location="Validation_K006_R201_K32_0" ref="B24"/>
    <hyperlink location="Validation_K006_R201_K33_0" ref="B25"/>
    <hyperlink location="Validation_K006_R201_K34_0" ref="B26"/>
    <hyperlink location="Validation_K006_R201_K35_0" ref="B27"/>
    <hyperlink location="Validation_K006_R201_K37_0" ref="B28"/>
    <hyperlink location="Validation_K006_R201_K39_0" ref="B29"/>
    <hyperlink location="Validation_K006_R201_K40_0" ref="B30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C16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27">
        <v>135</v>
      </c>
    </row>
    <row r="3">
      <c r="A3" t="s" s="126">
        <v>79</v>
      </c>
      <c r="B3" t="s" s="126">
        <v>136</v>
      </c>
      <c r="C3" t="s" s="126">
        <v>137</v>
      </c>
    </row>
    <row r="4">
      <c r="A4" t="s">
        <v>36</v>
      </c>
      <c r="B4" t="s">
        <v>138</v>
      </c>
      <c r="C4" t="s" s="128">
        <v>139</v>
      </c>
    </row>
    <row r="5">
      <c r="A5" t="s">
        <v>36</v>
      </c>
      <c r="B5" t="s">
        <v>140</v>
      </c>
      <c r="C5" t="s" s="128">
        <v>141</v>
      </c>
    </row>
    <row r="6">
      <c r="A6" t="s">
        <v>36</v>
      </c>
      <c r="B6" t="s">
        <v>142</v>
      </c>
      <c r="C6" t="s" s="128">
        <v>143</v>
      </c>
    </row>
    <row r="7">
      <c r="A7" t="s">
        <v>36</v>
      </c>
      <c r="B7" t="s">
        <v>144</v>
      </c>
      <c r="C7" t="s" s="128">
        <v>145</v>
      </c>
    </row>
    <row r="8">
      <c r="A8" t="s">
        <v>36</v>
      </c>
      <c r="B8" t="s">
        <v>146</v>
      </c>
      <c r="C8" t="s" s="128">
        <v>147</v>
      </c>
    </row>
    <row r="9">
      <c r="A9" t="s">
        <v>36</v>
      </c>
      <c r="B9" t="s">
        <v>148</v>
      </c>
      <c r="C9" t="s" s="128">
        <v>149</v>
      </c>
    </row>
    <row r="10">
      <c r="A10" t="s">
        <v>36</v>
      </c>
      <c r="B10" t="s">
        <v>150</v>
      </c>
      <c r="C10" t="s" s="128">
        <v>151</v>
      </c>
    </row>
    <row r="11">
      <c r="A11" t="s">
        <v>36</v>
      </c>
      <c r="B11" t="s">
        <v>152</v>
      </c>
      <c r="C11" t="s" s="128">
        <v>153</v>
      </c>
    </row>
    <row r="12">
      <c r="A12" t="s">
        <v>36</v>
      </c>
      <c r="B12" t="s">
        <v>154</v>
      </c>
      <c r="C12" t="s" s="128">
        <v>155</v>
      </c>
    </row>
    <row r="13">
      <c r="A13" t="s">
        <v>36</v>
      </c>
      <c r="B13" t="s">
        <v>156</v>
      </c>
      <c r="C13" t="s" s="128">
        <v>157</v>
      </c>
    </row>
    <row r="14">
      <c r="A14" t="s">
        <v>36</v>
      </c>
      <c r="B14" t="s">
        <v>158</v>
      </c>
      <c r="C14" t="s" s="128">
        <v>159</v>
      </c>
    </row>
    <row r="15">
      <c r="A15" t="s">
        <v>36</v>
      </c>
      <c r="B15" t="s">
        <v>160</v>
      </c>
      <c r="C15" t="s" s="128">
        <v>161</v>
      </c>
    </row>
    <row r="16">
      <c r="A16" t="s">
        <v>36</v>
      </c>
      <c r="B16" t="s">
        <v>162</v>
      </c>
      <c r="C16" t="s" s="128">
        <v>163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16"/>
  <hyperlinks>
    <hyperlink location="'R201'!K23" ref="C4"/>
    <hyperlink location="'R201'!K24" ref="C5"/>
    <hyperlink location="'R201'!K25" ref="C6"/>
    <hyperlink location="'R201'!K21" ref="C7"/>
    <hyperlink location="'R201'!K31" ref="C8"/>
    <hyperlink location="'R201'!K32" ref="C9"/>
    <hyperlink location="'R201'!K33" ref="C10"/>
    <hyperlink location="'R201'!K34" ref="C11"/>
    <hyperlink location="'R201'!K35" ref="C12"/>
    <hyperlink location="'R201'!K29" ref="C13"/>
    <hyperlink location="'R201'!K37" ref="C14"/>
    <hyperlink location="'R201'!K39" ref="C15"/>
    <hyperlink location="'R201'!K40" ref="C16"/>
  </hyperlinks>
  <pageMargins bottom="0.75" footer="0.3" header="0.3" left="0.7" right="0.7" top="0.75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MIRE_U</K_x00fc_rzel>
    <Sprache xmlns="5f0592f7-ddc3-4725-828f-13a4b1adedb7">de</Sprache>
    <Sortierung xmlns="5f0592f7-ddc3-4725-828f-13a4b1adedb7">3</Sortierung>
    <ZIP_x0020_Anzeige xmlns="a51d903e-b287-4697-a864-dff44a858ca1">false</ZIP_x0020_Anzeige>
    <Titel xmlns="5f0592f7-ddc3-4725-828f-13a4b1adedb7">Mindestreserven, Unternehmung</Titel>
    <PublikationBis xmlns="5f0592f7-ddc3-4725-828f-13a4b1adedb7" xsi:nil="true"/>
    <In_x0020_Arbeit xmlns="5f0592f7-ddc3-4725-828f-13a4b1adedb7" xsi:nil="true"/>
    <Beschreibung xmlns="5f0592f7-ddc3-4725-828f-13a4b1adedb7">Release</Beschreibung>
    <Version0 xmlns="5f0592f7-ddc3-4725-828f-13a4b1adedb7" xsi:nil="true"/>
    <Beschreibung0 xmlns="5f0592f7-ddc3-4725-828f-13a4b1adedb7" xsi:nil="true"/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2022-01-19T23:00:00+00:00</G_x00fc_ltigkeitsdatum>
    <G_x00fc_ltigkeitsdatumBis xmlns="5f0592f7-ddc3-4725-828f-13a4b1adedb7">2024-07-18T22:00:00+00:00</G_x00fc_ltigkeitsdatumBi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5ECDCD-D243-4D97-BFC1-42B22CEAF3D8}"/>
</file>

<file path=customXml/itemProps2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2C873DE-49C1-48C6-9BF0-2EE6EE7606A6}">
  <ds:schemaRefs>
    <ds:schemaRef ds:uri="http://purl.org/dc/elements/1.1/"/>
    <ds:schemaRef ds:uri="ef2e210c-1bc5-4a6f-9b90-09f0dd7cbb30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sharepoint/v4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38</vt:i4>
      </vt:variant>
    </vt:vector>
  </HeadingPairs>
  <TitlesOfParts>
    <vt:vector size="40" baseType="lpstr">
      <vt:lpstr>Start</vt:lpstr>
      <vt:lpstr>R201</vt:lpstr>
      <vt:lpstr>'R201'!C_MIR.AAK.GGU</vt:lpstr>
      <vt:lpstr>'R201'!C_MIR.AAK.SCM</vt:lpstr>
      <vt:lpstr>'R201'!C_MIR.AAK.SCN</vt:lpstr>
      <vt:lpstr>'R201'!C_MIR.AAK.TOT</vt:lpstr>
      <vt:lpstr>'R201'!C_MIR.ERF</vt:lpstr>
      <vt:lpstr>'R201'!C_MIR.ERF.UEE</vt:lpstr>
      <vt:lpstr>'R201'!C_MIR.ERF.UNE</vt:lpstr>
      <vt:lpstr>'R201'!C_MIR.MVE.GMP</vt:lpstr>
      <vt:lpstr>'R201'!C_MIR.MVE.KKE</vt:lpstr>
      <vt:lpstr>'R201'!C_MIR.MVE.KOB</vt:lpstr>
      <vt:lpstr>'R201'!C_MIR.MVE.TOT</vt:lpstr>
      <vt:lpstr>'R201'!C_MIR.MVE.VBA</vt:lpstr>
      <vt:lpstr>'R201'!C_MIR.MVE.VKE</vt:lpstr>
      <vt:lpstr>'R201'!D1_T</vt:lpstr>
      <vt:lpstr>'R201'!D2_CHF</vt:lpstr>
      <vt:lpstr>'R201'!D3_A3M</vt:lpstr>
      <vt:lpstr>'R201'!D3_B3M</vt:lpstr>
      <vt:lpstr>'R201'!D3_KUE</vt:lpstr>
      <vt:lpstr>'R201'!Druckbereich</vt:lpstr>
      <vt:lpstr>Start!Druckbereich</vt:lpstr>
      <vt:lpstr>'R201'!Drucktitel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'R201'!INTERNAL</vt:lpstr>
      <vt:lpstr>P_Subtitle</vt:lpstr>
      <vt:lpstr>P_Title</vt:lpstr>
      <vt:lpstr>'R201'!T_Konsi_Errors</vt:lpstr>
      <vt:lpstr>'R201'!T_Konsi_Rules_Column</vt:lpstr>
      <vt:lpstr>'R201'!T_Konsi_Rules_Cross</vt:lpstr>
      <vt:lpstr>'R201'!T_Konsi_Rules_Force_Single_Cell_Row</vt:lpstr>
      <vt:lpstr>'R201'!T_Konsi_Rules_Row</vt:lpstr>
      <vt:lpstr>Start!T_Konsi_Summary</vt:lpstr>
      <vt:lpstr>'R201'!T_Konsi_Warnings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Mindestreserven</dc:title>
  <dc:subject>Erhebungsmittel</dc:subject>
  <dc:creator>SNB BNS</dc:creator>
  <cp:keywords>Statistiken, Erhebungen, Erhebungsmittel</cp:keywords>
  <cp:lastPrinted>2015-04-23T07:52:41Z</cp:lastPrinted>
  <dcterms:created xsi:type="dcterms:W3CDTF">2009-02-17T07:47:47Z</dcterms:created>
  <dcterms:modified xsi:type="dcterms:W3CDTF">2021-04-30T08:17:59Z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Mindestreserven, Unternehmung</vt:lpwstr>
  </property>
  <property fmtid="{D5CDD505-2E9C-101B-9397-08002B2CF9AE}" pid="3" name="In Arbeit">
    <vt:lpwstr>in Arbeit</vt:lpwstr>
  </property>
  <property fmtid="{D5CDD505-2E9C-101B-9397-08002B2CF9AE}" pid="4" name="Beschreibung1">
    <vt:lpwstr>forms</vt:lpwstr>
  </property>
  <property fmtid="{D5CDD505-2E9C-101B-9397-08002B2CF9AE}" pid="5" name="ContentTypeId">
    <vt:lpwstr>0x0101007D2F1A9EF0CD26458704E34F920B1F40</vt:lpwstr>
  </property>
</Properties>
</file>