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image/x-wmf" Extension="wmf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customXmlProperties+xml" PartName="/customXml/itemProps4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comments+xml" PartName="/xl/comments2.xml"/>
  <Override ContentType="application/vnd.openxmlformats-officedocument.spreadsheetml.comments+xml" PartName="/xl/comments4.xml"/>
  <Override ContentType="application/vnd.openxmlformats-officedocument.spreadsheetml.comments+xml" PartName="/xl/comments6.xml"/>
  <Override ContentType="application/vnd.openxmlformats-officedocument.spreadsheetml.comments+xml" PartName="/xl/comments7.xml"/>
  <Override ContentType="application/vnd.openxmlformats-officedocument.spreadsheetml.comments+xml" PartName="/xl/comments8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tableSingleCells+xml" PartName="/xl/tables/tableSingleCells1.xml"/>
  <Override ContentType="application/vnd.openxmlformats-officedocument.spreadsheetml.tableSingleCells+xml" PartName="/xl/tables/tableSingleCells2.xml"/>
  <Override ContentType="application/vnd.openxmlformats-officedocument.spreadsheetml.tableSingleCells+xml" PartName="/xl/tables/tableSingleCells3.xml"/>
  <Override ContentType="application/vnd.openxmlformats-officedocument.spreadsheetml.tableSingleCells+xml" PartName="/xl/tables/tableSingleCells4.xml"/>
  <Override ContentType="application/vnd.openxmlformats-officedocument.spreadsheetml.tableSingleCells+xml" PartName="/xl/tables/tableSingleCells5.xml"/>
  <Override ContentType="application/vnd.openxmlformats-officedocument.spreadsheetml.tableSingleCells+xml" PartName="/xl/tables/tableSingleCells6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DieseArbeitsmappe" defaultThemeVersion="124226"/>
  <mc:AlternateContent>
    <mc:Choice Requires="x15">
      <x15ac:absPath xmlns:x15ac="http://schemas.microsoft.com/office/spreadsheetml/2010/11/ac" url="https://eww/ateliers/PBLDB/EMI Arbeitsverzeichnis/EMI_Projekte/MONA_US(1.8)/"/>
    </mc:Choice>
  </mc:AlternateContent>
  <xr:revisionPtr revIDLastSave="0" documentId="13_ncr:1_{71D303AA-B63C-4782-A40D-BA9A30970C40}" xr6:coauthVersionLast="47" xr6:coauthVersionMax="47" xr10:uidLastSave="{00000000-0000-0000-0000-000000000000}"/>
  <bookViews>
    <workbookView xWindow="760" yWindow="760" windowWidth="28800" windowHeight="15910" tabRatio="842" xr2:uid="{00000000-000D-0000-FFFF-FFFF00000000}"/>
  </bookViews>
  <sheets>
    <sheet name="Start" sheetId="1" r:id="rId1"/>
    <sheet name="M251" sheetId="2" r:id="rId2"/>
    <sheet name="M252" sheetId="7" r:id="rId3"/>
    <sheet name="M253" sheetId="4" r:id="rId4"/>
    <sheet name="M254" sheetId="8" r:id="rId5"/>
    <sheet name="M255" sheetId="6" r:id="rId6"/>
    <sheet name="Validation" r:id="rId16" sheetId="9"/>
    <sheet name="Mapping" r:id="rId17" sheetId="10"/>
  </sheets>
  <definedNames>
    <definedName name="_xlnm._FilterDatabase" localSheetId="1" hidden="1">'M251'!$H$1:$J$225</definedName>
    <definedName name="_xlnm._FilterDatabase" localSheetId="2" hidden="1">'M252'!$H$19:$AB$49</definedName>
    <definedName name="_xlnm._FilterDatabase" localSheetId="3" hidden="1">'M253'!$H$19:$H$25</definedName>
    <definedName name="_xlnm._FilterDatabase" localSheetId="4" hidden="1">'M254'!$H$19:$AB$54</definedName>
    <definedName name="_xlnm._FilterDatabase" localSheetId="5" hidden="1">'M255'!$I$19:$AB$19</definedName>
    <definedName name="C_ABI.TRE.AKT" localSheetId="5" hidden="true">'M255'!$K$21:$AB$22</definedName>
    <definedName name="C_ABI.TRE.PAS" localSheetId="5" hidden="true">'M255'!$K$23:$AB$24</definedName>
    <definedName name="C_BIL.AKT.AUA" localSheetId="1" hidden="true">'M251'!$K$47:$AB$47</definedName>
    <definedName name="C_BIL.AKT.AUA" localSheetId="2" hidden="true">'M252'!$K$47:$AB$47</definedName>
    <definedName name="C_BIL.AKT.AUA.NML" localSheetId="1" hidden="true">'M251'!$K$48:$AB$48</definedName>
    <definedName name="C_BIL.AKT.AUA.NML" localSheetId="2" hidden="true">'M252'!$K$48:$AB$48</definedName>
    <definedName name="C_BIL.AKT.BET" localSheetId="1" hidden="true">'M251'!$K$46:$AB$46</definedName>
    <definedName name="C_BIL.AKT.BET" localSheetId="2" hidden="true">'M252'!$K$46:$AB$46</definedName>
    <definedName name="C_BIL.AKT.FAN" localSheetId="1" hidden="true">'M251'!$K$39:$AB$39</definedName>
    <definedName name="C_BIL.AKT.FAN" localSheetId="2" hidden="true">'M252'!$K$39:$AB$39</definedName>
    <definedName name="C_BIL.AKT.FAN.AKA" localSheetId="1" hidden="true">'M251'!$K$43:$AB$43</definedName>
    <definedName name="C_BIL.AKT.FAN.AKA" localSheetId="2" hidden="true">'M252'!$K$43:$AB$43</definedName>
    <definedName name="C_BIL.AKT.FAN.AKT" localSheetId="1" hidden="true">'M251'!$K$42:$AB$42</definedName>
    <definedName name="C_BIL.AKT.FAN.AKT" localSheetId="2" hidden="true">'M252'!$K$42:$AB$42</definedName>
    <definedName name="C_BIL.AKT.FAN.EDM" localSheetId="1" hidden="true">'M251'!$K$44:$AB$44</definedName>
    <definedName name="C_BIL.AKT.FAN.EDM" localSheetId="2" hidden="true">'M252'!$K$44:$AB$44</definedName>
    <definedName name="C_BIL.AKT.FAN.GMP" localSheetId="1" hidden="true">'M251'!$K$40:$AB$40</definedName>
    <definedName name="C_BIL.AKT.FAN.GMP" localSheetId="2" hidden="true">'M252'!$K$40:$AB$40</definedName>
    <definedName name="C_BIL.AKT.FAN.LIS" localSheetId="1" hidden="true">'M251'!$K$45:$AB$45</definedName>
    <definedName name="C_BIL.AKT.FAN.LIS" localSheetId="2" hidden="true">'M252'!$K$45:$AB$45</definedName>
    <definedName name="C_BIL.AKT.FAN.OBL" localSheetId="1" hidden="true">'M251'!$K$41:$AB$41</definedName>
    <definedName name="C_BIL.AKT.FAN.OBL" localSheetId="2" hidden="true">'M252'!$K$41:$AB$41</definedName>
    <definedName name="C_BIL.AKT.FBA" localSheetId="1" hidden="true">'M251'!$K$22:$AB$25</definedName>
    <definedName name="C_BIL.AKT.FBA" localSheetId="2" hidden="true">'M252'!$K$22:$AB$25</definedName>
    <definedName name="C_BIL.AKT.FFV" localSheetId="1" hidden="true">'M251'!$K$38:$AB$38</definedName>
    <definedName name="C_BIL.AKT.FFV" localSheetId="2" hidden="true">'M252'!$K$38:$AB$38</definedName>
    <definedName name="C_BIL.AKT.FKU" localSheetId="1" hidden="true">'M251'!$K$27:$AB$29</definedName>
    <definedName name="C_BIL.AKT.FKU" localSheetId="2" hidden="true">'M252'!$K$27:$AB$29</definedName>
    <definedName name="C_BIL.AKT.FMI" localSheetId="1" hidden="true">'M251'!$K$21:$AB$21</definedName>
    <definedName name="C_BIL.AKT.FMI" localSheetId="2" hidden="true">'M252'!$K$21:$AB$21</definedName>
    <definedName name="C_BIL.AKT.HGE" localSheetId="1" hidden="true">'M251'!$K$31:$AB$31</definedName>
    <definedName name="C_BIL.AKT.HGE" localSheetId="2" hidden="true">'M252'!$K$31:$AB$31</definedName>
    <definedName name="C_BIL.AKT.HGE.AKA" localSheetId="1" hidden="true">'M251'!$K$35:$AB$35</definedName>
    <definedName name="C_BIL.AKT.HGE.AKA" localSheetId="2" hidden="true">'M252'!$K$35:$AB$35</definedName>
    <definedName name="C_BIL.AKT.HGE.AKT" localSheetId="1" hidden="true">'M251'!$K$34:$AB$34</definedName>
    <definedName name="C_BIL.AKT.HGE.AKT" localSheetId="2" hidden="true">'M252'!$K$34:$AB$34</definedName>
    <definedName name="C_BIL.AKT.HGE.EDM" localSheetId="1" hidden="true">'M251'!$K$36:$AB$36</definedName>
    <definedName name="C_BIL.AKT.HGE.EDM" localSheetId="2" hidden="true">'M252'!$K$36:$AB$36</definedName>
    <definedName name="C_BIL.AKT.HGE.GMP" localSheetId="1" hidden="true">'M251'!$K$32:$AB$32</definedName>
    <definedName name="C_BIL.AKT.HGE.GMP" localSheetId="2" hidden="true">'M252'!$K$32:$AB$32</definedName>
    <definedName name="C_BIL.AKT.HGE.OBL" localSheetId="1" hidden="true">'M251'!$K$33:$AB$33</definedName>
    <definedName name="C_BIL.AKT.HGE.OBL" localSheetId="2" hidden="true">'M252'!$K$33:$AB$33</definedName>
    <definedName name="C_BIL.AKT.HYP" localSheetId="1" hidden="true">'M251'!$K$30:$AB$30</definedName>
    <definedName name="C_BIL.AKT.HYP" localSheetId="2" hidden="true">'M252'!$K$30:$AB$30</definedName>
    <definedName name="C_BIL.AKT.TOT" localSheetId="1" hidden="true">'M251'!$K$49:$AB$49</definedName>
    <definedName name="C_BIL.AKT.TOT" localSheetId="2" hidden="true">'M252'!$K$49:$AB$49</definedName>
    <definedName name="C_BIL.AKT.WBW" localSheetId="1" hidden="true">'M251'!$K$37:$AB$37</definedName>
    <definedName name="C_BIL.AKT.WBW" localSheetId="2" hidden="true">'M252'!$K$37:$AB$37</definedName>
    <definedName name="C_BIL.AKT.WFG" localSheetId="1" hidden="true">'M251'!$K$26:$AB$26</definedName>
    <definedName name="C_BIL.AKT.WFG" localSheetId="2" hidden="true">'M252'!$K$26:$AB$26</definedName>
    <definedName name="C_BIL.PAS.APF" localSheetId="3" hidden="true">'M253'!$K$47:$AB$47</definedName>
    <definedName name="C_BIL.PAS.APF" localSheetId="4" hidden="true">'M254'!$K$47:$AB$47</definedName>
    <definedName name="C_BIL.PAS.APF.DEZ" localSheetId="3" hidden="true">'M253'!$K$51:$AB$51</definedName>
    <definedName name="C_BIL.PAS.APF.DEZ" localSheetId="4" hidden="true">'M254'!$K$51:$AB$51</definedName>
    <definedName name="C_BIL.PAS.APF.DPZ" localSheetId="3" hidden="true">'M253'!$K$50:$AB$50</definedName>
    <definedName name="C_BIL.PAS.APF.DPZ" localSheetId="4" hidden="true">'M254'!$K$50:$AB$50</definedName>
    <definedName name="C_BIL.PAS.APF.GMP" localSheetId="3" hidden="true">'M253'!$K$49:$AB$49</definedName>
    <definedName name="C_BIL.PAS.APF.GMP" localSheetId="4" hidden="true">'M254'!$K$49:$AB$49</definedName>
    <definedName name="C_BIL.PAS.APF.OOW" localSheetId="3" hidden="true">'M253'!$K$48:$AB$48</definedName>
    <definedName name="C_BIL.PAS.APF.OOW" localSheetId="4" hidden="true">'M254'!$K$48:$AB$48</definedName>
    <definedName name="C_BIL.PAS.AUP" localSheetId="3" hidden="true">'M253'!$K$52:$AB$52</definedName>
    <definedName name="C_BIL.PAS.AUP" localSheetId="4" hidden="true">'M254'!$K$52:$AB$52</definedName>
    <definedName name="C_BIL.PAS.AUP.NML" localSheetId="3" hidden="true">'M253'!$K$53:$AB$53</definedName>
    <definedName name="C_BIL.PAS.AUP.NML" localSheetId="4" hidden="true">'M254'!$K$53:$AB$53</definedName>
    <definedName name="C_BIL.PAS.FFV" localSheetId="3" hidden="true">'M253'!$K$45:$AB$45</definedName>
    <definedName name="C_BIL.PAS.FFV" localSheetId="4" hidden="true">'M254'!$K$45:$AB$45</definedName>
    <definedName name="C_BIL.PAS.HGE" localSheetId="3" hidden="true">'M253'!$K$43:$AB$43</definedName>
    <definedName name="C_BIL.PAS.HGE" localSheetId="4" hidden="true">'M254'!$K$43:$AB$43</definedName>
    <definedName name="C_BIL.PAS.KOB" localSheetId="3" hidden="true">'M253'!$K$46:$AB$46</definedName>
    <definedName name="C_BIL.PAS.KOB" localSheetId="4" hidden="true">'M254'!$K$46:$AB$46</definedName>
    <definedName name="C_BIL.PAS.TOT" localSheetId="3" hidden="true">'M253'!$K$54:$AB$54</definedName>
    <definedName name="C_BIL.PAS.TOT" localSheetId="4" hidden="true">'M254'!$K$54:$AB$54</definedName>
    <definedName name="C_BIL.PAS.VBA" localSheetId="3" hidden="true">'M253'!$K$21:$AB$24</definedName>
    <definedName name="C_BIL.PAS.VBA" localSheetId="4" hidden="true">'M254'!$K$21:$AB$24</definedName>
    <definedName name="C_BIL.PAS.VKE" localSheetId="3" hidden="true">'M253'!$K$26:$AB$26</definedName>
    <definedName name="C_BIL.PAS.VKE" localSheetId="4" hidden="true">'M254'!$K$26:$AB$26</definedName>
    <definedName name="C_BIL.PAS.VKE.GVG" localSheetId="3" hidden="true">'M253'!$K$40:$AB$40</definedName>
    <definedName name="C_BIL.PAS.VKE.GVG" localSheetId="4" hidden="true">'M254'!$K$40:$AB$40</definedName>
    <definedName name="C_BIL.PAS.VKE.GVG.F2S" localSheetId="3" hidden="true">'M253'!$K$41:$AB$41</definedName>
    <definedName name="C_BIL.PAS.VKE.GVG.F2S" localSheetId="4" hidden="true">'M254'!$K$41:$AB$41</definedName>
    <definedName name="C_BIL.PAS.VKE.GVG.S3A" localSheetId="3" hidden="true">'M253'!$K$42:$AB$42</definedName>
    <definedName name="C_BIL.PAS.VKE.GVG.S3A" localSheetId="4" hidden="true">'M254'!$K$42:$AB$42</definedName>
    <definedName name="C_BIL.PAS.VKE.KOV" localSheetId="3" hidden="true">'M253'!$K$27:$AB$31,'M253'!$K$33:$AB$38</definedName>
    <definedName name="C_BIL.PAS.VKE.KOV" localSheetId="4" hidden="true">'M254'!$K$27:$AB$31,'M254'!$K$33:$AB$38</definedName>
    <definedName name="C_BIL.PAS.VKE.KOV.CAG" localSheetId="3" hidden="true">'M253'!$K$32:$AB$32</definedName>
    <definedName name="C_BIL.PAS.VKE.KOV.CAG" localSheetId="4" hidden="true">'M254'!$K$32:$AB$32</definedName>
    <definedName name="C_BIL.PAS.VKE.KOV.GMP" localSheetId="3" hidden="true">'M253'!$K$39:$AB$39</definedName>
    <definedName name="C_BIL.PAS.VKE.KOV.GMP" localSheetId="4" hidden="true">'M254'!$K$39:$AB$39</definedName>
    <definedName name="C_BIL.PAS.WBW" localSheetId="3" hidden="true">'M253'!$K$44:$AB$44</definedName>
    <definedName name="C_BIL.PAS.WBW" localSheetId="4" hidden="true">'M254'!$K$44:$AB$44</definedName>
    <definedName name="C_BIL.PAS.WFG" localSheetId="3" hidden="true">'M253'!$K$25:$AB$25</definedName>
    <definedName name="C_BIL.PAS.WFG" localSheetId="4" hidden="true">'M254'!$K$25:$AB$25</definedName>
    <definedName name="D1_I" localSheetId="1" hidden="true">'M251'!$K$21:$AB$49</definedName>
    <definedName name="D1_I" localSheetId="2" hidden="true">'M252'!$K$21:$AB$49</definedName>
    <definedName name="D1_I" localSheetId="3" hidden="true">'M253'!$K$21:$AB$54</definedName>
    <definedName name="D1_I" localSheetId="4" hidden="true">'M254'!$K$21:$AB$54</definedName>
    <definedName name="D1_I" localSheetId="5" hidden="true">'M255'!$K$21:$AB$24</definedName>
    <definedName name="D2_CHF" localSheetId="2" hidden="true">'M252'!$K$21:$AB$49</definedName>
    <definedName name="D2_CHF" localSheetId="4" hidden="true">'M254'!$K$21:$AB$54</definedName>
    <definedName name="D2_CHF" localSheetId="5" hidden="true">'M255'!$K$22:$AB$22,'M255'!$K$24:$AB$24</definedName>
    <definedName name="D2_T" localSheetId="1" hidden="true">'M251'!$K$21:$AB$49</definedName>
    <definedName name="D2_T" localSheetId="3" hidden="true">'M253'!$K$21:$AB$54</definedName>
    <definedName name="D2_T" localSheetId="5" hidden="true">'M255'!$K$21:$AB$21,'M255'!$K$23:$AB$23</definedName>
    <definedName name="D3_BAN" localSheetId="1" hidden="true">'M251'!$N$21:$N$49</definedName>
    <definedName name="D3_BAN" localSheetId="2" hidden="true">'M252'!$N$21:$N$49</definedName>
    <definedName name="D3_BAN" localSheetId="3" hidden="true">'M253'!$N$21:$N$54</definedName>
    <definedName name="D3_BAN" localSheetId="4" hidden="true">'M254'!$N$21:$N$54</definedName>
    <definedName name="D3_BAN" localSheetId="5" hidden="true">'M255'!$N$21:$N$24</definedName>
    <definedName name="D3_BUN" localSheetId="1" hidden="true">'M251'!$U$21:$U$49</definedName>
    <definedName name="D3_BUN" localSheetId="2" hidden="true">'M252'!$U$21:$U$49</definedName>
    <definedName name="D3_BUN" localSheetId="3" hidden="true">'M253'!$U$21:$U$54</definedName>
    <definedName name="D3_BUN" localSheetId="4" hidden="true">'M254'!$U$21:$U$54</definedName>
    <definedName name="D3_BUN" localSheetId="5" hidden="true">'M255'!$U$21:$U$24</definedName>
    <definedName name="D3_FUN" localSheetId="1" hidden="true">'M251'!$L$21:$L$49</definedName>
    <definedName name="D3_FUN" localSheetId="2" hidden="true">'M252'!$L$21:$L$49</definedName>
    <definedName name="D3_FUN" localSheetId="3" hidden="true">'M253'!$L$21:$L$54</definedName>
    <definedName name="D3_FUN" localSheetId="4" hidden="true">'M254'!$L$21:$L$54</definedName>
    <definedName name="D3_FUN" localSheetId="5" hidden="true">'M255'!$L$21:$L$24</definedName>
    <definedName name="D3_FVT" localSheetId="1" hidden="true">'M251'!$S$21:$S$49</definedName>
    <definedName name="D3_FVT" localSheetId="2" hidden="true">'M252'!$S$21:$S$49</definedName>
    <definedName name="D3_FVT" localSheetId="3" hidden="true">'M253'!$S$21:$S$54</definedName>
    <definedName name="D3_FVT" localSheetId="4" hidden="true">'M254'!$S$21:$S$54</definedName>
    <definedName name="D3_FVT" localSheetId="5" hidden="true">'M255'!$S$21:$S$24</definedName>
    <definedName name="D3_FVW" localSheetId="1" hidden="true">'M251'!$O$21:$O$49</definedName>
    <definedName name="D3_FVW" localSheetId="2" hidden="true">'M252'!$O$21:$O$49</definedName>
    <definedName name="D3_FVW" localSheetId="3" hidden="true">'M253'!$O$21:$O$54</definedName>
    <definedName name="D3_FVW" localSheetId="4" hidden="true">'M254'!$O$21:$O$54</definedName>
    <definedName name="D3_FVW" localSheetId="5" hidden="true">'M255'!$O$21:$O$24</definedName>
    <definedName name="D3_GEM" localSheetId="1" hidden="true">'M251'!$W$21:$W$49</definedName>
    <definedName name="D3_GEM" localSheetId="2" hidden="true">'M252'!$W$21:$W$49</definedName>
    <definedName name="D3_GEM" localSheetId="3" hidden="true">'M253'!$W$21:$W$54</definedName>
    <definedName name="D3_GEM" localSheetId="4" hidden="true">'M254'!$W$21:$W$54</definedName>
    <definedName name="D3_GEM" localSheetId="5" hidden="true">'M255'!$W$21:$W$24</definedName>
    <definedName name="D3_KAI" localSheetId="1" hidden="true">'M251'!$P$21:$P$49</definedName>
    <definedName name="D3_KAI" localSheetId="2" hidden="true">'M252'!$P$21:$P$49</definedName>
    <definedName name="D3_KAI" localSheetId="3" hidden="true">'M253'!$P$21:$P$54</definedName>
    <definedName name="D3_KAI" localSheetId="4" hidden="true">'M254'!$P$21:$P$54</definedName>
    <definedName name="D3_KAI" localSheetId="5" hidden="true">'M255'!$P$21:$P$24</definedName>
    <definedName name="D3_KAN" localSheetId="1" hidden="true">'M251'!$V$21:$V$49</definedName>
    <definedName name="D3_KAN" localSheetId="2" hidden="true">'M252'!$V$21:$V$49</definedName>
    <definedName name="D3_KAN" localSheetId="3" hidden="true">'M253'!$V$21:$V$54</definedName>
    <definedName name="D3_KAN" localSheetId="4" hidden="true">'M254'!$V$21:$V$54</definedName>
    <definedName name="D3_KAN" localSheetId="5" hidden="true">'M255'!$V$21:$V$24</definedName>
    <definedName name="D3_NFU" localSheetId="1" hidden="true">'M251'!$K$21:$K$49</definedName>
    <definedName name="D3_NFU" localSheetId="2" hidden="true">'M252'!$K$21:$K$49</definedName>
    <definedName name="D3_NFU" localSheetId="3" hidden="true">'M253'!$K$21:$K$54</definedName>
    <definedName name="D3_NFU" localSheetId="4" hidden="true">'M254'!$K$21:$K$54</definedName>
    <definedName name="D3_NFU" localSheetId="5" hidden="true">'M255'!$K$21:$K$24</definedName>
    <definedName name="D3_OEH" localSheetId="1" hidden="true">'M251'!$T$21:$T$49</definedName>
    <definedName name="D3_OEH" localSheetId="2" hidden="true">'M252'!$T$21:$T$49</definedName>
    <definedName name="D3_OEH" localSheetId="3" hidden="true">'M253'!$T$21:$T$54</definedName>
    <definedName name="D3_OEH" localSheetId="4" hidden="true">'M254'!$T$21:$T$54</definedName>
    <definedName name="D3_OEH" localSheetId="5" hidden="true">'M255'!$T$21:$T$24</definedName>
    <definedName name="D3_PHA" localSheetId="1" hidden="true">'M251'!$Y$21:$Y$49</definedName>
    <definedName name="D3_PHA" localSheetId="2" hidden="true">'M252'!$Y$21:$Y$49</definedName>
    <definedName name="D3_PHA" localSheetId="3" hidden="true">'M253'!$Y$21:$Y$54</definedName>
    <definedName name="D3_PHA" localSheetId="4" hidden="true">'M254'!$Y$21:$Y$54</definedName>
    <definedName name="D3_PHA" localSheetId="5" hidden="true">'M255'!$Y$21:$Y$24</definedName>
    <definedName name="D3_PKA" localSheetId="1" hidden="true">'M251'!$R$21:$R$49</definedName>
    <definedName name="D3_PKA" localSheetId="2" hidden="true">'M252'!$R$21:$R$49</definedName>
    <definedName name="D3_PKA" localSheetId="3" hidden="true">'M253'!$R$21:$R$54</definedName>
    <definedName name="D3_PKA" localSheetId="4" hidden="true">'M254'!$R$21:$R$54</definedName>
    <definedName name="D3_PKA" localSheetId="5" hidden="true">'M255'!$R$21:$R$24</definedName>
    <definedName name="D3_POE" localSheetId="1" hidden="true">'M251'!$Z$21:$Z$49</definedName>
    <definedName name="D3_POE" localSheetId="2" hidden="true">'M252'!$Z$21:$Z$49</definedName>
    <definedName name="D3_POE" localSheetId="3" hidden="true">'M253'!$Z$21:$Z$54</definedName>
    <definedName name="D3_POE" localSheetId="4" hidden="true">'M254'!$Z$21:$Z$54</definedName>
    <definedName name="D3_POE" localSheetId="5" hidden="true">'M255'!$Z$21:$Z$24</definedName>
    <definedName name="D3_SNB" localSheetId="1" hidden="true">'M251'!$M$21:$M$49</definedName>
    <definedName name="D3_SNB" localSheetId="2" hidden="true">'M252'!$M$21:$M$49</definedName>
    <definedName name="D3_SNB" localSheetId="3" hidden="true">'M253'!$M$21:$M$54</definedName>
    <definedName name="D3_SNB" localSheetId="4" hidden="true">'M254'!$M$21:$M$54</definedName>
    <definedName name="D3_SNB" localSheetId="5" hidden="true">'M255'!$M$21:$M$24</definedName>
    <definedName name="D3_SOZ" localSheetId="1" hidden="true">'M251'!$X$21:$X$49</definedName>
    <definedName name="D3_SOZ" localSheetId="2" hidden="true">'M252'!$X$21:$X$49</definedName>
    <definedName name="D3_SOZ" localSheetId="3" hidden="true">'M253'!$X$21:$X$54</definedName>
    <definedName name="D3_SOZ" localSheetId="4" hidden="true">'M254'!$X$21:$X$54</definedName>
    <definedName name="D3_SOZ" localSheetId="5" hidden="true">'M255'!$X$21:$X$24</definedName>
    <definedName name="D3_T" localSheetId="1" hidden="true">'M251'!$AB$21:$AB$49</definedName>
    <definedName name="D3_T" localSheetId="2" hidden="true">'M252'!$AB$21:$AB$49</definedName>
    <definedName name="D3_T" localSheetId="3" hidden="true">'M253'!$AB$21:$AB$54</definedName>
    <definedName name="D3_T" localSheetId="4" hidden="true">'M254'!$AB$21:$AB$54</definedName>
    <definedName name="D3_T" localSheetId="5" hidden="true">'M255'!$AB$21:$AB$24</definedName>
    <definedName name="D3_U" localSheetId="1" hidden="true">'M251'!$AA$21:$AA$49</definedName>
    <definedName name="D3_U" localSheetId="2" hidden="true">'M252'!$AA$21:$AA$49</definedName>
    <definedName name="D3_U" localSheetId="3" hidden="true">'M253'!$AA$21:$AA$54</definedName>
    <definedName name="D3_U" localSheetId="4" hidden="true">'M254'!$AA$21:$AA$54</definedName>
    <definedName name="D3_U" localSheetId="5" hidden="true">'M255'!$AA$21:$AA$24</definedName>
    <definedName name="D3_VPK" localSheetId="1" hidden="true">'M251'!$Q$21:$Q$49</definedName>
    <definedName name="D3_VPK" localSheetId="2" hidden="true">'M252'!$Q$21:$Q$49</definedName>
    <definedName name="D3_VPK" localSheetId="3" hidden="true">'M253'!$Q$21:$Q$54</definedName>
    <definedName name="D3_VPK" localSheetId="4" hidden="true">'M254'!$Q$21:$Q$54</definedName>
    <definedName name="D3_VPK" localSheetId="5" hidden="true">'M255'!$Q$21:$Q$24</definedName>
    <definedName name="D4_ASI" localSheetId="1" hidden="true">'M251'!$K$23:$AB$23</definedName>
    <definedName name="D4_ASI" localSheetId="2" hidden="true">'M252'!$K$23:$AB$23</definedName>
    <definedName name="D4_ASI" localSheetId="3" hidden="true">'M253'!$K$22:$AB$22,'M253'!$K$28:$AB$28</definedName>
    <definedName name="D4_ASI" localSheetId="4" hidden="true">'M254'!$K$22:$AB$22,'M254'!$K$28:$AB$28</definedName>
    <definedName name="D4_B1M" localSheetId="3" hidden="true">'M253'!$K$34:$AB$34</definedName>
    <definedName name="D4_B1M" localSheetId="4" hidden="true">'M254'!$K$34:$AB$34</definedName>
    <definedName name="D4_GED" localSheetId="1" hidden="true">'M251'!$K$29:$AB$29</definedName>
    <definedName name="D4_GED" localSheetId="2" hidden="true">'M252'!$K$29:$AB$29</definedName>
    <definedName name="D4_J15" localSheetId="3" hidden="true">'M253'!$K$37:$AB$37</definedName>
    <definedName name="D4_J15" localSheetId="4" hidden="true">'M254'!$K$37:$AB$37</definedName>
    <definedName name="D4_KUE" localSheetId="1" hidden="true">'M251'!$K$24:$AB$24</definedName>
    <definedName name="D4_KUE" localSheetId="2" hidden="true">'M252'!$K$24:$AB$24</definedName>
    <definedName name="D4_KUE" localSheetId="3" hidden="true">'M253'!$K$23:$AB$23,'M253'!$K$29:$AB$32</definedName>
    <definedName name="D4_KUE" localSheetId="4" hidden="true">'M254'!$K$23:$AB$23,'M254'!$K$29:$AB$32</definedName>
    <definedName name="D4_M13" localSheetId="3" hidden="true">'M253'!$K$35:$AB$35</definedName>
    <definedName name="D4_M13" localSheetId="4" hidden="true">'M254'!$K$35:$AB$35</definedName>
    <definedName name="D4_M31" localSheetId="3" hidden="true">'M253'!$K$36:$AB$36</definedName>
    <definedName name="D4_M31" localSheetId="4" hidden="true">'M254'!$K$36:$AB$36</definedName>
    <definedName name="D4_RLZ" localSheetId="1" hidden="true">'M251'!$K$25:$AB$25</definedName>
    <definedName name="D4_RLZ" localSheetId="2" hidden="true">'M252'!$K$25:$AB$25</definedName>
    <definedName name="D4_RLZ" localSheetId="3" hidden="true">'M253'!$K$24:$AB$24,'M253'!$K$33:$AB$33</definedName>
    <definedName name="D4_RLZ" localSheetId="4" hidden="true">'M254'!$K$24:$AB$24,'M254'!$K$33:$AB$33</definedName>
    <definedName name="D4_T" localSheetId="1" hidden="true">'M251'!$K$22:$AB$22,'M251'!$K$27:$AB$27</definedName>
    <definedName name="D4_T" localSheetId="2" hidden="true">'M252'!$K$22:$AB$22,'M252'!$K$27:$AB$27</definedName>
    <definedName name="D4_T" localSheetId="3" hidden="true">'M253'!$K$21:$AB$21,'M253'!$K$27:$AB$27</definedName>
    <definedName name="D4_T" localSheetId="4" hidden="true">'M254'!$K$21:$AB$21,'M254'!$K$27:$AB$27</definedName>
    <definedName name="D4_U5J" localSheetId="3" hidden="true">'M253'!$K$38:$AB$38</definedName>
    <definedName name="D4_U5J" localSheetId="4" hidden="true">'M254'!$K$38:$AB$38</definedName>
    <definedName name="D4_UNG" localSheetId="1" hidden="true">'M251'!$K$28:$AB$28</definedName>
    <definedName name="D4_UNG" localSheetId="2" hidden="true">'M252'!$K$28:$AB$28</definedName>
    <definedName name="D5_NUE" localSheetId="3" hidden="true">'M253'!$K$31:$AB$32</definedName>
    <definedName name="D5_NUE" localSheetId="4" hidden="true">'M254'!$K$31:$AB$32</definedName>
    <definedName name="D5_T" localSheetId="3" hidden="true">'M253'!$K$27:$AB$29,'M253'!$K$33:$AB$38</definedName>
    <definedName name="D5_T" localSheetId="4" hidden="true">'M254'!$K$27:$AB$29,'M254'!$K$33:$AB$38</definedName>
    <definedName name="D5_UEB" localSheetId="3" hidden="true">'M253'!$K$30:$AB$30</definedName>
    <definedName name="D5_UEB" localSheetId="4" hidden="true">'M254'!$K$30:$AB$30</definedName>
    <definedName name="_xlnm.Print_Area" localSheetId="1">'M251'!$K$21:$AC$50</definedName>
    <definedName name="_xlnm.Print_Area" localSheetId="2">'M252'!$K$21:$AC$50</definedName>
    <definedName name="_xlnm.Print_Area" localSheetId="3">'M253'!$K$21:$AC$55</definedName>
    <definedName name="_xlnm.Print_Area" localSheetId="4">'M254'!$K$21:$AC$55</definedName>
    <definedName name="_xlnm.Print_Area" localSheetId="5">'M255'!$K$21:$AC$25</definedName>
    <definedName name="_xlnm.Print_Area" localSheetId="0">Start!$A$1:$H$41</definedName>
    <definedName name="_xlnm.Print_Titles" localSheetId="1">'M251'!$B:$J,'M251'!$1:$20</definedName>
    <definedName name="_xlnm.Print_Titles" localSheetId="2">'M252'!$B:$J,'M252'!$1:$20</definedName>
    <definedName name="_xlnm.Print_Titles" localSheetId="3">'M253'!$A:$J,'M253'!$1:$20</definedName>
    <definedName name="_xlnm.Print_Titles" localSheetId="4">'M254'!$A:$J,'M254'!$1:$20</definedName>
    <definedName name="_xlnm.Print_Titles" localSheetId="5">'M255'!$A:$J,'M255'!$1:$20</definedName>
    <definedName name="GESPERRT" localSheetId="1">'M251'!$K$21:$K$25,'M251'!$O$21:$R$25,'M251'!$S$21,'M251'!$V$21:$Z$21,'M251'!$T$22:$AA$25,'M251'!$M$27:$N$28,'M251'!$K$35:$K$36,'M251'!$L$36:$Z$36,'M251'!$M$35:$N$35,'M251'!$Q$35:$AA$35,'M251'!$R$31:$R$34,'M251'!$T$34:$Y$34,'M251'!$Y$31:$Y$33,'M251'!$K$43:$K$45,'M251'!$L$44:$L$45,'M251'!$M$43:$N$45,'M251'!$O$44:$P$45,'M251'!$Q$43:$Z$45,'M251'!$R$46,'M251'!$T$46:$Y$46,'M251'!$Y$39:$Y$41,'M251'!$AA$43,'M251'!$R$39:$R$42,'M251'!$T$42:$Y$42,'M251'!$M$29:$M$30,'M251'!$N$29</definedName>
    <definedName name="GESPERRT" localSheetId="2">'M252'!$K$21:$K$25,'M252'!$O$21:$R$25,'M252'!$S$21,'M252'!$V$21:$AA$25,'M252'!$T$22:$U$25,'M252'!$M$27:$N$28,'M252'!$K$35:$K$36,'M252'!$L$36:$Z$36,'M252'!$M$35:$N$35,'M252'!$Q$35:$AA$35,'M252'!$R$31:$R$34,'M252'!$T$34:$Y$34,'M252'!$Y$31:$Y$33,'M252'!$K$43:$K$45,'M252'!$L$44:$L$45,'M252'!$M$43:$N$45,'M252'!$O$44:$P$45,'M252'!$Q$43:$Z$45,'M252'!$R$46,'M252'!$T$46:$Y$46,'M252'!$Y$39:$Y$41,'M252'!$AA$43,'M252'!$R$39:$R$42,'M252'!$T$42:$Y$42,'M252'!$M$29:$M$30,'M252'!$N$29</definedName>
    <definedName name="GESPERRT" localSheetId="3">'M253'!$K$21:$K$24,'M253'!$O$21:$R$24,'M253'!$T$21:$AA$24,'M253'!$M$26:$N$39,'M253'!$K$40:$X$42,'M253'!$Z$40:$AA$42,'M253'!$K$47:$K$51,'M253'!$L$48:$L$49,'M253'!$M$47:$M$51,'M253'!$N$48:$N$49,'M253'!$O$47:$Z$51,'M253'!$AA$50:$AA$51</definedName>
    <definedName name="GESPERRT" localSheetId="4">'M254'!$K$21:$K$24,'M254'!$O$21:$R$24,'M254'!$T$21:$AA$24,'M254'!$M$26:$N$39,'M254'!$K$40:$X$42,'M254'!$Z$40:$AA$42,'M254'!$K$47:$K$51,'M254'!$L$48:$L$49,'M254'!$M$47:$M$51,'M254'!$N$48:$N$49,'M254'!$O$47:$Z$51,'M254'!$AA$50:$AA$51</definedName>
    <definedName name="GESPERRT" localSheetId="5">'M255'!$M$21:$M$24</definedName>
    <definedName name="I_Language">Start!$B$5</definedName>
    <definedName name="I_ReferDate">Start!$H$2</definedName>
    <definedName name="I_ReportName">Start!$B$1</definedName>
    <definedName name="I_Revision">Start!$B$4</definedName>
    <definedName name="I_SubjectId">Start!$H$1</definedName>
    <definedName name="I_TechNumber">Start!$B$6</definedName>
    <definedName name="I_Version">Start!$B$3</definedName>
    <definedName name="INTERNAL" localSheetId="1">'M251'!$H:$J,'M251'!$19:$20</definedName>
    <definedName name="INTERNAL" localSheetId="2">'M252'!$H:$J,'M252'!$19:$20</definedName>
    <definedName name="INTERNAL" localSheetId="3">'M253'!$H:$J,'M253'!$19:$20</definedName>
    <definedName name="INTERNAL" localSheetId="4">'M254'!$H:$J,'M254'!$19:$20</definedName>
    <definedName name="INTERNAL" localSheetId="5">'M255'!$H:$J,'M255'!$19:$20</definedName>
    <definedName name="P_Subtitle">Start!$B$8</definedName>
    <definedName name="P_Title">Start!$B$7</definedName>
    <definedName name="T_Konsi_Errors" localSheetId="1" hidden="true">'M251'!$B$5</definedName>
    <definedName name="T_Konsi_Errors" localSheetId="2" hidden="true">'M252'!$B$5</definedName>
    <definedName name="T_Konsi_Errors" localSheetId="3" hidden="true">'M253'!$B$5</definedName>
    <definedName name="T_Konsi_Errors" localSheetId="4" hidden="true">'M254'!$B$5</definedName>
    <definedName name="T_Konsi_Errors" localSheetId="5" hidden="true">'M255'!$B$5</definedName>
    <definedName name="T_Konsi_Rules_Column" localSheetId="1" hidden="true">'M251'!$K$53</definedName>
    <definedName name="T_Konsi_Rules_Column" localSheetId="2" hidden="true">'M252'!$K$53</definedName>
    <definedName name="T_Konsi_Rules_Column" localSheetId="3" hidden="true">'M253'!$K$58</definedName>
    <definedName name="T_Konsi_Rules_Column" localSheetId="4" hidden="true">'M254'!$K$58</definedName>
    <definedName name="T_Konsi_Rules_Column" localSheetId="5" hidden="true">'M255'!$K$28</definedName>
    <definedName name="T_Konsi_Rules_Cross" localSheetId="1" hidden="true">'M251'!$AE$53</definedName>
    <definedName name="T_Konsi_Rules_Cross" localSheetId="2" hidden="true">'M252'!$AE$53</definedName>
    <definedName name="T_Konsi_Rules_Cross" localSheetId="3" hidden="true">'M253'!$AE$58</definedName>
    <definedName name="T_Konsi_Rules_Cross" localSheetId="4" hidden="true">'M254'!$AE$58</definedName>
    <definedName name="T_Konsi_Rules_Cross" localSheetId="5" hidden="true">'M255'!$AE$28</definedName>
    <definedName name="T_Konsi_Rules_Row" localSheetId="1" hidden="true">'M251'!$AE$21</definedName>
    <definedName name="T_Konsi_Rules_Row" localSheetId="2" hidden="true">'M252'!$AE$21</definedName>
    <definedName name="T_Konsi_Rules_Row" localSheetId="3" hidden="true">'M253'!$AE$21</definedName>
    <definedName name="T_Konsi_Rules_Row" localSheetId="4" hidden="true">'M254'!$AE$21</definedName>
    <definedName name="T_Konsi_Rules_Row" localSheetId="5" hidden="true">'M255'!$AE$21</definedName>
    <definedName name="T_Konsi_Summary" localSheetId="0" hidden="true">Start!$D$21</definedName>
    <definedName name="T_Konsi_Warnings" localSheetId="1" hidden="true">'M251'!$B$6</definedName>
    <definedName name="T_Konsi_Warnings" localSheetId="2" hidden="true">'M252'!$B$6</definedName>
    <definedName name="T_Konsi_Warnings" localSheetId="3" hidden="true">'M253'!$B$6</definedName>
    <definedName name="T_Konsi_Warnings" localSheetId="4" hidden="true">'M254'!$B$6</definedName>
    <definedName name="T_Konsi_Warnings" localSheetId="5" hidden="true">'M255'!$B$6</definedName>
    <definedName name="Z_67CA1D9B_19A8_4146_968F_D77BECE02040_.wvu.Cols" localSheetId="1" hidden="1">'M251'!$A:$A,'M251'!$E:$J,'M251'!$AF:$AH,'M251'!$AK:$AK</definedName>
    <definedName name="Z_67CA1D9B_19A8_4146_968F_D77BECE02040_.wvu.Cols" localSheetId="2" hidden="1">'M252'!$A:$A,'M252'!$E:$J,'M252'!$AF:$AH,'M252'!$AK:$AK</definedName>
    <definedName name="Z_67CA1D9B_19A8_4146_968F_D77BECE02040_.wvu.Cols" localSheetId="3" hidden="1">'M253'!$A:$A,'M253'!$E:$J,'M253'!$AF:$AH,'M253'!$AK:$AK</definedName>
    <definedName name="Z_67CA1D9B_19A8_4146_968F_D77BECE02040_.wvu.Cols" localSheetId="4" hidden="1">'M254'!$A:$A,'M254'!$E:$J,'M254'!$AF:$AH,'M254'!$AK:$AK</definedName>
    <definedName name="Z_67CA1D9B_19A8_4146_968F_D77BECE02040_.wvu.Cols" localSheetId="5" hidden="1">'M255'!$A:$A,'M255'!$E:$J,'M255'!$AF:$AH,'M255'!$AK:$AK</definedName>
    <definedName name="Z_67CA1D9B_19A8_4146_968F_D77BECE02040_.wvu.PrintArea" localSheetId="1" hidden="1">'M251'!$K$21:$AC$50</definedName>
    <definedName name="Z_67CA1D9B_19A8_4146_968F_D77BECE02040_.wvu.PrintArea" localSheetId="2" hidden="1">'M252'!$K$21:$AC$50</definedName>
    <definedName name="Z_67CA1D9B_19A8_4146_968F_D77BECE02040_.wvu.PrintArea" localSheetId="3" hidden="1">'M253'!$K$21:$AC$55</definedName>
    <definedName name="Z_67CA1D9B_19A8_4146_968F_D77BECE02040_.wvu.PrintArea" localSheetId="4" hidden="1">'M254'!$K$21:$AC$55</definedName>
    <definedName name="Z_67CA1D9B_19A8_4146_968F_D77BECE02040_.wvu.PrintArea" localSheetId="5" hidden="1">'M255'!$K$21:$AC$25</definedName>
    <definedName name="Z_67CA1D9B_19A8_4146_968F_D77BECE02040_.wvu.PrintArea" localSheetId="0" hidden="1">Start!$A$1:$H$41</definedName>
    <definedName name="Z_67CA1D9B_19A8_4146_968F_D77BECE02040_.wvu.PrintTitles" localSheetId="1" hidden="1">'M251'!$A:$J,'M251'!$1:$19</definedName>
    <definedName name="Z_67CA1D9B_19A8_4146_968F_D77BECE02040_.wvu.PrintTitles" localSheetId="2" hidden="1">'M252'!$A:$J,'M252'!$1:$19</definedName>
    <definedName name="Z_67CA1D9B_19A8_4146_968F_D77BECE02040_.wvu.PrintTitles" localSheetId="3" hidden="1">'M253'!$A:$J,'M253'!$1:$19</definedName>
    <definedName name="Z_67CA1D9B_19A8_4146_968F_D77BECE02040_.wvu.PrintTitles" localSheetId="4" hidden="1">'M254'!$A:$J,'M254'!$1:$19</definedName>
    <definedName name="Z_67CA1D9B_19A8_4146_968F_D77BECE02040_.wvu.PrintTitles" localSheetId="5" hidden="1">'M255'!$A:$J,'M255'!$1:$19</definedName>
    <definedName name="Z_67CA1D9B_19A8_4146_968F_D77BECE02040_.wvu.Rows" localSheetId="1" hidden="1">'M251'!$8:$11,'M251'!$17:$17</definedName>
    <definedName name="Z_67CA1D9B_19A8_4146_968F_D77BECE02040_.wvu.Rows" localSheetId="2" hidden="1">'M252'!$8:$11,'M252'!$17:$17</definedName>
    <definedName name="Z_67CA1D9B_19A8_4146_968F_D77BECE02040_.wvu.Rows" localSheetId="3" hidden="1">'M253'!$8:$11,'M253'!$17:$17</definedName>
    <definedName name="Z_67CA1D9B_19A8_4146_968F_D77BECE02040_.wvu.Rows" localSheetId="4" hidden="1">'M254'!$8:$11,'M254'!$17:$17</definedName>
    <definedName name="Z_67CA1D9B_19A8_4146_968F_D77BECE02040_.wvu.Rows" localSheetId="5" hidden="1">'M255'!$8:$11,'M255'!$17:$17</definedName>
    <definedName name="Validation_K001_M251_K49_0" hidden="true">'M251'!$K$26:$K$27,'M251'!$K$30:$K$31,'M251'!$K$37:$K$39,'M251'!$K$46:$K$47,'M251'!$K$49,'M251'!$K$49</definedName>
    <definedName name="Validation_K001_M251_L49_0" hidden="true">'M251'!$L$21:$L$22,'M251'!$L$26:$L$27,'M251'!$L$30:$L$31,'M251'!$L$37:$L$39,'M251'!$L$46:$L$47,'M251'!$L$49,'M251'!$L$49</definedName>
    <definedName name="Validation_K001_M251_M49_0" hidden="true">'M251'!$M$21:$M$22,'M251'!$M$26,'M251'!$M$31,'M251'!$M$37:$M$39,'M251'!$M$46:$M$47,'M251'!$M$49,'M251'!$M$49</definedName>
    <definedName name="Validation_K001_M251_N49_0" hidden="true">'M251'!$N$21:$N$22,'M251'!$N$26,'M251'!$N$30:$N$31,'M251'!$N$37:$N$39,'M251'!$N$46:$N$47,'M251'!$N$49,'M251'!$N$49</definedName>
    <definedName name="Validation_K001_M251_O49_0" hidden="true">'M251'!$O$26:$O$27,'M251'!$O$30:$O$31,'M251'!$O$37:$O$39,'M251'!$O$46:$O$47,'M251'!$O$49,'M251'!$O$49</definedName>
    <definedName name="Validation_K001_M251_P49_0" hidden="true">'M251'!$P$26:$P$27,'M251'!$P$30:$P$31,'M251'!$P$37:$P$39,'M251'!$P$46:$P$47,'M251'!$P$49,'M251'!$P$49</definedName>
    <definedName name="Validation_K001_M251_Q49_0" hidden="true">'M251'!$Q$26:$Q$27,'M251'!$Q$30:$Q$31,'M251'!$Q$37:$Q$39,'M251'!$Q$46:$Q$47,'M251'!$Q$49,'M251'!$Q$49</definedName>
    <definedName name="Validation_K001_M251_R49_0" hidden="true">'M251'!$R$26:$R$27,'M251'!$R$30,'M251'!$R$37:$R$38,'M251'!$R$47,'M251'!$R$49,'M251'!$R$49</definedName>
    <definedName name="Validation_K001_M251_S49_0" hidden="true">'M251'!$S$22,'M251'!$S$26:$S$27,'M251'!$S$30:$S$31,'M251'!$S$37:$S$39,'M251'!$S$46:$S$47,'M251'!$S$49,'M251'!$S$49</definedName>
    <definedName name="Validation_K001_M251_T49_0" hidden="true">'M251'!$T$21,'M251'!$T$26:$T$27,'M251'!$T$30:$T$31,'M251'!$T$37:$T$39,'M251'!$T$47,'M251'!$T$49,'M251'!$T$49</definedName>
    <definedName name="Validation_K001_M251_U49_0" hidden="true">'M251'!$U$21,'M251'!$U$26:$U$27,'M251'!$U$30:$U$31,'M251'!$U$37:$U$39,'M251'!$U$47,'M251'!$U$49,'M251'!$U$49</definedName>
    <definedName name="Validation_K001_M251_V49_0" hidden="true">'M251'!$V$26:$V$27,'M251'!$V$30:$V$31,'M251'!$V$37:$V$39,'M251'!$V$47,'M251'!$V$49,'M251'!$V$49</definedName>
    <definedName name="Validation_K001_M251_W49_0" hidden="true">'M251'!$W$26:$W$27,'M251'!$W$30:$W$31,'M251'!$W$37:$W$39,'M251'!$W$47,'M251'!$W$49,'M251'!$W$49</definedName>
    <definedName name="Validation_K001_M251_X49_0" hidden="true">'M251'!$X$26:$X$27,'M251'!$X$30:$X$31,'M251'!$X$37:$X$39,'M251'!$X$47,'M251'!$X$49,'M251'!$X$49</definedName>
    <definedName name="Validation_K001_M251_Y49_0" hidden="true">'M251'!$Y$26:$Y$27,'M251'!$Y$30,'M251'!$Y$37:$Y$38,'M251'!$Y$47,'M251'!$Y$49,'M251'!$Y$49</definedName>
    <definedName name="Validation_K001_M251_Z49_0" hidden="true">'M251'!$Z$26:$Z$27,'M251'!$Z$30:$Z$31,'M251'!$Z$37:$Z$39,'M251'!$Z$46:$Z$47,'M251'!$Z$49,'M251'!$Z$49</definedName>
    <definedName name="Validation_K001_M251_AA49_0" hidden="true">'M251'!$AA$21,'M251'!$AA$26:$AA$27,'M251'!$AA$30:$AA$31,'M251'!$AA$37:$AA$39,'M251'!$AA$46:$AA$47,'M251'!$AA$49,'M251'!$AA$49</definedName>
    <definedName name="Validation_K001_M251_AB49_0" hidden="true">'M251'!$AB$21:$AB$22,'M251'!$AB$26:$AB$27,'M251'!$AB$30:$AB$31,'M251'!$AB$37:$AB$39,'M251'!$AB$46:$AB$47,'M251'!$AB$49,'M251'!$AB$49</definedName>
    <definedName name="Validation_K002_M251_K31_0" hidden="true">'M251'!$K$31:$K$34,'M251'!$K$31</definedName>
    <definedName name="Validation_K002_M251_L31_0" hidden="true">'M251'!$L$31:$L$35,'M251'!$L$31</definedName>
    <definedName name="Validation_K002_M251_M31_0" hidden="true">'M251'!$M$31:$M$34,'M251'!$M$31</definedName>
    <definedName name="Validation_K002_M251_N31_0" hidden="true">'M251'!$N$31:$N$34,'M251'!$N$31</definedName>
    <definedName name="Validation_K002_M251_O31_0" hidden="true">'M251'!$O$31:$O$35,'M251'!$O$31</definedName>
    <definedName name="Validation_K002_M251_P31_0" hidden="true">'M251'!$P$31:$P$35,'M251'!$P$31</definedName>
    <definedName name="Validation_K002_M251_Q31_0" hidden="true">'M251'!$Q$31:$Q$34,'M251'!$Q$31</definedName>
    <definedName name="Validation_K002_M251_S31_0" hidden="true">'M251'!$S$31:$S$34,'M251'!$S$31</definedName>
    <definedName name="Validation_K002_M251_T31_0" hidden="true">'M251'!$T$31:$T$33,'M251'!$T$31</definedName>
    <definedName name="Validation_K002_M251_U31_0" hidden="true">'M251'!$U$31:$U$33,'M251'!$U$31</definedName>
    <definedName name="Validation_K002_M251_V31_0" hidden="true">'M251'!$V$31:$V$33,'M251'!$V$31</definedName>
    <definedName name="Validation_K002_M251_W31_0" hidden="true">'M251'!$W$31:$W$33,'M251'!$W$31</definedName>
    <definedName name="Validation_K002_M251_X31_0" hidden="true">'M251'!$X$31:$X$33,'M251'!$X$31</definedName>
    <definedName name="Validation_K002_M251_Z31_0" hidden="true">'M251'!$Z$31:$Z$34,'M251'!$Z$31</definedName>
    <definedName name="Validation_K002_M251_AA31_0" hidden="true">'M251'!$AA$31:$AA$34,'M251'!$AA$36,'M251'!$AA$31</definedName>
    <definedName name="Validation_K002_M251_AB31_0" hidden="true">'M251'!$AB$31:$AB$36,'M251'!$AB$31</definedName>
    <definedName name="Validation_K003_M251_K39_0" hidden="true">'M251'!$K$39:$K$42,'M251'!$K$39</definedName>
    <definedName name="Validation_K003_M251_L39_0" hidden="true">'M251'!$L$39:$L$43,'M251'!$L$39</definedName>
    <definedName name="Validation_K003_M251_M39_0" hidden="true">'M251'!$M$39:$M$42,'M251'!$M$39</definedName>
    <definedName name="Validation_K003_M251_N39_0" hidden="true">'M251'!$N$39:$N$42,'M251'!$N$39</definedName>
    <definedName name="Validation_K003_M251_O39_0" hidden="true">'M251'!$O$39:$O$43,'M251'!$O$39</definedName>
    <definedName name="Validation_K003_M251_P39_0" hidden="true">'M251'!$P$39:$P$43,'M251'!$P$39</definedName>
    <definedName name="Validation_K003_M251_Q39_0" hidden="true">'M251'!$Q$39:$Q$42,'M251'!$Q$39</definedName>
    <definedName name="Validation_K003_M251_S39_0" hidden="true">'M251'!$S$39:$S$42,'M251'!$S$39</definedName>
    <definedName name="Validation_K003_M251_T39_0" hidden="true">'M251'!$T$39:$T$41,'M251'!$T$39</definedName>
    <definedName name="Validation_K003_M251_U39_0" hidden="true">'M251'!$U$39:$U$41,'M251'!$U$39</definedName>
    <definedName name="Validation_K003_M251_V39_0" hidden="true">'M251'!$V$39:$V$41,'M251'!$V$39</definedName>
    <definedName name="Validation_K003_M251_W39_0" hidden="true">'M251'!$W$39:$W$41,'M251'!$W$39</definedName>
    <definedName name="Validation_K003_M251_X39_0" hidden="true">'M251'!$X$39:$X$41,'M251'!$X$39</definedName>
    <definedName name="Validation_K003_M251_Z39_0" hidden="true">'M251'!$Z$39:$Z$42,'M251'!$Z$39</definedName>
    <definedName name="Validation_K003_M251_AA39_0" hidden="true">'M251'!$AA$39:$AA$42,'M251'!$AA$44:$AA$45,'M251'!$AA$39</definedName>
    <definedName name="Validation_K003_M251_AB39_0" hidden="true">'M251'!$AB$39:$AB$45,'M251'!$AB$39</definedName>
    <definedName name="Validation_K004_M251_K47_0" hidden="true">'M251'!$K$47:$K$48,'M251'!$K$47</definedName>
    <definedName name="Validation_K004_M251_L47_0" hidden="true">'M251'!$L$47:$L$48,'M251'!$L$47</definedName>
    <definedName name="Validation_K004_M251_M47_0" hidden="true">'M251'!$M$47:$M$48,'M251'!$M$47</definedName>
    <definedName name="Validation_K004_M251_N47_0" hidden="true">'M251'!$N$47:$N$48,'M251'!$N$47</definedName>
    <definedName name="Validation_K004_M251_O47_0" hidden="true">'M251'!$O$47:$O$48,'M251'!$O$47</definedName>
    <definedName name="Validation_K004_M251_P47_0" hidden="true">'M251'!$P$47:$P$48,'M251'!$P$47</definedName>
    <definedName name="Validation_K004_M251_Q47_0" hidden="true">'M251'!$Q$47:$Q$48,'M251'!$Q$47</definedName>
    <definedName name="Validation_K004_M251_R47_0" hidden="true">'M251'!$R$47:$R$48,'M251'!$R$47</definedName>
    <definedName name="Validation_K004_M251_S47_0" hidden="true">'M251'!$S$47:$S$48,'M251'!$S$47</definedName>
    <definedName name="Validation_K004_M251_T47_0" hidden="true">'M251'!$T$47:$T$48,'M251'!$T$47</definedName>
    <definedName name="Validation_K004_M251_U47_0" hidden="true">'M251'!$U$47:$U$48,'M251'!$U$47</definedName>
    <definedName name="Validation_K004_M251_V47_0" hidden="true">'M251'!$V$47:$V$48,'M251'!$V$47</definedName>
    <definedName name="Validation_K004_M251_W47_0" hidden="true">'M251'!$W$47:$W$48,'M251'!$W$47</definedName>
    <definedName name="Validation_K004_M251_X47_0" hidden="true">'M251'!$X$47:$X$48,'M251'!$X$47</definedName>
    <definedName name="Validation_K004_M251_Y47_0" hidden="true">'M251'!$Y$47:$Y$48,'M251'!$Y$47</definedName>
    <definedName name="Validation_K004_M251_Z47_0" hidden="true">'M251'!$Z$47:$Z$48,'M251'!$Z$47</definedName>
    <definedName name="Validation_K004_M251_AA47_0" hidden="true">'M251'!$AA$47:$AA$48,'M251'!$AA$47</definedName>
    <definedName name="Validation_K004_M251_AB47_0" hidden="true">'M251'!$AB$47:$AB$48,'M251'!$AB$47</definedName>
    <definedName name="Validation_D002_M251_L22_0" hidden="true">'M251'!$L$22:$L$25,'M251'!$L$22</definedName>
    <definedName name="Validation_D002_M251_M22_0" hidden="true">'M251'!$M$22:$M$25,'M251'!$M$22</definedName>
    <definedName name="Validation_D002_M251_N22_0" hidden="true">'M251'!$N$22:$N$25,'M251'!$N$22</definedName>
    <definedName name="Validation_D002_M251_S22_0" hidden="true">'M251'!$S$22:$S$25,'M251'!$S$22</definedName>
    <definedName name="Validation_D002_M251_AB22_0" hidden="true">'M251'!$AB$22:$AB$25,'M251'!$AB$22</definedName>
    <definedName name="Validation_D004_M251_K27_0" hidden="true">'M251'!$K$27:$K$29,'M251'!$K$27</definedName>
    <definedName name="Validation_D004_M251_L27_0" hidden="true">'M251'!$L$27:$L$29,'M251'!$L$27</definedName>
    <definedName name="Validation_D004_M251_O27_0" hidden="true">'M251'!$O$27:$O$29,'M251'!$O$27</definedName>
    <definedName name="Validation_D004_M251_P27_0" hidden="true">'M251'!$P$27:$P$29,'M251'!$P$27</definedName>
    <definedName name="Validation_D004_M251_Q27_0" hidden="true">'M251'!$Q$27:$Q$29,'M251'!$Q$27</definedName>
    <definedName name="Validation_D004_M251_R27_0" hidden="true">'M251'!$R$27:$R$29,'M251'!$R$27</definedName>
    <definedName name="Validation_D004_M251_S27_0" hidden="true">'M251'!$S$27:$S$29,'M251'!$S$27</definedName>
    <definedName name="Validation_D004_M251_T27_0" hidden="true">'M251'!$T$27:$T$29,'M251'!$T$27</definedName>
    <definedName name="Validation_D004_M251_U27_0" hidden="true">'M251'!$U$27:$U$29,'M251'!$U$27</definedName>
    <definedName name="Validation_D004_M251_V27_0" hidden="true">'M251'!$V$27:$V$29,'M251'!$V$27</definedName>
    <definedName name="Validation_D004_M251_W27_0" hidden="true">'M251'!$W$27:$W$29,'M251'!$W$27</definedName>
    <definedName name="Validation_D004_M251_X27_0" hidden="true">'M251'!$X$27:$X$29,'M251'!$X$27</definedName>
    <definedName name="Validation_D004_M251_Y27_0" hidden="true">'M251'!$Y$27:$Y$29,'M251'!$Y$27</definedName>
    <definedName name="Validation_D004_M251_Z27_0" hidden="true">'M251'!$Z$27:$Z$29,'M251'!$Z$27</definedName>
    <definedName name="Validation_D004_M251_AA27_0" hidden="true">'M251'!$AA$27:$AA$29,'M251'!$AA$27</definedName>
    <definedName name="Validation_D004_M251_AB27_0" hidden="true">'M251'!$AB$27:$AB$29,'M251'!$AB$27</definedName>
    <definedName name="Validation_D005_M251_AB21_0" hidden="true">'M251'!$L$21,'M251'!$T$21,'M251'!$AA$21:$AB$21,'M251'!$AB$21</definedName>
    <definedName name="Validation_D005_M251_AB22_0" hidden="true">'M251'!$L$22,'M251'!$AB$22,'M251'!$AB$22</definedName>
    <definedName name="Validation_D005_M251_AB23_0" hidden="true">'M251'!$L$23,'M251'!$AB$23,'M251'!$AB$23</definedName>
    <definedName name="Validation_D005_M251_AB24_0" hidden="true">'M251'!$L$24,'M251'!$AB$24,'M251'!$AB$24</definedName>
    <definedName name="Validation_D005_M251_AB25_0" hidden="true">'M251'!$L$25,'M251'!$AB$25,'M251'!$AB$25</definedName>
    <definedName name="Validation_D005_M251_AB26_0" hidden="true">'M251'!$K$26:$L$26,'M251'!$T$26,'M251'!$X$26:$AB$26,'M251'!$AB$26</definedName>
    <definedName name="Validation_D005_M251_AB27_0" hidden="true">'M251'!$K$27:$L$27,'M251'!$T$27,'M251'!$X$27:$AB$27,'M251'!$AB$27</definedName>
    <definedName name="Validation_D005_M251_AB28_0" hidden="true">'M251'!$K$28:$L$28,'M251'!$T$28,'M251'!$X$28:$AB$28,'M251'!$AB$28</definedName>
    <definedName name="Validation_D005_M251_AB29_0" hidden="true">'M251'!$K$29:$L$29,'M251'!$T$29,'M251'!$X$29:$AB$29,'M251'!$AB$29</definedName>
    <definedName name="Validation_D005_M251_AB30_0" hidden="true">'M251'!$K$30:$L$30,'M251'!$T$30,'M251'!$X$30:$AB$30,'M251'!$AB$30</definedName>
    <definedName name="Validation_D005_M251_AB31_0" hidden="true">'M251'!$K$31:$L$31,'M251'!$T$31,'M251'!$X$31,'M251'!$Z$31:$AB$31,'M251'!$AB$31</definedName>
    <definedName name="Validation_D005_M251_AB32_0" hidden="true">'M251'!$K$32:$L$32,'M251'!$T$32,'M251'!$X$32,'M251'!$Z$32:$AB$32,'M251'!$AB$32</definedName>
    <definedName name="Validation_D005_M251_AB33_0" hidden="true">'M251'!$K$33:$L$33,'M251'!$T$33,'M251'!$X$33,'M251'!$Z$33:$AB$33,'M251'!$AB$33</definedName>
    <definedName name="Validation_D005_M251_AB34_0" hidden="true">'M251'!$K$34:$L$34,'M251'!$Z$34:$AB$34,'M251'!$AB$34</definedName>
    <definedName name="Validation_D005_M251_AB35_0" hidden="true">'M251'!$L$35,'M251'!$AB$35,'M251'!$AB$35</definedName>
    <definedName name="Validation_D005_M251_AB36_0" hidden="true">'M251'!$AA$36:$AB$36,'M251'!$AB$36</definedName>
    <definedName name="Validation_D005_M251_AB37_0" hidden="true">'M251'!$K$37:$L$37,'M251'!$T$37,'M251'!$X$37:$AB$37,'M251'!$AB$37</definedName>
    <definedName name="Validation_D005_M251_AB38_0" hidden="true">'M251'!$K$38:$L$38,'M251'!$T$38,'M251'!$X$38:$AB$38,'M251'!$AB$38</definedName>
    <definedName name="Validation_D005_M251_AB39_0" hidden="true">'M251'!$K$39:$L$39,'M251'!$T$39,'M251'!$X$39,'M251'!$Z$39:$AB$39,'M251'!$AB$39</definedName>
    <definedName name="Validation_D005_M251_AB40_0" hidden="true">'M251'!$K$40:$L$40,'M251'!$T$40,'M251'!$X$40,'M251'!$Z$40:$AB$40,'M251'!$AB$40</definedName>
    <definedName name="Validation_D005_M251_AB41_0" hidden="true">'M251'!$K$41:$L$41,'M251'!$T$41,'M251'!$X$41,'M251'!$Z$41:$AB$41,'M251'!$AB$41</definedName>
    <definedName name="Validation_D005_M251_AB42_0" hidden="true">'M251'!$K$42:$L$42,'M251'!$Z$42:$AB$42,'M251'!$AB$42</definedName>
    <definedName name="Validation_D005_M251_AB43_0" hidden="true">'M251'!$L$43,'M251'!$AB$43,'M251'!$AB$43</definedName>
    <definedName name="Validation_D005_M251_AB44_0" hidden="true">'M251'!$AA$44:$AB$44,'M251'!$AB$44</definedName>
    <definedName name="Validation_D005_M251_AB45_0" hidden="true">'M251'!$AA$45:$AB$45,'M251'!$AB$45</definedName>
    <definedName name="Validation_D005_M251_AB46_0" hidden="true">'M251'!$K$46:$L$46,'M251'!$Z$46:$AB$46,'M251'!$AB$46</definedName>
    <definedName name="Validation_D005_M251_AB47_0" hidden="true">'M251'!$K$47:$L$47,'M251'!$T$47,'M251'!$X$47:$AB$47,'M251'!$AB$47</definedName>
    <definedName name="Validation_D005_M251_AB48_0" hidden="true">'M251'!$K$48:$L$48,'M251'!$T$48,'M251'!$X$48:$AB$48,'M251'!$AB$48</definedName>
    <definedName name="Validation_D005_M251_AB49_0" hidden="true">'M251'!$K$49:$L$49,'M251'!$T$49,'M251'!$X$49:$AB$49,'M251'!$AB$49</definedName>
    <definedName name="Validation_D006_M251_L21_0" hidden="true">'M251'!$L$21:$N$21,'M251'!$L$21</definedName>
    <definedName name="Validation_D006_M251_L22_0" hidden="true">'M251'!$L$22:$N$22,'M251'!$S$22,'M251'!$L$22</definedName>
    <definedName name="Validation_D006_M251_L23_0" hidden="true">'M251'!$L$23:$N$23,'M251'!$S$23,'M251'!$L$23</definedName>
    <definedName name="Validation_D006_M251_L24_0" hidden="true">'M251'!$L$24:$N$24,'M251'!$S$24,'M251'!$L$24</definedName>
    <definedName name="Validation_D006_M251_L25_0" hidden="true">'M251'!$L$25:$N$25,'M251'!$S$25,'M251'!$L$25</definedName>
    <definedName name="Validation_D006_M251_L26_0" hidden="true">'M251'!$L$26:$O$26,'M251'!$Q$26,'M251'!$S$26,'M251'!$L$26</definedName>
    <definedName name="Validation_D006_M251_L27_0" hidden="true">'M251'!$L$27,'M251'!$O$27,'M251'!$Q$27,'M251'!$S$27,'M251'!$L$27</definedName>
    <definedName name="Validation_D006_M251_L28_0" hidden="true">'M251'!$L$28,'M251'!$O$28,'M251'!$Q$28,'M251'!$S$28,'M251'!$L$28</definedName>
    <definedName name="Validation_D006_M251_L29_0" hidden="true">'M251'!$L$29,'M251'!$O$29,'M251'!$Q$29,'M251'!$S$29,'M251'!$L$29</definedName>
    <definedName name="Validation_D006_M251_L30_0" hidden="true">'M251'!$L$30,'M251'!$N$30:$O$30,'M251'!$Q$30,'M251'!$S$30,'M251'!$L$30</definedName>
    <definedName name="Validation_D006_M251_L31_0" hidden="true">'M251'!$L$31:$O$31,'M251'!$Q$31,'M251'!$S$31,'M251'!$L$31</definedName>
    <definedName name="Validation_D006_M251_L32_0" hidden="true">'M251'!$L$32:$O$32,'M251'!$Q$32,'M251'!$S$32,'M251'!$L$32</definedName>
    <definedName name="Validation_D006_M251_L33_0" hidden="true">'M251'!$L$33:$O$33,'M251'!$Q$33,'M251'!$S$33,'M251'!$L$33</definedName>
    <definedName name="Validation_D006_M251_L34_0" hidden="true">'M251'!$L$34:$O$34,'M251'!$Q$34,'M251'!$S$34,'M251'!$L$34</definedName>
    <definedName name="Validation_D006_M251_L35_0" hidden="true">'M251'!$L$35,'M251'!$O$35,'M251'!$L$35</definedName>
    <definedName name="Validation_D006_M251_L37_0" hidden="true">'M251'!$L$37:$O$37,'M251'!$Q$37,'M251'!$S$37,'M251'!$L$37</definedName>
    <definedName name="Validation_D006_M251_L38_0" hidden="true">'M251'!$L$38:$O$38,'M251'!$Q$38,'M251'!$S$38,'M251'!$L$38</definedName>
    <definedName name="Validation_D006_M251_L39_0" hidden="true">'M251'!$L$39:$O$39,'M251'!$Q$39,'M251'!$S$39,'M251'!$L$39</definedName>
    <definedName name="Validation_D006_M251_L40_0" hidden="true">'M251'!$L$40:$O$40,'M251'!$Q$40,'M251'!$S$40,'M251'!$L$40</definedName>
    <definedName name="Validation_D006_M251_L41_0" hidden="true">'M251'!$L$41:$O$41,'M251'!$Q$41,'M251'!$S$41,'M251'!$L$41</definedName>
    <definedName name="Validation_D006_M251_L42_0" hidden="true">'M251'!$L$42:$O$42,'M251'!$Q$42,'M251'!$S$42,'M251'!$L$42</definedName>
    <definedName name="Validation_D006_M251_L43_0" hidden="true">'M251'!$L$43,'M251'!$O$43,'M251'!$L$43</definedName>
    <definedName name="Validation_D006_M251_L46_0" hidden="true">'M251'!$L$46:$O$46,'M251'!$Q$46,'M251'!$S$46,'M251'!$L$46</definedName>
    <definedName name="Validation_D006_M251_L47_0" hidden="true">'M251'!$L$47:$O$47,'M251'!$Q$47,'M251'!$S$47,'M251'!$L$47</definedName>
    <definedName name="Validation_D006_M251_L48_0" hidden="true">'M251'!$L$48:$O$48,'M251'!$Q$48,'M251'!$S$48,'M251'!$L$48</definedName>
    <definedName name="Validation_D006_M251_L49_0" hidden="true">'M251'!$L$49:$O$49,'M251'!$Q$49,'M251'!$S$49,'M251'!$L$49</definedName>
    <definedName name="Validation_D007_M251_T21_0" hidden="true">'M251'!$T$21:$U$21,'M251'!$T$21</definedName>
    <definedName name="Validation_D007_M251_T26_0" hidden="true">'M251'!$T$26:$W$26,'M251'!$T$26</definedName>
    <definedName name="Validation_D007_M251_T27_0" hidden="true">'M251'!$T$27:$W$27,'M251'!$T$27</definedName>
    <definedName name="Validation_D007_M251_T28_0" hidden="true">'M251'!$T$28:$W$28,'M251'!$T$28</definedName>
    <definedName name="Validation_D007_M251_T29_0" hidden="true">'M251'!$T$29:$W$29,'M251'!$T$29</definedName>
    <definedName name="Validation_D007_M251_T30_0" hidden="true">'M251'!$T$30:$W$30,'M251'!$T$30</definedName>
    <definedName name="Validation_D007_M251_T31_0" hidden="true">'M251'!$T$31:$W$31,'M251'!$T$31</definedName>
    <definedName name="Validation_D007_M251_T32_0" hidden="true">'M251'!$T$32:$W$32,'M251'!$T$32</definedName>
    <definedName name="Validation_D007_M251_T33_0" hidden="true">'M251'!$T$33:$W$33,'M251'!$T$33</definedName>
    <definedName name="Validation_D007_M251_T37_0" hidden="true">'M251'!$T$37:$W$37,'M251'!$T$37</definedName>
    <definedName name="Validation_D007_M251_T38_0" hidden="true">'M251'!$T$38:$W$38,'M251'!$T$38</definedName>
    <definedName name="Validation_D007_M251_T39_0" hidden="true">'M251'!$T$39:$W$39,'M251'!$T$39</definedName>
    <definedName name="Validation_D007_M251_T40_0" hidden="true">'M251'!$T$40:$W$40,'M251'!$T$40</definedName>
    <definedName name="Validation_D007_M251_T41_0" hidden="true">'M251'!$T$41:$W$41,'M251'!$T$41</definedName>
    <definedName name="Validation_D007_M251_T47_0" hidden="true">'M251'!$T$47:$W$47,'M251'!$T$47</definedName>
    <definedName name="Validation_D007_M251_T48_0" hidden="true">'M251'!$T$48:$W$48,'M251'!$T$48</definedName>
    <definedName name="Validation_D007_M251_T49_0" hidden="true">'M251'!$T$49:$W$49,'M251'!$T$49</definedName>
    <definedName name="Validation_D008_M251_O26_0" hidden="true">'M251'!$O$26:$P$26,'M251'!$O$26</definedName>
    <definedName name="Validation_D008_M251_O27_0" hidden="true">'M251'!$O$27:$P$27,'M251'!$O$27</definedName>
    <definedName name="Validation_D008_M251_O28_0" hidden="true">'M251'!$O$28:$P$28,'M251'!$O$28</definedName>
    <definedName name="Validation_D008_M251_O29_0" hidden="true">'M251'!$O$29:$P$29,'M251'!$O$29</definedName>
    <definedName name="Validation_D008_M251_O30_0" hidden="true">'M251'!$O$30:$P$30,'M251'!$O$30</definedName>
    <definedName name="Validation_D008_M251_O31_0" hidden="true">'M251'!$O$31:$P$31,'M251'!$O$31</definedName>
    <definedName name="Validation_D008_M251_O32_0" hidden="true">'M251'!$O$32:$P$32,'M251'!$O$32</definedName>
    <definedName name="Validation_D008_M251_O33_0" hidden="true">'M251'!$O$33:$P$33,'M251'!$O$33</definedName>
    <definedName name="Validation_D008_M251_O34_0" hidden="true">'M251'!$O$34:$P$34,'M251'!$O$34</definedName>
    <definedName name="Validation_D008_M251_O35_0" hidden="true">'M251'!$O$35:$P$35,'M251'!$O$35</definedName>
    <definedName name="Validation_D008_M251_O37_0" hidden="true">'M251'!$O$37:$P$37,'M251'!$O$37</definedName>
    <definedName name="Validation_D008_M251_O38_0" hidden="true">'M251'!$O$38:$P$38,'M251'!$O$38</definedName>
    <definedName name="Validation_D008_M251_O39_0" hidden="true">'M251'!$O$39:$P$39,'M251'!$O$39</definedName>
    <definedName name="Validation_D008_M251_O40_0" hidden="true">'M251'!$O$40:$P$40,'M251'!$O$40</definedName>
    <definedName name="Validation_D008_M251_O41_0" hidden="true">'M251'!$O$41:$P$41,'M251'!$O$41</definedName>
    <definedName name="Validation_D008_M251_O42_0" hidden="true">'M251'!$O$42:$P$42,'M251'!$O$42</definedName>
    <definedName name="Validation_D008_M251_O43_0" hidden="true">'M251'!$O$43:$P$43,'M251'!$O$43</definedName>
    <definedName name="Validation_D008_M251_O46_0" hidden="true">'M251'!$O$46:$P$46,'M251'!$O$46</definedName>
    <definedName name="Validation_D008_M251_O47_0" hidden="true">'M251'!$O$47:$P$47,'M251'!$O$47</definedName>
    <definedName name="Validation_D008_M251_O48_0" hidden="true">'M251'!$O$48:$P$48,'M251'!$O$48</definedName>
    <definedName name="Validation_D008_M251_O49_0" hidden="true">'M251'!$O$49:$P$49,'M251'!$O$49</definedName>
    <definedName name="Validation_D009_M251_Q26_0" hidden="true">'M251'!$Q$26:$R$26,'M251'!$Q$26</definedName>
    <definedName name="Validation_D009_M251_Q27_0" hidden="true">'M251'!$Q$27:$R$27,'M251'!$Q$27</definedName>
    <definedName name="Validation_D009_M251_Q28_0" hidden="true">'M251'!$Q$28:$R$28,'M251'!$Q$28</definedName>
    <definedName name="Validation_D009_M251_Q29_0" hidden="true">'M251'!$Q$29:$R$29,'M251'!$Q$29</definedName>
    <definedName name="Validation_D009_M251_Q30_0" hidden="true">'M251'!$Q$30:$R$30,'M251'!$Q$30</definedName>
    <definedName name="Validation_D009_M251_Q37_0" hidden="true">'M251'!$Q$37:$R$37,'M251'!$Q$37</definedName>
    <definedName name="Validation_D009_M251_Q38_0" hidden="true">'M251'!$Q$38:$R$38,'M251'!$Q$38</definedName>
    <definedName name="Validation_D009_M251_Q47_0" hidden="true">'M251'!$Q$47:$R$47,'M251'!$Q$47</definedName>
    <definedName name="Validation_D009_M251_Q48_0" hidden="true">'M251'!$Q$48:$R$48,'M251'!$Q$48</definedName>
    <definedName name="Validation_D009_M251_Q49_0" hidden="true">'M251'!$Q$49:$R$49,'M251'!$Q$49</definedName>
    <definedName name="Validation_K001_M252_K49_0" hidden="true">'M252'!$K$26:$K$27,'M252'!$K$30:$K$31,'M252'!$K$37:$K$39,'M252'!$K$46:$K$47,'M252'!$K$49,'M252'!$K$49</definedName>
    <definedName name="Validation_K001_M252_L49_0" hidden="true">'M252'!$L$21:$L$22,'M252'!$L$26:$L$27,'M252'!$L$30:$L$31,'M252'!$L$37:$L$39,'M252'!$L$46:$L$47,'M252'!$L$49,'M252'!$L$49</definedName>
    <definedName name="Validation_K001_M252_M49_0" hidden="true">'M252'!$M$21:$M$22,'M252'!$M$26,'M252'!$M$31,'M252'!$M$37:$M$39,'M252'!$M$46:$M$47,'M252'!$M$49,'M252'!$M$49</definedName>
    <definedName name="Validation_K001_M252_N49_0" hidden="true">'M252'!$N$21:$N$22,'M252'!$N$26,'M252'!$N$30:$N$31,'M252'!$N$37:$N$39,'M252'!$N$46:$N$47,'M252'!$N$49,'M252'!$N$49</definedName>
    <definedName name="Validation_K001_M252_O49_0" hidden="true">'M252'!$O$26:$O$27,'M252'!$O$30:$O$31,'M252'!$O$37:$O$39,'M252'!$O$46:$O$47,'M252'!$O$49,'M252'!$O$49</definedName>
    <definedName name="Validation_K001_M252_P49_0" hidden="true">'M252'!$P$26:$P$27,'M252'!$P$30:$P$31,'M252'!$P$37:$P$39,'M252'!$P$46:$P$47,'M252'!$P$49,'M252'!$P$49</definedName>
    <definedName name="Validation_K001_M252_Q49_0" hidden="true">'M252'!$Q$26:$Q$27,'M252'!$Q$30:$Q$31,'M252'!$Q$37:$Q$39,'M252'!$Q$46:$Q$47,'M252'!$Q$49,'M252'!$Q$49</definedName>
    <definedName name="Validation_K001_M252_R49_0" hidden="true">'M252'!$R$26:$R$27,'M252'!$R$30,'M252'!$R$37:$R$38,'M252'!$R$47,'M252'!$R$49,'M252'!$R$49</definedName>
    <definedName name="Validation_K001_M252_S49_0" hidden="true">'M252'!$S$22,'M252'!$S$26:$S$27,'M252'!$S$30:$S$31,'M252'!$S$37:$S$39,'M252'!$S$46:$S$47,'M252'!$S$49,'M252'!$S$49</definedName>
    <definedName name="Validation_K001_M252_T49_0" hidden="true">'M252'!$T$21,'M252'!$T$26:$T$27,'M252'!$T$30:$T$31,'M252'!$T$37:$T$39,'M252'!$T$47,'M252'!$T$49,'M252'!$T$49</definedName>
    <definedName name="Validation_K001_M252_U49_0" hidden="true">'M252'!$U$21,'M252'!$U$26:$U$27,'M252'!$U$30:$U$31,'M252'!$U$37:$U$39,'M252'!$U$47,'M252'!$U$49,'M252'!$U$49</definedName>
    <definedName name="Validation_K001_M252_V49_0" hidden="true">'M252'!$V$26:$V$27,'M252'!$V$30:$V$31,'M252'!$V$37:$V$39,'M252'!$V$47,'M252'!$V$49,'M252'!$V$49</definedName>
    <definedName name="Validation_K001_M252_W49_0" hidden="true">'M252'!$W$26:$W$27,'M252'!$W$30:$W$31,'M252'!$W$37:$W$39,'M252'!$W$47,'M252'!$W$49,'M252'!$W$49</definedName>
    <definedName name="Validation_K001_M252_X49_0" hidden="true">'M252'!$X$26:$X$27,'M252'!$X$30:$X$31,'M252'!$X$37:$X$39,'M252'!$X$47,'M252'!$X$49,'M252'!$X$49</definedName>
    <definedName name="Validation_K001_M252_Y49_0" hidden="true">'M252'!$Y$26:$Y$27,'M252'!$Y$30,'M252'!$Y$37:$Y$38,'M252'!$Y$47,'M252'!$Y$49,'M252'!$Y$49</definedName>
    <definedName name="Validation_K001_M252_Z49_0" hidden="true">'M252'!$Z$26:$Z$27,'M252'!$Z$30:$Z$31,'M252'!$Z$37:$Z$39,'M252'!$Z$46:$Z$47,'M252'!$Z$49,'M252'!$Z$49</definedName>
    <definedName name="Validation_K001_M252_AA49_0" hidden="true">'M252'!$AA$26:$AA$27,'M252'!$AA$30:$AA$31,'M252'!$AA$37:$AA$39,'M252'!$AA$46:$AA$47,'M252'!$AA$49,'M252'!$AA$49</definedName>
    <definedName name="Validation_K001_M252_AB49_0" hidden="true">'M252'!$AB$21:$AB$22,'M252'!$AB$26:$AB$27,'M252'!$AB$30:$AB$31,'M252'!$AB$37:$AB$39,'M252'!$AB$46:$AB$47,'M252'!$AB$49,'M252'!$AB$49</definedName>
    <definedName name="Validation_K002_M252_K31_0" hidden="true">'M252'!$K$31:$K$34,'M252'!$K$31</definedName>
    <definedName name="Validation_K002_M252_L31_0" hidden="true">'M252'!$L$31:$L$35,'M252'!$L$31</definedName>
    <definedName name="Validation_K002_M252_M31_0" hidden="true">'M252'!$M$31:$M$34,'M252'!$M$31</definedName>
    <definedName name="Validation_K002_M252_N31_0" hidden="true">'M252'!$N$31:$N$34,'M252'!$N$31</definedName>
    <definedName name="Validation_K002_M252_O31_0" hidden="true">'M252'!$O$31:$O$35,'M252'!$O$31</definedName>
    <definedName name="Validation_K002_M252_P31_0" hidden="true">'M252'!$P$31:$P$35,'M252'!$P$31</definedName>
    <definedName name="Validation_K002_M252_Q31_0" hidden="true">'M252'!$Q$31:$Q$34,'M252'!$Q$31</definedName>
    <definedName name="Validation_K002_M252_S31_0" hidden="true">'M252'!$S$31:$S$34,'M252'!$S$31</definedName>
    <definedName name="Validation_K002_M252_T31_0" hidden="true">'M252'!$T$31:$T$33,'M252'!$T$31</definedName>
    <definedName name="Validation_K002_M252_U31_0" hidden="true">'M252'!$U$31:$U$33,'M252'!$U$31</definedName>
    <definedName name="Validation_K002_M252_V31_0" hidden="true">'M252'!$V$31:$V$33,'M252'!$V$31</definedName>
    <definedName name="Validation_K002_M252_W31_0" hidden="true">'M252'!$W$31:$W$33,'M252'!$W$31</definedName>
    <definedName name="Validation_K002_M252_X31_0" hidden="true">'M252'!$X$31:$X$33,'M252'!$X$31</definedName>
    <definedName name="Validation_K002_M252_Z31_0" hidden="true">'M252'!$Z$31:$Z$34,'M252'!$Z$31</definedName>
    <definedName name="Validation_K002_M252_AA31_0" hidden="true">'M252'!$AA$31:$AA$34,'M252'!$AA$36,'M252'!$AA$31</definedName>
    <definedName name="Validation_K002_M252_AB31_0" hidden="true">'M252'!$AB$31:$AB$36,'M252'!$AB$31</definedName>
    <definedName name="Validation_K003_M252_K39_0" hidden="true">'M252'!$K$39:$K$42,'M252'!$K$39</definedName>
    <definedName name="Validation_K003_M252_L39_0" hidden="true">'M252'!$L$39:$L$43,'M252'!$L$39</definedName>
    <definedName name="Validation_K003_M252_M39_0" hidden="true">'M252'!$M$39:$M$42,'M252'!$M$39</definedName>
    <definedName name="Validation_K003_M252_N39_0" hidden="true">'M252'!$N$39:$N$42,'M252'!$N$39</definedName>
    <definedName name="Validation_K003_M252_O39_0" hidden="true">'M252'!$O$39:$O$43,'M252'!$O$39</definedName>
    <definedName name="Validation_K003_M252_P39_0" hidden="true">'M252'!$P$39:$P$43,'M252'!$P$39</definedName>
    <definedName name="Validation_K003_M252_Q39_0" hidden="true">'M252'!$Q$39:$Q$42,'M252'!$Q$39</definedName>
    <definedName name="Validation_K003_M252_S39_0" hidden="true">'M252'!$S$39:$S$42,'M252'!$S$39</definedName>
    <definedName name="Validation_K003_M252_T39_0" hidden="true">'M252'!$T$39:$T$41,'M252'!$T$39</definedName>
    <definedName name="Validation_K003_M252_U39_0" hidden="true">'M252'!$U$39:$U$41,'M252'!$U$39</definedName>
    <definedName name="Validation_K003_M252_V39_0" hidden="true">'M252'!$V$39:$V$41,'M252'!$V$39</definedName>
    <definedName name="Validation_K003_M252_W39_0" hidden="true">'M252'!$W$39:$W$41,'M252'!$W$39</definedName>
    <definedName name="Validation_K003_M252_X39_0" hidden="true">'M252'!$X$39:$X$41,'M252'!$X$39</definedName>
    <definedName name="Validation_K003_M252_Z39_0" hidden="true">'M252'!$Z$39:$Z$42,'M252'!$Z$39</definedName>
    <definedName name="Validation_K003_M252_AA39_0" hidden="true">'M252'!$AA$39:$AA$42,'M252'!$AA$44:$AA$45,'M252'!$AA$39</definedName>
    <definedName name="Validation_K003_M252_AB39_0" hidden="true">'M252'!$AB$39:$AB$45,'M252'!$AB$39</definedName>
    <definedName name="Validation_K004_M252_K47_0" hidden="true">'M252'!$K$47:$K$48,'M252'!$K$47</definedName>
    <definedName name="Validation_K004_M252_L47_0" hidden="true">'M252'!$L$47:$L$48,'M252'!$L$47</definedName>
    <definedName name="Validation_K004_M252_M47_0" hidden="true">'M252'!$M$47:$M$48,'M252'!$M$47</definedName>
    <definedName name="Validation_K004_M252_N47_0" hidden="true">'M252'!$N$47:$N$48,'M252'!$N$47</definedName>
    <definedName name="Validation_K004_M252_O47_0" hidden="true">'M252'!$O$47:$O$48,'M252'!$O$47</definedName>
    <definedName name="Validation_K004_M252_P47_0" hidden="true">'M252'!$P$47:$P$48,'M252'!$P$47</definedName>
    <definedName name="Validation_K004_M252_Q47_0" hidden="true">'M252'!$Q$47:$Q$48,'M252'!$Q$47</definedName>
    <definedName name="Validation_K004_M252_R47_0" hidden="true">'M252'!$R$47:$R$48,'M252'!$R$47</definedName>
    <definedName name="Validation_K004_M252_S47_0" hidden="true">'M252'!$S$47:$S$48,'M252'!$S$47</definedName>
    <definedName name="Validation_K004_M252_T47_0" hidden="true">'M252'!$T$47:$T$48,'M252'!$T$47</definedName>
    <definedName name="Validation_K004_M252_U47_0" hidden="true">'M252'!$U$47:$U$48,'M252'!$U$47</definedName>
    <definedName name="Validation_K004_M252_V47_0" hidden="true">'M252'!$V$47:$V$48,'M252'!$V$47</definedName>
    <definedName name="Validation_K004_M252_W47_0" hidden="true">'M252'!$W$47:$W$48,'M252'!$W$47</definedName>
    <definedName name="Validation_K004_M252_X47_0" hidden="true">'M252'!$X$47:$X$48,'M252'!$X$47</definedName>
    <definedName name="Validation_K004_M252_Y47_0" hidden="true">'M252'!$Y$47:$Y$48,'M252'!$Y$47</definedName>
    <definedName name="Validation_K004_M252_Z47_0" hidden="true">'M252'!$Z$47:$Z$48,'M252'!$Z$47</definedName>
    <definedName name="Validation_K004_M252_AA47_0" hidden="true">'M252'!$AA$47:$AA$48,'M252'!$AA$47</definedName>
    <definedName name="Validation_K004_M252_AB47_0" hidden="true">'M252'!$AB$47:$AB$48,'M252'!$AB$47</definedName>
    <definedName name="Validation_D002_M252_L22_0" hidden="true">'M252'!$L$22:$L$25,'M252'!$L$22</definedName>
    <definedName name="Validation_D002_M252_M22_0" hidden="true">'M252'!$M$22:$M$25,'M252'!$M$22</definedName>
    <definedName name="Validation_D002_M252_N22_0" hidden="true">'M252'!$N$22:$N$25,'M252'!$N$22</definedName>
    <definedName name="Validation_D002_M252_S22_0" hidden="true">'M252'!$S$22:$S$25,'M252'!$S$22</definedName>
    <definedName name="Validation_D002_M252_AB22_0" hidden="true">'M252'!$AB$22:$AB$25,'M252'!$AB$22</definedName>
    <definedName name="Validation_D004_M252_K27_0" hidden="true">'M252'!$K$27:$K$29,'M252'!$K$27</definedName>
    <definedName name="Validation_D004_M252_L27_0" hidden="true">'M252'!$L$27:$L$29,'M252'!$L$27</definedName>
    <definedName name="Validation_D004_M252_O27_0" hidden="true">'M252'!$O$27:$O$29,'M252'!$O$27</definedName>
    <definedName name="Validation_D004_M252_P27_0" hidden="true">'M252'!$P$27:$P$29,'M252'!$P$27</definedName>
    <definedName name="Validation_D004_M252_Q27_0" hidden="true">'M252'!$Q$27:$Q$29,'M252'!$Q$27</definedName>
    <definedName name="Validation_D004_M252_R27_0" hidden="true">'M252'!$R$27:$R$29,'M252'!$R$27</definedName>
    <definedName name="Validation_D004_M252_S27_0" hidden="true">'M252'!$S$27:$S$29,'M252'!$S$27</definedName>
    <definedName name="Validation_D004_M252_T27_0" hidden="true">'M252'!$T$27:$T$29,'M252'!$T$27</definedName>
    <definedName name="Validation_D004_M252_U27_0" hidden="true">'M252'!$U$27:$U$29,'M252'!$U$27</definedName>
    <definedName name="Validation_D004_M252_V27_0" hidden="true">'M252'!$V$27:$V$29,'M252'!$V$27</definedName>
    <definedName name="Validation_D004_M252_W27_0" hidden="true">'M252'!$W$27:$W$29,'M252'!$W$27</definedName>
    <definedName name="Validation_D004_M252_X27_0" hidden="true">'M252'!$X$27:$X$29,'M252'!$X$27</definedName>
    <definedName name="Validation_D004_M252_Y27_0" hidden="true">'M252'!$Y$27:$Y$29,'M252'!$Y$27</definedName>
    <definedName name="Validation_D004_M252_Z27_0" hidden="true">'M252'!$Z$27:$Z$29,'M252'!$Z$27</definedName>
    <definedName name="Validation_D004_M252_AA27_0" hidden="true">'M252'!$AA$27:$AA$29,'M252'!$AA$27</definedName>
    <definedName name="Validation_D004_M252_AB27_0" hidden="true">'M252'!$AB$27:$AB$29,'M252'!$AB$27</definedName>
    <definedName name="Validation_D005_M252_AB21_0" hidden="true">'M252'!$L$21,'M252'!$T$21,'M252'!$AB$21,'M252'!$AB$21</definedName>
    <definedName name="Validation_D005_M252_AB22_0" hidden="true">'M252'!$L$22,'M252'!$AB$22,'M252'!$AB$22</definedName>
    <definedName name="Validation_D005_M252_AB23_0" hidden="true">'M252'!$L$23,'M252'!$AB$23,'M252'!$AB$23</definedName>
    <definedName name="Validation_D005_M252_AB24_0" hidden="true">'M252'!$L$24,'M252'!$AB$24,'M252'!$AB$24</definedName>
    <definedName name="Validation_D005_M252_AB25_0" hidden="true">'M252'!$L$25,'M252'!$AB$25,'M252'!$AB$25</definedName>
    <definedName name="Validation_D005_M252_AB26_0" hidden="true">'M252'!$K$26:$L$26,'M252'!$T$26,'M252'!$X$26:$AB$26,'M252'!$AB$26</definedName>
    <definedName name="Validation_D005_M252_AB27_0" hidden="true">'M252'!$K$27:$L$27,'M252'!$T$27,'M252'!$X$27:$AB$27,'M252'!$AB$27</definedName>
    <definedName name="Validation_D005_M252_AB28_0" hidden="true">'M252'!$K$28:$L$28,'M252'!$T$28,'M252'!$X$28:$AB$28,'M252'!$AB$28</definedName>
    <definedName name="Validation_D005_M252_AB29_0" hidden="true">'M252'!$K$29:$L$29,'M252'!$T$29,'M252'!$X$29:$AB$29,'M252'!$AB$29</definedName>
    <definedName name="Validation_D005_M252_AB30_0" hidden="true">'M252'!$K$30:$L$30,'M252'!$T$30,'M252'!$X$30:$AB$30,'M252'!$AB$30</definedName>
    <definedName name="Validation_D005_M252_AB31_0" hidden="true">'M252'!$K$31:$L$31,'M252'!$T$31,'M252'!$X$31,'M252'!$Z$31:$AB$31,'M252'!$AB$31</definedName>
    <definedName name="Validation_D005_M252_AB32_0" hidden="true">'M252'!$K$32:$L$32,'M252'!$T$32,'M252'!$X$32,'M252'!$Z$32:$AB$32,'M252'!$AB$32</definedName>
    <definedName name="Validation_D005_M252_AB33_0" hidden="true">'M252'!$K$33:$L$33,'M252'!$T$33,'M252'!$X$33,'M252'!$Z$33:$AB$33,'M252'!$AB$33</definedName>
    <definedName name="Validation_D005_M252_AB34_0" hidden="true">'M252'!$K$34:$L$34,'M252'!$Z$34:$AB$34,'M252'!$AB$34</definedName>
    <definedName name="Validation_D005_M252_AB35_0" hidden="true">'M252'!$L$35,'M252'!$AB$35,'M252'!$AB$35</definedName>
    <definedName name="Validation_D005_M252_AB36_0" hidden="true">'M252'!$AA$36:$AB$36,'M252'!$AB$36</definedName>
    <definedName name="Validation_D005_M252_AB37_0" hidden="true">'M252'!$K$37:$L$37,'M252'!$T$37,'M252'!$X$37:$AB$37,'M252'!$AB$37</definedName>
    <definedName name="Validation_D005_M252_AB38_0" hidden="true">'M252'!$K$38:$L$38,'M252'!$T$38,'M252'!$X$38:$AB$38,'M252'!$AB$38</definedName>
    <definedName name="Validation_D005_M252_AB39_0" hidden="true">'M252'!$K$39:$L$39,'M252'!$T$39,'M252'!$X$39,'M252'!$Z$39:$AB$39,'M252'!$AB$39</definedName>
    <definedName name="Validation_D005_M252_AB40_0" hidden="true">'M252'!$K$40:$L$40,'M252'!$T$40,'M252'!$X$40,'M252'!$Z$40:$AB$40,'M252'!$AB$40</definedName>
    <definedName name="Validation_D005_M252_AB41_0" hidden="true">'M252'!$K$41:$L$41,'M252'!$T$41,'M252'!$X$41,'M252'!$Z$41:$AB$41,'M252'!$AB$41</definedName>
    <definedName name="Validation_D005_M252_AB42_0" hidden="true">'M252'!$K$42:$L$42,'M252'!$Z$42:$AB$42,'M252'!$AB$42</definedName>
    <definedName name="Validation_D005_M252_AB43_0" hidden="true">'M252'!$L$43,'M252'!$AB$43,'M252'!$AB$43</definedName>
    <definedName name="Validation_D005_M252_AB44_0" hidden="true">'M252'!$AA$44:$AB$44,'M252'!$AB$44</definedName>
    <definedName name="Validation_D005_M252_AB45_0" hidden="true">'M252'!$AA$45:$AB$45,'M252'!$AB$45</definedName>
    <definedName name="Validation_D005_M252_AB46_0" hidden="true">'M252'!$K$46:$L$46,'M252'!$Z$46:$AB$46,'M252'!$AB$46</definedName>
    <definedName name="Validation_D005_M252_AB47_0" hidden="true">'M252'!$K$47:$L$47,'M252'!$T$47,'M252'!$X$47:$AB$47,'M252'!$AB$47</definedName>
    <definedName name="Validation_D005_M252_AB48_0" hidden="true">'M252'!$K$48:$L$48,'M252'!$T$48,'M252'!$X$48:$AB$48,'M252'!$AB$48</definedName>
    <definedName name="Validation_D005_M252_AB49_0" hidden="true">'M252'!$K$49:$L$49,'M252'!$T$49,'M252'!$X$49:$AB$49,'M252'!$AB$49</definedName>
    <definedName name="Validation_D006_M252_L21_0" hidden="true">'M252'!$L$21:$N$21,'M252'!$L$21</definedName>
    <definedName name="Validation_D006_M252_L22_0" hidden="true">'M252'!$L$22:$N$22,'M252'!$S$22,'M252'!$L$22</definedName>
    <definedName name="Validation_D006_M252_L23_0" hidden="true">'M252'!$L$23:$N$23,'M252'!$S$23,'M252'!$L$23</definedName>
    <definedName name="Validation_D006_M252_L24_0" hidden="true">'M252'!$L$24:$N$24,'M252'!$S$24,'M252'!$L$24</definedName>
    <definedName name="Validation_D006_M252_L25_0" hidden="true">'M252'!$L$25:$N$25,'M252'!$S$25,'M252'!$L$25</definedName>
    <definedName name="Validation_D006_M252_L26_0" hidden="true">'M252'!$L$26:$O$26,'M252'!$Q$26,'M252'!$S$26,'M252'!$L$26</definedName>
    <definedName name="Validation_D006_M252_L27_0" hidden="true">'M252'!$L$27,'M252'!$O$27,'M252'!$Q$27,'M252'!$S$27,'M252'!$L$27</definedName>
    <definedName name="Validation_D006_M252_L28_0" hidden="true">'M252'!$L$28,'M252'!$O$28,'M252'!$Q$28,'M252'!$S$28,'M252'!$L$28</definedName>
    <definedName name="Validation_D006_M252_L29_0" hidden="true">'M252'!$L$29,'M252'!$O$29,'M252'!$Q$29,'M252'!$S$29,'M252'!$L$29</definedName>
    <definedName name="Validation_D006_M252_L30_0" hidden="true">'M252'!$L$30,'M252'!$N$30:$O$30,'M252'!$Q$30,'M252'!$S$30,'M252'!$L$30</definedName>
    <definedName name="Validation_D006_M252_L31_0" hidden="true">'M252'!$L$31:$O$31,'M252'!$Q$31,'M252'!$S$31,'M252'!$L$31</definedName>
    <definedName name="Validation_D006_M252_L32_0" hidden="true">'M252'!$L$32:$O$32,'M252'!$Q$32,'M252'!$S$32,'M252'!$L$32</definedName>
    <definedName name="Validation_D006_M252_L33_0" hidden="true">'M252'!$L$33:$O$33,'M252'!$Q$33,'M252'!$S$33,'M252'!$L$33</definedName>
    <definedName name="Validation_D006_M252_L34_0" hidden="true">'M252'!$L$34:$O$34,'M252'!$Q$34,'M252'!$S$34,'M252'!$L$34</definedName>
    <definedName name="Validation_D006_M252_L35_0" hidden="true">'M252'!$L$35,'M252'!$O$35,'M252'!$L$35</definedName>
    <definedName name="Validation_D006_M252_L37_0" hidden="true">'M252'!$L$37:$O$37,'M252'!$Q$37,'M252'!$S$37,'M252'!$L$37</definedName>
    <definedName name="Validation_D006_M252_L38_0" hidden="true">'M252'!$L$38:$O$38,'M252'!$Q$38,'M252'!$S$38,'M252'!$L$38</definedName>
    <definedName name="Validation_D006_M252_L39_0" hidden="true">'M252'!$L$39:$O$39,'M252'!$Q$39,'M252'!$S$39,'M252'!$L$39</definedName>
    <definedName name="Validation_D006_M252_L40_0" hidden="true">'M252'!$L$40:$O$40,'M252'!$Q$40,'M252'!$S$40,'M252'!$L$40</definedName>
    <definedName name="Validation_D006_M252_L41_0" hidden="true">'M252'!$L$41:$O$41,'M252'!$Q$41,'M252'!$S$41,'M252'!$L$41</definedName>
    <definedName name="Validation_D006_M252_L42_0" hidden="true">'M252'!$L$42:$O$42,'M252'!$Q$42,'M252'!$S$42,'M252'!$L$42</definedName>
    <definedName name="Validation_D006_M252_L43_0" hidden="true">'M252'!$L$43,'M252'!$O$43,'M252'!$L$43</definedName>
    <definedName name="Validation_D006_M252_L46_0" hidden="true">'M252'!$L$46:$O$46,'M252'!$Q$46,'M252'!$S$46,'M252'!$L$46</definedName>
    <definedName name="Validation_D006_M252_L47_0" hidden="true">'M252'!$L$47:$O$47,'M252'!$Q$47,'M252'!$S$47,'M252'!$L$47</definedName>
    <definedName name="Validation_D006_M252_L48_0" hidden="true">'M252'!$L$48:$O$48,'M252'!$Q$48,'M252'!$S$48,'M252'!$L$48</definedName>
    <definedName name="Validation_D006_M252_L49_0" hidden="true">'M252'!$L$49:$O$49,'M252'!$Q$49,'M252'!$S$49,'M252'!$L$49</definedName>
    <definedName name="Validation_D007_M252_T21_0" hidden="true">'M252'!$T$21:$U$21,'M252'!$T$21</definedName>
    <definedName name="Validation_D007_M252_T26_0" hidden="true">'M252'!$T$26:$W$26,'M252'!$T$26</definedName>
    <definedName name="Validation_D007_M252_T27_0" hidden="true">'M252'!$T$27:$W$27,'M252'!$T$27</definedName>
    <definedName name="Validation_D007_M252_T28_0" hidden="true">'M252'!$T$28:$W$28,'M252'!$T$28</definedName>
    <definedName name="Validation_D007_M252_T29_0" hidden="true">'M252'!$T$29:$W$29,'M252'!$T$29</definedName>
    <definedName name="Validation_D007_M252_T30_0" hidden="true">'M252'!$T$30:$W$30,'M252'!$T$30</definedName>
    <definedName name="Validation_D007_M252_T31_0" hidden="true">'M252'!$T$31:$W$31,'M252'!$T$31</definedName>
    <definedName name="Validation_D007_M252_T32_0" hidden="true">'M252'!$T$32:$W$32,'M252'!$T$32</definedName>
    <definedName name="Validation_D007_M252_T33_0" hidden="true">'M252'!$T$33:$W$33,'M252'!$T$33</definedName>
    <definedName name="Validation_D007_M252_T37_0" hidden="true">'M252'!$T$37:$W$37,'M252'!$T$37</definedName>
    <definedName name="Validation_D007_M252_T38_0" hidden="true">'M252'!$T$38:$W$38,'M252'!$T$38</definedName>
    <definedName name="Validation_D007_M252_T39_0" hidden="true">'M252'!$T$39:$W$39,'M252'!$T$39</definedName>
    <definedName name="Validation_D007_M252_T40_0" hidden="true">'M252'!$T$40:$W$40,'M252'!$T$40</definedName>
    <definedName name="Validation_D007_M252_T41_0" hidden="true">'M252'!$T$41:$W$41,'M252'!$T$41</definedName>
    <definedName name="Validation_D007_M252_T47_0" hidden="true">'M252'!$T$47:$W$47,'M252'!$T$47</definedName>
    <definedName name="Validation_D007_M252_T48_0" hidden="true">'M252'!$T$48:$W$48,'M252'!$T$48</definedName>
    <definedName name="Validation_D007_M252_T49_0" hidden="true">'M252'!$T$49:$W$49,'M252'!$T$49</definedName>
    <definedName name="Validation_D008_M252_O26_0" hidden="true">'M252'!$O$26:$P$26,'M252'!$O$26</definedName>
    <definedName name="Validation_D008_M252_O27_0" hidden="true">'M252'!$O$27:$P$27,'M252'!$O$27</definedName>
    <definedName name="Validation_D008_M252_O28_0" hidden="true">'M252'!$O$28:$P$28,'M252'!$O$28</definedName>
    <definedName name="Validation_D008_M252_O29_0" hidden="true">'M252'!$O$29:$P$29,'M252'!$O$29</definedName>
    <definedName name="Validation_D008_M252_O30_0" hidden="true">'M252'!$O$30:$P$30,'M252'!$O$30</definedName>
    <definedName name="Validation_D008_M252_O31_0" hidden="true">'M252'!$O$31:$P$31,'M252'!$O$31</definedName>
    <definedName name="Validation_D008_M252_O32_0" hidden="true">'M252'!$O$32:$P$32,'M252'!$O$32</definedName>
    <definedName name="Validation_D008_M252_O33_0" hidden="true">'M252'!$O$33:$P$33,'M252'!$O$33</definedName>
    <definedName name="Validation_D008_M252_O34_0" hidden="true">'M252'!$O$34:$P$34,'M252'!$O$34</definedName>
    <definedName name="Validation_D008_M252_O35_0" hidden="true">'M252'!$O$35:$P$35,'M252'!$O$35</definedName>
    <definedName name="Validation_D008_M252_O37_0" hidden="true">'M252'!$O$37:$P$37,'M252'!$O$37</definedName>
    <definedName name="Validation_D008_M252_O38_0" hidden="true">'M252'!$O$38:$P$38,'M252'!$O$38</definedName>
    <definedName name="Validation_D008_M252_O39_0" hidden="true">'M252'!$O$39:$P$39,'M252'!$O$39</definedName>
    <definedName name="Validation_D008_M252_O40_0" hidden="true">'M252'!$O$40:$P$40,'M252'!$O$40</definedName>
    <definedName name="Validation_D008_M252_O41_0" hidden="true">'M252'!$O$41:$P$41,'M252'!$O$41</definedName>
    <definedName name="Validation_D008_M252_O42_0" hidden="true">'M252'!$O$42:$P$42,'M252'!$O$42</definedName>
    <definedName name="Validation_D008_M252_O43_0" hidden="true">'M252'!$O$43:$P$43,'M252'!$O$43</definedName>
    <definedName name="Validation_D008_M252_O46_0" hidden="true">'M252'!$O$46:$P$46,'M252'!$O$46</definedName>
    <definedName name="Validation_D008_M252_O47_0" hidden="true">'M252'!$O$47:$P$47,'M252'!$O$47</definedName>
    <definedName name="Validation_D008_M252_O48_0" hidden="true">'M252'!$O$48:$P$48,'M252'!$O$48</definedName>
    <definedName name="Validation_D008_M252_O49_0" hidden="true">'M252'!$O$49:$P$49,'M252'!$O$49</definedName>
    <definedName name="Validation_D009_M252_Q26_0" hidden="true">'M252'!$Q$26:$R$26,'M252'!$Q$26</definedName>
    <definedName name="Validation_D009_M252_Q27_0" hidden="true">'M252'!$Q$27:$R$27,'M252'!$Q$27</definedName>
    <definedName name="Validation_D009_M252_Q28_0" hidden="true">'M252'!$Q$28:$R$28,'M252'!$Q$28</definedName>
    <definedName name="Validation_D009_M252_Q29_0" hidden="true">'M252'!$Q$29:$R$29,'M252'!$Q$29</definedName>
    <definedName name="Validation_D009_M252_Q30_0" hidden="true">'M252'!$Q$30:$R$30,'M252'!$Q$30</definedName>
    <definedName name="Validation_D009_M252_Q37_0" hidden="true">'M252'!$Q$37:$R$37,'M252'!$Q$37</definedName>
    <definedName name="Validation_D009_M252_Q38_0" hidden="true">'M252'!$Q$38:$R$38,'M252'!$Q$38</definedName>
    <definedName name="Validation_D009_M252_Q47_0" hidden="true">'M252'!$Q$47:$R$47,'M252'!$Q$47</definedName>
    <definedName name="Validation_D009_M252_Q48_0" hidden="true">'M252'!$Q$48:$R$48,'M252'!$Q$48</definedName>
    <definedName name="Validation_D009_M252_Q49_0" hidden="true">'M252'!$Q$49:$R$49,'M252'!$Q$49</definedName>
    <definedName name="Validation_D002_M253_L21_0" hidden="true">'M253'!$L$21:$L$24,'M253'!$L$21</definedName>
    <definedName name="Validation_D002_M253_M21_0" hidden="true">'M253'!$M$21:$M$24,'M253'!$M$21</definedName>
    <definedName name="Validation_D002_M253_N21_0" hidden="true">'M253'!$N$21:$N$24,'M253'!$N$21</definedName>
    <definedName name="Validation_D002_M253_S21_0" hidden="true">'M253'!$S$21:$S$24,'M253'!$S$21</definedName>
    <definedName name="Validation_D002_M253_AB21_0" hidden="true">'M253'!$AB$21:$AB$24,'M253'!$AB$21</definedName>
    <definedName name="Validation_D002_M253_K27_0" hidden="true">'M253'!$K$27:$K$29,'M253'!$K$33,'M253'!$K$27</definedName>
    <definedName name="Validation_D002_M253_L27_0" hidden="true">'M253'!$L$27:$L$29,'M253'!$L$33,'M253'!$L$27</definedName>
    <definedName name="Validation_D002_M253_O27_0" hidden="true">'M253'!$O$27:$O$29,'M253'!$O$33,'M253'!$O$27</definedName>
    <definedName name="Validation_D002_M253_P27_0" hidden="true">'M253'!$P$27:$P$29,'M253'!$P$33,'M253'!$P$27</definedName>
    <definedName name="Validation_D002_M253_Q27_0" hidden="true">'M253'!$Q$27:$Q$29,'M253'!$Q$33,'M253'!$Q$27</definedName>
    <definedName name="Validation_D002_M253_R27_0" hidden="true">'M253'!$R$27:$R$29,'M253'!$R$33,'M253'!$R$27</definedName>
    <definedName name="Validation_D002_M253_S27_0" hidden="true">'M253'!$S$27:$S$29,'M253'!$S$33,'M253'!$S$27</definedName>
    <definedName name="Validation_D002_M253_T27_0" hidden="true">'M253'!$T$27:$T$29,'M253'!$T$33,'M253'!$T$27</definedName>
    <definedName name="Validation_D002_M253_U27_0" hidden="true">'M253'!$U$27:$U$29,'M253'!$U$33,'M253'!$U$27</definedName>
    <definedName name="Validation_D002_M253_V27_0" hidden="true">'M253'!$V$27:$V$29,'M253'!$V$33,'M253'!$V$27</definedName>
    <definedName name="Validation_D002_M253_W27_0" hidden="true">'M253'!$W$27:$W$29,'M253'!$W$33,'M253'!$W$27</definedName>
    <definedName name="Validation_D002_M253_X27_0" hidden="true">'M253'!$X$27:$X$29,'M253'!$X$33,'M253'!$X$27</definedName>
    <definedName name="Validation_D002_M253_Y27_0" hidden="true">'M253'!$Y$27:$Y$29,'M253'!$Y$33,'M253'!$Y$27</definedName>
    <definedName name="Validation_D002_M253_Z27_0" hidden="true">'M253'!$Z$27:$Z$29,'M253'!$Z$33,'M253'!$Z$27</definedName>
    <definedName name="Validation_D002_M253_AA27_0" hidden="true">'M253'!$AA$27:$AA$29,'M253'!$AA$33,'M253'!$AA$27</definedName>
    <definedName name="Validation_D002_M253_AB27_0" hidden="true">'M253'!$AB$27:$AB$29,'M253'!$AB$33,'M253'!$AB$27</definedName>
    <definedName name="Validation_D003_M253_K33_0" hidden="true">'M253'!$K$33:$K$38,'M253'!$K$33</definedName>
    <definedName name="Validation_D003_M253_L33_0" hidden="true">'M253'!$L$33:$L$38,'M253'!$L$33</definedName>
    <definedName name="Validation_D003_M253_O33_0" hidden="true">'M253'!$O$33:$O$38,'M253'!$O$33</definedName>
    <definedName name="Validation_D003_M253_P33_0" hidden="true">'M253'!$P$33:$P$38,'M253'!$P$33</definedName>
    <definedName name="Validation_D003_M253_Q33_0" hidden="true">'M253'!$Q$33:$Q$38,'M253'!$Q$33</definedName>
    <definedName name="Validation_D003_M253_R33_0" hidden="true">'M253'!$R$33:$R$38,'M253'!$R$33</definedName>
    <definedName name="Validation_D003_M253_S33_0" hidden="true">'M253'!$S$33:$S$38,'M253'!$S$33</definedName>
    <definedName name="Validation_D003_M253_T33_0" hidden="true">'M253'!$T$33:$T$38,'M253'!$T$33</definedName>
    <definedName name="Validation_D003_M253_U33_0" hidden="true">'M253'!$U$33:$U$38,'M253'!$U$33</definedName>
    <definedName name="Validation_D003_M253_V33_0" hidden="true">'M253'!$V$33:$V$38,'M253'!$V$33</definedName>
    <definedName name="Validation_D003_M253_W33_0" hidden="true">'M253'!$W$33:$W$38,'M253'!$W$33</definedName>
    <definedName name="Validation_D003_M253_X33_0" hidden="true">'M253'!$X$33:$X$38,'M253'!$X$33</definedName>
    <definedName name="Validation_D003_M253_Y33_0" hidden="true">'M253'!$Y$33:$Y$38,'M253'!$Y$33</definedName>
    <definedName name="Validation_D003_M253_Z33_0" hidden="true">'M253'!$Z$33:$Z$38,'M253'!$Z$33</definedName>
    <definedName name="Validation_D003_M253_AA33_0" hidden="true">'M253'!$AA$33:$AA$38,'M253'!$AA$33</definedName>
    <definedName name="Validation_D003_M253_AB33_0" hidden="true">'M253'!$AB$33:$AB$38,'M253'!$AB$33</definedName>
    <definedName name="Validation_D005_M253_AB21_0" hidden="true">'M253'!$L$21,'M253'!$AB$21,'M253'!$AB$21</definedName>
    <definedName name="Validation_D005_M253_AB22_0" hidden="true">'M253'!$L$22,'M253'!$AB$22,'M253'!$AB$22</definedName>
    <definedName name="Validation_D005_M253_AB23_0" hidden="true">'M253'!$L$23,'M253'!$AB$23,'M253'!$AB$23</definedName>
    <definedName name="Validation_D005_M253_AB24_0" hidden="true">'M253'!$L$24,'M253'!$AB$24,'M253'!$AB$24</definedName>
    <definedName name="Validation_D005_M253_AB25_0" hidden="true">'M253'!$K$25:$L$25,'M253'!$T$25,'M253'!$X$25:$AB$25,'M253'!$AB$25</definedName>
    <definedName name="Validation_D005_M253_AB26_0" hidden="true">'M253'!$K$26:$L$26,'M253'!$T$26,'M253'!$X$26:$AB$26,'M253'!$AB$26</definedName>
    <definedName name="Validation_D005_M253_AB27_0" hidden="true">'M253'!$K$27:$L$27,'M253'!$T$27,'M253'!$X$27:$AB$27,'M253'!$AB$27</definedName>
    <definedName name="Validation_D005_M253_AB28_0" hidden="true">'M253'!$K$28:$L$28,'M253'!$T$28,'M253'!$X$28:$AB$28,'M253'!$AB$28</definedName>
    <definedName name="Validation_D005_M253_AB29_0" hidden="true">'M253'!$K$29:$L$29,'M253'!$T$29,'M253'!$X$29:$AB$29,'M253'!$AB$29</definedName>
    <definedName name="Validation_D005_M253_AB30_0" hidden="true">'M253'!$K$30:$L$30,'M253'!$T$30,'M253'!$X$30:$AB$30,'M253'!$AB$30</definedName>
    <definedName name="Validation_D005_M253_AB31_0" hidden="true">'M253'!$K$31:$L$31,'M253'!$T$31,'M253'!$X$31:$AB$31,'M253'!$AB$31</definedName>
    <definedName name="Validation_D005_M253_AB32_0" hidden="true">'M253'!$K$32:$L$32,'M253'!$T$32,'M253'!$X$32:$AB$32,'M253'!$AB$32</definedName>
    <definedName name="Validation_D005_M253_AB33_0" hidden="true">'M253'!$K$33:$L$33,'M253'!$T$33,'M253'!$X$33:$AB$33,'M253'!$AB$33</definedName>
    <definedName name="Validation_D005_M253_AB34_0" hidden="true">'M253'!$K$34:$L$34,'M253'!$T$34,'M253'!$X$34:$AB$34,'M253'!$AB$34</definedName>
    <definedName name="Validation_D005_M253_AB35_0" hidden="true">'M253'!$K$35:$L$35,'M253'!$T$35,'M253'!$X$35:$AB$35,'M253'!$AB$35</definedName>
    <definedName name="Validation_D005_M253_AB36_0" hidden="true">'M253'!$K$36:$L$36,'M253'!$T$36,'M253'!$X$36:$AB$36,'M253'!$AB$36</definedName>
    <definedName name="Validation_D005_M253_AB37_0" hidden="true">'M253'!$K$37:$L$37,'M253'!$T$37,'M253'!$X$37:$AB$37,'M253'!$AB$37</definedName>
    <definedName name="Validation_D005_M253_AB38_0" hidden="true">'M253'!$K$38:$L$38,'M253'!$T$38,'M253'!$X$38:$AB$38,'M253'!$AB$38</definedName>
    <definedName name="Validation_D005_M253_AB39_0" hidden="true">'M253'!$K$39:$L$39,'M253'!$T$39,'M253'!$X$39:$AB$39,'M253'!$AB$39</definedName>
    <definedName name="Validation_D005_M253_AB40_0" hidden="true">'M253'!$Y$40,'M253'!$AB$40,'M253'!$AB$40</definedName>
    <definedName name="Validation_D005_M253_AB41_0" hidden="true">'M253'!$Y$41,'M253'!$AB$41,'M253'!$AB$41</definedName>
    <definedName name="Validation_D005_M253_AB42_0" hidden="true">'M253'!$Y$42,'M253'!$AB$42,'M253'!$AB$42</definedName>
    <definedName name="Validation_D005_M253_AB43_0" hidden="true">'M253'!$K$43:$L$43,'M253'!$T$43,'M253'!$X$43:$AB$43,'M253'!$AB$43</definedName>
    <definedName name="Validation_D005_M253_AB44_0" hidden="true">'M253'!$K$44:$L$44,'M253'!$T$44,'M253'!$X$44:$AB$44,'M253'!$AB$44</definedName>
    <definedName name="Validation_D005_M253_AB45_0" hidden="true">'M253'!$K$45:$L$45,'M253'!$T$45,'M253'!$X$45:$AB$45,'M253'!$AB$45</definedName>
    <definedName name="Validation_D005_M253_AB46_0" hidden="true">'M253'!$K$46:$L$46,'M253'!$T$46,'M253'!$X$46:$AB$46,'M253'!$AB$46</definedName>
    <definedName name="Validation_D005_M253_AB47_0" hidden="true">'M253'!$L$47,'M253'!$AA$47:$AB$47,'M253'!$AB$47</definedName>
    <definedName name="Validation_D005_M253_AB48_0" hidden="true">'M253'!$AA$48:$AB$48,'M253'!$AB$48</definedName>
    <definedName name="Validation_D005_M253_AB49_0" hidden="true">'M253'!$AA$49:$AB$49,'M253'!$AB$49</definedName>
    <definedName name="Validation_D005_M253_AB50_0" hidden="true">'M253'!$L$50,'M253'!$AB$50,'M253'!$AB$50</definedName>
    <definedName name="Validation_D005_M253_AB51_0" hidden="true">'M253'!$L$51,'M253'!$AB$51,'M253'!$AB$51</definedName>
    <definedName name="Validation_D005_M253_AB52_0" hidden="true">'M253'!$K$52:$L$52,'M253'!$T$52,'M253'!$X$52:$AB$52,'M253'!$AB$52</definedName>
    <definedName name="Validation_D005_M253_AB53_0" hidden="true">'M253'!$K$53:$L$53,'M253'!$T$53,'M253'!$X$53:$AB$53,'M253'!$AB$53</definedName>
    <definedName name="Validation_D005_M253_AB54_0" hidden="true">'M253'!$K$54:$L$54,'M253'!$T$54,'M253'!$X$54:$AB$54,'M253'!$AB$54</definedName>
    <definedName name="Validation_D006_M253_L21_0" hidden="true">'M253'!$L$21:$N$21,'M253'!$S$21,'M253'!$L$21</definedName>
    <definedName name="Validation_D006_M253_L22_0" hidden="true">'M253'!$L$22:$N$22,'M253'!$S$22,'M253'!$L$22</definedName>
    <definedName name="Validation_D006_M253_L23_0" hidden="true">'M253'!$L$23:$N$23,'M253'!$S$23,'M253'!$L$23</definedName>
    <definedName name="Validation_D006_M253_L24_0" hidden="true">'M253'!$L$24:$N$24,'M253'!$S$24,'M253'!$L$24</definedName>
    <definedName name="Validation_D006_M253_L25_0" hidden="true">'M253'!$L$25:$O$25,'M253'!$Q$25,'M253'!$S$25,'M253'!$L$25</definedName>
    <definedName name="Validation_D006_M253_L26_0" hidden="true">'M253'!$L$26,'M253'!$O$26,'M253'!$Q$26,'M253'!$S$26,'M253'!$L$26</definedName>
    <definedName name="Validation_D006_M253_L27_0" hidden="true">'M253'!$L$27,'M253'!$O$27,'M253'!$Q$27,'M253'!$S$27,'M253'!$L$27</definedName>
    <definedName name="Validation_D006_M253_L28_0" hidden="true">'M253'!$L$28,'M253'!$O$28,'M253'!$Q$28,'M253'!$S$28,'M253'!$L$28</definedName>
    <definedName name="Validation_D006_M253_L29_0" hidden="true">'M253'!$L$29,'M253'!$O$29,'M253'!$Q$29,'M253'!$S$29,'M253'!$L$29</definedName>
    <definedName name="Validation_D006_M253_L30_0" hidden="true">'M253'!$L$30,'M253'!$O$30,'M253'!$Q$30,'M253'!$S$30,'M253'!$L$30</definedName>
    <definedName name="Validation_D006_M253_L31_0" hidden="true">'M253'!$L$31,'M253'!$O$31,'M253'!$Q$31,'M253'!$S$31,'M253'!$L$31</definedName>
    <definedName name="Validation_D006_M253_L32_0" hidden="true">'M253'!$L$32,'M253'!$O$32,'M253'!$Q$32,'M253'!$S$32,'M253'!$L$32</definedName>
    <definedName name="Validation_D006_M253_L33_0" hidden="true">'M253'!$L$33,'M253'!$O$33,'M253'!$Q$33,'M253'!$S$33,'M253'!$L$33</definedName>
    <definedName name="Validation_D006_M253_L34_0" hidden="true">'M253'!$L$34,'M253'!$O$34,'M253'!$Q$34,'M253'!$S$34,'M253'!$L$34</definedName>
    <definedName name="Validation_D006_M253_L35_0" hidden="true">'M253'!$L$35,'M253'!$O$35,'M253'!$Q$35,'M253'!$S$35,'M253'!$L$35</definedName>
    <definedName name="Validation_D006_M253_L36_0" hidden="true">'M253'!$L$36,'M253'!$O$36,'M253'!$Q$36,'M253'!$S$36,'M253'!$L$36</definedName>
    <definedName name="Validation_D006_M253_L37_0" hidden="true">'M253'!$L$37,'M253'!$O$37,'M253'!$Q$37,'M253'!$S$37,'M253'!$L$37</definedName>
    <definedName name="Validation_D006_M253_L38_0" hidden="true">'M253'!$L$38,'M253'!$O$38,'M253'!$Q$38,'M253'!$S$38,'M253'!$L$38</definedName>
    <definedName name="Validation_D006_M253_L39_0" hidden="true">'M253'!$L$39,'M253'!$O$39,'M253'!$Q$39,'M253'!$S$39,'M253'!$L$39</definedName>
    <definedName name="Validation_D006_M253_L43_0" hidden="true">'M253'!$L$43:$O$43,'M253'!$Q$43,'M253'!$S$43,'M253'!$L$43</definedName>
    <definedName name="Validation_D006_M253_L44_0" hidden="true">'M253'!$L$44:$O$44,'M253'!$Q$44,'M253'!$S$44,'M253'!$L$44</definedName>
    <definedName name="Validation_D006_M253_L45_0" hidden="true">'M253'!$L$45:$O$45,'M253'!$Q$45,'M253'!$S$45,'M253'!$L$45</definedName>
    <definedName name="Validation_D006_M253_L46_0" hidden="true">'M253'!$L$46:$O$46,'M253'!$Q$46,'M253'!$S$46,'M253'!$L$46</definedName>
    <definedName name="Validation_D006_M253_L47_0" hidden="true">'M253'!$L$47,'M253'!$N$47,'M253'!$L$47</definedName>
    <definedName name="Validation_D006_M253_L50_0" hidden="true">'M253'!$L$50,'M253'!$N$50,'M253'!$L$50</definedName>
    <definedName name="Validation_D006_M253_L51_0" hidden="true">'M253'!$L$51,'M253'!$N$51,'M253'!$L$51</definedName>
    <definedName name="Validation_D006_M253_L52_0" hidden="true">'M253'!$L$52:$O$52,'M253'!$Q$52,'M253'!$S$52,'M253'!$L$52</definedName>
    <definedName name="Validation_D006_M253_L53_0" hidden="true">'M253'!$L$53:$O$53,'M253'!$Q$53,'M253'!$S$53,'M253'!$L$53</definedName>
    <definedName name="Validation_D006_M253_L54_0" hidden="true">'M253'!$L$54:$O$54,'M253'!$Q$54,'M253'!$S$54,'M253'!$L$54</definedName>
    <definedName name="Validation_D007_M253_T25_0" hidden="true">'M253'!$T$25:$W$25,'M253'!$T$25</definedName>
    <definedName name="Validation_D007_M253_T26_0" hidden="true">'M253'!$T$26:$W$26,'M253'!$T$26</definedName>
    <definedName name="Validation_D007_M253_T27_0" hidden="true">'M253'!$T$27:$W$27,'M253'!$T$27</definedName>
    <definedName name="Validation_D007_M253_T28_0" hidden="true">'M253'!$T$28:$W$28,'M253'!$T$28</definedName>
    <definedName name="Validation_D007_M253_T29_0" hidden="true">'M253'!$T$29:$W$29,'M253'!$T$29</definedName>
    <definedName name="Validation_D007_M253_T30_0" hidden="true">'M253'!$T$30:$W$30,'M253'!$T$30</definedName>
    <definedName name="Validation_D007_M253_T31_0" hidden="true">'M253'!$T$31:$W$31,'M253'!$T$31</definedName>
    <definedName name="Validation_D007_M253_T32_0" hidden="true">'M253'!$T$32:$W$32,'M253'!$T$32</definedName>
    <definedName name="Validation_D007_M253_T33_0" hidden="true">'M253'!$T$33:$W$33,'M253'!$T$33</definedName>
    <definedName name="Validation_D007_M253_T34_0" hidden="true">'M253'!$T$34:$W$34,'M253'!$T$34</definedName>
    <definedName name="Validation_D007_M253_T35_0" hidden="true">'M253'!$T$35:$W$35,'M253'!$T$35</definedName>
    <definedName name="Validation_D007_M253_T36_0" hidden="true">'M253'!$T$36:$W$36,'M253'!$T$36</definedName>
    <definedName name="Validation_D007_M253_T37_0" hidden="true">'M253'!$T$37:$W$37,'M253'!$T$37</definedName>
    <definedName name="Validation_D007_M253_T38_0" hidden="true">'M253'!$T$38:$W$38,'M253'!$T$38</definedName>
    <definedName name="Validation_D007_M253_T39_0" hidden="true">'M253'!$T$39:$W$39,'M253'!$T$39</definedName>
    <definedName name="Validation_D007_M253_T43_0" hidden="true">'M253'!$T$43:$W$43,'M253'!$T$43</definedName>
    <definedName name="Validation_D007_M253_T44_0" hidden="true">'M253'!$T$44:$W$44,'M253'!$T$44</definedName>
    <definedName name="Validation_D007_M253_T45_0" hidden="true">'M253'!$T$45:$W$45,'M253'!$T$45</definedName>
    <definedName name="Validation_D007_M253_T46_0" hidden="true">'M253'!$T$46:$W$46,'M253'!$T$46</definedName>
    <definedName name="Validation_D007_M253_T52_0" hidden="true">'M253'!$T$52:$W$52,'M253'!$T$52</definedName>
    <definedName name="Validation_D007_M253_T53_0" hidden="true">'M253'!$T$53:$W$53,'M253'!$T$53</definedName>
    <definedName name="Validation_D007_M253_T54_0" hidden="true">'M253'!$T$54:$W$54,'M253'!$T$54</definedName>
    <definedName name="Validation_D008_M253_O25_0" hidden="true">'M253'!$O$25:$P$25,'M253'!$O$25</definedName>
    <definedName name="Validation_D008_M253_O26_0" hidden="true">'M253'!$O$26:$P$26,'M253'!$O$26</definedName>
    <definedName name="Validation_D008_M253_O27_0" hidden="true">'M253'!$O$27:$P$27,'M253'!$O$27</definedName>
    <definedName name="Validation_D008_M253_O28_0" hidden="true">'M253'!$O$28:$P$28,'M253'!$O$28</definedName>
    <definedName name="Validation_D008_M253_O29_0" hidden="true">'M253'!$O$29:$P$29,'M253'!$O$29</definedName>
    <definedName name="Validation_D008_M253_O30_0" hidden="true">'M253'!$O$30:$P$30,'M253'!$O$30</definedName>
    <definedName name="Validation_D008_M253_O31_0" hidden="true">'M253'!$O$31:$P$31,'M253'!$O$31</definedName>
    <definedName name="Validation_D008_M253_O32_0" hidden="true">'M253'!$O$32:$P$32,'M253'!$O$32</definedName>
    <definedName name="Validation_D008_M253_O33_0" hidden="true">'M253'!$O$33:$P$33,'M253'!$O$33</definedName>
    <definedName name="Validation_D008_M253_O34_0" hidden="true">'M253'!$O$34:$P$34,'M253'!$O$34</definedName>
    <definedName name="Validation_D008_M253_O35_0" hidden="true">'M253'!$O$35:$P$35,'M253'!$O$35</definedName>
    <definedName name="Validation_D008_M253_O36_0" hidden="true">'M253'!$O$36:$P$36,'M253'!$O$36</definedName>
    <definedName name="Validation_D008_M253_O37_0" hidden="true">'M253'!$O$37:$P$37,'M253'!$O$37</definedName>
    <definedName name="Validation_D008_M253_O38_0" hidden="true">'M253'!$O$38:$P$38,'M253'!$O$38</definedName>
    <definedName name="Validation_D008_M253_O39_0" hidden="true">'M253'!$O$39:$P$39,'M253'!$O$39</definedName>
    <definedName name="Validation_D008_M253_O43_0" hidden="true">'M253'!$O$43:$P$43,'M253'!$O$43</definedName>
    <definedName name="Validation_D008_M253_O44_0" hidden="true">'M253'!$O$44:$P$44,'M253'!$O$44</definedName>
    <definedName name="Validation_D008_M253_O45_0" hidden="true">'M253'!$O$45:$P$45,'M253'!$O$45</definedName>
    <definedName name="Validation_D008_M253_O46_0" hidden="true">'M253'!$O$46:$P$46,'M253'!$O$46</definedName>
    <definedName name="Validation_D008_M253_O52_0" hidden="true">'M253'!$O$52:$P$52,'M253'!$O$52</definedName>
    <definedName name="Validation_D008_M253_O53_0" hidden="true">'M253'!$O$53:$P$53,'M253'!$O$53</definedName>
    <definedName name="Validation_D008_M253_O54_0" hidden="true">'M253'!$O$54:$P$54,'M253'!$O$54</definedName>
    <definedName name="Validation_D009_M253_Q25_0" hidden="true">'M253'!$Q$25:$R$25,'M253'!$Q$25</definedName>
    <definedName name="Validation_D009_M253_Q26_0" hidden="true">'M253'!$Q$26:$R$26,'M253'!$Q$26</definedName>
    <definedName name="Validation_D009_M253_Q27_0" hidden="true">'M253'!$Q$27:$R$27,'M253'!$Q$27</definedName>
    <definedName name="Validation_D009_M253_Q28_0" hidden="true">'M253'!$Q$28:$R$28,'M253'!$Q$28</definedName>
    <definedName name="Validation_D009_M253_Q29_0" hidden="true">'M253'!$Q$29:$R$29,'M253'!$Q$29</definedName>
    <definedName name="Validation_D009_M253_Q30_0" hidden="true">'M253'!$Q$30:$R$30,'M253'!$Q$30</definedName>
    <definedName name="Validation_D009_M253_Q31_0" hidden="true">'M253'!$Q$31:$R$31,'M253'!$Q$31</definedName>
    <definedName name="Validation_D009_M253_Q32_0" hidden="true">'M253'!$Q$32:$R$32,'M253'!$Q$32</definedName>
    <definedName name="Validation_D009_M253_Q33_0" hidden="true">'M253'!$Q$33:$R$33,'M253'!$Q$33</definedName>
    <definedName name="Validation_D009_M253_Q34_0" hidden="true">'M253'!$Q$34:$R$34,'M253'!$Q$34</definedName>
    <definedName name="Validation_D009_M253_Q35_0" hidden="true">'M253'!$Q$35:$R$35,'M253'!$Q$35</definedName>
    <definedName name="Validation_D009_M253_Q36_0" hidden="true">'M253'!$Q$36:$R$36,'M253'!$Q$36</definedName>
    <definedName name="Validation_D009_M253_Q37_0" hidden="true">'M253'!$Q$37:$R$37,'M253'!$Q$37</definedName>
    <definedName name="Validation_D009_M253_Q38_0" hidden="true">'M253'!$Q$38:$R$38,'M253'!$Q$38</definedName>
    <definedName name="Validation_D009_M253_Q39_0" hidden="true">'M253'!$Q$39:$R$39,'M253'!$Q$39</definedName>
    <definedName name="Validation_D009_M253_Q43_0" hidden="true">'M253'!$Q$43:$R$43,'M253'!$Q$43</definedName>
    <definedName name="Validation_D009_M253_Q44_0" hidden="true">'M253'!$Q$44:$R$44,'M253'!$Q$44</definedName>
    <definedName name="Validation_D009_M253_Q45_0" hidden="true">'M253'!$Q$45:$R$45,'M253'!$Q$45</definedName>
    <definedName name="Validation_D009_M253_Q46_0" hidden="true">'M253'!$Q$46:$R$46,'M253'!$Q$46</definedName>
    <definedName name="Validation_D009_M253_Q52_0" hidden="true">'M253'!$Q$52:$R$52,'M253'!$Q$52</definedName>
    <definedName name="Validation_D009_M253_Q53_0" hidden="true">'M253'!$Q$53:$R$53,'M253'!$Q$53</definedName>
    <definedName name="Validation_D009_M253_Q54_0" hidden="true">'M253'!$Q$54:$R$54,'M253'!$Q$54</definedName>
    <definedName name="Validation_D010_M253_K29_0" hidden="true">'M253'!$K$29:$K$31,'M253'!$K$29</definedName>
    <definedName name="Validation_D010_M253_L29_0" hidden="true">'M253'!$L$29:$L$31,'M253'!$L$29</definedName>
    <definedName name="Validation_D010_M253_O29_0" hidden="true">'M253'!$O$29:$O$31,'M253'!$O$29</definedName>
    <definedName name="Validation_D010_M253_P29_0" hidden="true">'M253'!$P$29:$P$31,'M253'!$P$29</definedName>
    <definedName name="Validation_D010_M253_Q29_0" hidden="true">'M253'!$Q$29:$Q$31,'M253'!$Q$29</definedName>
    <definedName name="Validation_D010_M253_R29_0" hidden="true">'M253'!$R$29:$R$31,'M253'!$R$29</definedName>
    <definedName name="Validation_D010_M253_S29_0" hidden="true">'M253'!$S$29:$S$31,'M253'!$S$29</definedName>
    <definedName name="Validation_D010_M253_T29_0" hidden="true">'M253'!$T$29:$T$31,'M253'!$T$29</definedName>
    <definedName name="Validation_D010_M253_U29_0" hidden="true">'M253'!$U$29:$U$31,'M253'!$U$29</definedName>
    <definedName name="Validation_D010_M253_V29_0" hidden="true">'M253'!$V$29:$V$31,'M253'!$V$29</definedName>
    <definedName name="Validation_D010_M253_W29_0" hidden="true">'M253'!$W$29:$W$31,'M253'!$W$29</definedName>
    <definedName name="Validation_D010_M253_X29_0" hidden="true">'M253'!$X$29:$X$31,'M253'!$X$29</definedName>
    <definedName name="Validation_D010_M253_Y29_0" hidden="true">'M253'!$Y$29:$Y$31,'M253'!$Y$29</definedName>
    <definedName name="Validation_D010_M253_Z29_0" hidden="true">'M253'!$Z$29:$Z$31,'M253'!$Z$29</definedName>
    <definedName name="Validation_D010_M253_AA29_0" hidden="true">'M253'!$AA$29:$AA$31,'M253'!$AA$29</definedName>
    <definedName name="Validation_D010_M253_AB29_0" hidden="true">'M253'!$AB$29:$AB$31,'M253'!$AB$29</definedName>
    <definedName name="Validation_K001_M253_K54_0" hidden="true">'M253'!$K$25:$K$26,'M253'!$K$43:$K$46,'M253'!$K$52,'M253'!$K$54,'M253'!$K$54</definedName>
    <definedName name="Validation_K001_M253_L54_0" hidden="true">'M253'!$L$21,'M253'!$L$25:$L$26,'M253'!$L$43:$L$47,'M253'!$L$52,'M253'!$L$54,'M253'!$L$54</definedName>
    <definedName name="Validation_K001_M253_M54_0" hidden="true">'M253'!$M$21,'M253'!$M$25,'M253'!$M$43:$M$46,'M253'!$M$52,'M253'!$M$54,'M253'!$M$54</definedName>
    <definedName name="Validation_K001_M253_N54_0" hidden="true">'M253'!$N$21,'M253'!$N$25,'M253'!$N$43:$N$47,'M253'!$N$52,'M253'!$N$54,'M253'!$N$54</definedName>
    <definedName name="Validation_K001_M253_O54_0" hidden="true">'M253'!$O$25:$O$26,'M253'!$O$43:$O$46,'M253'!$O$52,'M253'!$O$54,'M253'!$O$54</definedName>
    <definedName name="Validation_K001_M253_P54_0" hidden="true">'M253'!$P$25:$P$26,'M253'!$P$43:$P$46,'M253'!$P$52,'M253'!$P$54,'M253'!$P$54</definedName>
    <definedName name="Validation_K001_M253_Q54_0" hidden="true">'M253'!$Q$25:$Q$26,'M253'!$Q$43:$Q$46,'M253'!$Q$52,'M253'!$Q$54,'M253'!$Q$54</definedName>
    <definedName name="Validation_K001_M253_R54_0" hidden="true">'M253'!$R$25:$R$26,'M253'!$R$43:$R$46,'M253'!$R$52,'M253'!$R$54,'M253'!$R$54</definedName>
    <definedName name="Validation_K001_M253_S54_0" hidden="true">'M253'!$S$21,'M253'!$S$25:$S$26,'M253'!$S$43:$S$46,'M253'!$S$52,'M253'!$S$54,'M253'!$S$54</definedName>
    <definedName name="Validation_K001_M253_T54_0" hidden="true">'M253'!$T$25:$T$26,'M253'!$T$43:$T$46,'M253'!$T$52,'M253'!$T$54,'M253'!$T$54</definedName>
    <definedName name="Validation_K001_M253_U54_0" hidden="true">'M253'!$U$25:$U$26,'M253'!$U$43:$U$46,'M253'!$U$52,'M253'!$U$54,'M253'!$U$54</definedName>
    <definedName name="Validation_K001_M253_V54_0" hidden="true">'M253'!$V$25:$V$26,'M253'!$V$43:$V$46,'M253'!$V$52,'M253'!$V$54,'M253'!$V$54</definedName>
    <definedName name="Validation_K001_M253_W54_0" hidden="true">'M253'!$W$25:$W$26,'M253'!$W$43:$W$46,'M253'!$W$52,'M253'!$W$54,'M253'!$W$54</definedName>
    <definedName name="Validation_K001_M253_X54_0" hidden="true">'M253'!$X$25:$X$26,'M253'!$X$43:$X$46,'M253'!$X$52,'M253'!$X$54,'M253'!$X$54</definedName>
    <definedName name="Validation_K001_M253_Y54_0" hidden="true">'M253'!$Y$25:$Y$26,'M253'!$Y$43:$Y$46,'M253'!$Y$52,'M253'!$Y$54,'M253'!$Y$54</definedName>
    <definedName name="Validation_K001_M253_Z54_0" hidden="true">'M253'!$Z$25:$Z$26,'M253'!$Z$43:$Z$46,'M253'!$Z$52,'M253'!$Z$54,'M253'!$Z$54</definedName>
    <definedName name="Validation_K001_M253_AA54_0" hidden="true">'M253'!$AA$25:$AA$26,'M253'!$AA$43:$AA$47,'M253'!$AA$52,'M253'!$AA$54,'M253'!$AA$54</definedName>
    <definedName name="Validation_K001_M253_AB54_0" hidden="true">'M253'!$AB$21,'M253'!$AB$25:$AB$26,'M253'!$AB$43:$AB$47,'M253'!$AB$52,'M253'!$AB$54,'M253'!$AB$54</definedName>
    <definedName name="Validation_K002_M253_K27_0" hidden="true">'M253'!$K$27,'M253'!$K$32,'M253'!$K$39,'M253'!$K$27</definedName>
    <definedName name="Validation_K002_M253_L27_0" hidden="true">'M253'!$L$27,'M253'!$L$32,'M253'!$L$39,'M253'!$L$27</definedName>
    <definedName name="Validation_K002_M253_O27_0" hidden="true">'M253'!$O$27,'M253'!$O$32,'M253'!$O$39,'M253'!$O$27</definedName>
    <definedName name="Validation_K002_M253_P27_0" hidden="true">'M253'!$P$27,'M253'!$P$32,'M253'!$P$39,'M253'!$P$27</definedName>
    <definedName name="Validation_K002_M253_Q27_0" hidden="true">'M253'!$Q$27,'M253'!$Q$32,'M253'!$Q$39,'M253'!$Q$27</definedName>
    <definedName name="Validation_K002_M253_R27_0" hidden="true">'M253'!$R$27,'M253'!$R$32,'M253'!$R$39,'M253'!$R$27</definedName>
    <definedName name="Validation_K002_M253_S27_0" hidden="true">'M253'!$S$27,'M253'!$S$32,'M253'!$S$39,'M253'!$S$27</definedName>
    <definedName name="Validation_K002_M253_T27_0" hidden="true">'M253'!$T$27,'M253'!$T$32,'M253'!$T$39,'M253'!$T$27</definedName>
    <definedName name="Validation_K002_M253_U27_0" hidden="true">'M253'!$U$27,'M253'!$U$32,'M253'!$U$39,'M253'!$U$27</definedName>
    <definedName name="Validation_K002_M253_V27_0" hidden="true">'M253'!$V$27,'M253'!$V$32,'M253'!$V$39,'M253'!$V$27</definedName>
    <definedName name="Validation_K002_M253_W27_0" hidden="true">'M253'!$W$27,'M253'!$W$32,'M253'!$W$39,'M253'!$W$27</definedName>
    <definedName name="Validation_K002_M253_X27_0" hidden="true">'M253'!$X$27,'M253'!$X$32,'M253'!$X$39,'M253'!$X$27</definedName>
    <definedName name="Validation_K002_M253_Y27_0" hidden="true">'M253'!$Y$27,'M253'!$Y$32,'M253'!$Y$39,'M253'!$Y$27</definedName>
    <definedName name="Validation_K002_M253_Z27_0" hidden="true">'M253'!$Z$27,'M253'!$Z$32,'M253'!$Z$39,'M253'!$Z$27</definedName>
    <definedName name="Validation_K002_M253_AA27_0" hidden="true">'M253'!$AA$27,'M253'!$AA$32,'M253'!$AA$39,'M253'!$AA$27</definedName>
    <definedName name="Validation_K002_M253_AB27_0" hidden="true">'M253'!$AB$27,'M253'!$AB$32,'M253'!$AB$39,'M253'!$AB$27</definedName>
    <definedName name="Validation_K003_M253_K27_0" hidden="true">'M253'!$K$27,'M253'!$K$39,'M253'!$K$27</definedName>
    <definedName name="Validation_K003_M253_L27_0" hidden="true">'M253'!$L$27,'M253'!$L$39,'M253'!$L$27</definedName>
    <definedName name="Validation_K003_M253_O27_0" hidden="true">'M253'!$O$27,'M253'!$O$39,'M253'!$O$27</definedName>
    <definedName name="Validation_K003_M253_P27_0" hidden="true">'M253'!$P$27,'M253'!$P$39,'M253'!$P$27</definedName>
    <definedName name="Validation_K003_M253_Q27_0" hidden="true">'M253'!$Q$27,'M253'!$Q$39,'M253'!$Q$27</definedName>
    <definedName name="Validation_K003_M253_R27_0" hidden="true">'M253'!$R$27,'M253'!$R$39,'M253'!$R$27</definedName>
    <definedName name="Validation_K003_M253_S27_0" hidden="true">'M253'!$S$27,'M253'!$S$39,'M253'!$S$27</definedName>
    <definedName name="Validation_K003_M253_T27_0" hidden="true">'M253'!$T$27,'M253'!$T$39,'M253'!$T$27</definedName>
    <definedName name="Validation_K003_M253_U27_0" hidden="true">'M253'!$U$27,'M253'!$U$39,'M253'!$U$27</definedName>
    <definedName name="Validation_K003_M253_V27_0" hidden="true">'M253'!$V$27,'M253'!$V$39,'M253'!$V$27</definedName>
    <definedName name="Validation_K003_M253_W27_0" hidden="true">'M253'!$W$27,'M253'!$W$39,'M253'!$W$27</definedName>
    <definedName name="Validation_K003_M253_X27_0" hidden="true">'M253'!$X$27,'M253'!$X$39,'M253'!$X$27</definedName>
    <definedName name="Validation_K003_M253_Y27_0" hidden="true">'M253'!$Y$27,'M253'!$Y$39,'M253'!$Y$27</definedName>
    <definedName name="Validation_K003_M253_Z27_0" hidden="true">'M253'!$Z$27,'M253'!$Z$39,'M253'!$Z$27</definedName>
    <definedName name="Validation_K003_M253_AA27_0" hidden="true">'M253'!$AA$27,'M253'!$AA$39,'M253'!$AA$27</definedName>
    <definedName name="Validation_K003_M253_AB27_0" hidden="true">'M253'!$AB$27,'M253'!$AB$39,'M253'!$AB$27</definedName>
    <definedName name="Validation_K004_M253_K31_0" hidden="true">'M253'!$K$31:$K$32,'M253'!$K$31</definedName>
    <definedName name="Validation_K004_M253_L31_0" hidden="true">'M253'!$L$31:$L$32,'M253'!$L$31</definedName>
    <definedName name="Validation_K004_M253_O31_0" hidden="true">'M253'!$O$31:$O$32,'M253'!$O$31</definedName>
    <definedName name="Validation_K004_M253_P31_0" hidden="true">'M253'!$P$31:$P$32,'M253'!$P$31</definedName>
    <definedName name="Validation_K004_M253_Q31_0" hidden="true">'M253'!$Q$31:$Q$32,'M253'!$Q$31</definedName>
    <definedName name="Validation_K004_M253_R31_0" hidden="true">'M253'!$R$31:$R$32,'M253'!$R$31</definedName>
    <definedName name="Validation_K004_M253_S31_0" hidden="true">'M253'!$S$31:$S$32,'M253'!$S$31</definedName>
    <definedName name="Validation_K004_M253_T31_0" hidden="true">'M253'!$T$31:$T$32,'M253'!$T$31</definedName>
    <definedName name="Validation_K004_M253_U31_0" hidden="true">'M253'!$U$31:$U$32,'M253'!$U$31</definedName>
    <definedName name="Validation_K004_M253_V31_0" hidden="true">'M253'!$V$31:$V$32,'M253'!$V$31</definedName>
    <definedName name="Validation_K004_M253_W31_0" hidden="true">'M253'!$W$31:$W$32,'M253'!$W$31</definedName>
    <definedName name="Validation_K004_M253_X31_0" hidden="true">'M253'!$X$31:$X$32,'M253'!$X$31</definedName>
    <definedName name="Validation_K004_M253_Y31_0" hidden="true">'M253'!$Y$31:$Y$32,'M253'!$Y$31</definedName>
    <definedName name="Validation_K004_M253_Z31_0" hidden="true">'M253'!$Z$31:$Z$32,'M253'!$Z$31</definedName>
    <definedName name="Validation_K004_M253_AA31_0" hidden="true">'M253'!$AA$31:$AA$32,'M253'!$AA$31</definedName>
    <definedName name="Validation_K004_M253_AB31_0" hidden="true">'M253'!$AB$31:$AB$32,'M253'!$AB$31</definedName>
    <definedName name="Validation_K005_M253_Y40_0" hidden="true">'M253'!$Y$40:$Y$42,'M253'!$Y$40</definedName>
    <definedName name="Validation_K005_M253_AB40_0" hidden="true">'M253'!$AB$40:$AB$42,'M253'!$AB$40</definedName>
    <definedName name="Validation_K006_M253_K52_0" hidden="true">'M253'!$K$52:$K$53,'M253'!$K$52</definedName>
    <definedName name="Validation_K006_M253_L52_0" hidden="true">'M253'!$L$52:$L$53,'M253'!$L$52</definedName>
    <definedName name="Validation_K006_M253_M52_0" hidden="true">'M253'!$M$52:$M$53,'M253'!$M$52</definedName>
    <definedName name="Validation_K006_M253_N52_0" hidden="true">'M253'!$N$52:$N$53,'M253'!$N$52</definedName>
    <definedName name="Validation_K006_M253_O52_0" hidden="true">'M253'!$O$52:$O$53,'M253'!$O$52</definedName>
    <definedName name="Validation_K006_M253_P52_0" hidden="true">'M253'!$P$52:$P$53,'M253'!$P$52</definedName>
    <definedName name="Validation_K006_M253_Q52_0" hidden="true">'M253'!$Q$52:$Q$53,'M253'!$Q$52</definedName>
    <definedName name="Validation_K006_M253_R52_0" hidden="true">'M253'!$R$52:$R$53,'M253'!$R$52</definedName>
    <definedName name="Validation_K006_M253_S52_0" hidden="true">'M253'!$S$52:$S$53,'M253'!$S$52</definedName>
    <definedName name="Validation_K006_M253_T52_0" hidden="true">'M253'!$T$52:$T$53,'M253'!$T$52</definedName>
    <definedName name="Validation_K006_M253_U52_0" hidden="true">'M253'!$U$52:$U$53,'M253'!$U$52</definedName>
    <definedName name="Validation_K006_M253_V52_0" hidden="true">'M253'!$V$52:$V$53,'M253'!$V$52</definedName>
    <definedName name="Validation_K006_M253_W52_0" hidden="true">'M253'!$W$52:$W$53,'M253'!$W$52</definedName>
    <definedName name="Validation_K006_M253_X52_0" hidden="true">'M253'!$X$52:$X$53,'M253'!$X$52</definedName>
    <definedName name="Validation_K006_M253_Y52_0" hidden="true">'M253'!$Y$52:$Y$53,'M253'!$Y$52</definedName>
    <definedName name="Validation_K006_M253_Z52_0" hidden="true">'M253'!$Z$52:$Z$53,'M253'!$Z$52</definedName>
    <definedName name="Validation_K006_M253_AA52_0" hidden="true">'M253'!$AA$52:$AA$53,'M253'!$AA$52</definedName>
    <definedName name="Validation_K006_M253_AB52_0" hidden="true">'M253'!$AB$52:$AB$53,'M253'!$AB$52</definedName>
    <definedName name="Validation_K007_M253_L47_0" hidden="true">'M253'!$L$47,'M253'!$L$50:$L$51,'M253'!$L$47</definedName>
    <definedName name="Validation_K007_M253_N47_0" hidden="true">'M253'!$N$47,'M253'!$N$50:$N$51,'M253'!$N$47</definedName>
    <definedName name="Validation_K007_M253_AA47_0" hidden="true">'M253'!$AA$47:$AA$49,'M253'!$AA$47</definedName>
    <definedName name="Validation_K007_M253_AB47_0" hidden="true">'M253'!$AB$47:$AB$51,'M253'!$AB$47</definedName>
    <definedName name="Validation_K008_M253_K26_0" hidden="true">'M253'!$K$26:$K$27,'M253'!$K$26</definedName>
    <definedName name="Validation_K008_M253_L26_0" hidden="true">'M253'!$L$26:$L$27,'M253'!$L$26</definedName>
    <definedName name="Validation_K008_M253_O26_0" hidden="true">'M253'!$O$26:$O$27,'M253'!$O$26</definedName>
    <definedName name="Validation_K008_M253_P26_0" hidden="true">'M253'!$P$26:$P$27,'M253'!$P$26</definedName>
    <definedName name="Validation_K008_M253_Q26_0" hidden="true">'M253'!$Q$26:$Q$27,'M253'!$Q$26</definedName>
    <definedName name="Validation_K008_M253_R26_0" hidden="true">'M253'!$R$26:$R$27,'M253'!$R$26</definedName>
    <definedName name="Validation_K008_M253_S26_0" hidden="true">'M253'!$S$26:$S$27,'M253'!$S$26</definedName>
    <definedName name="Validation_K008_M253_T26_0" hidden="true">'M253'!$T$26:$T$27,'M253'!$T$26</definedName>
    <definedName name="Validation_K008_M253_U26_0" hidden="true">'M253'!$U$26:$U$27,'M253'!$U$26</definedName>
    <definedName name="Validation_K008_M253_V26_0" hidden="true">'M253'!$V$26:$V$27,'M253'!$V$26</definedName>
    <definedName name="Validation_K008_M253_W26_0" hidden="true">'M253'!$W$26:$W$27,'M253'!$W$26</definedName>
    <definedName name="Validation_K008_M253_X26_0" hidden="true">'M253'!$X$26:$X$27,'M253'!$X$26</definedName>
    <definedName name="Validation_K008_M253_Y26_0" hidden="true">'M253'!$Y$26:$Y$27,'M253'!$Y$40,'M253'!$Y$26</definedName>
    <definedName name="Validation_K008_M253_Z26_0" hidden="true">'M253'!$Z$26:$Z$27,'M253'!$Z$26</definedName>
    <definedName name="Validation_K008_M253_AA26_0" hidden="true">'M253'!$AA$26:$AA$27,'M253'!$AA$26</definedName>
    <definedName name="Validation_K008_M253_AB26_0" hidden="true">'M253'!$AB$26:$AB$27,'M253'!$AB$40,'M253'!$AB$26</definedName>
    <definedName name="Validation_D002_M254_L21_0" hidden="true">'M254'!$L$21:$L$24,'M254'!$L$21</definedName>
    <definedName name="Validation_D002_M254_M21_0" hidden="true">'M254'!$M$21:$M$24,'M254'!$M$21</definedName>
    <definedName name="Validation_D002_M254_N21_0" hidden="true">'M254'!$N$21:$N$24,'M254'!$N$21</definedName>
    <definedName name="Validation_D002_M254_S21_0" hidden="true">'M254'!$S$21:$S$24,'M254'!$S$21</definedName>
    <definedName name="Validation_D002_M254_AB21_0" hidden="true">'M254'!$AB$21:$AB$24,'M254'!$AB$21</definedName>
    <definedName name="Validation_D002_M254_K27_0" hidden="true">'M254'!$K$27:$K$29,'M254'!$K$33,'M254'!$K$27</definedName>
    <definedName name="Validation_D002_M254_L27_0" hidden="true">'M254'!$L$27:$L$29,'M254'!$L$33,'M254'!$L$27</definedName>
    <definedName name="Validation_D002_M254_O27_0" hidden="true">'M254'!$O$27:$O$29,'M254'!$O$33,'M254'!$O$27</definedName>
    <definedName name="Validation_D002_M254_P27_0" hidden="true">'M254'!$P$27:$P$29,'M254'!$P$33,'M254'!$P$27</definedName>
    <definedName name="Validation_D002_M254_Q27_0" hidden="true">'M254'!$Q$27:$Q$29,'M254'!$Q$33,'M254'!$Q$27</definedName>
    <definedName name="Validation_D002_M254_R27_0" hidden="true">'M254'!$R$27:$R$29,'M254'!$R$33,'M254'!$R$27</definedName>
    <definedName name="Validation_D002_M254_S27_0" hidden="true">'M254'!$S$27:$S$29,'M254'!$S$33,'M254'!$S$27</definedName>
    <definedName name="Validation_D002_M254_T27_0" hidden="true">'M254'!$T$27:$T$29,'M254'!$T$33,'M254'!$T$27</definedName>
    <definedName name="Validation_D002_M254_U27_0" hidden="true">'M254'!$U$27:$U$29,'M254'!$U$33,'M254'!$U$27</definedName>
    <definedName name="Validation_D002_M254_V27_0" hidden="true">'M254'!$V$27:$V$29,'M254'!$V$33,'M254'!$V$27</definedName>
    <definedName name="Validation_D002_M254_W27_0" hidden="true">'M254'!$W$27:$W$29,'M254'!$W$33,'M254'!$W$27</definedName>
    <definedName name="Validation_D002_M254_X27_0" hidden="true">'M254'!$X$27:$X$29,'M254'!$X$33,'M254'!$X$27</definedName>
    <definedName name="Validation_D002_M254_Y27_0" hidden="true">'M254'!$Y$27:$Y$29,'M254'!$Y$33,'M254'!$Y$27</definedName>
    <definedName name="Validation_D002_M254_Z27_0" hidden="true">'M254'!$Z$27:$Z$29,'M254'!$Z$33,'M254'!$Z$27</definedName>
    <definedName name="Validation_D002_M254_AA27_0" hidden="true">'M254'!$AA$27:$AA$29,'M254'!$AA$33,'M254'!$AA$27</definedName>
    <definedName name="Validation_D002_M254_AB27_0" hidden="true">'M254'!$AB$27:$AB$29,'M254'!$AB$33,'M254'!$AB$27</definedName>
    <definedName name="Validation_D003_M254_K33_0" hidden="true">'M254'!$K$33:$K$38,'M254'!$K$33</definedName>
    <definedName name="Validation_D003_M254_L33_0" hidden="true">'M254'!$L$33:$L$38,'M254'!$L$33</definedName>
    <definedName name="Validation_D003_M254_O33_0" hidden="true">'M254'!$O$33:$O$38,'M254'!$O$33</definedName>
    <definedName name="Validation_D003_M254_P33_0" hidden="true">'M254'!$P$33:$P$38,'M254'!$P$33</definedName>
    <definedName name="Validation_D003_M254_Q33_0" hidden="true">'M254'!$Q$33:$Q$38,'M254'!$Q$33</definedName>
    <definedName name="Validation_D003_M254_R33_0" hidden="true">'M254'!$R$33:$R$38,'M254'!$R$33</definedName>
    <definedName name="Validation_D003_M254_S33_0" hidden="true">'M254'!$S$33:$S$38,'M254'!$S$33</definedName>
    <definedName name="Validation_D003_M254_T33_0" hidden="true">'M254'!$T$33:$T$38,'M254'!$T$33</definedName>
    <definedName name="Validation_D003_M254_U33_0" hidden="true">'M254'!$U$33:$U$38,'M254'!$U$33</definedName>
    <definedName name="Validation_D003_M254_V33_0" hidden="true">'M254'!$V$33:$V$38,'M254'!$V$33</definedName>
    <definedName name="Validation_D003_M254_W33_0" hidden="true">'M254'!$W$33:$W$38,'M254'!$W$33</definedName>
    <definedName name="Validation_D003_M254_X33_0" hidden="true">'M254'!$X$33:$X$38,'M254'!$X$33</definedName>
    <definedName name="Validation_D003_M254_Y33_0" hidden="true">'M254'!$Y$33:$Y$38,'M254'!$Y$33</definedName>
    <definedName name="Validation_D003_M254_Z33_0" hidden="true">'M254'!$Z$33:$Z$38,'M254'!$Z$33</definedName>
    <definedName name="Validation_D003_M254_AA33_0" hidden="true">'M254'!$AA$33:$AA$38,'M254'!$AA$33</definedName>
    <definedName name="Validation_D003_M254_AB33_0" hidden="true">'M254'!$AB$33:$AB$38,'M254'!$AB$33</definedName>
    <definedName name="Validation_D005_M254_AB21_0" hidden="true">'M254'!$L$21,'M254'!$AB$21,'M254'!$AB$21</definedName>
    <definedName name="Validation_D005_M254_AB22_0" hidden="true">'M254'!$L$22,'M254'!$AB$22,'M254'!$AB$22</definedName>
    <definedName name="Validation_D005_M254_AB23_0" hidden="true">'M254'!$L$23,'M254'!$AB$23,'M254'!$AB$23</definedName>
    <definedName name="Validation_D005_M254_AB24_0" hidden="true">'M254'!$L$24,'M254'!$AB$24,'M254'!$AB$24</definedName>
    <definedName name="Validation_D005_M254_AB25_0" hidden="true">'M254'!$K$25:$L$25,'M254'!$T$25,'M254'!$X$25:$AB$25,'M254'!$AB$25</definedName>
    <definedName name="Validation_D005_M254_AB26_0" hidden="true">'M254'!$K$26:$L$26,'M254'!$T$26,'M254'!$X$26:$AB$26,'M254'!$AB$26</definedName>
    <definedName name="Validation_D005_M254_AB27_0" hidden="true">'M254'!$K$27:$L$27,'M254'!$T$27,'M254'!$X$27:$AB$27,'M254'!$AB$27</definedName>
    <definedName name="Validation_D005_M254_AB28_0" hidden="true">'M254'!$K$28:$L$28,'M254'!$T$28,'M254'!$X$28:$AB$28,'M254'!$AB$28</definedName>
    <definedName name="Validation_D005_M254_AB29_0" hidden="true">'M254'!$K$29:$L$29,'M254'!$T$29,'M254'!$X$29:$AB$29,'M254'!$AB$29</definedName>
    <definedName name="Validation_D005_M254_AB30_0" hidden="true">'M254'!$K$30:$L$30,'M254'!$T$30,'M254'!$X$30:$AB$30,'M254'!$AB$30</definedName>
    <definedName name="Validation_D005_M254_AB31_0" hidden="true">'M254'!$K$31:$L$31,'M254'!$T$31,'M254'!$X$31:$AB$31,'M254'!$AB$31</definedName>
    <definedName name="Validation_D005_M254_AB32_0" hidden="true">'M254'!$K$32:$L$32,'M254'!$T$32,'M254'!$X$32:$AB$32,'M254'!$AB$32</definedName>
    <definedName name="Validation_D005_M254_AB33_0" hidden="true">'M254'!$K$33:$L$33,'M254'!$T$33,'M254'!$X$33:$AB$33,'M254'!$AB$33</definedName>
    <definedName name="Validation_D005_M254_AB34_0" hidden="true">'M254'!$K$34:$L$34,'M254'!$T$34,'M254'!$X$34:$AB$34,'M254'!$AB$34</definedName>
    <definedName name="Validation_D005_M254_AB35_0" hidden="true">'M254'!$K$35:$L$35,'M254'!$T$35,'M254'!$X$35:$AB$35,'M254'!$AB$35</definedName>
    <definedName name="Validation_D005_M254_AB36_0" hidden="true">'M254'!$K$36:$L$36,'M254'!$T$36,'M254'!$X$36:$AB$36,'M254'!$AB$36</definedName>
    <definedName name="Validation_D005_M254_AB37_0" hidden="true">'M254'!$K$37:$L$37,'M254'!$T$37,'M254'!$X$37:$AB$37,'M254'!$AB$37</definedName>
    <definedName name="Validation_D005_M254_AB38_0" hidden="true">'M254'!$K$38:$L$38,'M254'!$T$38,'M254'!$X$38:$AB$38,'M254'!$AB$38</definedName>
    <definedName name="Validation_D005_M254_AB39_0" hidden="true">'M254'!$K$39:$L$39,'M254'!$T$39,'M254'!$X$39:$AB$39,'M254'!$AB$39</definedName>
    <definedName name="Validation_D005_M254_AB40_0" hidden="true">'M254'!$Y$40,'M254'!$AB$40,'M254'!$AB$40</definedName>
    <definedName name="Validation_D005_M254_AB41_0" hidden="true">'M254'!$Y$41,'M254'!$AB$41,'M254'!$AB$41</definedName>
    <definedName name="Validation_D005_M254_AB42_0" hidden="true">'M254'!$Y$42,'M254'!$AB$42,'M254'!$AB$42</definedName>
    <definedName name="Validation_D005_M254_AB43_0" hidden="true">'M254'!$K$43:$L$43,'M254'!$T$43,'M254'!$X$43:$AB$43,'M254'!$AB$43</definedName>
    <definedName name="Validation_D005_M254_AB44_0" hidden="true">'M254'!$K$44:$L$44,'M254'!$T$44,'M254'!$X$44:$AB$44,'M254'!$AB$44</definedName>
    <definedName name="Validation_D005_M254_AB45_0" hidden="true">'M254'!$K$45:$L$45,'M254'!$T$45,'M254'!$X$45:$AB$45,'M254'!$AB$45</definedName>
    <definedName name="Validation_D005_M254_AB46_0" hidden="true">'M254'!$K$46:$L$46,'M254'!$T$46,'M254'!$X$46:$AB$46,'M254'!$AB$46</definedName>
    <definedName name="Validation_D005_M254_AB47_0" hidden="true">'M254'!$L$47,'M254'!$AA$47:$AB$47,'M254'!$AB$47</definedName>
    <definedName name="Validation_D005_M254_AB48_0" hidden="true">'M254'!$AA$48:$AB$48,'M254'!$AB$48</definedName>
    <definedName name="Validation_D005_M254_AB49_0" hidden="true">'M254'!$AA$49:$AB$49,'M254'!$AB$49</definedName>
    <definedName name="Validation_D005_M254_AB50_0" hidden="true">'M254'!$L$50,'M254'!$AB$50,'M254'!$AB$50</definedName>
    <definedName name="Validation_D005_M254_AB51_0" hidden="true">'M254'!$L$51,'M254'!$AB$51,'M254'!$AB$51</definedName>
    <definedName name="Validation_D005_M254_AB52_0" hidden="true">'M254'!$K$52:$L$52,'M254'!$T$52,'M254'!$X$52:$AB$52,'M254'!$AB$52</definedName>
    <definedName name="Validation_D005_M254_AB53_0" hidden="true">'M254'!$K$53:$L$53,'M254'!$T$53,'M254'!$X$53:$AB$53,'M254'!$AB$53</definedName>
    <definedName name="Validation_D005_M254_AB54_0" hidden="true">'M254'!$K$54:$L$54,'M254'!$T$54,'M254'!$X$54:$AB$54,'M254'!$AB$54</definedName>
    <definedName name="Validation_D006_M254_L21_0" hidden="true">'M254'!$L$21:$N$21,'M254'!$S$21,'M254'!$L$21</definedName>
    <definedName name="Validation_D006_M254_L22_0" hidden="true">'M254'!$L$22:$N$22,'M254'!$S$22,'M254'!$L$22</definedName>
    <definedName name="Validation_D006_M254_L23_0" hidden="true">'M254'!$L$23:$N$23,'M254'!$S$23,'M254'!$L$23</definedName>
    <definedName name="Validation_D006_M254_L24_0" hidden="true">'M254'!$L$24:$N$24,'M254'!$S$24,'M254'!$L$24</definedName>
    <definedName name="Validation_D006_M254_L25_0" hidden="true">'M254'!$L$25:$O$25,'M254'!$Q$25,'M254'!$S$25,'M254'!$L$25</definedName>
    <definedName name="Validation_D006_M254_L26_0" hidden="true">'M254'!$L$26,'M254'!$O$26,'M254'!$Q$26,'M254'!$S$26,'M254'!$L$26</definedName>
    <definedName name="Validation_D006_M254_L27_0" hidden="true">'M254'!$L$27,'M254'!$O$27,'M254'!$Q$27,'M254'!$S$27,'M254'!$L$27</definedName>
    <definedName name="Validation_D006_M254_L28_0" hidden="true">'M254'!$L$28,'M254'!$O$28,'M254'!$Q$28,'M254'!$S$28,'M254'!$L$28</definedName>
    <definedName name="Validation_D006_M254_L29_0" hidden="true">'M254'!$L$29,'M254'!$O$29,'M254'!$Q$29,'M254'!$S$29,'M254'!$L$29</definedName>
    <definedName name="Validation_D006_M254_L30_0" hidden="true">'M254'!$L$30,'M254'!$O$30,'M254'!$Q$30,'M254'!$S$30,'M254'!$L$30</definedName>
    <definedName name="Validation_D006_M254_L31_0" hidden="true">'M254'!$L$31,'M254'!$O$31,'M254'!$Q$31,'M254'!$S$31,'M254'!$L$31</definedName>
    <definedName name="Validation_D006_M254_L32_0" hidden="true">'M254'!$L$32,'M254'!$O$32,'M254'!$Q$32,'M254'!$S$32,'M254'!$L$32</definedName>
    <definedName name="Validation_D006_M254_L33_0" hidden="true">'M254'!$L$33,'M254'!$O$33,'M254'!$Q$33,'M254'!$S$33,'M254'!$L$33</definedName>
    <definedName name="Validation_D006_M254_L34_0" hidden="true">'M254'!$L$34,'M254'!$O$34,'M254'!$Q$34,'M254'!$S$34,'M254'!$L$34</definedName>
    <definedName name="Validation_D006_M254_L35_0" hidden="true">'M254'!$L$35,'M254'!$O$35,'M254'!$Q$35,'M254'!$S$35,'M254'!$L$35</definedName>
    <definedName name="Validation_D006_M254_L36_0" hidden="true">'M254'!$L$36,'M254'!$O$36,'M254'!$Q$36,'M254'!$S$36,'M254'!$L$36</definedName>
    <definedName name="Validation_D006_M254_L37_0" hidden="true">'M254'!$L$37,'M254'!$O$37,'M254'!$Q$37,'M254'!$S$37,'M254'!$L$37</definedName>
    <definedName name="Validation_D006_M254_L38_0" hidden="true">'M254'!$L$38,'M254'!$O$38,'M254'!$Q$38,'M254'!$S$38,'M254'!$L$38</definedName>
    <definedName name="Validation_D006_M254_L39_0" hidden="true">'M254'!$L$39,'M254'!$O$39,'M254'!$Q$39,'M254'!$S$39,'M254'!$L$39</definedName>
    <definedName name="Validation_D006_M254_L43_0" hidden="true">'M254'!$L$43:$O$43,'M254'!$Q$43,'M254'!$S$43,'M254'!$L$43</definedName>
    <definedName name="Validation_D006_M254_L44_0" hidden="true">'M254'!$L$44:$O$44,'M254'!$Q$44,'M254'!$S$44,'M254'!$L$44</definedName>
    <definedName name="Validation_D006_M254_L45_0" hidden="true">'M254'!$L$45:$O$45,'M254'!$Q$45,'M254'!$S$45,'M254'!$L$45</definedName>
    <definedName name="Validation_D006_M254_L46_0" hidden="true">'M254'!$L$46:$O$46,'M254'!$Q$46,'M254'!$S$46,'M254'!$L$46</definedName>
    <definedName name="Validation_D006_M254_L47_0" hidden="true">'M254'!$L$47,'M254'!$N$47,'M254'!$L$47</definedName>
    <definedName name="Validation_D006_M254_L50_0" hidden="true">'M254'!$L$50,'M254'!$N$50,'M254'!$L$50</definedName>
    <definedName name="Validation_D006_M254_L51_0" hidden="true">'M254'!$L$51,'M254'!$N$51,'M254'!$L$51</definedName>
    <definedName name="Validation_D006_M254_L52_0" hidden="true">'M254'!$L$52:$O$52,'M254'!$Q$52,'M254'!$S$52,'M254'!$L$52</definedName>
    <definedName name="Validation_D006_M254_L53_0" hidden="true">'M254'!$L$53:$O$53,'M254'!$Q$53,'M254'!$S$53,'M254'!$L$53</definedName>
    <definedName name="Validation_D006_M254_L54_0" hidden="true">'M254'!$L$54:$O$54,'M254'!$Q$54,'M254'!$S$54,'M254'!$L$54</definedName>
    <definedName name="Validation_D007_M254_T25_0" hidden="true">'M254'!$T$25:$W$25,'M254'!$T$25</definedName>
    <definedName name="Validation_D007_M254_T26_0" hidden="true">'M254'!$T$26:$W$26,'M254'!$T$26</definedName>
    <definedName name="Validation_D007_M254_T27_0" hidden="true">'M254'!$T$27:$W$27,'M254'!$T$27</definedName>
    <definedName name="Validation_D007_M254_T28_0" hidden="true">'M254'!$T$28:$W$28,'M254'!$T$28</definedName>
    <definedName name="Validation_D007_M254_T29_0" hidden="true">'M254'!$T$29:$W$29,'M254'!$T$29</definedName>
    <definedName name="Validation_D007_M254_T30_0" hidden="true">'M254'!$T$30:$W$30,'M254'!$T$30</definedName>
    <definedName name="Validation_D007_M254_T31_0" hidden="true">'M254'!$T$31:$W$31,'M254'!$T$31</definedName>
    <definedName name="Validation_D007_M254_T32_0" hidden="true">'M254'!$T$32:$W$32,'M254'!$T$32</definedName>
    <definedName name="Validation_D007_M254_T33_0" hidden="true">'M254'!$T$33:$W$33,'M254'!$T$33</definedName>
    <definedName name="Validation_D007_M254_T34_0" hidden="true">'M254'!$T$34:$W$34,'M254'!$T$34</definedName>
    <definedName name="Validation_D007_M254_T35_0" hidden="true">'M254'!$T$35:$W$35,'M254'!$T$35</definedName>
    <definedName name="Validation_D007_M254_T36_0" hidden="true">'M254'!$T$36:$W$36,'M254'!$T$36</definedName>
    <definedName name="Validation_D007_M254_T37_0" hidden="true">'M254'!$T$37:$W$37,'M254'!$T$37</definedName>
    <definedName name="Validation_D007_M254_T38_0" hidden="true">'M254'!$T$38:$W$38,'M254'!$T$38</definedName>
    <definedName name="Validation_D007_M254_T39_0" hidden="true">'M254'!$T$39:$W$39,'M254'!$T$39</definedName>
    <definedName name="Validation_D007_M254_T43_0" hidden="true">'M254'!$T$43:$W$43,'M254'!$T$43</definedName>
    <definedName name="Validation_D007_M254_T44_0" hidden="true">'M254'!$T$44:$W$44,'M254'!$T$44</definedName>
    <definedName name="Validation_D007_M254_T45_0" hidden="true">'M254'!$T$45:$W$45,'M254'!$T$45</definedName>
    <definedName name="Validation_D007_M254_T46_0" hidden="true">'M254'!$T$46:$W$46,'M254'!$T$46</definedName>
    <definedName name="Validation_D007_M254_T52_0" hidden="true">'M254'!$T$52:$W$52,'M254'!$T$52</definedName>
    <definedName name="Validation_D007_M254_T53_0" hidden="true">'M254'!$T$53:$W$53,'M254'!$T$53</definedName>
    <definedName name="Validation_D007_M254_T54_0" hidden="true">'M254'!$T$54:$W$54,'M254'!$T$54</definedName>
    <definedName name="Validation_D008_M254_O25_0" hidden="true">'M254'!$O$25:$P$25,'M254'!$O$25</definedName>
    <definedName name="Validation_D008_M254_O26_0" hidden="true">'M254'!$O$26:$P$26,'M254'!$O$26</definedName>
    <definedName name="Validation_D008_M254_O27_0" hidden="true">'M254'!$O$27:$P$27,'M254'!$O$27</definedName>
    <definedName name="Validation_D008_M254_O28_0" hidden="true">'M254'!$O$28:$P$28,'M254'!$O$28</definedName>
    <definedName name="Validation_D008_M254_O29_0" hidden="true">'M254'!$O$29:$P$29,'M254'!$O$29</definedName>
    <definedName name="Validation_D008_M254_O30_0" hidden="true">'M254'!$O$30:$P$30,'M254'!$O$30</definedName>
    <definedName name="Validation_D008_M254_O31_0" hidden="true">'M254'!$O$31:$P$31,'M254'!$O$31</definedName>
    <definedName name="Validation_D008_M254_O32_0" hidden="true">'M254'!$O$32:$P$32,'M254'!$O$32</definedName>
    <definedName name="Validation_D008_M254_O33_0" hidden="true">'M254'!$O$33:$P$33,'M254'!$O$33</definedName>
    <definedName name="Validation_D008_M254_O34_0" hidden="true">'M254'!$O$34:$P$34,'M254'!$O$34</definedName>
    <definedName name="Validation_D008_M254_O35_0" hidden="true">'M254'!$O$35:$P$35,'M254'!$O$35</definedName>
    <definedName name="Validation_D008_M254_O36_0" hidden="true">'M254'!$O$36:$P$36,'M254'!$O$36</definedName>
    <definedName name="Validation_D008_M254_O37_0" hidden="true">'M254'!$O$37:$P$37,'M254'!$O$37</definedName>
    <definedName name="Validation_D008_M254_O38_0" hidden="true">'M254'!$O$38:$P$38,'M254'!$O$38</definedName>
    <definedName name="Validation_D008_M254_O39_0" hidden="true">'M254'!$O$39:$P$39,'M254'!$O$39</definedName>
    <definedName name="Validation_D008_M254_O43_0" hidden="true">'M254'!$O$43:$P$43,'M254'!$O$43</definedName>
    <definedName name="Validation_D008_M254_O44_0" hidden="true">'M254'!$O$44:$P$44,'M254'!$O$44</definedName>
    <definedName name="Validation_D008_M254_O45_0" hidden="true">'M254'!$O$45:$P$45,'M254'!$O$45</definedName>
    <definedName name="Validation_D008_M254_O46_0" hidden="true">'M254'!$O$46:$P$46,'M254'!$O$46</definedName>
    <definedName name="Validation_D008_M254_O52_0" hidden="true">'M254'!$O$52:$P$52,'M254'!$O$52</definedName>
    <definedName name="Validation_D008_M254_O53_0" hidden="true">'M254'!$O$53:$P$53,'M254'!$O$53</definedName>
    <definedName name="Validation_D008_M254_O54_0" hidden="true">'M254'!$O$54:$P$54,'M254'!$O$54</definedName>
    <definedName name="Validation_D009_M254_Q25_0" hidden="true">'M254'!$Q$25:$R$25,'M254'!$Q$25</definedName>
    <definedName name="Validation_D009_M254_Q26_0" hidden="true">'M254'!$Q$26:$R$26,'M254'!$Q$26</definedName>
    <definedName name="Validation_D009_M254_Q27_0" hidden="true">'M254'!$Q$27:$R$27,'M254'!$Q$27</definedName>
    <definedName name="Validation_D009_M254_Q28_0" hidden="true">'M254'!$Q$28:$R$28,'M254'!$Q$28</definedName>
    <definedName name="Validation_D009_M254_Q29_0" hidden="true">'M254'!$Q$29:$R$29,'M254'!$Q$29</definedName>
    <definedName name="Validation_D009_M254_Q30_0" hidden="true">'M254'!$Q$30:$R$30,'M254'!$Q$30</definedName>
    <definedName name="Validation_D009_M254_Q31_0" hidden="true">'M254'!$Q$31:$R$31,'M254'!$Q$31</definedName>
    <definedName name="Validation_D009_M254_Q32_0" hidden="true">'M254'!$Q$32:$R$32,'M254'!$Q$32</definedName>
    <definedName name="Validation_D009_M254_Q33_0" hidden="true">'M254'!$Q$33:$R$33,'M254'!$Q$33</definedName>
    <definedName name="Validation_D009_M254_Q34_0" hidden="true">'M254'!$Q$34:$R$34,'M254'!$Q$34</definedName>
    <definedName name="Validation_D009_M254_Q35_0" hidden="true">'M254'!$Q$35:$R$35,'M254'!$Q$35</definedName>
    <definedName name="Validation_D009_M254_Q36_0" hidden="true">'M254'!$Q$36:$R$36,'M254'!$Q$36</definedName>
    <definedName name="Validation_D009_M254_Q37_0" hidden="true">'M254'!$Q$37:$R$37,'M254'!$Q$37</definedName>
    <definedName name="Validation_D009_M254_Q38_0" hidden="true">'M254'!$Q$38:$R$38,'M254'!$Q$38</definedName>
    <definedName name="Validation_D009_M254_Q39_0" hidden="true">'M254'!$Q$39:$R$39,'M254'!$Q$39</definedName>
    <definedName name="Validation_D009_M254_Q43_0" hidden="true">'M254'!$Q$43:$R$43,'M254'!$Q$43</definedName>
    <definedName name="Validation_D009_M254_Q44_0" hidden="true">'M254'!$Q$44:$R$44,'M254'!$Q$44</definedName>
    <definedName name="Validation_D009_M254_Q45_0" hidden="true">'M254'!$Q$45:$R$45,'M254'!$Q$45</definedName>
    <definedName name="Validation_D009_M254_Q46_0" hidden="true">'M254'!$Q$46:$R$46,'M254'!$Q$46</definedName>
    <definedName name="Validation_D009_M254_Q52_0" hidden="true">'M254'!$Q$52:$R$52,'M254'!$Q$52</definedName>
    <definedName name="Validation_D009_M254_Q53_0" hidden="true">'M254'!$Q$53:$R$53,'M254'!$Q$53</definedName>
    <definedName name="Validation_D009_M254_Q54_0" hidden="true">'M254'!$Q$54:$R$54,'M254'!$Q$54</definedName>
    <definedName name="Validation_D010_M254_K29_0" hidden="true">'M254'!$K$29:$K$31,'M254'!$K$29</definedName>
    <definedName name="Validation_D010_M254_L29_0" hidden="true">'M254'!$L$29:$L$31,'M254'!$L$29</definedName>
    <definedName name="Validation_D010_M254_O29_0" hidden="true">'M254'!$O$29:$O$31,'M254'!$O$29</definedName>
    <definedName name="Validation_D010_M254_P29_0" hidden="true">'M254'!$P$29:$P$31,'M254'!$P$29</definedName>
    <definedName name="Validation_D010_M254_Q29_0" hidden="true">'M254'!$Q$29:$Q$31,'M254'!$Q$29</definedName>
    <definedName name="Validation_D010_M254_R29_0" hidden="true">'M254'!$R$29:$R$31,'M254'!$R$29</definedName>
    <definedName name="Validation_D010_M254_S29_0" hidden="true">'M254'!$S$29:$S$31,'M254'!$S$29</definedName>
    <definedName name="Validation_D010_M254_T29_0" hidden="true">'M254'!$T$29:$T$31,'M254'!$T$29</definedName>
    <definedName name="Validation_D010_M254_U29_0" hidden="true">'M254'!$U$29:$U$31,'M254'!$U$29</definedName>
    <definedName name="Validation_D010_M254_V29_0" hidden="true">'M254'!$V$29:$V$31,'M254'!$V$29</definedName>
    <definedName name="Validation_D010_M254_W29_0" hidden="true">'M254'!$W$29:$W$31,'M254'!$W$29</definedName>
    <definedName name="Validation_D010_M254_X29_0" hidden="true">'M254'!$X$29:$X$31,'M254'!$X$29</definedName>
    <definedName name="Validation_D010_M254_Y29_0" hidden="true">'M254'!$Y$29:$Y$31,'M254'!$Y$29</definedName>
    <definedName name="Validation_D010_M254_Z29_0" hidden="true">'M254'!$Z$29:$Z$31,'M254'!$Z$29</definedName>
    <definedName name="Validation_D010_M254_AA29_0" hidden="true">'M254'!$AA$29:$AA$31,'M254'!$AA$29</definedName>
    <definedName name="Validation_D010_M254_AB29_0" hidden="true">'M254'!$AB$29:$AB$31,'M254'!$AB$29</definedName>
    <definedName name="Validation_K001_M254_K54_0" hidden="true">'M254'!$K$25:$K$26,'M254'!$K$43:$K$46,'M254'!$K$52,'M254'!$K$54,'M254'!$K$54</definedName>
    <definedName name="Validation_K001_M254_L54_0" hidden="true">'M254'!$L$21,'M254'!$L$25:$L$26,'M254'!$L$43:$L$47,'M254'!$L$52,'M254'!$L$54,'M254'!$L$54</definedName>
    <definedName name="Validation_K001_M254_M54_0" hidden="true">'M254'!$M$21,'M254'!$M$25,'M254'!$M$43:$M$46,'M254'!$M$52,'M254'!$M$54,'M254'!$M$54</definedName>
    <definedName name="Validation_K001_M254_N54_0" hidden="true">'M254'!$N$21,'M254'!$N$25,'M254'!$N$43:$N$47,'M254'!$N$52,'M254'!$N$54,'M254'!$N$54</definedName>
    <definedName name="Validation_K001_M254_O54_0" hidden="true">'M254'!$O$25:$O$26,'M254'!$O$43:$O$46,'M254'!$O$52,'M254'!$O$54,'M254'!$O$54</definedName>
    <definedName name="Validation_K001_M254_P54_0" hidden="true">'M254'!$P$25:$P$26,'M254'!$P$43:$P$46,'M254'!$P$52,'M254'!$P$54,'M254'!$P$54</definedName>
    <definedName name="Validation_K001_M254_Q54_0" hidden="true">'M254'!$Q$25:$Q$26,'M254'!$Q$43:$Q$46,'M254'!$Q$52,'M254'!$Q$54,'M254'!$Q$54</definedName>
    <definedName name="Validation_K001_M254_R54_0" hidden="true">'M254'!$R$25:$R$26,'M254'!$R$43:$R$46,'M254'!$R$52,'M254'!$R$54,'M254'!$R$54</definedName>
    <definedName name="Validation_K001_M254_S54_0" hidden="true">'M254'!$S$21,'M254'!$S$25:$S$26,'M254'!$S$43:$S$46,'M254'!$S$52,'M254'!$S$54,'M254'!$S$54</definedName>
    <definedName name="Validation_K001_M254_T54_0" hidden="true">'M254'!$T$25:$T$26,'M254'!$T$43:$T$46,'M254'!$T$52,'M254'!$T$54,'M254'!$T$54</definedName>
    <definedName name="Validation_K001_M254_U54_0" hidden="true">'M254'!$U$25:$U$26,'M254'!$U$43:$U$46,'M254'!$U$52,'M254'!$U$54,'M254'!$U$54</definedName>
    <definedName name="Validation_K001_M254_V54_0" hidden="true">'M254'!$V$25:$V$26,'M254'!$V$43:$V$46,'M254'!$V$52,'M254'!$V$54,'M254'!$V$54</definedName>
    <definedName name="Validation_K001_M254_W54_0" hidden="true">'M254'!$W$25:$W$26,'M254'!$W$43:$W$46,'M254'!$W$52,'M254'!$W$54,'M254'!$W$54</definedName>
    <definedName name="Validation_K001_M254_X54_0" hidden="true">'M254'!$X$25:$X$26,'M254'!$X$43:$X$46,'M254'!$X$52,'M254'!$X$54,'M254'!$X$54</definedName>
    <definedName name="Validation_K001_M254_Y54_0" hidden="true">'M254'!$Y$25:$Y$26,'M254'!$Y$43:$Y$46,'M254'!$Y$52,'M254'!$Y$54,'M254'!$Y$54</definedName>
    <definedName name="Validation_K001_M254_Z54_0" hidden="true">'M254'!$Z$25:$Z$26,'M254'!$Z$43:$Z$46,'M254'!$Z$52,'M254'!$Z$54,'M254'!$Z$54</definedName>
    <definedName name="Validation_K001_M254_AA54_0" hidden="true">'M254'!$AA$25:$AA$26,'M254'!$AA$43:$AA$47,'M254'!$AA$52,'M254'!$AA$54,'M254'!$AA$54</definedName>
    <definedName name="Validation_K001_M254_AB54_0" hidden="true">'M254'!$AB$21,'M254'!$AB$25:$AB$26,'M254'!$AB$43:$AB$47,'M254'!$AB$52,'M254'!$AB$54,'M254'!$AB$54</definedName>
    <definedName name="Validation_K002_M254_K27_0" hidden="true">'M254'!$K$27,'M254'!$K$32,'M254'!$K$39,'M254'!$K$27</definedName>
    <definedName name="Validation_K002_M254_L27_0" hidden="true">'M254'!$L$27,'M254'!$L$32,'M254'!$L$39,'M254'!$L$27</definedName>
    <definedName name="Validation_K002_M254_O27_0" hidden="true">'M254'!$O$27,'M254'!$O$32,'M254'!$O$39,'M254'!$O$27</definedName>
    <definedName name="Validation_K002_M254_P27_0" hidden="true">'M254'!$P$27,'M254'!$P$32,'M254'!$P$39,'M254'!$P$27</definedName>
    <definedName name="Validation_K002_M254_Q27_0" hidden="true">'M254'!$Q$27,'M254'!$Q$32,'M254'!$Q$39,'M254'!$Q$27</definedName>
    <definedName name="Validation_K002_M254_R27_0" hidden="true">'M254'!$R$27,'M254'!$R$32,'M254'!$R$39,'M254'!$R$27</definedName>
    <definedName name="Validation_K002_M254_S27_0" hidden="true">'M254'!$S$27,'M254'!$S$32,'M254'!$S$39,'M254'!$S$27</definedName>
    <definedName name="Validation_K002_M254_T27_0" hidden="true">'M254'!$T$27,'M254'!$T$32,'M254'!$T$39,'M254'!$T$27</definedName>
    <definedName name="Validation_K002_M254_U27_0" hidden="true">'M254'!$U$27,'M254'!$U$32,'M254'!$U$39,'M254'!$U$27</definedName>
    <definedName name="Validation_K002_M254_V27_0" hidden="true">'M254'!$V$27,'M254'!$V$32,'M254'!$V$39,'M254'!$V$27</definedName>
    <definedName name="Validation_K002_M254_W27_0" hidden="true">'M254'!$W$27,'M254'!$W$32,'M254'!$W$39,'M254'!$W$27</definedName>
    <definedName name="Validation_K002_M254_X27_0" hidden="true">'M254'!$X$27,'M254'!$X$32,'M254'!$X$39,'M254'!$X$27</definedName>
    <definedName name="Validation_K002_M254_Y27_0" hidden="true">'M254'!$Y$27,'M254'!$Y$32,'M254'!$Y$39,'M254'!$Y$27</definedName>
    <definedName name="Validation_K002_M254_Z27_0" hidden="true">'M254'!$Z$27,'M254'!$Z$32,'M254'!$Z$39,'M254'!$Z$27</definedName>
    <definedName name="Validation_K002_M254_AA27_0" hidden="true">'M254'!$AA$27,'M254'!$AA$32,'M254'!$AA$39,'M254'!$AA$27</definedName>
    <definedName name="Validation_K002_M254_AB27_0" hidden="true">'M254'!$AB$27,'M254'!$AB$32,'M254'!$AB$39,'M254'!$AB$27</definedName>
    <definedName name="Validation_K003_M254_K27_0" hidden="true">'M254'!$K$27,'M254'!$K$39,'M254'!$K$27</definedName>
    <definedName name="Validation_K003_M254_L27_0" hidden="true">'M254'!$L$27,'M254'!$L$39,'M254'!$L$27</definedName>
    <definedName name="Validation_K003_M254_O27_0" hidden="true">'M254'!$O$27,'M254'!$O$39,'M254'!$O$27</definedName>
    <definedName name="Validation_K003_M254_P27_0" hidden="true">'M254'!$P$27,'M254'!$P$39,'M254'!$P$27</definedName>
    <definedName name="Validation_K003_M254_Q27_0" hidden="true">'M254'!$Q$27,'M254'!$Q$39,'M254'!$Q$27</definedName>
    <definedName name="Validation_K003_M254_R27_0" hidden="true">'M254'!$R$27,'M254'!$R$39,'M254'!$R$27</definedName>
    <definedName name="Validation_K003_M254_S27_0" hidden="true">'M254'!$S$27,'M254'!$S$39,'M254'!$S$27</definedName>
    <definedName name="Validation_K003_M254_T27_0" hidden="true">'M254'!$T$27,'M254'!$T$39,'M254'!$T$27</definedName>
    <definedName name="Validation_K003_M254_U27_0" hidden="true">'M254'!$U$27,'M254'!$U$39,'M254'!$U$27</definedName>
    <definedName name="Validation_K003_M254_V27_0" hidden="true">'M254'!$V$27,'M254'!$V$39,'M254'!$V$27</definedName>
    <definedName name="Validation_K003_M254_W27_0" hidden="true">'M254'!$W$27,'M254'!$W$39,'M254'!$W$27</definedName>
    <definedName name="Validation_K003_M254_X27_0" hidden="true">'M254'!$X$27,'M254'!$X$39,'M254'!$X$27</definedName>
    <definedName name="Validation_K003_M254_Y27_0" hidden="true">'M254'!$Y$27,'M254'!$Y$39,'M254'!$Y$27</definedName>
    <definedName name="Validation_K003_M254_Z27_0" hidden="true">'M254'!$Z$27,'M254'!$Z$39,'M254'!$Z$27</definedName>
    <definedName name="Validation_K003_M254_AA27_0" hidden="true">'M254'!$AA$27,'M254'!$AA$39,'M254'!$AA$27</definedName>
    <definedName name="Validation_K003_M254_AB27_0" hidden="true">'M254'!$AB$27,'M254'!$AB$39,'M254'!$AB$27</definedName>
    <definedName name="Validation_K004_M254_K31_0" hidden="true">'M254'!$K$31:$K$32,'M254'!$K$31</definedName>
    <definedName name="Validation_K004_M254_L31_0" hidden="true">'M254'!$L$31:$L$32,'M254'!$L$31</definedName>
    <definedName name="Validation_K004_M254_O31_0" hidden="true">'M254'!$O$31:$O$32,'M254'!$O$31</definedName>
    <definedName name="Validation_K004_M254_P31_0" hidden="true">'M254'!$P$31:$P$32,'M254'!$P$31</definedName>
    <definedName name="Validation_K004_M254_Q31_0" hidden="true">'M254'!$Q$31:$Q$32,'M254'!$Q$31</definedName>
    <definedName name="Validation_K004_M254_R31_0" hidden="true">'M254'!$R$31:$R$32,'M254'!$R$31</definedName>
    <definedName name="Validation_K004_M254_S31_0" hidden="true">'M254'!$S$31:$S$32,'M254'!$S$31</definedName>
    <definedName name="Validation_K004_M254_T31_0" hidden="true">'M254'!$T$31:$T$32,'M254'!$T$31</definedName>
    <definedName name="Validation_K004_M254_U31_0" hidden="true">'M254'!$U$31:$U$32,'M254'!$U$31</definedName>
    <definedName name="Validation_K004_M254_V31_0" hidden="true">'M254'!$V$31:$V$32,'M254'!$V$31</definedName>
    <definedName name="Validation_K004_M254_W31_0" hidden="true">'M254'!$W$31:$W$32,'M254'!$W$31</definedName>
    <definedName name="Validation_K004_M254_X31_0" hidden="true">'M254'!$X$31:$X$32,'M254'!$X$31</definedName>
    <definedName name="Validation_K004_M254_Y31_0" hidden="true">'M254'!$Y$31:$Y$32,'M254'!$Y$31</definedName>
    <definedName name="Validation_K004_M254_Z31_0" hidden="true">'M254'!$Z$31:$Z$32,'M254'!$Z$31</definedName>
    <definedName name="Validation_K004_M254_AA31_0" hidden="true">'M254'!$AA$31:$AA$32,'M254'!$AA$31</definedName>
    <definedName name="Validation_K004_M254_AB31_0" hidden="true">'M254'!$AB$31:$AB$32,'M254'!$AB$31</definedName>
    <definedName name="Validation_K005_M254_Y40_0" hidden="true">'M254'!$Y$40:$Y$42,'M254'!$Y$40</definedName>
    <definedName name="Validation_K005_M254_AB40_0" hidden="true">'M254'!$AB$40:$AB$42,'M254'!$AB$40</definedName>
    <definedName name="Validation_K006_M254_K52_0" hidden="true">'M254'!$K$52:$K$53,'M254'!$K$52</definedName>
    <definedName name="Validation_K006_M254_L52_0" hidden="true">'M254'!$L$52:$L$53,'M254'!$L$52</definedName>
    <definedName name="Validation_K006_M254_M52_0" hidden="true">'M254'!$M$52:$M$53,'M254'!$M$52</definedName>
    <definedName name="Validation_K006_M254_N52_0" hidden="true">'M254'!$N$52:$N$53,'M254'!$N$52</definedName>
    <definedName name="Validation_K006_M254_O52_0" hidden="true">'M254'!$O$52:$O$53,'M254'!$O$52</definedName>
    <definedName name="Validation_K006_M254_P52_0" hidden="true">'M254'!$P$52:$P$53,'M254'!$P$52</definedName>
    <definedName name="Validation_K006_M254_Q52_0" hidden="true">'M254'!$Q$52:$Q$53,'M254'!$Q$52</definedName>
    <definedName name="Validation_K006_M254_R52_0" hidden="true">'M254'!$R$52:$R$53,'M254'!$R$52</definedName>
    <definedName name="Validation_K006_M254_S52_0" hidden="true">'M254'!$S$52:$S$53,'M254'!$S$52</definedName>
    <definedName name="Validation_K006_M254_T52_0" hidden="true">'M254'!$T$52:$T$53,'M254'!$T$52</definedName>
    <definedName name="Validation_K006_M254_U52_0" hidden="true">'M254'!$U$52:$U$53,'M254'!$U$52</definedName>
    <definedName name="Validation_K006_M254_V52_0" hidden="true">'M254'!$V$52:$V$53,'M254'!$V$52</definedName>
    <definedName name="Validation_K006_M254_W52_0" hidden="true">'M254'!$W$52:$W$53,'M254'!$W$52</definedName>
    <definedName name="Validation_K006_M254_X52_0" hidden="true">'M254'!$X$52:$X$53,'M254'!$X$52</definedName>
    <definedName name="Validation_K006_M254_Y52_0" hidden="true">'M254'!$Y$52:$Y$53,'M254'!$Y$52</definedName>
    <definedName name="Validation_K006_M254_Z52_0" hidden="true">'M254'!$Z$52:$Z$53,'M254'!$Z$52</definedName>
    <definedName name="Validation_K006_M254_AA52_0" hidden="true">'M254'!$AA$52:$AA$53,'M254'!$AA$52</definedName>
    <definedName name="Validation_K006_M254_AB52_0" hidden="true">'M254'!$AB$52:$AB$53,'M254'!$AB$52</definedName>
    <definedName name="Validation_K007_M254_L47_0" hidden="true">'M254'!$L$47,'M254'!$L$50:$L$51,'M254'!$L$47</definedName>
    <definedName name="Validation_K007_M254_N47_0" hidden="true">'M254'!$N$47,'M254'!$N$50:$N$51,'M254'!$N$47</definedName>
    <definedName name="Validation_K007_M254_AA47_0" hidden="true">'M254'!$AA$47:$AA$49,'M254'!$AA$47</definedName>
    <definedName name="Validation_K007_M254_AB47_0" hidden="true">'M254'!$AB$47:$AB$51,'M254'!$AB$47</definedName>
    <definedName name="Validation_K008_M254_K26_0" hidden="true">'M254'!$K$26:$K$27,'M254'!$K$26</definedName>
    <definedName name="Validation_K008_M254_L26_0" hidden="true">'M254'!$L$26:$L$27,'M254'!$L$26</definedName>
    <definedName name="Validation_K008_M254_O26_0" hidden="true">'M254'!$O$26:$O$27,'M254'!$O$26</definedName>
    <definedName name="Validation_K008_M254_P26_0" hidden="true">'M254'!$P$26:$P$27,'M254'!$P$26</definedName>
    <definedName name="Validation_K008_M254_Q26_0" hidden="true">'M254'!$Q$26:$Q$27,'M254'!$Q$26</definedName>
    <definedName name="Validation_K008_M254_R26_0" hidden="true">'M254'!$R$26:$R$27,'M254'!$R$26</definedName>
    <definedName name="Validation_K008_M254_S26_0" hidden="true">'M254'!$S$26:$S$27,'M254'!$S$26</definedName>
    <definedName name="Validation_K008_M254_T26_0" hidden="true">'M254'!$T$26:$T$27,'M254'!$T$26</definedName>
    <definedName name="Validation_K008_M254_U26_0" hidden="true">'M254'!$U$26:$U$27,'M254'!$U$26</definedName>
    <definedName name="Validation_K008_M254_V26_0" hidden="true">'M254'!$V$26:$V$27,'M254'!$V$26</definedName>
    <definedName name="Validation_K008_M254_W26_0" hidden="true">'M254'!$W$26:$W$27,'M254'!$W$26</definedName>
    <definedName name="Validation_K008_M254_X26_0" hidden="true">'M254'!$X$26:$X$27,'M254'!$X$26</definedName>
    <definedName name="Validation_K008_M254_Y26_0" hidden="true">'M254'!$Y$26:$Y$27,'M254'!$Y$40,'M254'!$Y$26</definedName>
    <definedName name="Validation_K008_M254_Z26_0" hidden="true">'M254'!$Z$26:$Z$27,'M254'!$Z$26</definedName>
    <definedName name="Validation_K008_M254_AA26_0" hidden="true">'M254'!$AA$26:$AA$27,'M254'!$AA$26</definedName>
    <definedName name="Validation_K008_M254_AB26_0" hidden="true">'M254'!$AB$26:$AB$27,'M254'!$AB$40,'M254'!$AB$26</definedName>
    <definedName name="Validation_D001_M255_K21_0" hidden="true">'M255'!$K$21:$K$22,'M255'!$K$21</definedName>
    <definedName name="Validation_D001_M255_L21_0" hidden="true">'M255'!$L$21:$L$22,'M255'!$L$21</definedName>
    <definedName name="Validation_D001_M255_N21_0" hidden="true">'M255'!$N$21:$N$22,'M255'!$N$21</definedName>
    <definedName name="Validation_D001_M255_O21_0" hidden="true">'M255'!$O$21:$O$22,'M255'!$O$21</definedName>
    <definedName name="Validation_D001_M255_P21_0" hidden="true">'M255'!$P$21:$P$22,'M255'!$P$21</definedName>
    <definedName name="Validation_D001_M255_Q21_0" hidden="true">'M255'!$Q$21:$Q$22,'M255'!$Q$21</definedName>
    <definedName name="Validation_D001_M255_R21_0" hidden="true">'M255'!$R$21:$R$22,'M255'!$R$21</definedName>
    <definedName name="Validation_D001_M255_S21_0" hidden="true">'M255'!$S$21:$S$22,'M255'!$S$21</definedName>
    <definedName name="Validation_D001_M255_T21_0" hidden="true">'M255'!$T$21:$T$22,'M255'!$T$21</definedName>
    <definedName name="Validation_D001_M255_U21_0" hidden="true">'M255'!$U$21:$U$22,'M255'!$U$21</definedName>
    <definedName name="Validation_D001_M255_V21_0" hidden="true">'M255'!$V$21:$V$22,'M255'!$V$21</definedName>
    <definedName name="Validation_D001_M255_W21_0" hidden="true">'M255'!$W$21:$W$22,'M255'!$W$21</definedName>
    <definedName name="Validation_D001_M255_X21_0" hidden="true">'M255'!$X$21:$X$22,'M255'!$X$21</definedName>
    <definedName name="Validation_D001_M255_Y21_0" hidden="true">'M255'!$Y$21:$Y$22,'M255'!$Y$21</definedName>
    <definedName name="Validation_D001_M255_Z21_0" hidden="true">'M255'!$Z$21:$Z$22,'M255'!$Z$21</definedName>
    <definedName name="Validation_D001_M255_AA21_0" hidden="true">'M255'!$AA$21:$AA$22,'M255'!$AA$21</definedName>
    <definedName name="Validation_D001_M255_AB21_0" hidden="true">'M255'!$AB$21:$AB$22,'M255'!$AB$21</definedName>
    <definedName name="Validation_D001_M255_K23_0" hidden="true">'M255'!$K$23:$K$24,'M255'!$K$23</definedName>
    <definedName name="Validation_D001_M255_L23_0" hidden="true">'M255'!$L$23:$L$24,'M255'!$L$23</definedName>
    <definedName name="Validation_D001_M255_N23_0" hidden="true">'M255'!$N$23:$N$24,'M255'!$N$23</definedName>
    <definedName name="Validation_D001_M255_O23_0" hidden="true">'M255'!$O$23:$O$24,'M255'!$O$23</definedName>
    <definedName name="Validation_D001_M255_P23_0" hidden="true">'M255'!$P$23:$P$24,'M255'!$P$23</definedName>
    <definedName name="Validation_D001_M255_Q23_0" hidden="true">'M255'!$Q$23:$Q$24,'M255'!$Q$23</definedName>
    <definedName name="Validation_D001_M255_R23_0" hidden="true">'M255'!$R$23:$R$24,'M255'!$R$23</definedName>
    <definedName name="Validation_D001_M255_S23_0" hidden="true">'M255'!$S$23:$S$24,'M255'!$S$23</definedName>
    <definedName name="Validation_D001_M255_T23_0" hidden="true">'M255'!$T$23:$T$24,'M255'!$T$23</definedName>
    <definedName name="Validation_D001_M255_U23_0" hidden="true">'M255'!$U$23:$U$24,'M255'!$U$23</definedName>
    <definedName name="Validation_D001_M255_V23_0" hidden="true">'M255'!$V$23:$V$24,'M255'!$V$23</definedName>
    <definedName name="Validation_D001_M255_W23_0" hidden="true">'M255'!$W$23:$W$24,'M255'!$W$23</definedName>
    <definedName name="Validation_D001_M255_X23_0" hidden="true">'M255'!$X$23:$X$24,'M255'!$X$23</definedName>
    <definedName name="Validation_D001_M255_Y23_0" hidden="true">'M255'!$Y$23:$Y$24,'M255'!$Y$23</definedName>
    <definedName name="Validation_D001_M255_Z23_0" hidden="true">'M255'!$Z$23:$Z$24,'M255'!$Z$23</definedName>
    <definedName name="Validation_D001_M255_AA23_0" hidden="true">'M255'!$AA$23:$AA$24,'M255'!$AA$23</definedName>
    <definedName name="Validation_D001_M255_AB23_0" hidden="true">'M255'!$AB$23:$AB$24,'M255'!$AB$23</definedName>
    <definedName name="Validation_D005_M255_AB21_0" hidden="true">'M255'!$K$21:$L$21,'M255'!$T$21,'M255'!$X$21:$AB$21,'M255'!$AB$21</definedName>
    <definedName name="Validation_D005_M255_AB22_0" hidden="true">'M255'!$K$22:$L$22,'M255'!$T$22,'M255'!$X$22:$AB$22,'M255'!$AB$22</definedName>
    <definedName name="Validation_D005_M255_AB23_0" hidden="true">'M255'!$K$23:$L$23,'M255'!$T$23,'M255'!$X$23:$AB$23,'M255'!$AB$23</definedName>
    <definedName name="Validation_D005_M255_AB24_0" hidden="true">'M255'!$K$24:$L$24,'M255'!$T$24,'M255'!$X$24:$AB$24,'M255'!$AB$24</definedName>
    <definedName name="Validation_D006_M255_L21_0" hidden="true">'M255'!$L$21,'M255'!$N$21:$O$21,'M255'!$Q$21,'M255'!$S$21,'M255'!$L$21</definedName>
    <definedName name="Validation_D006_M255_L22_0" hidden="true">'M255'!$L$22,'M255'!$N$22:$O$22,'M255'!$Q$22,'M255'!$S$22,'M255'!$L$22</definedName>
    <definedName name="Validation_D006_M255_L23_0" hidden="true">'M255'!$L$23,'M255'!$N$23:$O$23,'M255'!$Q$23,'M255'!$S$23,'M255'!$L$23</definedName>
    <definedName name="Validation_D006_M255_L24_0" hidden="true">'M255'!$L$24,'M255'!$N$24:$O$24,'M255'!$Q$24,'M255'!$S$24,'M255'!$L$24</definedName>
    <definedName name="Validation_D007_M255_T21_0" hidden="true">'M255'!$T$21:$W$21,'M255'!$T$21</definedName>
    <definedName name="Validation_D007_M255_T22_0" hidden="true">'M255'!$T$22:$W$22,'M255'!$T$22</definedName>
    <definedName name="Validation_D007_M255_T23_0" hidden="true">'M255'!$T$23:$W$23,'M255'!$T$23</definedName>
    <definedName name="Validation_D007_M255_T24_0" hidden="true">'M255'!$T$24:$W$24,'M255'!$T$24</definedName>
    <definedName name="Validation_D008_M255_O21_0" hidden="true">'M255'!$O$21:$P$21,'M255'!$O$21</definedName>
    <definedName name="Validation_D008_M255_O22_0" hidden="true">'M255'!$O$22:$P$22,'M255'!$O$22</definedName>
    <definedName name="Validation_D008_M255_O23_0" hidden="true">'M255'!$O$23:$P$23,'M255'!$O$23</definedName>
    <definedName name="Validation_D008_M255_O24_0" hidden="true">'M255'!$O$24:$P$24,'M255'!$O$24</definedName>
    <definedName name="Validation_D009_M255_Q21_0" hidden="true">'M255'!$Q$21:$R$21,'M255'!$Q$21</definedName>
    <definedName name="Validation_D009_M255_Q22_0" hidden="true">'M255'!$Q$22:$R$22,'M255'!$Q$22</definedName>
    <definedName name="Validation_D009_M255_Q23_0" hidden="true">'M255'!$Q$23:$R$23,'M255'!$Q$23</definedName>
    <definedName name="Validation_D009_M255_Q24_0" hidden="true">'M255'!$Q$24:$R$24,'M255'!$Q$24</definedName>
    <definedName name="ValidationSummary_M251_ERROR" hidden="true">Validation!B9</definedName>
    <definedName name="ValidationSummary_M251_WARNING" hidden="true">Validation!B10</definedName>
    <definedName name="ValidationSummary_M252_ERROR" hidden="true">Validation!B13</definedName>
    <definedName name="ValidationSummary_M253_ERROR" hidden="true">Validation!B16</definedName>
    <definedName name="ValidationSummary_M253_WARNING" hidden="true">Validation!B17</definedName>
    <definedName name="ValidationSummary_M254_ERROR" hidden="true">Validation!B20</definedName>
    <definedName name="ValidationSummary_M255_ERROR" hidden="true">Validation!B23</definedName>
    <definedName name="ValidationSummary_M255_WARNING" hidden="true">Validation!B24</definedName>
    <definedName name="ValidationSummary_Total_ERROR" hidden="true">Validation!B5</definedName>
    <definedName name="ValidationSummary_Total_WARNING" hidden="true">Validation!B6</definedName>
    <definedName name="_xlnm._FilterDatabase" localSheetId="6" hidden="true">Validation!$A$27:$F$1791</definedName>
    <definedName name="_xlnm._FilterDatabase" localSheetId="7" hidden="true">Mapping!$A$3:$C$1572</definedName>
  </definedNames>
  <calcPr calcId="191029"/>
  <customWorkbookViews>
    <customWorkbookView name="Gruss Roland - Persönliche Ansicht" guid="{67CA1D9B-19A8-4146-968F-D77BECE02040}" mergeInterval="0" personalView="1" xWindow="11" yWindow="32" windowWidth="798" windowHeight="586" tabRatio="84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6" l="1"/>
  <c r="B3" i="6"/>
  <c r="B4" i="8"/>
  <c r="B3" i="8"/>
  <c r="B4" i="4"/>
  <c r="B3" i="4"/>
  <c r="B4" i="7"/>
  <c r="B3" i="7"/>
  <c r="B4" i="2"/>
  <c r="B3" i="2"/>
  <c r="B1" i="7" l="1"/>
  <c r="B1" i="4"/>
  <c r="B1" i="8"/>
  <c r="B1" i="6"/>
  <c r="B1" i="2"/>
  <c r="B33" i="1" l="1"/>
  <c r="H38" i="1"/>
  <c r="B8" i="8" l="1"/>
  <c r="B9" i="8"/>
  <c r="B10" i="8"/>
  <c r="B11" i="8"/>
  <c r="G54" i="8" l="1"/>
  <c r="G53" i="8"/>
  <c r="G52" i="8"/>
  <c r="G51" i="8"/>
  <c r="G50" i="8"/>
  <c r="G49" i="8"/>
  <c r="G48" i="8"/>
  <c r="G47" i="8"/>
  <c r="G46" i="8"/>
  <c r="G45" i="8"/>
  <c r="G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G49" i="7"/>
  <c r="G48" i="7"/>
  <c r="G47" i="7"/>
  <c r="G46" i="7"/>
  <c r="G45" i="7"/>
  <c r="G44" i="7"/>
  <c r="G43" i="7"/>
  <c r="G42" i="7"/>
  <c r="G41" i="7"/>
  <c r="G40" i="7"/>
  <c r="G39" i="7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G37" i="2"/>
  <c r="G27" i="4" l="1"/>
  <c r="G54" i="4" l="1"/>
  <c r="G53" i="4"/>
  <c r="G52" i="4"/>
  <c r="G49" i="4"/>
  <c r="G51" i="4"/>
  <c r="G50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6" i="4"/>
  <c r="G25" i="4"/>
  <c r="G24" i="4"/>
  <c r="G23" i="4"/>
  <c r="G22" i="4"/>
  <c r="G21" i="4"/>
  <c r="G24" i="6"/>
  <c r="G23" i="6"/>
  <c r="G22" i="6"/>
  <c r="G21" i="6"/>
  <c r="G49" i="2"/>
  <c r="G48" i="2"/>
  <c r="G47" i="2"/>
  <c r="G46" i="2"/>
  <c r="G45" i="2"/>
  <c r="G44" i="2"/>
  <c r="G43" i="2"/>
  <c r="G42" i="2"/>
  <c r="G41" i="2"/>
  <c r="G40" i="2"/>
  <c r="G39" i="2"/>
  <c r="G38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AB18" i="6" l="1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K18" i="2"/>
  <c r="H36" i="1" l="1"/>
  <c r="H35" i="1" l="1"/>
</calcChain>
</file>

<file path=xl/comments2.xml><?xml version="1.0" encoding="utf-8"?>
<comments xmlns="http://schemas.openxmlformats.org/spreadsheetml/2006/main">
  <authors>
    <author/>
    <author>SNB</author>
  </authors>
  <commentList>
    <comment ref="AE21" authorId="1">
      <text>
        <t>Total Finanzielle Unternehmen</t>
      </text>
    </comment>
    <comment ref="AE22" authorId="1">
      <text>
        <t>Total Finanzielle Unternehmen</t>
      </text>
    </comment>
    <comment ref="AE23" authorId="1">
      <text>
        <t>Total Finanzielle Unternehmen</t>
      </text>
    </comment>
    <comment ref="AE24" authorId="1">
      <text>
        <t>Total Finanzielle Unternehmen</t>
      </text>
    </comment>
    <comment ref="AE25" authorId="1">
      <text>
        <t>Total Finanzielle Unternehmen</t>
      </text>
    </comment>
    <comment ref="AE26" authorId="1">
      <text>
        <t>Total Finanzielle Unternehmen</t>
      </text>
    </comment>
    <comment ref="AE27" authorId="1">
      <text>
        <t>Total Finanzielle Unternehmen</t>
      </text>
    </comment>
    <comment ref="AE28" authorId="1">
      <text>
        <t>Total Finanzielle Unternehmen</t>
      </text>
    </comment>
    <comment ref="AE29" authorId="1">
      <text>
        <t>Total Finanzielle Unternehmen</t>
      </text>
    </comment>
    <comment ref="AE30" authorId="1">
      <text>
        <t>Total Finanzielle Unternehmen</t>
      </text>
    </comment>
    <comment ref="AE31" authorId="1">
      <text>
        <t>Total Finanzielle Unternehmen</t>
      </text>
    </comment>
    <comment ref="AE32" authorId="1">
      <text>
        <t>Total Finanzielle Unternehmen</t>
      </text>
    </comment>
    <comment ref="AE33" authorId="1">
      <text>
        <t>Total Finanzielle Unternehmen</t>
      </text>
    </comment>
    <comment ref="AE34" authorId="1">
      <text>
        <t>Total Finanzielle Unternehmen</t>
      </text>
    </comment>
    <comment ref="AE35" authorId="1">
      <text>
        <t>Total Finanzielle Unternehmen</t>
      </text>
    </comment>
    <comment ref="AE37" authorId="1">
      <text>
        <t>Total Finanzielle Unternehmen</t>
      </text>
    </comment>
    <comment ref="AE38" authorId="1">
      <text>
        <t>Total Finanzielle Unternehmen</t>
      </text>
    </comment>
    <comment ref="AE39" authorId="1">
      <text>
        <t>Total Finanzielle Unternehmen</t>
      </text>
    </comment>
    <comment ref="AE40" authorId="1">
      <text>
        <t>Total Finanzielle Unternehmen</t>
      </text>
    </comment>
    <comment ref="AE41" authorId="1">
      <text>
        <t>Total Finanzielle Unternehmen</t>
      </text>
    </comment>
    <comment ref="AE42" authorId="1">
      <text>
        <t>Total Finanzielle Unternehmen</t>
      </text>
    </comment>
    <comment ref="AE43" authorId="1">
      <text>
        <t>Total Finanzielle Unternehmen</t>
      </text>
    </comment>
    <comment ref="AE46" authorId="1">
      <text>
        <t>Total Finanzielle Unternehmen</t>
      </text>
    </comment>
    <comment ref="AE47" authorId="1">
      <text>
        <t>Total Finanzielle Unternehmen</t>
      </text>
    </comment>
    <comment ref="AE48" authorId="1">
      <text>
        <t>Total Finanzielle Unternehmen</t>
      </text>
    </comment>
    <comment ref="AE49" authorId="1">
      <text>
        <t>Total Finanzielle Unternehmen</t>
      </text>
    </comment>
    <comment ref="AF26" authorId="1">
      <text>
        <t>Davon-Prüfung Finanzierungs- und Vermögensverwaltungsinstitutionen mit Unterposition Kollektivanlageinstitutionen gemäss KAG</t>
      </text>
    </comment>
    <comment ref="AF27" authorId="1">
      <text>
        <t>Davon-Prüfung Finanzierungs- und Vermögensverwaltungsinstitutionen mit Unterposition Kollektivanlageinstitutionen gemäss KAG</t>
      </text>
    </comment>
    <comment ref="AF28" authorId="1">
      <text>
        <t>Davon-Prüfung Finanzierungs- und Vermögensverwaltungsinstitutionen mit Unterposition Kollektivanlageinstitutionen gemäss KAG</t>
      </text>
    </comment>
    <comment ref="AF29" authorId="1">
      <text>
        <t>Davon-Prüfung Finanzierungs- und Vermögensverwaltungsinstitutionen mit Unterposition Kollektivanlageinstitutionen gemäss KAG</t>
      </text>
    </comment>
    <comment ref="AF30" authorId="1">
      <text>
        <t>Davon-Prüfung Finanzierungs- und Vermögensverwaltungsinstitutionen mit Unterposition Kollektivanlageinstitutionen gemäss KAG</t>
      </text>
    </comment>
    <comment ref="AF31" authorId="1">
      <text>
        <t>Davon-Prüfung Finanzierungs- und Vermögensverwaltungsinstitutionen mit Unterposition Kollektivanlageinstitutionen gemäss KAG</t>
      </text>
    </comment>
    <comment ref="AF32" authorId="1">
      <text>
        <t>Davon-Prüfung Finanzierungs- und Vermögensverwaltungsinstitutionen mit Unterposition Kollektivanlageinstitutionen gemäss KAG</t>
      </text>
    </comment>
    <comment ref="AF33" authorId="1">
      <text>
        <t>Davon-Prüfung Finanzierungs- und Vermögensverwaltungsinstitutionen mit Unterposition Kollektivanlageinstitutionen gemäss KAG</t>
      </text>
    </comment>
    <comment ref="AF34" authorId="1">
      <text>
        <t>Davon-Prüfung Finanzierungs- und Vermögensverwaltungsinstitutionen mit Unterposition Kollektivanlageinstitutionen gemäss KAG</t>
      </text>
    </comment>
    <comment ref="AF35" authorId="1">
      <text>
        <t>Davon-Prüfung Finanzierungs- und Vermögensverwaltungsinstitutionen mit Unterposition Kollektivanlageinstitutionen gemäss KAG</t>
      </text>
    </comment>
    <comment ref="AF37" authorId="1">
      <text>
        <t>Davon-Prüfung Finanzierungs- und Vermögensverwaltungsinstitutionen mit Unterposition Kollektivanlageinstitutionen gemäss KAG</t>
      </text>
    </comment>
    <comment ref="AF38" authorId="1">
      <text>
        <t>Davon-Prüfung Finanzierungs- und Vermögensverwaltungsinstitutionen mit Unterposition Kollektivanlageinstitutionen gemäss KAG</t>
      </text>
    </comment>
    <comment ref="AF39" authorId="1">
      <text>
        <t>Davon-Prüfung Finanzierungs- und Vermögensverwaltungsinstitutionen mit Unterposition Kollektivanlageinstitutionen gemäss KAG</t>
      </text>
    </comment>
    <comment ref="AF40" authorId="1">
      <text>
        <t>Davon-Prüfung Finanzierungs- und Vermögensverwaltungsinstitutionen mit Unterposition Kollektivanlageinstitutionen gemäss KAG</t>
      </text>
    </comment>
    <comment ref="AF41" authorId="1">
      <text>
        <t>Davon-Prüfung Finanzierungs- und Vermögensverwaltungsinstitutionen mit Unterposition Kollektivanlageinstitutionen gemäss KAG</t>
      </text>
    </comment>
    <comment ref="AF42" authorId="1">
      <text>
        <t>Davon-Prüfung Finanzierungs- und Vermögensverwaltungsinstitutionen mit Unterposition Kollektivanlageinstitutionen gemäss KAG</t>
      </text>
    </comment>
    <comment ref="AF43" authorId="1">
      <text>
        <t>Davon-Prüfung Finanzierungs- und Vermögensverwaltungsinstitutionen mit Unterposition Kollektivanlageinstitutionen gemäss KAG</t>
      </text>
    </comment>
    <comment ref="AF46" authorId="1">
      <text>
        <t>Davon-Prüfung Finanzierungs- und Vermögensverwaltungsinstitutionen mit Unterposition Kollektivanlageinstitutionen gemäss KAG</t>
      </text>
    </comment>
    <comment ref="AF47" authorId="1">
      <text>
        <t>Davon-Prüfung Finanzierungs- und Vermögensverwaltungsinstitutionen mit Unterposition Kollektivanlageinstitutionen gemäss KAG</t>
      </text>
    </comment>
    <comment ref="AF48" authorId="1">
      <text>
        <t>Davon-Prüfung Finanzierungs- und Vermögensverwaltungsinstitutionen mit Unterposition Kollektivanlageinstitutionen gemäss KAG</t>
      </text>
    </comment>
    <comment ref="AF49" authorId="1">
      <text>
        <t>Davon-Prüfung Finanzierungs- und Vermögensverwaltungsinstitutionen mit Unterposition Kollektivanlageinstitutionen gemäss KAG</t>
      </text>
    </comment>
    <comment ref="AG26" authorId="1">
      <text>
        <t>Davon-Prüfung Versicherungen und Pensionskassen mit Unterposition Pensionskassen</t>
      </text>
    </comment>
    <comment ref="AG27" authorId="1">
      <text>
        <t>Davon-Prüfung Versicherungen und Pensionskassen mit Unterposition Pensionskassen</t>
      </text>
    </comment>
    <comment ref="AG28" authorId="1">
      <text>
        <t>Davon-Prüfung Versicherungen und Pensionskassen mit Unterposition Pensionskassen</t>
      </text>
    </comment>
    <comment ref="AG29" authorId="1">
      <text>
        <t>Davon-Prüfung Versicherungen und Pensionskassen mit Unterposition Pensionskassen</t>
      </text>
    </comment>
    <comment ref="AG30" authorId="1">
      <text>
        <t>Davon-Prüfung Versicherungen und Pensionskassen mit Unterposition Pensionskassen</t>
      </text>
    </comment>
    <comment ref="AG37" authorId="1">
      <text>
        <t>Davon-Prüfung Versicherungen und Pensionskassen mit Unterposition Pensionskassen</t>
      </text>
    </comment>
    <comment ref="AG38" authorId="1">
      <text>
        <t>Davon-Prüfung Versicherungen und Pensionskassen mit Unterposition Pensionskassen</t>
      </text>
    </comment>
    <comment ref="AG47" authorId="1">
      <text>
        <t>Davon-Prüfung Versicherungen und Pensionskassen mit Unterposition Pensionskassen</t>
      </text>
    </comment>
    <comment ref="AG48" authorId="1">
      <text>
        <t>Davon-Prüfung Versicherungen und Pensionskassen mit Unterposition Pensionskassen</t>
      </text>
    </comment>
    <comment ref="AG49" authorId="1">
      <text>
        <t>Davon-Prüfung Versicherungen und Pensionskassen mit Unterposition Pensionskassen</t>
      </text>
    </comment>
    <comment ref="AH21" authorId="1">
      <text>
        <t>Total Öffentliche Hand</t>
      </text>
    </comment>
    <comment ref="AH26" authorId="1">
      <text>
        <t>Total Öffentliche Hand</t>
      </text>
    </comment>
    <comment ref="AH27" authorId="1">
      <text>
        <t>Total Öffentliche Hand</t>
      </text>
    </comment>
    <comment ref="AH28" authorId="1">
      <text>
        <t>Total Öffentliche Hand</t>
      </text>
    </comment>
    <comment ref="AH29" authorId="1">
      <text>
        <t>Total Öffentliche Hand</t>
      </text>
    </comment>
    <comment ref="AH30" authorId="1">
      <text>
        <t>Total Öffentliche Hand</t>
      </text>
    </comment>
    <comment ref="AH31" authorId="1">
      <text>
        <t>Total Öffentliche Hand</t>
      </text>
    </comment>
    <comment ref="AH32" authorId="1">
      <text>
        <t>Total Öffentliche Hand</t>
      </text>
    </comment>
    <comment ref="AH33" authorId="1">
      <text>
        <t>Total Öffentliche Hand</t>
      </text>
    </comment>
    <comment ref="AH37" authorId="1">
      <text>
        <t>Total Öffentliche Hand</t>
      </text>
    </comment>
    <comment ref="AH38" authorId="1">
      <text>
        <t>Total Öffentliche Hand</t>
      </text>
    </comment>
    <comment ref="AH39" authorId="1">
      <text>
        <t>Total Öffentliche Hand</t>
      </text>
    </comment>
    <comment ref="AH40" authorId="1">
      <text>
        <t>Total Öffentliche Hand</t>
      </text>
    </comment>
    <comment ref="AH41" authorId="1">
      <text>
        <t>Total Öffentliche Hand</t>
      </text>
    </comment>
    <comment ref="AH47" authorId="1">
      <text>
        <t>Total Öffentliche Hand</t>
      </text>
    </comment>
    <comment ref="AH48" authorId="1">
      <text>
        <t>Total Öffentliche Hand</t>
      </text>
    </comment>
    <comment ref="AH49" authorId="1">
      <text>
        <t>Total Öffentliche Hand</t>
      </text>
    </comment>
    <comment ref="AI21" authorId="1">
      <text>
        <t>Total Total Sektorale Gliederung nach ESVG</t>
      </text>
    </comment>
    <comment ref="AI22" authorId="1">
      <text>
        <t>Total Total Sektorale Gliederung nach ESVG</t>
      </text>
    </comment>
    <comment ref="AI23" authorId="1">
      <text>
        <t>Total Total Sektorale Gliederung nach ESVG</t>
      </text>
    </comment>
    <comment ref="AI24" authorId="1">
      <text>
        <t>Total Total Sektorale Gliederung nach ESVG</t>
      </text>
    </comment>
    <comment ref="AI25" authorId="1">
      <text>
        <t>Total Total Sektorale Gliederung nach ESVG</t>
      </text>
    </comment>
    <comment ref="AI26" authorId="1">
      <text>
        <t>Total Total Sektorale Gliederung nach ESVG</t>
      </text>
    </comment>
    <comment ref="AI27" authorId="1">
      <text>
        <t>Total Total Sektorale Gliederung nach ESVG</t>
      </text>
    </comment>
    <comment ref="AI28" authorId="1">
      <text>
        <t>Total Total Sektorale Gliederung nach ESVG</t>
      </text>
    </comment>
    <comment ref="AI29" authorId="1">
      <text>
        <t>Total Total Sektorale Gliederung nach ESVG</t>
      </text>
    </comment>
    <comment ref="AI30" authorId="1">
      <text>
        <t>Total Total Sektorale Gliederung nach ESVG</t>
      </text>
    </comment>
    <comment ref="AI31" authorId="1">
      <text>
        <t>Total Total Sektorale Gliederung nach ESVG</t>
      </text>
    </comment>
    <comment ref="AI32" authorId="1">
      <text>
        <t>Total Total Sektorale Gliederung nach ESVG</t>
      </text>
    </comment>
    <comment ref="AI33" authorId="1">
      <text>
        <t>Total Total Sektorale Gliederung nach ESVG</t>
      </text>
    </comment>
    <comment ref="AI34" authorId="1">
      <text>
        <t>Total Total Sektorale Gliederung nach ESVG</t>
      </text>
    </comment>
    <comment ref="AI35" authorId="1">
      <text>
        <t>Total Total Sektorale Gliederung nach ESVG</t>
      </text>
    </comment>
    <comment ref="AI36" authorId="1">
      <text>
        <t>Total Total Sektorale Gliederung nach ESVG</t>
      </text>
    </comment>
    <comment ref="AI37" authorId="1">
      <text>
        <t>Total Total Sektorale Gliederung nach ESVG</t>
      </text>
    </comment>
    <comment ref="AI38" authorId="1">
      <text>
        <t>Total Total Sektorale Gliederung nach ESVG</t>
      </text>
    </comment>
    <comment ref="AI39" authorId="1">
      <text>
        <t>Total Total Sektorale Gliederung nach ESVG</t>
      </text>
    </comment>
    <comment ref="AI40" authorId="1">
      <text>
        <t>Total Total Sektorale Gliederung nach ESVG</t>
      </text>
    </comment>
    <comment ref="AI41" authorId="1">
      <text>
        <t>Total Total Sektorale Gliederung nach ESVG</t>
      </text>
    </comment>
    <comment ref="AI42" authorId="1">
      <text>
        <t>Total Total Sektorale Gliederung nach ESVG</t>
      </text>
    </comment>
    <comment ref="AI43" authorId="1">
      <text>
        <t>Total Total Sektorale Gliederung nach ESVG</t>
      </text>
    </comment>
    <comment ref="AI44" authorId="1">
      <text>
        <t>Total Total Sektorale Gliederung nach ESVG</t>
      </text>
    </comment>
    <comment ref="AI45" authorId="1">
      <text>
        <t>Total Total Sektorale Gliederung nach ESVG</t>
      </text>
    </comment>
    <comment ref="AI46" authorId="1">
      <text>
        <t>Total Total Sektorale Gliederung nach ESVG</t>
      </text>
    </comment>
    <comment ref="AI47" authorId="1">
      <text>
        <t>Total Total Sektorale Gliederung nach ESVG</t>
      </text>
    </comment>
    <comment ref="AI48" authorId="1">
      <text>
        <t>Total Total Sektorale Gliederung nach ESVG</t>
      </text>
    </comment>
    <comment ref="AI49" authorId="1">
      <text>
        <t>Total Total Sektorale Gliederung nach ESVG</t>
      </text>
    </comment>
    <comment ref="L53" authorId="1">
      <text>
        <t>Total Fälligkeit</t>
      </text>
    </comment>
    <comment ref="M53" authorId="1">
      <text>
        <t>Total Fälligkeit</t>
      </text>
    </comment>
    <comment ref="N53" authorId="1">
      <text>
        <t>Total Fälligkeit</t>
      </text>
    </comment>
    <comment ref="S53" authorId="1">
      <text>
        <t>Total Fälligkeit</t>
      </text>
    </comment>
    <comment ref="AB53" authorId="1">
      <text>
        <t>Total Fälligkeit</t>
      </text>
    </comment>
    <comment ref="K54" authorId="1">
      <text>
        <t>Total Deckung</t>
      </text>
    </comment>
    <comment ref="L54" authorId="1">
      <text>
        <t>Total Deckung</t>
      </text>
    </comment>
    <comment ref="O54" authorId="1">
      <text>
        <t>Total Deckung</t>
      </text>
    </comment>
    <comment ref="P54" authorId="1">
      <text>
        <t>Total Deckung</t>
      </text>
    </comment>
    <comment ref="Q54" authorId="1">
      <text>
        <t>Total Deckung</t>
      </text>
    </comment>
    <comment ref="R54" authorId="1">
      <text>
        <t>Total Deckung</t>
      </text>
    </comment>
    <comment ref="S54" authorId="1">
      <text>
        <t>Total Deckung</t>
      </text>
    </comment>
    <comment ref="T54" authorId="1">
      <text>
        <t>Total Deckung</t>
      </text>
    </comment>
    <comment ref="U54" authorId="1">
      <text>
        <t>Total Deckung</t>
      </text>
    </comment>
    <comment ref="V54" authorId="1">
      <text>
        <t>Total Deckung</t>
      </text>
    </comment>
    <comment ref="W54" authorId="1">
      <text>
        <t>Total Deckung</t>
      </text>
    </comment>
    <comment ref="X54" authorId="1">
      <text>
        <t>Total Deckung</t>
      </text>
    </comment>
    <comment ref="Y54" authorId="1">
      <text>
        <t>Total Deckung</t>
      </text>
    </comment>
    <comment ref="Z54" authorId="1">
      <text>
        <t>Total Deckung</t>
      </text>
    </comment>
    <comment ref="AA54" authorId="1">
      <text>
        <t>Total Deckung</t>
      </text>
    </comment>
    <comment ref="AB54" authorId="1">
      <text>
        <t>Total Deckung</t>
      </text>
    </comment>
    <comment ref="K55" authorId="1">
      <text>
        <t>Davon-Prüfung Handelsgeschäft mit Unterpositionen Geldmarktpapiere, Obligationen, Aktien, Anteile an Kollektivanlagen und Edelmetalle</t>
      </text>
    </comment>
    <comment ref="L55" authorId="1">
      <text>
        <t>Davon-Prüfung Handelsgeschäft mit Unterpositionen Geldmarktpapiere, Obligationen, Aktien, Anteile an Kollektivanlagen und Edelmetalle</t>
      </text>
    </comment>
    <comment ref="M55" authorId="1">
      <text>
        <t>Davon-Prüfung Handelsgeschäft mit Unterpositionen Geldmarktpapiere, Obligationen, Aktien, Anteile an Kollektivanlagen und Edelmetalle</t>
      </text>
    </comment>
    <comment ref="N55" authorId="1">
      <text>
        <t>Davon-Prüfung Handelsgeschäft mit Unterpositionen Geldmarktpapiere, Obligationen, Aktien, Anteile an Kollektivanlagen und Edelmetalle</t>
      </text>
    </comment>
    <comment ref="O55" authorId="1">
      <text>
        <t>Davon-Prüfung Handelsgeschäft mit Unterpositionen Geldmarktpapiere, Obligationen, Aktien, Anteile an Kollektivanlagen und Edelmetalle</t>
      </text>
    </comment>
    <comment ref="P55" authorId="1">
      <text>
        <t>Davon-Prüfung Handelsgeschäft mit Unterpositionen Geldmarktpapiere, Obligationen, Aktien, Anteile an Kollektivanlagen und Edelmetalle</t>
      </text>
    </comment>
    <comment ref="Q55" authorId="1">
      <text>
        <t>Davon-Prüfung Handelsgeschäft mit Unterpositionen Geldmarktpapiere, Obligationen, Aktien, Anteile an Kollektivanlagen und Edelmetalle</t>
      </text>
    </comment>
    <comment ref="S55" authorId="1">
      <text>
        <t>Davon-Prüfung Handelsgeschäft mit Unterpositionen Geldmarktpapiere, Obligationen, Aktien, Anteile an Kollektivanlagen und Edelmetalle</t>
      </text>
    </comment>
    <comment ref="T55" authorId="1">
      <text>
        <t>Davon-Prüfung Handelsgeschäft mit Unterpositionen Geldmarktpapiere, Obligationen, Aktien, Anteile an Kollektivanlagen und Edelmetalle</t>
      </text>
    </comment>
    <comment ref="U55" authorId="1">
      <text>
        <t>Davon-Prüfung Handelsgeschäft mit Unterpositionen Geldmarktpapiere, Obligationen, Aktien, Anteile an Kollektivanlagen und Edelmetalle</t>
      </text>
    </comment>
    <comment ref="V55" authorId="1">
      <text>
        <t>Davon-Prüfung Handelsgeschäft mit Unterpositionen Geldmarktpapiere, Obligationen, Aktien, Anteile an Kollektivanlagen und Edelmetalle</t>
      </text>
    </comment>
    <comment ref="W55" authorId="1">
      <text>
        <t>Davon-Prüfung Handelsgeschäft mit Unterpositionen Geldmarktpapiere, Obligationen, Aktien, Anteile an Kollektivanlagen und Edelmetalle</t>
      </text>
    </comment>
    <comment ref="X55" authorId="1">
      <text>
        <t>Davon-Prüfung Handelsgeschäft mit Unterpositionen Geldmarktpapiere, Obligationen, Aktien, Anteile an Kollektivanlagen und Edelmetalle</t>
      </text>
    </comment>
    <comment ref="Z55" authorId="1">
      <text>
        <t>Davon-Prüfung Handelsgeschäft mit Unterpositionen Geldmarktpapiere, Obligationen, Aktien, Anteile an Kollektivanlagen und Edelmetalle</t>
      </text>
    </comment>
    <comment ref="AA55" authorId="1">
      <text>
        <t>Davon-Prüfung Handelsgeschäft mit Unterpositionen Geldmarktpapiere, Obligationen, Aktien, Anteile an Kollektivanlagen und Edelmetalle</t>
      </text>
    </comment>
    <comment ref="AB55" authorId="1">
      <text>
        <t>Davon-Prüfung Handelsgeschäft mit Unterpositionen Geldmarktpapiere, Obligationen, Aktien, Anteile an Kollektivanlagen und Edelmetalle</t>
      </text>
    </comment>
    <comment ref="K56" authorId="1">
      <text>
        <t>Davon-Prüfung Finanzanlagen mit Unterpositionen Geldmarktpapiere, Obligationen, Aktien, Anteile an Kollektivanlagen, Edelmetalle und Liegenschaften</t>
      </text>
    </comment>
    <comment ref="L56" authorId="1">
      <text>
        <t>Davon-Prüfung Finanzanlagen mit Unterpositionen Geldmarktpapiere, Obligationen, Aktien, Anteile an Kollektivanlagen, Edelmetalle und Liegenschaften</t>
      </text>
    </comment>
    <comment ref="M56" authorId="1">
      <text>
        <t>Davon-Prüfung Finanzanlagen mit Unterpositionen Geldmarktpapiere, Obligationen, Aktien, Anteile an Kollektivanlagen, Edelmetalle und Liegenschaften</t>
      </text>
    </comment>
    <comment ref="N56" authorId="1">
      <text>
        <t>Davon-Prüfung Finanzanlagen mit Unterpositionen Geldmarktpapiere, Obligationen, Aktien, Anteile an Kollektivanlagen, Edelmetalle und Liegenschaften</t>
      </text>
    </comment>
    <comment ref="O56" authorId="1">
      <text>
        <t>Davon-Prüfung Finanzanlagen mit Unterpositionen Geldmarktpapiere, Obligationen, Aktien, Anteile an Kollektivanlagen, Edelmetalle und Liegenschaften</t>
      </text>
    </comment>
    <comment ref="P56" authorId="1">
      <text>
        <t>Davon-Prüfung Finanzanlagen mit Unterpositionen Geldmarktpapiere, Obligationen, Aktien, Anteile an Kollektivanlagen, Edelmetalle und Liegenschaften</t>
      </text>
    </comment>
    <comment ref="Q56" authorId="1">
      <text>
        <t>Davon-Prüfung Finanzanlagen mit Unterpositionen Geldmarktpapiere, Obligationen, Aktien, Anteile an Kollektivanlagen, Edelmetalle und Liegenschaften</t>
      </text>
    </comment>
    <comment ref="S56" authorId="1">
      <text>
        <t>Davon-Prüfung Finanzanlagen mit Unterpositionen Geldmarktpapiere, Obligationen, Aktien, Anteile an Kollektivanlagen, Edelmetalle und Liegenschaften</t>
      </text>
    </comment>
    <comment ref="T56" authorId="1">
      <text>
        <t>Davon-Prüfung Finanzanlagen mit Unterpositionen Geldmarktpapiere, Obligationen, Aktien, Anteile an Kollektivanlagen, Edelmetalle und Liegenschaften</t>
      </text>
    </comment>
    <comment ref="U56" authorId="1">
      <text>
        <t>Davon-Prüfung Finanzanlagen mit Unterpositionen Geldmarktpapiere, Obligationen, Aktien, Anteile an Kollektivanlagen, Edelmetalle und Liegenschaften</t>
      </text>
    </comment>
    <comment ref="V56" authorId="1">
      <text>
        <t>Davon-Prüfung Finanzanlagen mit Unterpositionen Geldmarktpapiere, Obligationen, Aktien, Anteile an Kollektivanlagen, Edelmetalle und Liegenschaften</t>
      </text>
    </comment>
    <comment ref="W56" authorId="1">
      <text>
        <t>Davon-Prüfung Finanzanlagen mit Unterpositionen Geldmarktpapiere, Obligationen, Aktien, Anteile an Kollektivanlagen, Edelmetalle und Liegenschaften</t>
      </text>
    </comment>
    <comment ref="X56" authorId="1">
      <text>
        <t>Davon-Prüfung Finanzanlagen mit Unterpositionen Geldmarktpapiere, Obligationen, Aktien, Anteile an Kollektivanlagen, Edelmetalle und Liegenschaften</t>
      </text>
    </comment>
    <comment ref="Z56" authorId="1">
      <text>
        <t>Davon-Prüfung Finanzanlagen mit Unterpositionen Geldmarktpapiere, Obligationen, Aktien, Anteile an Kollektivanlagen, Edelmetalle und Liegenschaften</t>
      </text>
    </comment>
    <comment ref="AA56" authorId="1">
      <text>
        <t>Davon-Prüfung Finanzanlagen mit Unterpositionen Geldmarktpapiere, Obligationen, Aktien, Anteile an Kollektivanlagen, Edelmetalle und Liegenschaften</t>
      </text>
    </comment>
    <comment ref="AB56" authorId="1">
      <text>
        <t>Davon-Prüfung Finanzanlagen mit Unterpositionen Geldmarktpapiere, Obligationen, Aktien, Anteile an Kollektivanlagen, Edelmetalle und Liegenschaften</t>
      </text>
    </comment>
    <comment ref="K57" authorId="1">
      <text>
        <t>Davon-Prüfung Alle übrigen Aktivpositionen mit Unterposition Nicht-monetäre Forderungen aus Leih- und Repogeschäften</t>
      </text>
    </comment>
    <comment ref="L57" authorId="1">
      <text>
        <t>Davon-Prüfung Alle übrigen Aktivpositionen mit Unterposition Nicht-monetäre Forderungen aus Leih- und Repogeschäften</t>
      </text>
    </comment>
    <comment ref="M57" authorId="1">
      <text>
        <t>Davon-Prüfung Alle übrigen Aktivpositionen mit Unterposition Nicht-monetäre Forderungen aus Leih- und Repogeschäften</t>
      </text>
    </comment>
    <comment ref="N57" authorId="1">
      <text>
        <t>Davon-Prüfung Alle übrigen Aktivpositionen mit Unterposition Nicht-monetäre Forderungen aus Leih- und Repogeschäften</t>
      </text>
    </comment>
    <comment ref="O57" authorId="1">
      <text>
        <t>Davon-Prüfung Alle übrigen Aktivpositionen mit Unterposition Nicht-monetäre Forderungen aus Leih- und Repogeschäften</t>
      </text>
    </comment>
    <comment ref="P57" authorId="1">
      <text>
        <t>Davon-Prüfung Alle übrigen Aktivpositionen mit Unterposition Nicht-monetäre Forderungen aus Leih- und Repogeschäften</t>
      </text>
    </comment>
    <comment ref="Q57" authorId="1">
      <text>
        <t>Davon-Prüfung Alle übrigen Aktivpositionen mit Unterposition Nicht-monetäre Forderungen aus Leih- und Repogeschäften</t>
      </text>
    </comment>
    <comment ref="R57" authorId="1">
      <text>
        <t>Davon-Prüfung Alle übrigen Aktivpositionen mit Unterposition Nicht-monetäre Forderungen aus Leih- und Repogeschäften</t>
      </text>
    </comment>
    <comment ref="S57" authorId="1">
      <text>
        <t>Davon-Prüfung Alle übrigen Aktivpositionen mit Unterposition Nicht-monetäre Forderungen aus Leih- und Repogeschäften</t>
      </text>
    </comment>
    <comment ref="T57" authorId="1">
      <text>
        <t>Davon-Prüfung Alle übrigen Aktivpositionen mit Unterposition Nicht-monetäre Forderungen aus Leih- und Repogeschäften</t>
      </text>
    </comment>
    <comment ref="U57" authorId="1">
      <text>
        <t>Davon-Prüfung Alle übrigen Aktivpositionen mit Unterposition Nicht-monetäre Forderungen aus Leih- und Repogeschäften</t>
      </text>
    </comment>
    <comment ref="V57" authorId="1">
      <text>
        <t>Davon-Prüfung Alle übrigen Aktivpositionen mit Unterposition Nicht-monetäre Forderungen aus Leih- und Repogeschäften</t>
      </text>
    </comment>
    <comment ref="W57" authorId="1">
      <text>
        <t>Davon-Prüfung Alle übrigen Aktivpositionen mit Unterposition Nicht-monetäre Forderungen aus Leih- und Repogeschäften</t>
      </text>
    </comment>
    <comment ref="X57" authorId="1">
      <text>
        <t>Davon-Prüfung Alle übrigen Aktivpositionen mit Unterposition Nicht-monetäre Forderungen aus Leih- und Repogeschäften</t>
      </text>
    </comment>
    <comment ref="Y57" authorId="1">
      <text>
        <t>Davon-Prüfung Alle übrigen Aktivpositionen mit Unterposition Nicht-monetäre Forderungen aus Leih- und Repogeschäften</t>
      </text>
    </comment>
    <comment ref="Z57" authorId="1">
      <text>
        <t>Davon-Prüfung Alle übrigen Aktivpositionen mit Unterposition Nicht-monetäre Forderungen aus Leih- und Repogeschäften</t>
      </text>
    </comment>
    <comment ref="AA57" authorId="1">
      <text>
        <t>Davon-Prüfung Alle übrigen Aktivpositionen mit Unterposition Nicht-monetäre Forderungen aus Leih- und Repogeschäften</t>
      </text>
    </comment>
    <comment ref="AB57" authorId="1">
      <text>
        <t>Davon-Prüfung Alle übrigen Aktivpositionen mit Unterposition Nicht-monetäre Forderungen aus Leih- und Repogeschäften</t>
      </text>
    </comment>
    <comment ref="K58" authorId="1">
      <text>
        <t>Total Total Aktiven</t>
      </text>
    </comment>
    <comment ref="L58" authorId="1">
      <text>
        <t>Total Total Aktiven</t>
      </text>
    </comment>
    <comment ref="M58" authorId="1">
      <text>
        <t>Total Total Aktiven</t>
      </text>
    </comment>
    <comment ref="N58" authorId="1">
      <text>
        <t>Total Total Aktiven</t>
      </text>
    </comment>
    <comment ref="O58" authorId="1">
      <text>
        <t>Total Total Aktiven</t>
      </text>
    </comment>
    <comment ref="P58" authorId="1">
      <text>
        <t>Total Total Aktiven</t>
      </text>
    </comment>
    <comment ref="Q58" authorId="1">
      <text>
        <t>Total Total Aktiven</t>
      </text>
    </comment>
    <comment ref="R58" authorId="1">
      <text>
        <t>Total Total Aktiven</t>
      </text>
    </comment>
    <comment ref="S58" authorId="1">
      <text>
        <t>Total Total Aktiven</t>
      </text>
    </comment>
    <comment ref="T58" authorId="1">
      <text>
        <t>Total Total Aktiven</t>
      </text>
    </comment>
    <comment ref="U58" authorId="1">
      <text>
        <t>Total Total Aktiven</t>
      </text>
    </comment>
    <comment ref="V58" authorId="1">
      <text>
        <t>Total Total Aktiven</t>
      </text>
    </comment>
    <comment ref="W58" authorId="1">
      <text>
        <t>Total Total Aktiven</t>
      </text>
    </comment>
    <comment ref="X58" authorId="1">
      <text>
        <t>Total Total Aktiven</t>
      </text>
    </comment>
    <comment ref="Y58" authorId="1">
      <text>
        <t>Total Total Aktiven</t>
      </text>
    </comment>
    <comment ref="Z58" authorId="1">
      <text>
        <t>Total Total Aktiven</t>
      </text>
    </comment>
    <comment ref="AA58" authorId="1">
      <text>
        <t>Total Total Aktiven</t>
      </text>
    </comment>
    <comment ref="AB58" authorId="1">
      <text>
        <t>Total Total Aktiven</t>
      </text>
    </comment>
    <comment ref="AE58" authorId="1">
      <text>
        <t>Davon-Prüfung Total Währung mit Unterposition Schweizer Franken</t>
      </text>
    </comment>
    <comment ref="AE59" authorId="1">
      <text>
        <t>Davon-Prüfung Total Währung mit Unterposition Schweizer Franken</t>
      </text>
    </comment>
    <comment ref="AE60" authorId="1">
      <text>
        <t>Davon-Prüfung Total Währung mit Unterposition Schweizer Franken</t>
      </text>
    </comment>
    <comment ref="AE61" authorId="1">
      <text>
        <t>Davon-Prüfung Total Währung mit Unterposition Schweizer Franken</t>
      </text>
    </comment>
    <comment ref="AE62" authorId="1">
      <text>
        <t>Davon-Prüfung Total Währung mit Unterposition Schweizer Franken</t>
      </text>
    </comment>
    <comment ref="AE63" authorId="1">
      <text>
        <t>Davon-Prüfung Total Währung mit Unterposition Schweizer Franken</t>
      </text>
    </comment>
    <comment ref="AE64" authorId="1">
      <text>
        <t>Davon-Prüfung Total Währung mit Unterposition Schweizer Franken</t>
      </text>
    </comment>
    <comment ref="AE65" authorId="1">
      <text>
        <t>Davon-Prüfung Total Währung mit Unterposition Schweizer Franken</t>
      </text>
    </comment>
    <comment ref="AE66" authorId="1">
      <text>
        <t>Davon-Prüfung Total Währung mit Unterposition Schweizer Franken</t>
      </text>
    </comment>
    <comment ref="AE69" authorId="1">
      <text>
        <t>Davon-Prüfung Total Währung mit Unterposition Schweizer Franken</t>
      </text>
    </comment>
    <comment ref="AE70" authorId="1">
      <text>
        <t>Davon-Prüfung Total Währung mit Unterposition Schweizer Franken</t>
      </text>
    </comment>
    <comment ref="AE71" authorId="1">
      <text>
        <t>Davon-Prüfung Total Währung mit Unterposition Schweizer Franken</t>
      </text>
    </comment>
    <comment ref="AE72" authorId="1">
      <text>
        <t>Davon-Prüfung Total Währung mit Unterposition Schweizer Franken</t>
      </text>
    </comment>
    <comment ref="AE73" authorId="1">
      <text>
        <t>Davon-Prüfung Total Währung mit Unterposition Schweizer Franken</t>
      </text>
    </comment>
    <comment ref="AE74" authorId="1">
      <text>
        <t>Davon-Prüfung Total Währung mit Unterposition Schweizer Franken</t>
      </text>
    </comment>
    <comment ref="AE78" authorId="1">
      <text>
        <t>Davon-Prüfung Total Währung mit Unterposition Schweizer Franken</t>
      </text>
    </comment>
    <comment ref="AE79" authorId="1">
      <text>
        <t>Davon-Prüfung Total Währung mit Unterposition Schweizer Franken</t>
      </text>
    </comment>
    <comment ref="AE80" authorId="1">
      <text>
        <t>Davon-Prüfung Total Währung mit Unterposition Schweizer Franken</t>
      </text>
    </comment>
    <comment ref="AE81" authorId="1">
      <text>
        <t>Davon-Prüfung Total Währung mit Unterposition Schweizer Franken</t>
      </text>
    </comment>
    <comment ref="AF53" authorId="1">
      <text>
        <t>Davon-Prüfung Total Währung mit Unterposition Schweizer Franken</t>
      </text>
    </comment>
    <comment ref="AF54" authorId="1">
      <text>
        <t>Davon-Prüfung Total Währung mit Unterposition Schweizer Franken</t>
      </text>
    </comment>
    <comment ref="AF55" authorId="1">
      <text>
        <t>Davon-Prüfung Total Währung mit Unterposition Schweizer Franken</t>
      </text>
    </comment>
    <comment ref="AF56" authorId="1">
      <text>
        <t>Davon-Prüfung Total Währung mit Unterposition Schweizer Franken</t>
      </text>
    </comment>
    <comment ref="AF57" authorId="1">
      <text>
        <t>Davon-Prüfung Total Währung mit Unterposition Schweizer Franken</t>
      </text>
    </comment>
    <comment ref="AF58" authorId="1">
      <text>
        <t>Davon-Prüfung Total Währung mit Unterposition Schweizer Franken</t>
      </text>
    </comment>
    <comment ref="AF59" authorId="1">
      <text>
        <t>Davon-Prüfung Total Währung mit Unterposition Schweizer Franken</t>
      </text>
    </comment>
    <comment ref="AF60" authorId="1">
      <text>
        <t>Davon-Prüfung Total Währung mit Unterposition Schweizer Franken</t>
      </text>
    </comment>
    <comment ref="AF61" authorId="1">
      <text>
        <t>Davon-Prüfung Total Währung mit Unterposition Schweizer Franken</t>
      </text>
    </comment>
    <comment ref="AF62" authorId="1">
      <text>
        <t>Davon-Prüfung Total Währung mit Unterposition Schweizer Franken</t>
      </text>
    </comment>
    <comment ref="AF63" authorId="1">
      <text>
        <t>Davon-Prüfung Total Währung mit Unterposition Schweizer Franken</t>
      </text>
    </comment>
    <comment ref="AF64" authorId="1">
      <text>
        <t>Davon-Prüfung Total Währung mit Unterposition Schweizer Franken</t>
      </text>
    </comment>
    <comment ref="AF65" authorId="1">
      <text>
        <t>Davon-Prüfung Total Währung mit Unterposition Schweizer Franken</t>
      </text>
    </comment>
    <comment ref="AF66" authorId="1">
      <text>
        <t>Davon-Prüfung Total Währung mit Unterposition Schweizer Franken</t>
      </text>
    </comment>
    <comment ref="AF67" authorId="1">
      <text>
        <t>Davon-Prüfung Total Währung mit Unterposition Schweizer Franken</t>
      </text>
    </comment>
    <comment ref="AF69" authorId="1">
      <text>
        <t>Davon-Prüfung Total Währung mit Unterposition Schweizer Franken</t>
      </text>
    </comment>
    <comment ref="AF70" authorId="1">
      <text>
        <t>Davon-Prüfung Total Währung mit Unterposition Schweizer Franken</t>
      </text>
    </comment>
    <comment ref="AF71" authorId="1">
      <text>
        <t>Davon-Prüfung Total Währung mit Unterposition Schweizer Franken</t>
      </text>
    </comment>
    <comment ref="AF72" authorId="1">
      <text>
        <t>Davon-Prüfung Total Währung mit Unterposition Schweizer Franken</t>
      </text>
    </comment>
    <comment ref="AF73" authorId="1">
      <text>
        <t>Davon-Prüfung Total Währung mit Unterposition Schweizer Franken</t>
      </text>
    </comment>
    <comment ref="AF74" authorId="1">
      <text>
        <t>Davon-Prüfung Total Währung mit Unterposition Schweizer Franken</t>
      </text>
    </comment>
    <comment ref="AF75" authorId="1">
      <text>
        <t>Davon-Prüfung Total Währung mit Unterposition Schweizer Franken</t>
      </text>
    </comment>
    <comment ref="AF78" authorId="1">
      <text>
        <t>Davon-Prüfung Total Währung mit Unterposition Schweizer Franken</t>
      </text>
    </comment>
    <comment ref="AF79" authorId="1">
      <text>
        <t>Davon-Prüfung Total Währung mit Unterposition Schweizer Franken</t>
      </text>
    </comment>
    <comment ref="AF80" authorId="1">
      <text>
        <t>Davon-Prüfung Total Währung mit Unterposition Schweizer Franken</t>
      </text>
    </comment>
    <comment ref="AF81" authorId="1">
      <text>
        <t>Davon-Prüfung Total Währung mit Unterposition Schweizer Franken</t>
      </text>
    </comment>
    <comment ref="AG53" authorId="1">
      <text>
        <t>Davon-Prüfung Total Währung mit Unterposition Schweizer Franken</t>
      </text>
    </comment>
    <comment ref="AG54" authorId="1">
      <text>
        <t>Davon-Prüfung Total Währung mit Unterposition Schweizer Franken</t>
      </text>
    </comment>
    <comment ref="AG55" authorId="1">
      <text>
        <t>Davon-Prüfung Total Währung mit Unterposition Schweizer Franken</t>
      </text>
    </comment>
    <comment ref="AG56" authorId="1">
      <text>
        <t>Davon-Prüfung Total Währung mit Unterposition Schweizer Franken</t>
      </text>
    </comment>
    <comment ref="AG57" authorId="1">
      <text>
        <t>Davon-Prüfung Total Währung mit Unterposition Schweizer Franken</t>
      </text>
    </comment>
    <comment ref="AG58" authorId="1">
      <text>
        <t>Davon-Prüfung Total Währung mit Unterposition Schweizer Franken</t>
      </text>
    </comment>
    <comment ref="AG63" authorId="1">
      <text>
        <t>Davon-Prüfung Total Währung mit Unterposition Schweizer Franken</t>
      </text>
    </comment>
    <comment ref="AG64" authorId="1">
      <text>
        <t>Davon-Prüfung Total Währung mit Unterposition Schweizer Franken</t>
      </text>
    </comment>
    <comment ref="AG65" authorId="1">
      <text>
        <t>Davon-Prüfung Total Währung mit Unterposition Schweizer Franken</t>
      </text>
    </comment>
    <comment ref="AG66" authorId="1">
      <text>
        <t>Davon-Prüfung Total Währung mit Unterposition Schweizer Franken</t>
      </text>
    </comment>
    <comment ref="AG69" authorId="1">
      <text>
        <t>Davon-Prüfung Total Währung mit Unterposition Schweizer Franken</t>
      </text>
    </comment>
    <comment ref="AG70" authorId="1">
      <text>
        <t>Davon-Prüfung Total Währung mit Unterposition Schweizer Franken</t>
      </text>
    </comment>
    <comment ref="AG71" authorId="1">
      <text>
        <t>Davon-Prüfung Total Währung mit Unterposition Schweizer Franken</t>
      </text>
    </comment>
    <comment ref="AG72" authorId="1">
      <text>
        <t>Davon-Prüfung Total Währung mit Unterposition Schweizer Franken</t>
      </text>
    </comment>
    <comment ref="AG73" authorId="1">
      <text>
        <t>Davon-Prüfung Total Währung mit Unterposition Schweizer Franken</t>
      </text>
    </comment>
    <comment ref="AG74" authorId="1">
      <text>
        <t>Davon-Prüfung Total Währung mit Unterposition Schweizer Franken</t>
      </text>
    </comment>
    <comment ref="AG78" authorId="1">
      <text>
        <t>Davon-Prüfung Total Währung mit Unterposition Schweizer Franken</t>
      </text>
    </comment>
    <comment ref="AG79" authorId="1">
      <text>
        <t>Davon-Prüfung Total Währung mit Unterposition Schweizer Franken</t>
      </text>
    </comment>
    <comment ref="AG80" authorId="1">
      <text>
        <t>Davon-Prüfung Total Währung mit Unterposition Schweizer Franken</t>
      </text>
    </comment>
    <comment ref="AG81" authorId="1">
      <text>
        <t>Davon-Prüfung Total Währung mit Unterposition Schweizer Franken</t>
      </text>
    </comment>
    <comment ref="AH53" authorId="1">
      <text>
        <t>Davon-Prüfung Total Währung mit Unterposition Schweizer Franken</t>
      </text>
    </comment>
    <comment ref="AH54" authorId="1">
      <text>
        <t>Davon-Prüfung Total Währung mit Unterposition Schweizer Franken</t>
      </text>
    </comment>
    <comment ref="AH55" authorId="1">
      <text>
        <t>Davon-Prüfung Total Währung mit Unterposition Schweizer Franken</t>
      </text>
    </comment>
    <comment ref="AH56" authorId="1">
      <text>
        <t>Davon-Prüfung Total Währung mit Unterposition Schweizer Franken</t>
      </text>
    </comment>
    <comment ref="AH57" authorId="1">
      <text>
        <t>Davon-Prüfung Total Währung mit Unterposition Schweizer Franken</t>
      </text>
    </comment>
    <comment ref="AH58" authorId="1">
      <text>
        <t>Davon-Prüfung Total Währung mit Unterposition Schweizer Franken</t>
      </text>
    </comment>
    <comment ref="AH62" authorId="1">
      <text>
        <t>Davon-Prüfung Total Währung mit Unterposition Schweizer Franken</t>
      </text>
    </comment>
    <comment ref="AH63" authorId="1">
      <text>
        <t>Davon-Prüfung Total Währung mit Unterposition Schweizer Franken</t>
      </text>
    </comment>
    <comment ref="AH64" authorId="1">
      <text>
        <t>Davon-Prüfung Total Währung mit Unterposition Schweizer Franken</t>
      </text>
    </comment>
    <comment ref="AH65" authorId="1">
      <text>
        <t>Davon-Prüfung Total Währung mit Unterposition Schweizer Franken</t>
      </text>
    </comment>
    <comment ref="AH66" authorId="1">
      <text>
        <t>Davon-Prüfung Total Währung mit Unterposition Schweizer Franken</t>
      </text>
    </comment>
    <comment ref="AH69" authorId="1">
      <text>
        <t>Davon-Prüfung Total Währung mit Unterposition Schweizer Franken</t>
      </text>
    </comment>
    <comment ref="AH70" authorId="1">
      <text>
        <t>Davon-Prüfung Total Währung mit Unterposition Schweizer Franken</t>
      </text>
    </comment>
    <comment ref="AH71" authorId="1">
      <text>
        <t>Davon-Prüfung Total Währung mit Unterposition Schweizer Franken</t>
      </text>
    </comment>
    <comment ref="AH72" authorId="1">
      <text>
        <t>Davon-Prüfung Total Währung mit Unterposition Schweizer Franken</t>
      </text>
    </comment>
    <comment ref="AH73" authorId="1">
      <text>
        <t>Davon-Prüfung Total Währung mit Unterposition Schweizer Franken</t>
      </text>
    </comment>
    <comment ref="AH74" authorId="1">
      <text>
        <t>Davon-Prüfung Total Währung mit Unterposition Schweizer Franken</t>
      </text>
    </comment>
    <comment ref="AH78" authorId="1">
      <text>
        <t>Davon-Prüfung Total Währung mit Unterposition Schweizer Franken</t>
      </text>
    </comment>
    <comment ref="AH79" authorId="1">
      <text>
        <t>Davon-Prüfung Total Währung mit Unterposition Schweizer Franken</t>
      </text>
    </comment>
    <comment ref="AH80" authorId="1">
      <text>
        <t>Davon-Prüfung Total Währung mit Unterposition Schweizer Franken</t>
      </text>
    </comment>
    <comment ref="AH81" authorId="1">
      <text>
        <t>Davon-Prüfung Total Währung mit Unterposition Schweizer Franken</t>
      </text>
    </comment>
    <comment ref="AI58" authorId="1">
      <text>
        <t>Davon-Prüfung Total Währung mit Unterposition Schweizer Franken</t>
      </text>
    </comment>
    <comment ref="AI59" authorId="1">
      <text>
        <t>Davon-Prüfung Total Währung mit Unterposition Schweizer Franken</t>
      </text>
    </comment>
    <comment ref="AI60" authorId="1">
      <text>
        <t>Davon-Prüfung Total Währung mit Unterposition Schweizer Franken</t>
      </text>
    </comment>
    <comment ref="AI61" authorId="1">
      <text>
        <t>Davon-Prüfung Total Währung mit Unterposition Schweizer Franken</t>
      </text>
    </comment>
    <comment ref="AI62" authorId="1">
      <text>
        <t>Davon-Prüfung Total Währung mit Unterposition Schweizer Franken</t>
      </text>
    </comment>
    <comment ref="AI63" authorId="1">
      <text>
        <t>Davon-Prüfung Total Währung mit Unterposition Schweizer Franken</t>
      </text>
    </comment>
    <comment ref="AI64" authorId="1">
      <text>
        <t>Davon-Prüfung Total Währung mit Unterposition Schweizer Franken</t>
      </text>
    </comment>
    <comment ref="AI65" authorId="1">
      <text>
        <t>Davon-Prüfung Total Währung mit Unterposition Schweizer Franken</t>
      </text>
    </comment>
    <comment ref="AI66" authorId="1">
      <text>
        <t>Davon-Prüfung Total Währung mit Unterposition Schweizer Franken</t>
      </text>
    </comment>
    <comment ref="AI67" authorId="1">
      <text>
        <t>Davon-Prüfung Total Währung mit Unterposition Schweizer Franken</t>
      </text>
    </comment>
    <comment ref="AI69" authorId="1">
      <text>
        <t>Davon-Prüfung Total Währung mit Unterposition Schweizer Franken</t>
      </text>
    </comment>
    <comment ref="AI70" authorId="1">
      <text>
        <t>Davon-Prüfung Total Währung mit Unterposition Schweizer Franken</t>
      </text>
    </comment>
    <comment ref="AI71" authorId="1">
      <text>
        <t>Davon-Prüfung Total Währung mit Unterposition Schweizer Franken</t>
      </text>
    </comment>
    <comment ref="AI72" authorId="1">
      <text>
        <t>Davon-Prüfung Total Währung mit Unterposition Schweizer Franken</t>
      </text>
    </comment>
    <comment ref="AI73" authorId="1">
      <text>
        <t>Davon-Prüfung Total Währung mit Unterposition Schweizer Franken</t>
      </text>
    </comment>
    <comment ref="AI74" authorId="1">
      <text>
        <t>Davon-Prüfung Total Währung mit Unterposition Schweizer Franken</t>
      </text>
    </comment>
    <comment ref="AI75" authorId="1">
      <text>
        <t>Davon-Prüfung Total Währung mit Unterposition Schweizer Franken</t>
      </text>
    </comment>
    <comment ref="AI78" authorId="1">
      <text>
        <t>Davon-Prüfung Total Währung mit Unterposition Schweizer Franken</t>
      </text>
    </comment>
    <comment ref="AI79" authorId="1">
      <text>
        <t>Davon-Prüfung Total Währung mit Unterposition Schweizer Franken</t>
      </text>
    </comment>
    <comment ref="AI80" authorId="1">
      <text>
        <t>Davon-Prüfung Total Währung mit Unterposition Schweizer Franken</t>
      </text>
    </comment>
    <comment ref="AI81" authorId="1">
      <text>
        <t>Davon-Prüfung Total Währung mit Unterposition Schweizer Franken</t>
      </text>
    </comment>
    <comment ref="AJ58" authorId="1">
      <text>
        <t>Davon-Prüfung Total Währung mit Unterposition Schweizer Franken</t>
      </text>
    </comment>
    <comment ref="AJ59" authorId="1">
      <text>
        <t>Davon-Prüfung Total Währung mit Unterposition Schweizer Franken</t>
      </text>
    </comment>
    <comment ref="AJ60" authorId="1">
      <text>
        <t>Davon-Prüfung Total Währung mit Unterposition Schweizer Franken</t>
      </text>
    </comment>
    <comment ref="AJ61" authorId="1">
      <text>
        <t>Davon-Prüfung Total Währung mit Unterposition Schweizer Franken</t>
      </text>
    </comment>
    <comment ref="AJ62" authorId="1">
      <text>
        <t>Davon-Prüfung Total Währung mit Unterposition Schweizer Franken</t>
      </text>
    </comment>
    <comment ref="AJ63" authorId="1">
      <text>
        <t>Davon-Prüfung Total Währung mit Unterposition Schweizer Franken</t>
      </text>
    </comment>
    <comment ref="AJ64" authorId="1">
      <text>
        <t>Davon-Prüfung Total Währung mit Unterposition Schweizer Franken</t>
      </text>
    </comment>
    <comment ref="AJ65" authorId="1">
      <text>
        <t>Davon-Prüfung Total Währung mit Unterposition Schweizer Franken</t>
      </text>
    </comment>
    <comment ref="AJ66" authorId="1">
      <text>
        <t>Davon-Prüfung Total Währung mit Unterposition Schweizer Franken</t>
      </text>
    </comment>
    <comment ref="AJ67" authorId="1">
      <text>
        <t>Davon-Prüfung Total Währung mit Unterposition Schweizer Franken</t>
      </text>
    </comment>
    <comment ref="AJ69" authorId="1">
      <text>
        <t>Davon-Prüfung Total Währung mit Unterposition Schweizer Franken</t>
      </text>
    </comment>
    <comment ref="AJ70" authorId="1">
      <text>
        <t>Davon-Prüfung Total Währung mit Unterposition Schweizer Franken</t>
      </text>
    </comment>
    <comment ref="AJ71" authorId="1">
      <text>
        <t>Davon-Prüfung Total Währung mit Unterposition Schweizer Franken</t>
      </text>
    </comment>
    <comment ref="AJ72" authorId="1">
      <text>
        <t>Davon-Prüfung Total Währung mit Unterposition Schweizer Franken</t>
      </text>
    </comment>
    <comment ref="AJ73" authorId="1">
      <text>
        <t>Davon-Prüfung Total Währung mit Unterposition Schweizer Franken</t>
      </text>
    </comment>
    <comment ref="AJ74" authorId="1">
      <text>
        <t>Davon-Prüfung Total Währung mit Unterposition Schweizer Franken</t>
      </text>
    </comment>
    <comment ref="AJ75" authorId="1">
      <text>
        <t>Davon-Prüfung Total Währung mit Unterposition Schweizer Franken</t>
      </text>
    </comment>
    <comment ref="AJ78" authorId="1">
      <text>
        <t>Davon-Prüfung Total Währung mit Unterposition Schweizer Franken</t>
      </text>
    </comment>
    <comment ref="AJ79" authorId="1">
      <text>
        <t>Davon-Prüfung Total Währung mit Unterposition Schweizer Franken</t>
      </text>
    </comment>
    <comment ref="AJ80" authorId="1">
      <text>
        <t>Davon-Prüfung Total Währung mit Unterposition Schweizer Franken</t>
      </text>
    </comment>
    <comment ref="AJ81" authorId="1">
      <text>
        <t>Davon-Prüfung Total Währung mit Unterposition Schweizer Franken</t>
      </text>
    </comment>
    <comment ref="AK58" authorId="1">
      <text>
        <t>Davon-Prüfung Total Währung mit Unterposition Schweizer Franken</t>
      </text>
    </comment>
    <comment ref="AK59" authorId="1">
      <text>
        <t>Davon-Prüfung Total Währung mit Unterposition Schweizer Franken</t>
      </text>
    </comment>
    <comment ref="AK60" authorId="1">
      <text>
        <t>Davon-Prüfung Total Währung mit Unterposition Schweizer Franken</t>
      </text>
    </comment>
    <comment ref="AK61" authorId="1">
      <text>
        <t>Davon-Prüfung Total Währung mit Unterposition Schweizer Franken</t>
      </text>
    </comment>
    <comment ref="AK62" authorId="1">
      <text>
        <t>Davon-Prüfung Total Währung mit Unterposition Schweizer Franken</t>
      </text>
    </comment>
    <comment ref="AK63" authorId="1">
      <text>
        <t>Davon-Prüfung Total Währung mit Unterposition Schweizer Franken</t>
      </text>
    </comment>
    <comment ref="AK64" authorId="1">
      <text>
        <t>Davon-Prüfung Total Währung mit Unterposition Schweizer Franken</t>
      </text>
    </comment>
    <comment ref="AK65" authorId="1">
      <text>
        <t>Davon-Prüfung Total Währung mit Unterposition Schweizer Franken</t>
      </text>
    </comment>
    <comment ref="AK66" authorId="1">
      <text>
        <t>Davon-Prüfung Total Währung mit Unterposition Schweizer Franken</t>
      </text>
    </comment>
    <comment ref="AK69" authorId="1">
      <text>
        <t>Davon-Prüfung Total Währung mit Unterposition Schweizer Franken</t>
      </text>
    </comment>
    <comment ref="AK70" authorId="1">
      <text>
        <t>Davon-Prüfung Total Währung mit Unterposition Schweizer Franken</t>
      </text>
    </comment>
    <comment ref="AK71" authorId="1">
      <text>
        <t>Davon-Prüfung Total Währung mit Unterposition Schweizer Franken</t>
      </text>
    </comment>
    <comment ref="AK72" authorId="1">
      <text>
        <t>Davon-Prüfung Total Währung mit Unterposition Schweizer Franken</t>
      </text>
    </comment>
    <comment ref="AK73" authorId="1">
      <text>
        <t>Davon-Prüfung Total Währung mit Unterposition Schweizer Franken</t>
      </text>
    </comment>
    <comment ref="AK74" authorId="1">
      <text>
        <t>Davon-Prüfung Total Währung mit Unterposition Schweizer Franken</t>
      </text>
    </comment>
    <comment ref="AK78" authorId="1">
      <text>
        <t>Davon-Prüfung Total Währung mit Unterposition Schweizer Franken</t>
      </text>
    </comment>
    <comment ref="AK79" authorId="1">
      <text>
        <t>Davon-Prüfung Total Währung mit Unterposition Schweizer Franken</t>
      </text>
    </comment>
    <comment ref="AK80" authorId="1">
      <text>
        <t>Davon-Prüfung Total Währung mit Unterposition Schweizer Franken</t>
      </text>
    </comment>
    <comment ref="AK81" authorId="1">
      <text>
        <t>Davon-Prüfung Total Währung mit Unterposition Schweizer Franken</t>
      </text>
    </comment>
    <comment ref="AL58" authorId="1">
      <text>
        <t>Davon-Prüfung Total Währung mit Unterposition Schweizer Franken</t>
      </text>
    </comment>
    <comment ref="AL59" authorId="1">
      <text>
        <t>Davon-Prüfung Total Währung mit Unterposition Schweizer Franken</t>
      </text>
    </comment>
    <comment ref="AL60" authorId="1">
      <text>
        <t>Davon-Prüfung Total Währung mit Unterposition Schweizer Franken</t>
      </text>
    </comment>
    <comment ref="AL61" authorId="1">
      <text>
        <t>Davon-Prüfung Total Währung mit Unterposition Schweizer Franken</t>
      </text>
    </comment>
    <comment ref="AL62" authorId="1">
      <text>
        <t>Davon-Prüfung Total Währung mit Unterposition Schweizer Franken</t>
      </text>
    </comment>
    <comment ref="AL69" authorId="1">
      <text>
        <t>Davon-Prüfung Total Währung mit Unterposition Schweizer Franken</t>
      </text>
    </comment>
    <comment ref="AL70" authorId="1">
      <text>
        <t>Davon-Prüfung Total Währung mit Unterposition Schweizer Franken</t>
      </text>
    </comment>
    <comment ref="AL79" authorId="1">
      <text>
        <t>Davon-Prüfung Total Währung mit Unterposition Schweizer Franken</t>
      </text>
    </comment>
    <comment ref="AL80" authorId="1">
      <text>
        <t>Davon-Prüfung Total Währung mit Unterposition Schweizer Franken</t>
      </text>
    </comment>
    <comment ref="AL81" authorId="1">
      <text>
        <t>Davon-Prüfung Total Währung mit Unterposition Schweizer Franken</t>
      </text>
    </comment>
    <comment ref="AM54" authorId="1">
      <text>
        <t>Davon-Prüfung Total Währung mit Unterposition Schweizer Franken</t>
      </text>
    </comment>
    <comment ref="AM55" authorId="1">
      <text>
        <t>Davon-Prüfung Total Währung mit Unterposition Schweizer Franken</t>
      </text>
    </comment>
    <comment ref="AM56" authorId="1">
      <text>
        <t>Davon-Prüfung Total Währung mit Unterposition Schweizer Franken</t>
      </text>
    </comment>
    <comment ref="AM57" authorId="1">
      <text>
        <t>Davon-Prüfung Total Währung mit Unterposition Schweizer Franken</t>
      </text>
    </comment>
    <comment ref="AM58" authorId="1">
      <text>
        <t>Davon-Prüfung Total Währung mit Unterposition Schweizer Franken</t>
      </text>
    </comment>
    <comment ref="AM59" authorId="1">
      <text>
        <t>Davon-Prüfung Total Währung mit Unterposition Schweizer Franken</t>
      </text>
    </comment>
    <comment ref="AM60" authorId="1">
      <text>
        <t>Davon-Prüfung Total Währung mit Unterposition Schweizer Franken</t>
      </text>
    </comment>
    <comment ref="AM61" authorId="1">
      <text>
        <t>Davon-Prüfung Total Währung mit Unterposition Schweizer Franken</t>
      </text>
    </comment>
    <comment ref="AM62" authorId="1">
      <text>
        <t>Davon-Prüfung Total Währung mit Unterposition Schweizer Franken</t>
      </text>
    </comment>
    <comment ref="AM63" authorId="1">
      <text>
        <t>Davon-Prüfung Total Währung mit Unterposition Schweizer Franken</t>
      </text>
    </comment>
    <comment ref="AM64" authorId="1">
      <text>
        <t>Davon-Prüfung Total Währung mit Unterposition Schweizer Franken</t>
      </text>
    </comment>
    <comment ref="AM65" authorId="1">
      <text>
        <t>Davon-Prüfung Total Währung mit Unterposition Schweizer Franken</t>
      </text>
    </comment>
    <comment ref="AM66" authorId="1">
      <text>
        <t>Davon-Prüfung Total Währung mit Unterposition Schweizer Franken</t>
      </text>
    </comment>
    <comment ref="AM69" authorId="1">
      <text>
        <t>Davon-Prüfung Total Währung mit Unterposition Schweizer Franken</t>
      </text>
    </comment>
    <comment ref="AM70" authorId="1">
      <text>
        <t>Davon-Prüfung Total Währung mit Unterposition Schweizer Franken</t>
      </text>
    </comment>
    <comment ref="AM71" authorId="1">
      <text>
        <t>Davon-Prüfung Total Währung mit Unterposition Schweizer Franken</t>
      </text>
    </comment>
    <comment ref="AM72" authorId="1">
      <text>
        <t>Davon-Prüfung Total Währung mit Unterposition Schweizer Franken</t>
      </text>
    </comment>
    <comment ref="AM73" authorId="1">
      <text>
        <t>Davon-Prüfung Total Währung mit Unterposition Schweizer Franken</t>
      </text>
    </comment>
    <comment ref="AM74" authorId="1">
      <text>
        <t>Davon-Prüfung Total Währung mit Unterposition Schweizer Franken</t>
      </text>
    </comment>
    <comment ref="AM78" authorId="1">
      <text>
        <t>Davon-Prüfung Total Währung mit Unterposition Schweizer Franken</t>
      </text>
    </comment>
    <comment ref="AM79" authorId="1">
      <text>
        <t>Davon-Prüfung Total Währung mit Unterposition Schweizer Franken</t>
      </text>
    </comment>
    <comment ref="AM80" authorId="1">
      <text>
        <t>Davon-Prüfung Total Währung mit Unterposition Schweizer Franken</t>
      </text>
    </comment>
    <comment ref="AM81" authorId="1">
      <text>
        <t>Davon-Prüfung Total Währung mit Unterposition Schweizer Franken</t>
      </text>
    </comment>
    <comment ref="AN53" authorId="1">
      <text>
        <t>Davon-Prüfung Total Währung mit Unterposition Schweizer Franken</t>
      </text>
    </comment>
    <comment ref="AN58" authorId="1">
      <text>
        <t>Davon-Prüfung Total Währung mit Unterposition Schweizer Franken</t>
      </text>
    </comment>
    <comment ref="AN59" authorId="1">
      <text>
        <t>Davon-Prüfung Total Währung mit Unterposition Schweizer Franken</t>
      </text>
    </comment>
    <comment ref="AN60" authorId="1">
      <text>
        <t>Davon-Prüfung Total Währung mit Unterposition Schweizer Franken</t>
      </text>
    </comment>
    <comment ref="AN61" authorId="1">
      <text>
        <t>Davon-Prüfung Total Währung mit Unterposition Schweizer Franken</t>
      </text>
    </comment>
    <comment ref="AN62" authorId="1">
      <text>
        <t>Davon-Prüfung Total Währung mit Unterposition Schweizer Franken</t>
      </text>
    </comment>
    <comment ref="AN63" authorId="1">
      <text>
        <t>Davon-Prüfung Total Währung mit Unterposition Schweizer Franken</t>
      </text>
    </comment>
    <comment ref="AN64" authorId="1">
      <text>
        <t>Davon-Prüfung Total Währung mit Unterposition Schweizer Franken</t>
      </text>
    </comment>
    <comment ref="AN65" authorId="1">
      <text>
        <t>Davon-Prüfung Total Währung mit Unterposition Schweizer Franken</t>
      </text>
    </comment>
    <comment ref="AN69" authorId="1">
      <text>
        <t>Davon-Prüfung Total Währung mit Unterposition Schweizer Franken</t>
      </text>
    </comment>
    <comment ref="AN70" authorId="1">
      <text>
        <t>Davon-Prüfung Total Währung mit Unterposition Schweizer Franken</t>
      </text>
    </comment>
    <comment ref="AN71" authorId="1">
      <text>
        <t>Davon-Prüfung Total Währung mit Unterposition Schweizer Franken</t>
      </text>
    </comment>
    <comment ref="AN72" authorId="1">
      <text>
        <t>Davon-Prüfung Total Währung mit Unterposition Schweizer Franken</t>
      </text>
    </comment>
    <comment ref="AN73" authorId="1">
      <text>
        <t>Davon-Prüfung Total Währung mit Unterposition Schweizer Franken</t>
      </text>
    </comment>
    <comment ref="AN79" authorId="1">
      <text>
        <t>Davon-Prüfung Total Währung mit Unterposition Schweizer Franken</t>
      </text>
    </comment>
    <comment ref="AN80" authorId="1">
      <text>
        <t>Davon-Prüfung Total Währung mit Unterposition Schweizer Franken</t>
      </text>
    </comment>
    <comment ref="AN81" authorId="1">
      <text>
        <t>Davon-Prüfung Total Währung mit Unterposition Schweizer Franken</t>
      </text>
    </comment>
    <comment ref="AO53" authorId="1">
      <text>
        <t>Davon-Prüfung Total Währung mit Unterposition Schweizer Franken</t>
      </text>
    </comment>
    <comment ref="AO58" authorId="1">
      <text>
        <t>Davon-Prüfung Total Währung mit Unterposition Schweizer Franken</t>
      </text>
    </comment>
    <comment ref="AO59" authorId="1">
      <text>
        <t>Davon-Prüfung Total Währung mit Unterposition Schweizer Franken</t>
      </text>
    </comment>
    <comment ref="AO60" authorId="1">
      <text>
        <t>Davon-Prüfung Total Währung mit Unterposition Schweizer Franken</t>
      </text>
    </comment>
    <comment ref="AO61" authorId="1">
      <text>
        <t>Davon-Prüfung Total Währung mit Unterposition Schweizer Franken</t>
      </text>
    </comment>
    <comment ref="AO62" authorId="1">
      <text>
        <t>Davon-Prüfung Total Währung mit Unterposition Schweizer Franken</t>
      </text>
    </comment>
    <comment ref="AO63" authorId="1">
      <text>
        <t>Davon-Prüfung Total Währung mit Unterposition Schweizer Franken</t>
      </text>
    </comment>
    <comment ref="AO64" authorId="1">
      <text>
        <t>Davon-Prüfung Total Währung mit Unterposition Schweizer Franken</t>
      </text>
    </comment>
    <comment ref="AO65" authorId="1">
      <text>
        <t>Davon-Prüfung Total Währung mit Unterposition Schweizer Franken</t>
      </text>
    </comment>
    <comment ref="AO69" authorId="1">
      <text>
        <t>Davon-Prüfung Total Währung mit Unterposition Schweizer Franken</t>
      </text>
    </comment>
    <comment ref="AO70" authorId="1">
      <text>
        <t>Davon-Prüfung Total Währung mit Unterposition Schweizer Franken</t>
      </text>
    </comment>
    <comment ref="AO71" authorId="1">
      <text>
        <t>Davon-Prüfung Total Währung mit Unterposition Schweizer Franken</t>
      </text>
    </comment>
    <comment ref="AO72" authorId="1">
      <text>
        <t>Davon-Prüfung Total Währung mit Unterposition Schweizer Franken</t>
      </text>
    </comment>
    <comment ref="AO73" authorId="1">
      <text>
        <t>Davon-Prüfung Total Währung mit Unterposition Schweizer Franken</t>
      </text>
    </comment>
    <comment ref="AO79" authorId="1">
      <text>
        <t>Davon-Prüfung Total Währung mit Unterposition Schweizer Franken</t>
      </text>
    </comment>
    <comment ref="AO80" authorId="1">
      <text>
        <t>Davon-Prüfung Total Währung mit Unterposition Schweizer Franken</t>
      </text>
    </comment>
    <comment ref="AO81" authorId="1">
      <text>
        <t>Davon-Prüfung Total Währung mit Unterposition Schweizer Franken</t>
      </text>
    </comment>
    <comment ref="AP58" authorId="1">
      <text>
        <t>Davon-Prüfung Total Währung mit Unterposition Schweizer Franken</t>
      </text>
    </comment>
    <comment ref="AP59" authorId="1">
      <text>
        <t>Davon-Prüfung Total Währung mit Unterposition Schweizer Franken</t>
      </text>
    </comment>
    <comment ref="AP60" authorId="1">
      <text>
        <t>Davon-Prüfung Total Währung mit Unterposition Schweizer Franken</t>
      </text>
    </comment>
    <comment ref="AP61" authorId="1">
      <text>
        <t>Davon-Prüfung Total Währung mit Unterposition Schweizer Franken</t>
      </text>
    </comment>
    <comment ref="AP62" authorId="1">
      <text>
        <t>Davon-Prüfung Total Währung mit Unterposition Schweizer Franken</t>
      </text>
    </comment>
    <comment ref="AP63" authorId="1">
      <text>
        <t>Davon-Prüfung Total Währung mit Unterposition Schweizer Franken</t>
      </text>
    </comment>
    <comment ref="AP64" authorId="1">
      <text>
        <t>Davon-Prüfung Total Währung mit Unterposition Schweizer Franken</t>
      </text>
    </comment>
    <comment ref="AP65" authorId="1">
      <text>
        <t>Davon-Prüfung Total Währung mit Unterposition Schweizer Franken</t>
      </text>
    </comment>
    <comment ref="AP69" authorId="1">
      <text>
        <t>Davon-Prüfung Total Währung mit Unterposition Schweizer Franken</t>
      </text>
    </comment>
    <comment ref="AP70" authorId="1">
      <text>
        <t>Davon-Prüfung Total Währung mit Unterposition Schweizer Franken</t>
      </text>
    </comment>
    <comment ref="AP71" authorId="1">
      <text>
        <t>Davon-Prüfung Total Währung mit Unterposition Schweizer Franken</t>
      </text>
    </comment>
    <comment ref="AP72" authorId="1">
      <text>
        <t>Davon-Prüfung Total Währung mit Unterposition Schweizer Franken</t>
      </text>
    </comment>
    <comment ref="AP73" authorId="1">
      <text>
        <t>Davon-Prüfung Total Währung mit Unterposition Schweizer Franken</t>
      </text>
    </comment>
    <comment ref="AP79" authorId="1">
      <text>
        <t>Davon-Prüfung Total Währung mit Unterposition Schweizer Franken</t>
      </text>
    </comment>
    <comment ref="AP80" authorId="1">
      <text>
        <t>Davon-Prüfung Total Währung mit Unterposition Schweizer Franken</t>
      </text>
    </comment>
    <comment ref="AP81" authorId="1">
      <text>
        <t>Davon-Prüfung Total Währung mit Unterposition Schweizer Franken</t>
      </text>
    </comment>
    <comment ref="AQ58" authorId="1">
      <text>
        <t>Davon-Prüfung Total Währung mit Unterposition Schweizer Franken</t>
      </text>
    </comment>
    <comment ref="AQ59" authorId="1">
      <text>
        <t>Davon-Prüfung Total Währung mit Unterposition Schweizer Franken</t>
      </text>
    </comment>
    <comment ref="AQ60" authorId="1">
      <text>
        <t>Davon-Prüfung Total Währung mit Unterposition Schweizer Franken</t>
      </text>
    </comment>
    <comment ref="AQ61" authorId="1">
      <text>
        <t>Davon-Prüfung Total Währung mit Unterposition Schweizer Franken</t>
      </text>
    </comment>
    <comment ref="AQ62" authorId="1">
      <text>
        <t>Davon-Prüfung Total Währung mit Unterposition Schweizer Franken</t>
      </text>
    </comment>
    <comment ref="AQ63" authorId="1">
      <text>
        <t>Davon-Prüfung Total Währung mit Unterposition Schweizer Franken</t>
      </text>
    </comment>
    <comment ref="AQ64" authorId="1">
      <text>
        <t>Davon-Prüfung Total Währung mit Unterposition Schweizer Franken</t>
      </text>
    </comment>
    <comment ref="AQ65" authorId="1">
      <text>
        <t>Davon-Prüfung Total Währung mit Unterposition Schweizer Franken</t>
      </text>
    </comment>
    <comment ref="AQ69" authorId="1">
      <text>
        <t>Davon-Prüfung Total Währung mit Unterposition Schweizer Franken</t>
      </text>
    </comment>
    <comment ref="AQ70" authorId="1">
      <text>
        <t>Davon-Prüfung Total Währung mit Unterposition Schweizer Franken</t>
      </text>
    </comment>
    <comment ref="AQ71" authorId="1">
      <text>
        <t>Davon-Prüfung Total Währung mit Unterposition Schweizer Franken</t>
      </text>
    </comment>
    <comment ref="AQ72" authorId="1">
      <text>
        <t>Davon-Prüfung Total Währung mit Unterposition Schweizer Franken</t>
      </text>
    </comment>
    <comment ref="AQ73" authorId="1">
      <text>
        <t>Davon-Prüfung Total Währung mit Unterposition Schweizer Franken</t>
      </text>
    </comment>
    <comment ref="AQ79" authorId="1">
      <text>
        <t>Davon-Prüfung Total Währung mit Unterposition Schweizer Franken</t>
      </text>
    </comment>
    <comment ref="AQ80" authorId="1">
      <text>
        <t>Davon-Prüfung Total Währung mit Unterposition Schweizer Franken</t>
      </text>
    </comment>
    <comment ref="AQ81" authorId="1">
      <text>
        <t>Davon-Prüfung Total Währung mit Unterposition Schweizer Franken</t>
      </text>
    </comment>
    <comment ref="AR58" authorId="1">
      <text>
        <t>Davon-Prüfung Total Währung mit Unterposition Schweizer Franken</t>
      </text>
    </comment>
    <comment ref="AR59" authorId="1">
      <text>
        <t>Davon-Prüfung Total Währung mit Unterposition Schweizer Franken</t>
      </text>
    </comment>
    <comment ref="AR60" authorId="1">
      <text>
        <t>Davon-Prüfung Total Währung mit Unterposition Schweizer Franken</t>
      </text>
    </comment>
    <comment ref="AR61" authorId="1">
      <text>
        <t>Davon-Prüfung Total Währung mit Unterposition Schweizer Franken</t>
      </text>
    </comment>
    <comment ref="AR62" authorId="1">
      <text>
        <t>Davon-Prüfung Total Währung mit Unterposition Schweizer Franken</t>
      </text>
    </comment>
    <comment ref="AR63" authorId="1">
      <text>
        <t>Davon-Prüfung Total Währung mit Unterposition Schweizer Franken</t>
      </text>
    </comment>
    <comment ref="AR64" authorId="1">
      <text>
        <t>Davon-Prüfung Total Währung mit Unterposition Schweizer Franken</t>
      </text>
    </comment>
    <comment ref="AR65" authorId="1">
      <text>
        <t>Davon-Prüfung Total Währung mit Unterposition Schweizer Franken</t>
      </text>
    </comment>
    <comment ref="AR69" authorId="1">
      <text>
        <t>Davon-Prüfung Total Währung mit Unterposition Schweizer Franken</t>
      </text>
    </comment>
    <comment ref="AR70" authorId="1">
      <text>
        <t>Davon-Prüfung Total Währung mit Unterposition Schweizer Franken</t>
      </text>
    </comment>
    <comment ref="AR71" authorId="1">
      <text>
        <t>Davon-Prüfung Total Währung mit Unterposition Schweizer Franken</t>
      </text>
    </comment>
    <comment ref="AR72" authorId="1">
      <text>
        <t>Davon-Prüfung Total Währung mit Unterposition Schweizer Franken</t>
      </text>
    </comment>
    <comment ref="AR73" authorId="1">
      <text>
        <t>Davon-Prüfung Total Währung mit Unterposition Schweizer Franken</t>
      </text>
    </comment>
    <comment ref="AR79" authorId="1">
      <text>
        <t>Davon-Prüfung Total Währung mit Unterposition Schweizer Franken</t>
      </text>
    </comment>
    <comment ref="AR80" authorId="1">
      <text>
        <t>Davon-Prüfung Total Währung mit Unterposition Schweizer Franken</t>
      </text>
    </comment>
    <comment ref="AR81" authorId="1">
      <text>
        <t>Davon-Prüfung Total Währung mit Unterposition Schweizer Franken</t>
      </text>
    </comment>
    <comment ref="AS58" authorId="1">
      <text>
        <t>Davon-Prüfung Total Währung mit Unterposition Schweizer Franken</t>
      </text>
    </comment>
    <comment ref="AS59" authorId="1">
      <text>
        <t>Davon-Prüfung Total Währung mit Unterposition Schweizer Franken</t>
      </text>
    </comment>
    <comment ref="AS60" authorId="1">
      <text>
        <t>Davon-Prüfung Total Währung mit Unterposition Schweizer Franken</t>
      </text>
    </comment>
    <comment ref="AS61" authorId="1">
      <text>
        <t>Davon-Prüfung Total Währung mit Unterposition Schweizer Franken</t>
      </text>
    </comment>
    <comment ref="AS62" authorId="1">
      <text>
        <t>Davon-Prüfung Total Währung mit Unterposition Schweizer Franken</t>
      </text>
    </comment>
    <comment ref="AS69" authorId="1">
      <text>
        <t>Davon-Prüfung Total Währung mit Unterposition Schweizer Franken</t>
      </text>
    </comment>
    <comment ref="AS70" authorId="1">
      <text>
        <t>Davon-Prüfung Total Währung mit Unterposition Schweizer Franken</t>
      </text>
    </comment>
    <comment ref="AS79" authorId="1">
      <text>
        <t>Davon-Prüfung Total Währung mit Unterposition Schweizer Franken</t>
      </text>
    </comment>
    <comment ref="AS80" authorId="1">
      <text>
        <t>Davon-Prüfung Total Währung mit Unterposition Schweizer Franken</t>
      </text>
    </comment>
    <comment ref="AS81" authorId="1">
      <text>
        <t>Davon-Prüfung Total Währung mit Unterposition Schweizer Franken</t>
      </text>
    </comment>
    <comment ref="AT58" authorId="1">
      <text>
        <t>Davon-Prüfung Total Währung mit Unterposition Schweizer Franken</t>
      </text>
    </comment>
    <comment ref="AT59" authorId="1">
      <text>
        <t>Davon-Prüfung Total Währung mit Unterposition Schweizer Franken</t>
      </text>
    </comment>
    <comment ref="AT60" authorId="1">
      <text>
        <t>Davon-Prüfung Total Währung mit Unterposition Schweizer Franken</t>
      </text>
    </comment>
    <comment ref="AT61" authorId="1">
      <text>
        <t>Davon-Prüfung Total Währung mit Unterposition Schweizer Franken</t>
      </text>
    </comment>
    <comment ref="AT62" authorId="1">
      <text>
        <t>Davon-Prüfung Total Währung mit Unterposition Schweizer Franken</t>
      </text>
    </comment>
    <comment ref="AT63" authorId="1">
      <text>
        <t>Davon-Prüfung Total Währung mit Unterposition Schweizer Franken</t>
      </text>
    </comment>
    <comment ref="AT64" authorId="1">
      <text>
        <t>Davon-Prüfung Total Währung mit Unterposition Schweizer Franken</t>
      </text>
    </comment>
    <comment ref="AT65" authorId="1">
      <text>
        <t>Davon-Prüfung Total Währung mit Unterposition Schweizer Franken</t>
      </text>
    </comment>
    <comment ref="AT66" authorId="1">
      <text>
        <t>Davon-Prüfung Total Währung mit Unterposition Schweizer Franken</t>
      </text>
    </comment>
    <comment ref="AT69" authorId="1">
      <text>
        <t>Davon-Prüfung Total Währung mit Unterposition Schweizer Franken</t>
      </text>
    </comment>
    <comment ref="AT70" authorId="1">
      <text>
        <t>Davon-Prüfung Total Währung mit Unterposition Schweizer Franken</t>
      </text>
    </comment>
    <comment ref="AT71" authorId="1">
      <text>
        <t>Davon-Prüfung Total Währung mit Unterposition Schweizer Franken</t>
      </text>
    </comment>
    <comment ref="AT72" authorId="1">
      <text>
        <t>Davon-Prüfung Total Währung mit Unterposition Schweizer Franken</t>
      </text>
    </comment>
    <comment ref="AT73" authorId="1">
      <text>
        <t>Davon-Prüfung Total Währung mit Unterposition Schweizer Franken</t>
      </text>
    </comment>
    <comment ref="AT74" authorId="1">
      <text>
        <t>Davon-Prüfung Total Währung mit Unterposition Schweizer Franken</t>
      </text>
    </comment>
    <comment ref="AT78" authorId="1">
      <text>
        <t>Davon-Prüfung Total Währung mit Unterposition Schweizer Franken</t>
      </text>
    </comment>
    <comment ref="AT79" authorId="1">
      <text>
        <t>Davon-Prüfung Total Währung mit Unterposition Schweizer Franken</t>
      </text>
    </comment>
    <comment ref="AT80" authorId="1">
      <text>
        <t>Davon-Prüfung Total Währung mit Unterposition Schweizer Franken</t>
      </text>
    </comment>
    <comment ref="AT81" authorId="1">
      <text>
        <t>Davon-Prüfung Total Währung mit Unterposition Schweizer Franken</t>
      </text>
    </comment>
    <comment ref="AU58" authorId="1">
      <text>
        <t>Davon-Prüfung Total Währung mit Unterposition Schweizer Franken</t>
      </text>
    </comment>
    <comment ref="AU59" authorId="1">
      <text>
        <t>Davon-Prüfung Total Währung mit Unterposition Schweizer Franken</t>
      </text>
    </comment>
    <comment ref="AU60" authorId="1">
      <text>
        <t>Davon-Prüfung Total Währung mit Unterposition Schweizer Franken</t>
      </text>
    </comment>
    <comment ref="AU61" authorId="1">
      <text>
        <t>Davon-Prüfung Total Währung mit Unterposition Schweizer Franken</t>
      </text>
    </comment>
    <comment ref="AU62" authorId="1">
      <text>
        <t>Davon-Prüfung Total Währung mit Unterposition Schweizer Franken</t>
      </text>
    </comment>
    <comment ref="AU63" authorId="1">
      <text>
        <t>Davon-Prüfung Total Währung mit Unterposition Schweizer Franken</t>
      </text>
    </comment>
    <comment ref="AU64" authorId="1">
      <text>
        <t>Davon-Prüfung Total Währung mit Unterposition Schweizer Franken</t>
      </text>
    </comment>
    <comment ref="AU65" authorId="1">
      <text>
        <t>Davon-Prüfung Total Währung mit Unterposition Schweizer Franken</t>
      </text>
    </comment>
    <comment ref="AU66" authorId="1">
      <text>
        <t>Davon-Prüfung Total Währung mit Unterposition Schweizer Franken</t>
      </text>
    </comment>
    <comment ref="AU68" authorId="1">
      <text>
        <t>Davon-Prüfung Total Währung mit Unterposition Schweizer Franken</t>
      </text>
    </comment>
    <comment ref="AU69" authorId="1">
      <text>
        <t>Davon-Prüfung Total Währung mit Unterposition Schweizer Franken</t>
      </text>
    </comment>
    <comment ref="AU70" authorId="1">
      <text>
        <t>Davon-Prüfung Total Währung mit Unterposition Schweizer Franken</t>
      </text>
    </comment>
    <comment ref="AU71" authorId="1">
      <text>
        <t>Davon-Prüfung Total Währung mit Unterposition Schweizer Franken</t>
      </text>
    </comment>
    <comment ref="AU72" authorId="1">
      <text>
        <t>Davon-Prüfung Total Währung mit Unterposition Schweizer Franken</t>
      </text>
    </comment>
    <comment ref="AU73" authorId="1">
      <text>
        <t>Davon-Prüfung Total Währung mit Unterposition Schweizer Franken</t>
      </text>
    </comment>
    <comment ref="AU74" authorId="1">
      <text>
        <t>Davon-Prüfung Total Währung mit Unterposition Schweizer Franken</t>
      </text>
    </comment>
    <comment ref="AU76" authorId="1">
      <text>
        <t>Davon-Prüfung Total Währung mit Unterposition Schweizer Franken</t>
      </text>
    </comment>
    <comment ref="AU77" authorId="1">
      <text>
        <t>Davon-Prüfung Total Währung mit Unterposition Schweizer Franken</t>
      </text>
    </comment>
    <comment ref="AU78" authorId="1">
      <text>
        <t>Davon-Prüfung Total Währung mit Unterposition Schweizer Franken</t>
      </text>
    </comment>
    <comment ref="AU79" authorId="1">
      <text>
        <t>Davon-Prüfung Total Währung mit Unterposition Schweizer Franken</t>
      </text>
    </comment>
    <comment ref="AU80" authorId="1">
      <text>
        <t>Davon-Prüfung Total Währung mit Unterposition Schweizer Franken</t>
      </text>
    </comment>
    <comment ref="AU81" authorId="1">
      <text>
        <t>Davon-Prüfung Total Währung mit Unterposition Schweizer Franken</t>
      </text>
    </comment>
    <comment ref="AV53" authorId="1">
      <text>
        <t>Davon-Prüfung Total Währung mit Unterposition Schweizer Franken</t>
      </text>
    </comment>
    <comment ref="AV54" authorId="1">
      <text>
        <t>Davon-Prüfung Total Währung mit Unterposition Schweizer Franken</t>
      </text>
    </comment>
    <comment ref="AV55" authorId="1">
      <text>
        <t>Davon-Prüfung Total Währung mit Unterposition Schweizer Franken</t>
      </text>
    </comment>
    <comment ref="AV56" authorId="1">
      <text>
        <t>Davon-Prüfung Total Währung mit Unterposition Schweizer Franken</t>
      </text>
    </comment>
    <comment ref="AV57" authorId="1">
      <text>
        <t>Davon-Prüfung Total Währung mit Unterposition Schweizer Franken</t>
      </text>
    </comment>
    <comment ref="AV58" authorId="1">
      <text>
        <t>Davon-Prüfung Total Währung mit Unterposition Schweizer Franken</t>
      </text>
    </comment>
    <comment ref="AV59" authorId="1">
      <text>
        <t>Davon-Prüfung Total Währung mit Unterposition Schweizer Franken</t>
      </text>
    </comment>
    <comment ref="AV60" authorId="1">
      <text>
        <t>Davon-Prüfung Total Währung mit Unterposition Schweizer Franken</t>
      </text>
    </comment>
    <comment ref="AV61" authorId="1">
      <text>
        <t>Davon-Prüfung Total Währung mit Unterposition Schweizer Franken</t>
      </text>
    </comment>
    <comment ref="AV62" authorId="1">
      <text>
        <t>Davon-Prüfung Total Währung mit Unterposition Schweizer Franken</t>
      </text>
    </comment>
    <comment ref="AV63" authorId="1">
      <text>
        <t>Davon-Prüfung Total Währung mit Unterposition Schweizer Franken</t>
      </text>
    </comment>
    <comment ref="AV64" authorId="1">
      <text>
        <t>Davon-Prüfung Total Währung mit Unterposition Schweizer Franken</t>
      </text>
    </comment>
    <comment ref="AV65" authorId="1">
      <text>
        <t>Davon-Prüfung Total Währung mit Unterposition Schweizer Franken</t>
      </text>
    </comment>
    <comment ref="AV66" authorId="1">
      <text>
        <t>Davon-Prüfung Total Währung mit Unterposition Schweizer Franken</t>
      </text>
    </comment>
    <comment ref="AV67" authorId="1">
      <text>
        <t>Davon-Prüfung Total Währung mit Unterposition Schweizer Franken</t>
      </text>
    </comment>
    <comment ref="AV68" authorId="1">
      <text>
        <t>Davon-Prüfung Total Währung mit Unterposition Schweizer Franken</t>
      </text>
    </comment>
    <comment ref="AV69" authorId="1">
      <text>
        <t>Davon-Prüfung Total Währung mit Unterposition Schweizer Franken</t>
      </text>
    </comment>
    <comment ref="AV70" authorId="1">
      <text>
        <t>Davon-Prüfung Total Währung mit Unterposition Schweizer Franken</t>
      </text>
    </comment>
    <comment ref="AV71" authorId="1">
      <text>
        <t>Davon-Prüfung Total Währung mit Unterposition Schweizer Franken</t>
      </text>
    </comment>
    <comment ref="AV72" authorId="1">
      <text>
        <t>Davon-Prüfung Total Währung mit Unterposition Schweizer Franken</t>
      </text>
    </comment>
    <comment ref="AV73" authorId="1">
      <text>
        <t>Davon-Prüfung Total Währung mit Unterposition Schweizer Franken</t>
      </text>
    </comment>
    <comment ref="AV74" authorId="1">
      <text>
        <t>Davon-Prüfung Total Währung mit Unterposition Schweizer Franken</t>
      </text>
    </comment>
    <comment ref="AV75" authorId="1">
      <text>
        <t>Davon-Prüfung Total Währung mit Unterposition Schweizer Franken</t>
      </text>
    </comment>
    <comment ref="AV76" authorId="1">
      <text>
        <t>Davon-Prüfung Total Währung mit Unterposition Schweizer Franken</t>
      </text>
    </comment>
    <comment ref="AV77" authorId="1">
      <text>
        <t>Davon-Prüfung Total Währung mit Unterposition Schweizer Franken</t>
      </text>
    </comment>
    <comment ref="AV78" authorId="1">
      <text>
        <t>Davon-Prüfung Total Währung mit Unterposition Schweizer Franken</t>
      </text>
    </comment>
    <comment ref="AV79" authorId="1">
      <text>
        <t>Davon-Prüfung Total Währung mit Unterposition Schweizer Franken</t>
      </text>
    </comment>
    <comment ref="AV80" authorId="1">
      <text>
        <t>Davon-Prüfung Total Währung mit Unterposition Schweizer Franken</t>
      </text>
    </comment>
    <comment ref="AV81" authorId="1">
      <text>
        <t>Davon-Prüfung Total Währung mit Unterposition Schweizer Franken</t>
      </text>
    </comment>
  </commentList>
</comments>
</file>

<file path=xl/comments4.xml><?xml version="1.0" encoding="utf-8"?>
<comments xmlns="http://schemas.openxmlformats.org/spreadsheetml/2006/main">
  <authors>
    <author/>
    <author>SNB</author>
  </authors>
  <commentList>
    <comment ref="AE21" authorId="1">
      <text>
        <t>Total Finanzielle Unternehmen</t>
      </text>
    </comment>
    <comment ref="AE22" authorId="1">
      <text>
        <t>Total Finanzielle Unternehmen</t>
      </text>
    </comment>
    <comment ref="AE23" authorId="1">
      <text>
        <t>Total Finanzielle Unternehmen</t>
      </text>
    </comment>
    <comment ref="AE24" authorId="1">
      <text>
        <t>Total Finanzielle Unternehmen</t>
      </text>
    </comment>
    <comment ref="AE25" authorId="1">
      <text>
        <t>Total Finanzielle Unternehmen</t>
      </text>
    </comment>
    <comment ref="AE26" authorId="1">
      <text>
        <t>Total Finanzielle Unternehmen</t>
      </text>
    </comment>
    <comment ref="AE27" authorId="1">
      <text>
        <t>Total Finanzielle Unternehmen</t>
      </text>
    </comment>
    <comment ref="AE28" authorId="1">
      <text>
        <t>Total Finanzielle Unternehmen</t>
      </text>
    </comment>
    <comment ref="AE29" authorId="1">
      <text>
        <t>Total Finanzielle Unternehmen</t>
      </text>
    </comment>
    <comment ref="AE30" authorId="1">
      <text>
        <t>Total Finanzielle Unternehmen</t>
      </text>
    </comment>
    <comment ref="AE31" authorId="1">
      <text>
        <t>Total Finanzielle Unternehmen</t>
      </text>
    </comment>
    <comment ref="AE32" authorId="1">
      <text>
        <t>Total Finanzielle Unternehmen</t>
      </text>
    </comment>
    <comment ref="AE33" authorId="1">
      <text>
        <t>Total Finanzielle Unternehmen</t>
      </text>
    </comment>
    <comment ref="AE34" authorId="1">
      <text>
        <t>Total Finanzielle Unternehmen</t>
      </text>
    </comment>
    <comment ref="AE35" authorId="1">
      <text>
        <t>Total Finanzielle Unternehmen</t>
      </text>
    </comment>
    <comment ref="AE36" authorId="1">
      <text>
        <t>Total Finanzielle Unternehmen</t>
      </text>
    </comment>
    <comment ref="AE37" authorId="1">
      <text>
        <t>Total Finanzielle Unternehmen</t>
      </text>
    </comment>
    <comment ref="AE38" authorId="1">
      <text>
        <t>Total Finanzielle Unternehmen</t>
      </text>
    </comment>
    <comment ref="AE39" authorId="1">
      <text>
        <t>Total Finanzielle Unternehmen</t>
      </text>
    </comment>
    <comment ref="AE43" authorId="1">
      <text>
        <t>Total Finanzielle Unternehmen</t>
      </text>
    </comment>
    <comment ref="AE44" authorId="1">
      <text>
        <t>Total Finanzielle Unternehmen</t>
      </text>
    </comment>
    <comment ref="AE45" authorId="1">
      <text>
        <t>Total Finanzielle Unternehmen</t>
      </text>
    </comment>
    <comment ref="AE46" authorId="1">
      <text>
        <t>Total Finanzielle Unternehmen</t>
      </text>
    </comment>
    <comment ref="AE47" authorId="1">
      <text>
        <t>Total Finanzielle Unternehmen</t>
      </text>
    </comment>
    <comment ref="AE50" authorId="1">
      <text>
        <t>Total Finanzielle Unternehmen</t>
      </text>
    </comment>
    <comment ref="AE51" authorId="1">
      <text>
        <t>Total Finanzielle Unternehmen</t>
      </text>
    </comment>
    <comment ref="AE52" authorId="1">
      <text>
        <t>Total Finanzielle Unternehmen</t>
      </text>
    </comment>
    <comment ref="AE53" authorId="1">
      <text>
        <t>Total Finanzielle Unternehmen</t>
      </text>
    </comment>
    <comment ref="AE54" authorId="1">
      <text>
        <t>Total Finanzielle Unternehmen</t>
      </text>
    </comment>
    <comment ref="AF25" authorId="1">
      <text>
        <t>Davon-Prüfung Finanzierungs- und Vermögensverwaltungsinstitutionen mit Unterposition Kollektivanlageinstitutionen gemäss KAG</t>
      </text>
    </comment>
    <comment ref="AF26" authorId="1">
      <text>
        <t>Davon-Prüfung Finanzierungs- und Vermögensverwaltungsinstitutionen mit Unterposition Kollektivanlageinstitutionen gemäss KAG</t>
      </text>
    </comment>
    <comment ref="AF27" authorId="1">
      <text>
        <t>Davon-Prüfung Finanzierungs- und Vermögensverwaltungsinstitutionen mit Unterposition Kollektivanlageinstitutionen gemäss KAG</t>
      </text>
    </comment>
    <comment ref="AF28" authorId="1">
      <text>
        <t>Davon-Prüfung Finanzierungs- und Vermögensverwaltungsinstitutionen mit Unterposition Kollektivanlageinstitutionen gemäss KAG</t>
      </text>
    </comment>
    <comment ref="AF29" authorId="1">
      <text>
        <t>Davon-Prüfung Finanzierungs- und Vermögensverwaltungsinstitutionen mit Unterposition Kollektivanlageinstitutionen gemäss KAG</t>
      </text>
    </comment>
    <comment ref="AF30" authorId="1">
      <text>
        <t>Davon-Prüfung Finanzierungs- und Vermögensverwaltungsinstitutionen mit Unterposition Kollektivanlageinstitutionen gemäss KAG</t>
      </text>
    </comment>
    <comment ref="AF31" authorId="1">
      <text>
        <t>Davon-Prüfung Finanzierungs- und Vermögensverwaltungsinstitutionen mit Unterposition Kollektivanlageinstitutionen gemäss KAG</t>
      </text>
    </comment>
    <comment ref="AF32" authorId="1">
      <text>
        <t>Davon-Prüfung Finanzierungs- und Vermögensverwaltungsinstitutionen mit Unterposition Kollektivanlageinstitutionen gemäss KAG</t>
      </text>
    </comment>
    <comment ref="AF33" authorId="1">
      <text>
        <t>Davon-Prüfung Finanzierungs- und Vermögensverwaltungsinstitutionen mit Unterposition Kollektivanlageinstitutionen gemäss KAG</t>
      </text>
    </comment>
    <comment ref="AF34" authorId="1">
      <text>
        <t>Davon-Prüfung Finanzierungs- und Vermögensverwaltungsinstitutionen mit Unterposition Kollektivanlageinstitutionen gemäss KAG</t>
      </text>
    </comment>
    <comment ref="AF35" authorId="1">
      <text>
        <t>Davon-Prüfung Finanzierungs- und Vermögensverwaltungsinstitutionen mit Unterposition Kollektivanlageinstitutionen gemäss KAG</t>
      </text>
    </comment>
    <comment ref="AF36" authorId="1">
      <text>
        <t>Davon-Prüfung Finanzierungs- und Vermögensverwaltungsinstitutionen mit Unterposition Kollektivanlageinstitutionen gemäss KAG</t>
      </text>
    </comment>
    <comment ref="AF37" authorId="1">
      <text>
        <t>Davon-Prüfung Finanzierungs- und Vermögensverwaltungsinstitutionen mit Unterposition Kollektivanlageinstitutionen gemäss KAG</t>
      </text>
    </comment>
    <comment ref="AF38" authorId="1">
      <text>
        <t>Davon-Prüfung Finanzierungs- und Vermögensverwaltungsinstitutionen mit Unterposition Kollektivanlageinstitutionen gemäss KAG</t>
      </text>
    </comment>
    <comment ref="AF39" authorId="1">
      <text>
        <t>Davon-Prüfung Finanzierungs- und Vermögensverwaltungsinstitutionen mit Unterposition Kollektivanlageinstitutionen gemäss KAG</t>
      </text>
    </comment>
    <comment ref="AF43" authorId="1">
      <text>
        <t>Davon-Prüfung Finanzierungs- und Vermögensverwaltungsinstitutionen mit Unterposition Kollektivanlageinstitutionen gemäss KAG</t>
      </text>
    </comment>
    <comment ref="AF44" authorId="1">
      <text>
        <t>Davon-Prüfung Finanzierungs- und Vermögensverwaltungsinstitutionen mit Unterposition Kollektivanlageinstitutionen gemäss KAG</t>
      </text>
    </comment>
    <comment ref="AF45" authorId="1">
      <text>
        <t>Davon-Prüfung Finanzierungs- und Vermögensverwaltungsinstitutionen mit Unterposition Kollektivanlageinstitutionen gemäss KAG</t>
      </text>
    </comment>
    <comment ref="AF46" authorId="1">
      <text>
        <t>Davon-Prüfung Finanzierungs- und Vermögensverwaltungsinstitutionen mit Unterposition Kollektivanlageinstitutionen gemäss KAG</t>
      </text>
    </comment>
    <comment ref="AF52" authorId="1">
      <text>
        <t>Davon-Prüfung Finanzierungs- und Vermögensverwaltungsinstitutionen mit Unterposition Kollektivanlageinstitutionen gemäss KAG</t>
      </text>
    </comment>
    <comment ref="AF53" authorId="1">
      <text>
        <t>Davon-Prüfung Finanzierungs- und Vermögensverwaltungsinstitutionen mit Unterposition Kollektivanlageinstitutionen gemäss KAG</t>
      </text>
    </comment>
    <comment ref="AF54" authorId="1">
      <text>
        <t>Davon-Prüfung Finanzierungs- und Vermögensverwaltungsinstitutionen mit Unterposition Kollektivanlageinstitutionen gemäss KAG</t>
      </text>
    </comment>
    <comment ref="AG25" authorId="1">
      <text>
        <t>Davon-Prüfung Versicherungen und Pensionskassen mit Unterposition Pensionskassen</t>
      </text>
    </comment>
    <comment ref="AG26" authorId="1">
      <text>
        <t>Davon-Prüfung Versicherungen und Pensionskassen mit Unterposition Pensionskassen</t>
      </text>
    </comment>
    <comment ref="AG27" authorId="1">
      <text>
        <t>Davon-Prüfung Versicherungen und Pensionskassen mit Unterposition Pensionskassen</t>
      </text>
    </comment>
    <comment ref="AG28" authorId="1">
      <text>
        <t>Davon-Prüfung Versicherungen und Pensionskassen mit Unterposition Pensionskassen</t>
      </text>
    </comment>
    <comment ref="AG29" authorId="1">
      <text>
        <t>Davon-Prüfung Versicherungen und Pensionskassen mit Unterposition Pensionskassen</t>
      </text>
    </comment>
    <comment ref="AG30" authorId="1">
      <text>
        <t>Davon-Prüfung Versicherungen und Pensionskassen mit Unterposition Pensionskassen</t>
      </text>
    </comment>
    <comment ref="AG31" authorId="1">
      <text>
        <t>Davon-Prüfung Versicherungen und Pensionskassen mit Unterposition Pensionskassen</t>
      </text>
    </comment>
    <comment ref="AG32" authorId="1">
      <text>
        <t>Davon-Prüfung Versicherungen und Pensionskassen mit Unterposition Pensionskassen</t>
      </text>
    </comment>
    <comment ref="AG33" authorId="1">
      <text>
        <t>Davon-Prüfung Versicherungen und Pensionskassen mit Unterposition Pensionskassen</t>
      </text>
    </comment>
    <comment ref="AG34" authorId="1">
      <text>
        <t>Davon-Prüfung Versicherungen und Pensionskassen mit Unterposition Pensionskassen</t>
      </text>
    </comment>
    <comment ref="AG35" authorId="1">
      <text>
        <t>Davon-Prüfung Versicherungen und Pensionskassen mit Unterposition Pensionskassen</t>
      </text>
    </comment>
    <comment ref="AG36" authorId="1">
      <text>
        <t>Davon-Prüfung Versicherungen und Pensionskassen mit Unterposition Pensionskassen</t>
      </text>
    </comment>
    <comment ref="AG37" authorId="1">
      <text>
        <t>Davon-Prüfung Versicherungen und Pensionskassen mit Unterposition Pensionskassen</t>
      </text>
    </comment>
    <comment ref="AG38" authorId="1">
      <text>
        <t>Davon-Prüfung Versicherungen und Pensionskassen mit Unterposition Pensionskassen</t>
      </text>
    </comment>
    <comment ref="AG39" authorId="1">
      <text>
        <t>Davon-Prüfung Versicherungen und Pensionskassen mit Unterposition Pensionskassen</t>
      </text>
    </comment>
    <comment ref="AG43" authorId="1">
      <text>
        <t>Davon-Prüfung Versicherungen und Pensionskassen mit Unterposition Pensionskassen</t>
      </text>
    </comment>
    <comment ref="AG44" authorId="1">
      <text>
        <t>Davon-Prüfung Versicherungen und Pensionskassen mit Unterposition Pensionskassen</t>
      </text>
    </comment>
    <comment ref="AG45" authorId="1">
      <text>
        <t>Davon-Prüfung Versicherungen und Pensionskassen mit Unterposition Pensionskassen</t>
      </text>
    </comment>
    <comment ref="AG46" authorId="1">
      <text>
        <t>Davon-Prüfung Versicherungen und Pensionskassen mit Unterposition Pensionskassen</t>
      </text>
    </comment>
    <comment ref="AG52" authorId="1">
      <text>
        <t>Davon-Prüfung Versicherungen und Pensionskassen mit Unterposition Pensionskassen</t>
      </text>
    </comment>
    <comment ref="AG53" authorId="1">
      <text>
        <t>Davon-Prüfung Versicherungen und Pensionskassen mit Unterposition Pensionskassen</t>
      </text>
    </comment>
    <comment ref="AG54" authorId="1">
      <text>
        <t>Davon-Prüfung Versicherungen und Pensionskassen mit Unterposition Pensionskassen</t>
      </text>
    </comment>
    <comment ref="AH25" authorId="1">
      <text>
        <t>Total Öffentliche Hand</t>
      </text>
    </comment>
    <comment ref="AH26" authorId="1">
      <text>
        <t>Total Öffentliche Hand</t>
      </text>
    </comment>
    <comment ref="AH27" authorId="1">
      <text>
        <t>Total Öffentliche Hand</t>
      </text>
    </comment>
    <comment ref="AH28" authorId="1">
      <text>
        <t>Total Öffentliche Hand</t>
      </text>
    </comment>
    <comment ref="AH29" authorId="1">
      <text>
        <t>Total Öffentliche Hand</t>
      </text>
    </comment>
    <comment ref="AH30" authorId="1">
      <text>
        <t>Total Öffentliche Hand</t>
      </text>
    </comment>
    <comment ref="AH31" authorId="1">
      <text>
        <t>Total Öffentliche Hand</t>
      </text>
    </comment>
    <comment ref="AH32" authorId="1">
      <text>
        <t>Total Öffentliche Hand</t>
      </text>
    </comment>
    <comment ref="AH33" authorId="1">
      <text>
        <t>Total Öffentliche Hand</t>
      </text>
    </comment>
    <comment ref="AH34" authorId="1">
      <text>
        <t>Total Öffentliche Hand</t>
      </text>
    </comment>
    <comment ref="AH35" authorId="1">
      <text>
        <t>Total Öffentliche Hand</t>
      </text>
    </comment>
    <comment ref="AH36" authorId="1">
      <text>
        <t>Total Öffentliche Hand</t>
      </text>
    </comment>
    <comment ref="AH37" authorId="1">
      <text>
        <t>Total Öffentliche Hand</t>
      </text>
    </comment>
    <comment ref="AH38" authorId="1">
      <text>
        <t>Total Öffentliche Hand</t>
      </text>
    </comment>
    <comment ref="AH39" authorId="1">
      <text>
        <t>Total Öffentliche Hand</t>
      </text>
    </comment>
    <comment ref="AH43" authorId="1">
      <text>
        <t>Total Öffentliche Hand</t>
      </text>
    </comment>
    <comment ref="AH44" authorId="1">
      <text>
        <t>Total Öffentliche Hand</t>
      </text>
    </comment>
    <comment ref="AH45" authorId="1">
      <text>
        <t>Total Öffentliche Hand</t>
      </text>
    </comment>
    <comment ref="AH46" authorId="1">
      <text>
        <t>Total Öffentliche Hand</t>
      </text>
    </comment>
    <comment ref="AH52" authorId="1">
      <text>
        <t>Total Öffentliche Hand</t>
      </text>
    </comment>
    <comment ref="AH53" authorId="1">
      <text>
        <t>Total Öffentliche Hand</t>
      </text>
    </comment>
    <comment ref="AH54" authorId="1">
      <text>
        <t>Total Öffentliche Hand</t>
      </text>
    </comment>
    <comment ref="AI21" authorId="1">
      <text>
        <t>Total Total Sektorale Gliederung nach ESVG</t>
      </text>
    </comment>
    <comment ref="AI22" authorId="1">
      <text>
        <t>Total Total Sektorale Gliederung nach ESVG</t>
      </text>
    </comment>
    <comment ref="AI23" authorId="1">
      <text>
        <t>Total Total Sektorale Gliederung nach ESVG</t>
      </text>
    </comment>
    <comment ref="AI24" authorId="1">
      <text>
        <t>Total Total Sektorale Gliederung nach ESVG</t>
      </text>
    </comment>
    <comment ref="AI25" authorId="1">
      <text>
        <t>Total Total Sektorale Gliederung nach ESVG</t>
      </text>
    </comment>
    <comment ref="AI26" authorId="1">
      <text>
        <t>Total Total Sektorale Gliederung nach ESVG</t>
      </text>
    </comment>
    <comment ref="AI27" authorId="1">
      <text>
        <t>Total Total Sektorale Gliederung nach ESVG</t>
      </text>
    </comment>
    <comment ref="AI28" authorId="1">
      <text>
        <t>Total Total Sektorale Gliederung nach ESVG</t>
      </text>
    </comment>
    <comment ref="AI29" authorId="1">
      <text>
        <t>Total Total Sektorale Gliederung nach ESVG</t>
      </text>
    </comment>
    <comment ref="AI30" authorId="1">
      <text>
        <t>Total Total Sektorale Gliederung nach ESVG</t>
      </text>
    </comment>
    <comment ref="AI31" authorId="1">
      <text>
        <t>Total Total Sektorale Gliederung nach ESVG</t>
      </text>
    </comment>
    <comment ref="AI32" authorId="1">
      <text>
        <t>Total Total Sektorale Gliederung nach ESVG</t>
      </text>
    </comment>
    <comment ref="AI33" authorId="1">
      <text>
        <t>Total Total Sektorale Gliederung nach ESVG</t>
      </text>
    </comment>
    <comment ref="AI34" authorId="1">
      <text>
        <t>Total Total Sektorale Gliederung nach ESVG</t>
      </text>
    </comment>
    <comment ref="AI35" authorId="1">
      <text>
        <t>Total Total Sektorale Gliederung nach ESVG</t>
      </text>
    </comment>
    <comment ref="AI36" authorId="1">
      <text>
        <t>Total Total Sektorale Gliederung nach ESVG</t>
      </text>
    </comment>
    <comment ref="AI37" authorId="1">
      <text>
        <t>Total Total Sektorale Gliederung nach ESVG</t>
      </text>
    </comment>
    <comment ref="AI38" authorId="1">
      <text>
        <t>Total Total Sektorale Gliederung nach ESVG</t>
      </text>
    </comment>
    <comment ref="AI39" authorId="1">
      <text>
        <t>Total Total Sektorale Gliederung nach ESVG</t>
      </text>
    </comment>
    <comment ref="AI40" authorId="1">
      <text>
        <t>Total Total Sektorale Gliederung nach ESVG</t>
      </text>
    </comment>
    <comment ref="AI41" authorId="1">
      <text>
        <t>Total Total Sektorale Gliederung nach ESVG</t>
      </text>
    </comment>
    <comment ref="AI42" authorId="1">
      <text>
        <t>Total Total Sektorale Gliederung nach ESVG</t>
      </text>
    </comment>
    <comment ref="AI43" authorId="1">
      <text>
        <t>Total Total Sektorale Gliederung nach ESVG</t>
      </text>
    </comment>
    <comment ref="AI44" authorId="1">
      <text>
        <t>Total Total Sektorale Gliederung nach ESVG</t>
      </text>
    </comment>
    <comment ref="AI45" authorId="1">
      <text>
        <t>Total Total Sektorale Gliederung nach ESVG</t>
      </text>
    </comment>
    <comment ref="AI46" authorId="1">
      <text>
        <t>Total Total Sektorale Gliederung nach ESVG</t>
      </text>
    </comment>
    <comment ref="AI47" authorId="1">
      <text>
        <t>Total Total Sektorale Gliederung nach ESVG</t>
      </text>
    </comment>
    <comment ref="AI48" authorId="1">
      <text>
        <t>Total Total Sektorale Gliederung nach ESVG</t>
      </text>
    </comment>
    <comment ref="AI49" authorId="1">
      <text>
        <t>Total Total Sektorale Gliederung nach ESVG</t>
      </text>
    </comment>
    <comment ref="AI50" authorId="1">
      <text>
        <t>Total Total Sektorale Gliederung nach ESVG</t>
      </text>
    </comment>
    <comment ref="AI51" authorId="1">
      <text>
        <t>Total Total Sektorale Gliederung nach ESVG</t>
      </text>
    </comment>
    <comment ref="AI52" authorId="1">
      <text>
        <t>Total Total Sektorale Gliederung nach ESVG</t>
      </text>
    </comment>
    <comment ref="AI53" authorId="1">
      <text>
        <t>Total Total Sektorale Gliederung nach ESVG</t>
      </text>
    </comment>
    <comment ref="AI54" authorId="1">
      <text>
        <t>Total Total Sektorale Gliederung nach ESVG</t>
      </text>
    </comment>
    <comment ref="L58" authorId="1">
      <text>
        <t>Total Fälligkeit</t>
      </text>
    </comment>
    <comment ref="M58" authorId="1">
      <text>
        <t>Total Fälligkeit</t>
      </text>
    </comment>
    <comment ref="N58" authorId="1">
      <text>
        <t>Total Fälligkeit</t>
      </text>
    </comment>
    <comment ref="S58" authorId="1">
      <text>
        <t>Total Fälligkeit</t>
      </text>
    </comment>
    <comment ref="AB58" authorId="1">
      <text>
        <t>Total Fälligkeit</t>
      </text>
    </comment>
    <comment ref="K59" authorId="1">
      <text>
        <t>Total Verpflichtungen aus Kundeneinlagen</t>
      </text>
    </comment>
    <comment ref="L59" authorId="1">
      <text>
        <t>Total Verpflichtungen aus Kundeneinlagen</t>
      </text>
    </comment>
    <comment ref="O59" authorId="1">
      <text>
        <t>Total Verpflichtungen aus Kundeneinlagen</t>
      </text>
    </comment>
    <comment ref="P59" authorId="1">
      <text>
        <t>Total Verpflichtungen aus Kundeneinlagen</t>
      </text>
    </comment>
    <comment ref="Q59" authorId="1">
      <text>
        <t>Total Verpflichtungen aus Kundeneinlagen</t>
      </text>
    </comment>
    <comment ref="R59" authorId="1">
      <text>
        <t>Total Verpflichtungen aus Kundeneinlagen</t>
      </text>
    </comment>
    <comment ref="S59" authorId="1">
      <text>
        <t>Total Verpflichtungen aus Kundeneinlagen</t>
      </text>
    </comment>
    <comment ref="T59" authorId="1">
      <text>
        <t>Total Verpflichtungen aus Kundeneinlagen</t>
      </text>
    </comment>
    <comment ref="U59" authorId="1">
      <text>
        <t>Total Verpflichtungen aus Kundeneinlagen</t>
      </text>
    </comment>
    <comment ref="V59" authorId="1">
      <text>
        <t>Total Verpflichtungen aus Kundeneinlagen</t>
      </text>
    </comment>
    <comment ref="W59" authorId="1">
      <text>
        <t>Total Verpflichtungen aus Kundeneinlagen</t>
      </text>
    </comment>
    <comment ref="X59" authorId="1">
      <text>
        <t>Total Verpflichtungen aus Kundeneinlagen</t>
      </text>
    </comment>
    <comment ref="Y59" authorId="1">
      <text>
        <t>Total Verpflichtungen aus Kundeneinlagen</t>
      </text>
    </comment>
    <comment ref="Z59" authorId="1">
      <text>
        <t>Total Verpflichtungen aus Kundeneinlagen</t>
      </text>
    </comment>
    <comment ref="AA59" authorId="1">
      <text>
        <t>Total Verpflichtungen aus Kundeneinlagen</t>
      </text>
    </comment>
    <comment ref="AB59" authorId="1">
      <text>
        <t>Total Verpflichtungen aus Kundeneinlagen</t>
      </text>
    </comment>
    <comment ref="K60" authorId="1">
      <text>
        <t>Total Fälligkeit</t>
      </text>
    </comment>
    <comment ref="K61" authorId="1">
      <text>
        <t>Davon-Prüfung Kundeneinlagen ohne gebundene Vorsorgegelder, Total Fälligkeit, Total Übertragbarkeit mit Unterpositionen Callgelder, kündbar, nicht übertragbar und Geldmarktpapiere</t>
      </text>
    </comment>
    <comment ref="K62" authorId="1">
      <text>
        <t>Davon-Prüfung Kundeneinlagen ohne gebundene Vorsorgegelder mit Unterposition Geldmarktpapiere</t>
      </text>
    </comment>
    <comment ref="L60" authorId="1">
      <text>
        <t>Total Fälligkeit</t>
      </text>
    </comment>
    <comment ref="L61" authorId="1">
      <text>
        <t>Davon-Prüfung Kundeneinlagen ohne gebundene Vorsorgegelder, Total Fälligkeit, Total Übertragbarkeit mit Unterpositionen Callgelder, kündbar, nicht übertragbar und Geldmarktpapiere</t>
      </text>
    </comment>
    <comment ref="L62" authorId="1">
      <text>
        <t>Davon-Prüfung Kundeneinlagen ohne gebundene Vorsorgegelder mit Unterposition Geldmarktpapiere</t>
      </text>
    </comment>
    <comment ref="O60" authorId="1">
      <text>
        <t>Total Fälligkeit</t>
      </text>
    </comment>
    <comment ref="O61" authorId="1">
      <text>
        <t>Davon-Prüfung Kundeneinlagen ohne gebundene Vorsorgegelder, Total Fälligkeit, Total Übertragbarkeit mit Unterpositionen Callgelder, kündbar, nicht übertragbar und Geldmarktpapiere</t>
      </text>
    </comment>
    <comment ref="O62" authorId="1">
      <text>
        <t>Davon-Prüfung Kundeneinlagen ohne gebundene Vorsorgegelder mit Unterposition Geldmarktpapiere</t>
      </text>
    </comment>
    <comment ref="P60" authorId="1">
      <text>
        <t>Total Fälligkeit</t>
      </text>
    </comment>
    <comment ref="P61" authorId="1">
      <text>
        <t>Davon-Prüfung Kundeneinlagen ohne gebundene Vorsorgegelder, Total Fälligkeit, Total Übertragbarkeit mit Unterpositionen Callgelder, kündbar, nicht übertragbar und Geldmarktpapiere</t>
      </text>
    </comment>
    <comment ref="P62" authorId="1">
      <text>
        <t>Davon-Prüfung Kundeneinlagen ohne gebundene Vorsorgegelder mit Unterposition Geldmarktpapiere</t>
      </text>
    </comment>
    <comment ref="Q60" authorId="1">
      <text>
        <t>Total Fälligkeit</t>
      </text>
    </comment>
    <comment ref="Q61" authorId="1">
      <text>
        <t>Davon-Prüfung Kundeneinlagen ohne gebundene Vorsorgegelder, Total Fälligkeit, Total Übertragbarkeit mit Unterpositionen Callgelder, kündbar, nicht übertragbar und Geldmarktpapiere</t>
      </text>
    </comment>
    <comment ref="Q62" authorId="1">
      <text>
        <t>Davon-Prüfung Kundeneinlagen ohne gebundene Vorsorgegelder mit Unterposition Geldmarktpapiere</t>
      </text>
    </comment>
    <comment ref="R60" authorId="1">
      <text>
        <t>Total Fälligkeit</t>
      </text>
    </comment>
    <comment ref="R61" authorId="1">
      <text>
        <t>Davon-Prüfung Kundeneinlagen ohne gebundene Vorsorgegelder, Total Fälligkeit, Total Übertragbarkeit mit Unterpositionen Callgelder, kündbar, nicht übertragbar und Geldmarktpapiere</t>
      </text>
    </comment>
    <comment ref="R62" authorId="1">
      <text>
        <t>Davon-Prüfung Kundeneinlagen ohne gebundene Vorsorgegelder mit Unterposition Geldmarktpapiere</t>
      </text>
    </comment>
    <comment ref="S60" authorId="1">
      <text>
        <t>Total Fälligkeit</t>
      </text>
    </comment>
    <comment ref="S61" authorId="1">
      <text>
        <t>Davon-Prüfung Kundeneinlagen ohne gebundene Vorsorgegelder, Total Fälligkeit, Total Übertragbarkeit mit Unterpositionen Callgelder, kündbar, nicht übertragbar und Geldmarktpapiere</t>
      </text>
    </comment>
    <comment ref="S62" authorId="1">
      <text>
        <t>Davon-Prüfung Kundeneinlagen ohne gebundene Vorsorgegelder mit Unterposition Geldmarktpapiere</t>
      </text>
    </comment>
    <comment ref="T60" authorId="1">
      <text>
        <t>Total Fälligkeit</t>
      </text>
    </comment>
    <comment ref="T61" authorId="1">
      <text>
        <t>Davon-Prüfung Kundeneinlagen ohne gebundene Vorsorgegelder, Total Fälligkeit, Total Übertragbarkeit mit Unterpositionen Callgelder, kündbar, nicht übertragbar und Geldmarktpapiere</t>
      </text>
    </comment>
    <comment ref="T62" authorId="1">
      <text>
        <t>Davon-Prüfung Kundeneinlagen ohne gebundene Vorsorgegelder mit Unterposition Geldmarktpapiere</t>
      </text>
    </comment>
    <comment ref="U60" authorId="1">
      <text>
        <t>Total Fälligkeit</t>
      </text>
    </comment>
    <comment ref="U61" authorId="1">
      <text>
        <t>Davon-Prüfung Kundeneinlagen ohne gebundene Vorsorgegelder, Total Fälligkeit, Total Übertragbarkeit mit Unterpositionen Callgelder, kündbar, nicht übertragbar und Geldmarktpapiere</t>
      </text>
    </comment>
    <comment ref="U62" authorId="1">
      <text>
        <t>Davon-Prüfung Kundeneinlagen ohne gebundene Vorsorgegelder mit Unterposition Geldmarktpapiere</t>
      </text>
    </comment>
    <comment ref="V60" authorId="1">
      <text>
        <t>Total Fälligkeit</t>
      </text>
    </comment>
    <comment ref="V61" authorId="1">
      <text>
        <t>Davon-Prüfung Kundeneinlagen ohne gebundene Vorsorgegelder, Total Fälligkeit, Total Übertragbarkeit mit Unterpositionen Callgelder, kündbar, nicht übertragbar und Geldmarktpapiere</t>
      </text>
    </comment>
    <comment ref="V62" authorId="1">
      <text>
        <t>Davon-Prüfung Kundeneinlagen ohne gebundene Vorsorgegelder mit Unterposition Geldmarktpapiere</t>
      </text>
    </comment>
    <comment ref="W60" authorId="1">
      <text>
        <t>Total Fälligkeit</t>
      </text>
    </comment>
    <comment ref="W61" authorId="1">
      <text>
        <t>Davon-Prüfung Kundeneinlagen ohne gebundene Vorsorgegelder, Total Fälligkeit, Total Übertragbarkeit mit Unterpositionen Callgelder, kündbar, nicht übertragbar und Geldmarktpapiere</t>
      </text>
    </comment>
    <comment ref="W62" authorId="1">
      <text>
        <t>Davon-Prüfung Kundeneinlagen ohne gebundene Vorsorgegelder mit Unterposition Geldmarktpapiere</t>
      </text>
    </comment>
    <comment ref="X60" authorId="1">
      <text>
        <t>Total Fälligkeit</t>
      </text>
    </comment>
    <comment ref="X61" authorId="1">
      <text>
        <t>Davon-Prüfung Kundeneinlagen ohne gebundene Vorsorgegelder, Total Fälligkeit, Total Übertragbarkeit mit Unterpositionen Callgelder, kündbar, nicht übertragbar und Geldmarktpapiere</t>
      </text>
    </comment>
    <comment ref="X62" authorId="1">
      <text>
        <t>Davon-Prüfung Kundeneinlagen ohne gebundene Vorsorgegelder mit Unterposition Geldmarktpapiere</t>
      </text>
    </comment>
    <comment ref="Y60" authorId="1">
      <text>
        <t>Total Fälligkeit</t>
      </text>
    </comment>
    <comment ref="Y61" authorId="1">
      <text>
        <t>Davon-Prüfung Kundeneinlagen ohne gebundene Vorsorgegelder, Total Fälligkeit, Total Übertragbarkeit mit Unterpositionen Callgelder, kündbar, nicht übertragbar und Geldmarktpapiere</t>
      </text>
    </comment>
    <comment ref="Y62" authorId="1">
      <text>
        <t>Davon-Prüfung Kundeneinlagen ohne gebundene Vorsorgegelder mit Unterposition Geldmarktpapiere</t>
      </text>
    </comment>
    <comment ref="Z60" authorId="1">
      <text>
        <t>Total Fälligkeit</t>
      </text>
    </comment>
    <comment ref="Z61" authorId="1">
      <text>
        <t>Davon-Prüfung Kundeneinlagen ohne gebundene Vorsorgegelder, Total Fälligkeit, Total Übertragbarkeit mit Unterpositionen Callgelder, kündbar, nicht übertragbar und Geldmarktpapiere</t>
      </text>
    </comment>
    <comment ref="Z62" authorId="1">
      <text>
        <t>Davon-Prüfung Kundeneinlagen ohne gebundene Vorsorgegelder mit Unterposition Geldmarktpapiere</t>
      </text>
    </comment>
    <comment ref="AA60" authorId="1">
      <text>
        <t>Total Fälligkeit</t>
      </text>
    </comment>
    <comment ref="AA61" authorId="1">
      <text>
        <t>Davon-Prüfung Kundeneinlagen ohne gebundene Vorsorgegelder, Total Fälligkeit, Total Übertragbarkeit mit Unterpositionen Callgelder, kündbar, nicht übertragbar und Geldmarktpapiere</t>
      </text>
    </comment>
    <comment ref="AA62" authorId="1">
      <text>
        <t>Davon-Prüfung Kundeneinlagen ohne gebundene Vorsorgegelder mit Unterposition Geldmarktpapiere</t>
      </text>
    </comment>
    <comment ref="AB60" authorId="1">
      <text>
        <t>Total Fälligkeit</t>
      </text>
    </comment>
    <comment ref="AB61" authorId="1">
      <text>
        <t>Davon-Prüfung Kundeneinlagen ohne gebundene Vorsorgegelder, Total Fälligkeit, Total Übertragbarkeit mit Unterpositionen Callgelder, kündbar, nicht übertragbar und Geldmarktpapiere</t>
      </text>
    </comment>
    <comment ref="AB62" authorId="1">
      <text>
        <t>Davon-Prüfung Kundeneinlagen ohne gebundene Vorsorgegelder mit Unterposition Geldmarktpapiere</t>
      </text>
    </comment>
    <comment ref="K63" authorId="1">
      <text>
        <t>Total Übertragbarkeit</t>
      </text>
    </comment>
    <comment ref="L63" authorId="1">
      <text>
        <t>Total Übertragbarkeit</t>
      </text>
    </comment>
    <comment ref="O63" authorId="1">
      <text>
        <t>Total Übertragbarkeit</t>
      </text>
    </comment>
    <comment ref="P63" authorId="1">
      <text>
        <t>Total Übertragbarkeit</t>
      </text>
    </comment>
    <comment ref="Q63" authorId="1">
      <text>
        <t>Total Übertragbarkeit</t>
      </text>
    </comment>
    <comment ref="R63" authorId="1">
      <text>
        <t>Total Übertragbarkeit</t>
      </text>
    </comment>
    <comment ref="S63" authorId="1">
      <text>
        <t>Total Übertragbarkeit</t>
      </text>
    </comment>
    <comment ref="T63" authorId="1">
      <text>
        <t>Total Übertragbarkeit</t>
      </text>
    </comment>
    <comment ref="U63" authorId="1">
      <text>
        <t>Total Übertragbarkeit</t>
      </text>
    </comment>
    <comment ref="V63" authorId="1">
      <text>
        <t>Total Übertragbarkeit</t>
      </text>
    </comment>
    <comment ref="W63" authorId="1">
      <text>
        <t>Total Übertragbarkeit</t>
      </text>
    </comment>
    <comment ref="X63" authorId="1">
      <text>
        <t>Total Übertragbarkeit</t>
      </text>
    </comment>
    <comment ref="Y63" authorId="1">
      <text>
        <t>Total Übertragbarkeit</t>
      </text>
    </comment>
    <comment ref="Z63" authorId="1">
      <text>
        <t>Total Übertragbarkeit</t>
      </text>
    </comment>
    <comment ref="AA63" authorId="1">
      <text>
        <t>Total Übertragbarkeit</t>
      </text>
    </comment>
    <comment ref="AB63" authorId="1">
      <text>
        <t>Total Übertragbarkeit</t>
      </text>
    </comment>
    <comment ref="K64" authorId="1">
      <text>
        <t>Davon-Prüfung Kundeneinlagen ohne gebundene Vorsorgegelder, kündbar, nicht übertragbar mit Unterpositionen Callgelder, kündbar, nicht übertragbar</t>
      </text>
    </comment>
    <comment ref="L64" authorId="1">
      <text>
        <t>Davon-Prüfung Kundeneinlagen ohne gebundene Vorsorgegelder, kündbar, nicht übertragbar mit Unterpositionen Callgelder, kündbar, nicht übertragbar</t>
      </text>
    </comment>
    <comment ref="O64" authorId="1">
      <text>
        <t>Davon-Prüfung Kundeneinlagen ohne gebundene Vorsorgegelder, kündbar, nicht übertragbar mit Unterpositionen Callgelder, kündbar, nicht übertragbar</t>
      </text>
    </comment>
    <comment ref="P64" authorId="1">
      <text>
        <t>Davon-Prüfung Kundeneinlagen ohne gebundene Vorsorgegelder, kündbar, nicht übertragbar mit Unterpositionen Callgelder, kündbar, nicht übertragbar</t>
      </text>
    </comment>
    <comment ref="Q64" authorId="1">
      <text>
        <t>Davon-Prüfung Kundeneinlagen ohne gebundene Vorsorgegelder, kündbar, nicht übertragbar mit Unterpositionen Callgelder, kündbar, nicht übertragbar</t>
      </text>
    </comment>
    <comment ref="R64" authorId="1">
      <text>
        <t>Davon-Prüfung Kundeneinlagen ohne gebundene Vorsorgegelder, kündbar, nicht übertragbar mit Unterpositionen Callgelder, kündbar, nicht übertragbar</t>
      </text>
    </comment>
    <comment ref="S64" authorId="1">
      <text>
        <t>Davon-Prüfung Kundeneinlagen ohne gebundene Vorsorgegelder, kündbar, nicht übertragbar mit Unterpositionen Callgelder, kündbar, nicht übertragbar</t>
      </text>
    </comment>
    <comment ref="T64" authorId="1">
      <text>
        <t>Davon-Prüfung Kundeneinlagen ohne gebundene Vorsorgegelder, kündbar, nicht übertragbar mit Unterpositionen Callgelder, kündbar, nicht übertragbar</t>
      </text>
    </comment>
    <comment ref="U64" authorId="1">
      <text>
        <t>Davon-Prüfung Kundeneinlagen ohne gebundene Vorsorgegelder, kündbar, nicht übertragbar mit Unterpositionen Callgelder, kündbar, nicht übertragbar</t>
      </text>
    </comment>
    <comment ref="V64" authorId="1">
      <text>
        <t>Davon-Prüfung Kundeneinlagen ohne gebundene Vorsorgegelder, kündbar, nicht übertragbar mit Unterpositionen Callgelder, kündbar, nicht übertragbar</t>
      </text>
    </comment>
    <comment ref="W64" authorId="1">
      <text>
        <t>Davon-Prüfung Kundeneinlagen ohne gebundene Vorsorgegelder, kündbar, nicht übertragbar mit Unterpositionen Callgelder, kündbar, nicht übertragbar</t>
      </text>
    </comment>
    <comment ref="X64" authorId="1">
      <text>
        <t>Davon-Prüfung Kundeneinlagen ohne gebundene Vorsorgegelder, kündbar, nicht übertragbar mit Unterpositionen Callgelder, kündbar, nicht übertragbar</t>
      </text>
    </comment>
    <comment ref="Y64" authorId="1">
      <text>
        <t>Davon-Prüfung Kundeneinlagen ohne gebundene Vorsorgegelder, kündbar, nicht übertragbar mit Unterpositionen Callgelder, kündbar, nicht übertragbar</t>
      </text>
    </comment>
    <comment ref="Z64" authorId="1">
      <text>
        <t>Davon-Prüfung Kundeneinlagen ohne gebundene Vorsorgegelder, kündbar, nicht übertragbar mit Unterpositionen Callgelder, kündbar, nicht übertragbar</t>
      </text>
    </comment>
    <comment ref="AA64" authorId="1">
      <text>
        <t>Davon-Prüfung Kundeneinlagen ohne gebundene Vorsorgegelder, kündbar, nicht übertragbar mit Unterpositionen Callgelder, kündbar, nicht übertragbar</t>
      </text>
    </comment>
    <comment ref="AB64" authorId="1">
      <text>
        <t>Davon-Prüfung Kundeneinlagen ohne gebundene Vorsorgegelder, kündbar, nicht übertragbar mit Unterpositionen Callgelder, kündbar, nicht übertragbar</t>
      </text>
    </comment>
    <comment ref="K65" authorId="1">
      <text>
        <t>Total Restlaufzeit</t>
      </text>
    </comment>
    <comment ref="L65" authorId="1">
      <text>
        <t>Total Restlaufzeit</t>
      </text>
    </comment>
    <comment ref="O65" authorId="1">
      <text>
        <t>Total Restlaufzeit</t>
      </text>
    </comment>
    <comment ref="P65" authorId="1">
      <text>
        <t>Total Restlaufzeit</t>
      </text>
    </comment>
    <comment ref="Q65" authorId="1">
      <text>
        <t>Total Restlaufzeit</t>
      </text>
    </comment>
    <comment ref="R65" authorId="1">
      <text>
        <t>Total Restlaufzeit</t>
      </text>
    </comment>
    <comment ref="S65" authorId="1">
      <text>
        <t>Total Restlaufzeit</t>
      </text>
    </comment>
    <comment ref="T65" authorId="1">
      <text>
        <t>Total Restlaufzeit</t>
      </text>
    </comment>
    <comment ref="U65" authorId="1">
      <text>
        <t>Total Restlaufzeit</t>
      </text>
    </comment>
    <comment ref="V65" authorId="1">
      <text>
        <t>Total Restlaufzeit</t>
      </text>
    </comment>
    <comment ref="W65" authorId="1">
      <text>
        <t>Total Restlaufzeit</t>
      </text>
    </comment>
    <comment ref="X65" authorId="1">
      <text>
        <t>Total Restlaufzeit</t>
      </text>
    </comment>
    <comment ref="Y65" authorId="1">
      <text>
        <t>Total Restlaufzeit</t>
      </text>
    </comment>
    <comment ref="Z65" authorId="1">
      <text>
        <t>Total Restlaufzeit</t>
      </text>
    </comment>
    <comment ref="AA65" authorId="1">
      <text>
        <t>Total Restlaufzeit</t>
      </text>
    </comment>
    <comment ref="AB65" authorId="1">
      <text>
        <t>Total Restlaufzeit</t>
      </text>
    </comment>
    <comment ref="Y66" authorId="1">
      <text>
        <t>Total Gebundene Vorsorgegelder</t>
      </text>
    </comment>
    <comment ref="AB66" authorId="1">
      <text>
        <t>Total Gebundene Vorsorgegelder</t>
      </text>
    </comment>
    <comment ref="L67" authorId="1">
      <text>
        <t>Total Anleihen und Pfandbriefe</t>
      </text>
    </comment>
    <comment ref="N67" authorId="1">
      <text>
        <t>Total Anleihen und Pfandbriefe</t>
      </text>
    </comment>
    <comment ref="AA67" authorId="1">
      <text>
        <t>Total Anleihen und Pfandbriefe</t>
      </text>
    </comment>
    <comment ref="AB67" authorId="1">
      <text>
        <t>Total Anleihen und Pfandbriefe</t>
      </text>
    </comment>
    <comment ref="K68" authorId="1">
      <text>
        <t>Davon-Prüfung Alle übrigen Passivpositionen mit Unterposition Nicht-monetäre Verpflichtungen aus Leih- und Repogeschäften</t>
      </text>
    </comment>
    <comment ref="L68" authorId="1">
      <text>
        <t>Davon-Prüfung Alle übrigen Passivpositionen mit Unterposition Nicht-monetäre Verpflichtungen aus Leih- und Repogeschäften</t>
      </text>
    </comment>
    <comment ref="M68" authorId="1">
      <text>
        <t>Davon-Prüfung Alle übrigen Passivpositionen mit Unterposition Nicht-monetäre Verpflichtungen aus Leih- und Repogeschäften</t>
      </text>
    </comment>
    <comment ref="N68" authorId="1">
      <text>
        <t>Davon-Prüfung Alle übrigen Passivpositionen mit Unterposition Nicht-monetäre Verpflichtungen aus Leih- und Repogeschäften</t>
      </text>
    </comment>
    <comment ref="O68" authorId="1">
      <text>
        <t>Davon-Prüfung Alle übrigen Passivpositionen mit Unterposition Nicht-monetäre Verpflichtungen aus Leih- und Repogeschäften</t>
      </text>
    </comment>
    <comment ref="P68" authorId="1">
      <text>
        <t>Davon-Prüfung Alle übrigen Passivpositionen mit Unterposition Nicht-monetäre Verpflichtungen aus Leih- und Repogeschäften</t>
      </text>
    </comment>
    <comment ref="Q68" authorId="1">
      <text>
        <t>Davon-Prüfung Alle übrigen Passivpositionen mit Unterposition Nicht-monetäre Verpflichtungen aus Leih- und Repogeschäften</t>
      </text>
    </comment>
    <comment ref="R68" authorId="1">
      <text>
        <t>Davon-Prüfung Alle übrigen Passivpositionen mit Unterposition Nicht-monetäre Verpflichtungen aus Leih- und Repogeschäften</t>
      </text>
    </comment>
    <comment ref="S68" authorId="1">
      <text>
        <t>Davon-Prüfung Alle übrigen Passivpositionen mit Unterposition Nicht-monetäre Verpflichtungen aus Leih- und Repogeschäften</t>
      </text>
    </comment>
    <comment ref="T68" authorId="1">
      <text>
        <t>Davon-Prüfung Alle übrigen Passivpositionen mit Unterposition Nicht-monetäre Verpflichtungen aus Leih- und Repogeschäften</t>
      </text>
    </comment>
    <comment ref="U68" authorId="1">
      <text>
        <t>Davon-Prüfung Alle übrigen Passivpositionen mit Unterposition Nicht-monetäre Verpflichtungen aus Leih- und Repogeschäften</t>
      </text>
    </comment>
    <comment ref="V68" authorId="1">
      <text>
        <t>Davon-Prüfung Alle übrigen Passivpositionen mit Unterposition Nicht-monetäre Verpflichtungen aus Leih- und Repogeschäften</t>
      </text>
    </comment>
    <comment ref="W68" authorId="1">
      <text>
        <t>Davon-Prüfung Alle übrigen Passivpositionen mit Unterposition Nicht-monetäre Verpflichtungen aus Leih- und Repogeschäften</t>
      </text>
    </comment>
    <comment ref="X68" authorId="1">
      <text>
        <t>Davon-Prüfung Alle übrigen Passivpositionen mit Unterposition Nicht-monetäre Verpflichtungen aus Leih- und Repogeschäften</t>
      </text>
    </comment>
    <comment ref="Y68" authorId="1">
      <text>
        <t>Davon-Prüfung Alle übrigen Passivpositionen mit Unterposition Nicht-monetäre Verpflichtungen aus Leih- und Repogeschäften</t>
      </text>
    </comment>
    <comment ref="Z68" authorId="1">
      <text>
        <t>Davon-Prüfung Alle übrigen Passivpositionen mit Unterposition Nicht-monetäre Verpflichtungen aus Leih- und Repogeschäften</t>
      </text>
    </comment>
    <comment ref="AA68" authorId="1">
      <text>
        <t>Davon-Prüfung Alle übrigen Passivpositionen mit Unterposition Nicht-monetäre Verpflichtungen aus Leih- und Repogeschäften</t>
      </text>
    </comment>
    <comment ref="AB68" authorId="1">
      <text>
        <t>Davon-Prüfung Alle übrigen Passivpositionen mit Unterposition Nicht-monetäre Verpflichtungen aus Leih- und Repogeschäften</t>
      </text>
    </comment>
    <comment ref="K69" authorId="1">
      <text>
        <t>Total Total Passiven</t>
      </text>
    </comment>
    <comment ref="L69" authorId="1">
      <text>
        <t>Total Total Passiven</t>
      </text>
    </comment>
    <comment ref="M69" authorId="1">
      <text>
        <t>Total Total Passiven</t>
      </text>
    </comment>
    <comment ref="N69" authorId="1">
      <text>
        <t>Total Total Passiven</t>
      </text>
    </comment>
    <comment ref="O69" authorId="1">
      <text>
        <t>Total Total Passiven</t>
      </text>
    </comment>
    <comment ref="P69" authorId="1">
      <text>
        <t>Total Total Passiven</t>
      </text>
    </comment>
    <comment ref="Q69" authorId="1">
      <text>
        <t>Total Total Passiven</t>
      </text>
    </comment>
    <comment ref="R69" authorId="1">
      <text>
        <t>Total Total Passiven</t>
      </text>
    </comment>
    <comment ref="S69" authorId="1">
      <text>
        <t>Total Total Passiven</t>
      </text>
    </comment>
    <comment ref="T69" authorId="1">
      <text>
        <t>Total Total Passiven</t>
      </text>
    </comment>
    <comment ref="U69" authorId="1">
      <text>
        <t>Total Total Passiven</t>
      </text>
    </comment>
    <comment ref="V69" authorId="1">
      <text>
        <t>Total Total Passiven</t>
      </text>
    </comment>
    <comment ref="W69" authorId="1">
      <text>
        <t>Total Total Passiven</t>
      </text>
    </comment>
    <comment ref="X69" authorId="1">
      <text>
        <t>Total Total Passiven</t>
      </text>
    </comment>
    <comment ref="Y69" authorId="1">
      <text>
        <t>Total Total Passiven</t>
      </text>
    </comment>
    <comment ref="Z69" authorId="1">
      <text>
        <t>Total Total Passiven</t>
      </text>
    </comment>
    <comment ref="AA69" authorId="1">
      <text>
        <t>Total Total Passiven</t>
      </text>
    </comment>
    <comment ref="AB69" authorId="1">
      <text>
        <t>Total Total Passiven</t>
      </text>
    </comment>
    <comment ref="AE62" authorId="1">
      <text>
        <t>Davon-Prüfung Total Währung mit Unterposition Schweizer Franken</t>
      </text>
    </comment>
    <comment ref="AE63" authorId="1">
      <text>
        <t>Davon-Prüfung Total Währung mit Unterposition Schweizer Franken</t>
      </text>
    </comment>
    <comment ref="AE64" authorId="1">
      <text>
        <t>Davon-Prüfung Total Währung mit Unterposition Schweizer Franken</t>
      </text>
    </comment>
    <comment ref="AE65" authorId="1">
      <text>
        <t>Davon-Prüfung Total Währung mit Unterposition Schweizer Franken</t>
      </text>
    </comment>
    <comment ref="AE66" authorId="1">
      <text>
        <t>Davon-Prüfung Total Währung mit Unterposition Schweizer Franken</t>
      </text>
    </comment>
    <comment ref="AE67" authorId="1">
      <text>
        <t>Davon-Prüfung Total Währung mit Unterposition Schweizer Franken</t>
      </text>
    </comment>
    <comment ref="AE68" authorId="1">
      <text>
        <t>Davon-Prüfung Total Währung mit Unterposition Schweizer Franken</t>
      </text>
    </comment>
    <comment ref="AE69" authorId="1">
      <text>
        <t>Davon-Prüfung Total Währung mit Unterposition Schweizer Franken</t>
      </text>
    </comment>
    <comment ref="AE70" authorId="1">
      <text>
        <t>Davon-Prüfung Total Währung mit Unterposition Schweizer Franken</t>
      </text>
    </comment>
    <comment ref="AE71" authorId="1">
      <text>
        <t>Davon-Prüfung Total Währung mit Unterposition Schweizer Franken</t>
      </text>
    </comment>
    <comment ref="AE72" authorId="1">
      <text>
        <t>Davon-Prüfung Total Währung mit Unterposition Schweizer Franken</t>
      </text>
    </comment>
    <comment ref="AE73" authorId="1">
      <text>
        <t>Davon-Prüfung Total Währung mit Unterposition Schweizer Franken</t>
      </text>
    </comment>
    <comment ref="AE74" authorId="1">
      <text>
        <t>Davon-Prüfung Total Währung mit Unterposition Schweizer Franken</t>
      </text>
    </comment>
    <comment ref="AE75" authorId="1">
      <text>
        <t>Davon-Prüfung Total Währung mit Unterposition Schweizer Franken</t>
      </text>
    </comment>
    <comment ref="AE76" authorId="1">
      <text>
        <t>Davon-Prüfung Total Währung mit Unterposition Schweizer Franken</t>
      </text>
    </comment>
    <comment ref="AE80" authorId="1">
      <text>
        <t>Davon-Prüfung Total Währung mit Unterposition Schweizer Franken</t>
      </text>
    </comment>
    <comment ref="AE81" authorId="1">
      <text>
        <t>Davon-Prüfung Total Währung mit Unterposition Schweizer Franken</t>
      </text>
    </comment>
    <comment ref="AE82" authorId="1">
      <text>
        <t>Davon-Prüfung Total Währung mit Unterposition Schweizer Franken</t>
      </text>
    </comment>
    <comment ref="AE83" authorId="1">
      <text>
        <t>Davon-Prüfung Total Währung mit Unterposition Schweizer Franken</t>
      </text>
    </comment>
    <comment ref="AE89" authorId="1">
      <text>
        <t>Davon-Prüfung Total Währung mit Unterposition Schweizer Franken</t>
      </text>
    </comment>
    <comment ref="AE90" authorId="1">
      <text>
        <t>Davon-Prüfung Total Währung mit Unterposition Schweizer Franken</t>
      </text>
    </comment>
    <comment ref="AE91" authorId="1">
      <text>
        <t>Davon-Prüfung Total Währung mit Unterposition Schweizer Franken</t>
      </text>
    </comment>
    <comment ref="AF58" authorId="1">
      <text>
        <t>Davon-Prüfung Total Währung mit Unterposition Schweizer Franken</t>
      </text>
    </comment>
    <comment ref="AF59" authorId="1">
      <text>
        <t>Davon-Prüfung Total Währung mit Unterposition Schweizer Franken</t>
      </text>
    </comment>
    <comment ref="AF60" authorId="1">
      <text>
        <t>Davon-Prüfung Total Währung mit Unterposition Schweizer Franken</t>
      </text>
    </comment>
    <comment ref="AF61" authorId="1">
      <text>
        <t>Davon-Prüfung Total Währung mit Unterposition Schweizer Franken</t>
      </text>
    </comment>
    <comment ref="AF62" authorId="1">
      <text>
        <t>Davon-Prüfung Total Währung mit Unterposition Schweizer Franken</t>
      </text>
    </comment>
    <comment ref="AF63" authorId="1">
      <text>
        <t>Davon-Prüfung Total Währung mit Unterposition Schweizer Franken</t>
      </text>
    </comment>
    <comment ref="AF64" authorId="1">
      <text>
        <t>Davon-Prüfung Total Währung mit Unterposition Schweizer Franken</t>
      </text>
    </comment>
    <comment ref="AF65" authorId="1">
      <text>
        <t>Davon-Prüfung Total Währung mit Unterposition Schweizer Franken</t>
      </text>
    </comment>
    <comment ref="AF66" authorId="1">
      <text>
        <t>Davon-Prüfung Total Währung mit Unterposition Schweizer Franken</t>
      </text>
    </comment>
    <comment ref="AF67" authorId="1">
      <text>
        <t>Davon-Prüfung Total Währung mit Unterposition Schweizer Franken</t>
      </text>
    </comment>
    <comment ref="AF68" authorId="1">
      <text>
        <t>Davon-Prüfung Total Währung mit Unterposition Schweizer Franken</t>
      </text>
    </comment>
    <comment ref="AF69" authorId="1">
      <text>
        <t>Davon-Prüfung Total Währung mit Unterposition Schweizer Franken</t>
      </text>
    </comment>
    <comment ref="AF70" authorId="1">
      <text>
        <t>Davon-Prüfung Total Währung mit Unterposition Schweizer Franken</t>
      </text>
    </comment>
    <comment ref="AF71" authorId="1">
      <text>
        <t>Davon-Prüfung Total Währung mit Unterposition Schweizer Franken</t>
      </text>
    </comment>
    <comment ref="AF72" authorId="1">
      <text>
        <t>Davon-Prüfung Total Währung mit Unterposition Schweizer Franken</t>
      </text>
    </comment>
    <comment ref="AF73" authorId="1">
      <text>
        <t>Davon-Prüfung Total Währung mit Unterposition Schweizer Franken</t>
      </text>
    </comment>
    <comment ref="AF74" authorId="1">
      <text>
        <t>Davon-Prüfung Total Währung mit Unterposition Schweizer Franken</t>
      </text>
    </comment>
    <comment ref="AF75" authorId="1">
      <text>
        <t>Davon-Prüfung Total Währung mit Unterposition Schweizer Franken</t>
      </text>
    </comment>
    <comment ref="AF76" authorId="1">
      <text>
        <t>Davon-Prüfung Total Währung mit Unterposition Schweizer Franken</t>
      </text>
    </comment>
    <comment ref="AF80" authorId="1">
      <text>
        <t>Davon-Prüfung Total Währung mit Unterposition Schweizer Franken</t>
      </text>
    </comment>
    <comment ref="AF81" authorId="1">
      <text>
        <t>Davon-Prüfung Total Währung mit Unterposition Schweizer Franken</t>
      </text>
    </comment>
    <comment ref="AF82" authorId="1">
      <text>
        <t>Davon-Prüfung Total Währung mit Unterposition Schweizer Franken</t>
      </text>
    </comment>
    <comment ref="AF83" authorId="1">
      <text>
        <t>Davon-Prüfung Total Währung mit Unterposition Schweizer Franken</t>
      </text>
    </comment>
    <comment ref="AF84" authorId="1">
      <text>
        <t>Davon-Prüfung Total Währung mit Unterposition Schweizer Franken</t>
      </text>
    </comment>
    <comment ref="AF87" authorId="1">
      <text>
        <t>Davon-Prüfung Total Währung mit Unterposition Schweizer Franken</t>
      </text>
    </comment>
    <comment ref="AF88" authorId="1">
      <text>
        <t>Davon-Prüfung Total Währung mit Unterposition Schweizer Franken</t>
      </text>
    </comment>
    <comment ref="AF89" authorId="1">
      <text>
        <t>Davon-Prüfung Total Währung mit Unterposition Schweizer Franken</t>
      </text>
    </comment>
    <comment ref="AF90" authorId="1">
      <text>
        <t>Davon-Prüfung Total Währung mit Unterposition Schweizer Franken</t>
      </text>
    </comment>
    <comment ref="AF91" authorId="1">
      <text>
        <t>Davon-Prüfung Total Währung mit Unterposition Schweizer Franken</t>
      </text>
    </comment>
    <comment ref="AG58" authorId="1">
      <text>
        <t>Davon-Prüfung Total Währung mit Unterposition Schweizer Franken</t>
      </text>
    </comment>
    <comment ref="AG59" authorId="1">
      <text>
        <t>Davon-Prüfung Total Währung mit Unterposition Schweizer Franken</t>
      </text>
    </comment>
    <comment ref="AG60" authorId="1">
      <text>
        <t>Davon-Prüfung Total Währung mit Unterposition Schweizer Franken</t>
      </text>
    </comment>
    <comment ref="AG61" authorId="1">
      <text>
        <t>Davon-Prüfung Total Währung mit Unterposition Schweizer Franken</t>
      </text>
    </comment>
    <comment ref="AG62" authorId="1">
      <text>
        <t>Davon-Prüfung Total Währung mit Unterposition Schweizer Franken</t>
      </text>
    </comment>
    <comment ref="AG80" authorId="1">
      <text>
        <t>Davon-Prüfung Total Währung mit Unterposition Schweizer Franken</t>
      </text>
    </comment>
    <comment ref="AG81" authorId="1">
      <text>
        <t>Davon-Prüfung Total Währung mit Unterposition Schweizer Franken</t>
      </text>
    </comment>
    <comment ref="AG82" authorId="1">
      <text>
        <t>Davon-Prüfung Total Währung mit Unterposition Schweizer Franken</t>
      </text>
    </comment>
    <comment ref="AG83" authorId="1">
      <text>
        <t>Davon-Prüfung Total Währung mit Unterposition Schweizer Franken</t>
      </text>
    </comment>
    <comment ref="AG89" authorId="1">
      <text>
        <t>Davon-Prüfung Total Währung mit Unterposition Schweizer Franken</t>
      </text>
    </comment>
    <comment ref="AG90" authorId="1">
      <text>
        <t>Davon-Prüfung Total Währung mit Unterposition Schweizer Franken</t>
      </text>
    </comment>
    <comment ref="AG91" authorId="1">
      <text>
        <t>Davon-Prüfung Total Währung mit Unterposition Schweizer Franken</t>
      </text>
    </comment>
    <comment ref="AH58" authorId="1">
      <text>
        <t>Davon-Prüfung Total Währung mit Unterposition Schweizer Franken</t>
      </text>
    </comment>
    <comment ref="AH59" authorId="1">
      <text>
        <t>Davon-Prüfung Total Währung mit Unterposition Schweizer Franken</t>
      </text>
    </comment>
    <comment ref="AH60" authorId="1">
      <text>
        <t>Davon-Prüfung Total Währung mit Unterposition Schweizer Franken</t>
      </text>
    </comment>
    <comment ref="AH61" authorId="1">
      <text>
        <t>Davon-Prüfung Total Währung mit Unterposition Schweizer Franken</t>
      </text>
    </comment>
    <comment ref="AH62" authorId="1">
      <text>
        <t>Davon-Prüfung Total Währung mit Unterposition Schweizer Franken</t>
      </text>
    </comment>
    <comment ref="AH80" authorId="1">
      <text>
        <t>Davon-Prüfung Total Währung mit Unterposition Schweizer Franken</t>
      </text>
    </comment>
    <comment ref="AH81" authorId="1">
      <text>
        <t>Davon-Prüfung Total Währung mit Unterposition Schweizer Franken</t>
      </text>
    </comment>
    <comment ref="AH82" authorId="1">
      <text>
        <t>Davon-Prüfung Total Währung mit Unterposition Schweizer Franken</t>
      </text>
    </comment>
    <comment ref="AH83" authorId="1">
      <text>
        <t>Davon-Prüfung Total Währung mit Unterposition Schweizer Franken</t>
      </text>
    </comment>
    <comment ref="AH84" authorId="1">
      <text>
        <t>Davon-Prüfung Total Währung mit Unterposition Schweizer Franken</t>
      </text>
    </comment>
    <comment ref="AH87" authorId="1">
      <text>
        <t>Davon-Prüfung Total Währung mit Unterposition Schweizer Franken</t>
      </text>
    </comment>
    <comment ref="AH88" authorId="1">
      <text>
        <t>Davon-Prüfung Total Währung mit Unterposition Schweizer Franken</t>
      </text>
    </comment>
    <comment ref="AH89" authorId="1">
      <text>
        <t>Davon-Prüfung Total Währung mit Unterposition Schweizer Franken</t>
      </text>
    </comment>
    <comment ref="AH90" authorId="1">
      <text>
        <t>Davon-Prüfung Total Währung mit Unterposition Schweizer Franken</t>
      </text>
    </comment>
    <comment ref="AH91" authorId="1">
      <text>
        <t>Davon-Prüfung Total Währung mit Unterposition Schweizer Franken</t>
      </text>
    </comment>
    <comment ref="AI62" authorId="1">
      <text>
        <t>Davon-Prüfung Total Währung mit Unterposition Schweizer Franken</t>
      </text>
    </comment>
    <comment ref="AI63" authorId="1">
      <text>
        <t>Davon-Prüfung Total Währung mit Unterposition Schweizer Franken</t>
      </text>
    </comment>
    <comment ref="AI64" authorId="1">
      <text>
        <t>Davon-Prüfung Total Währung mit Unterposition Schweizer Franken</t>
      </text>
    </comment>
    <comment ref="AI65" authorId="1">
      <text>
        <t>Davon-Prüfung Total Währung mit Unterposition Schweizer Franken</t>
      </text>
    </comment>
    <comment ref="AI66" authorId="1">
      <text>
        <t>Davon-Prüfung Total Währung mit Unterposition Schweizer Franken</t>
      </text>
    </comment>
    <comment ref="AI67" authorId="1">
      <text>
        <t>Davon-Prüfung Total Währung mit Unterposition Schweizer Franken</t>
      </text>
    </comment>
    <comment ref="AI68" authorId="1">
      <text>
        <t>Davon-Prüfung Total Währung mit Unterposition Schweizer Franken</t>
      </text>
    </comment>
    <comment ref="AI69" authorId="1">
      <text>
        <t>Davon-Prüfung Total Währung mit Unterposition Schweizer Franken</t>
      </text>
    </comment>
    <comment ref="AI70" authorId="1">
      <text>
        <t>Davon-Prüfung Total Währung mit Unterposition Schweizer Franken</t>
      </text>
    </comment>
    <comment ref="AI71" authorId="1">
      <text>
        <t>Davon-Prüfung Total Währung mit Unterposition Schweizer Franken</t>
      </text>
    </comment>
    <comment ref="AI72" authorId="1">
      <text>
        <t>Davon-Prüfung Total Währung mit Unterposition Schweizer Franken</t>
      </text>
    </comment>
    <comment ref="AI73" authorId="1">
      <text>
        <t>Davon-Prüfung Total Währung mit Unterposition Schweizer Franken</t>
      </text>
    </comment>
    <comment ref="AI74" authorId="1">
      <text>
        <t>Davon-Prüfung Total Währung mit Unterposition Schweizer Franken</t>
      </text>
    </comment>
    <comment ref="AI75" authorId="1">
      <text>
        <t>Davon-Prüfung Total Währung mit Unterposition Schweizer Franken</t>
      </text>
    </comment>
    <comment ref="AI76" authorId="1">
      <text>
        <t>Davon-Prüfung Total Währung mit Unterposition Schweizer Franken</t>
      </text>
    </comment>
    <comment ref="AI80" authorId="1">
      <text>
        <t>Davon-Prüfung Total Währung mit Unterposition Schweizer Franken</t>
      </text>
    </comment>
    <comment ref="AI81" authorId="1">
      <text>
        <t>Davon-Prüfung Total Währung mit Unterposition Schweizer Franken</t>
      </text>
    </comment>
    <comment ref="AI82" authorId="1">
      <text>
        <t>Davon-Prüfung Total Währung mit Unterposition Schweizer Franken</t>
      </text>
    </comment>
    <comment ref="AI83" authorId="1">
      <text>
        <t>Davon-Prüfung Total Währung mit Unterposition Schweizer Franken</t>
      </text>
    </comment>
    <comment ref="AI89" authorId="1">
      <text>
        <t>Davon-Prüfung Total Währung mit Unterposition Schweizer Franken</t>
      </text>
    </comment>
    <comment ref="AI90" authorId="1">
      <text>
        <t>Davon-Prüfung Total Währung mit Unterposition Schweizer Franken</t>
      </text>
    </comment>
    <comment ref="AI91" authorId="1">
      <text>
        <t>Davon-Prüfung Total Währung mit Unterposition Schweizer Franken</t>
      </text>
    </comment>
    <comment ref="AJ62" authorId="1">
      <text>
        <t>Davon-Prüfung Total Währung mit Unterposition Schweizer Franken</t>
      </text>
    </comment>
    <comment ref="AJ63" authorId="1">
      <text>
        <t>Davon-Prüfung Total Währung mit Unterposition Schweizer Franken</t>
      </text>
    </comment>
    <comment ref="AJ64" authorId="1">
      <text>
        <t>Davon-Prüfung Total Währung mit Unterposition Schweizer Franken</t>
      </text>
    </comment>
    <comment ref="AJ65" authorId="1">
      <text>
        <t>Davon-Prüfung Total Währung mit Unterposition Schweizer Franken</t>
      </text>
    </comment>
    <comment ref="AJ66" authorId="1">
      <text>
        <t>Davon-Prüfung Total Währung mit Unterposition Schweizer Franken</t>
      </text>
    </comment>
    <comment ref="AJ67" authorId="1">
      <text>
        <t>Davon-Prüfung Total Währung mit Unterposition Schweizer Franken</t>
      </text>
    </comment>
    <comment ref="AJ68" authorId="1">
      <text>
        <t>Davon-Prüfung Total Währung mit Unterposition Schweizer Franken</t>
      </text>
    </comment>
    <comment ref="AJ69" authorId="1">
      <text>
        <t>Davon-Prüfung Total Währung mit Unterposition Schweizer Franken</t>
      </text>
    </comment>
    <comment ref="AJ70" authorId="1">
      <text>
        <t>Davon-Prüfung Total Währung mit Unterposition Schweizer Franken</t>
      </text>
    </comment>
    <comment ref="AJ71" authorId="1">
      <text>
        <t>Davon-Prüfung Total Währung mit Unterposition Schweizer Franken</t>
      </text>
    </comment>
    <comment ref="AJ72" authorId="1">
      <text>
        <t>Davon-Prüfung Total Währung mit Unterposition Schweizer Franken</t>
      </text>
    </comment>
    <comment ref="AJ73" authorId="1">
      <text>
        <t>Davon-Prüfung Total Währung mit Unterposition Schweizer Franken</t>
      </text>
    </comment>
    <comment ref="AJ74" authorId="1">
      <text>
        <t>Davon-Prüfung Total Währung mit Unterposition Schweizer Franken</t>
      </text>
    </comment>
    <comment ref="AJ75" authorId="1">
      <text>
        <t>Davon-Prüfung Total Währung mit Unterposition Schweizer Franken</t>
      </text>
    </comment>
    <comment ref="AJ76" authorId="1">
      <text>
        <t>Davon-Prüfung Total Währung mit Unterposition Schweizer Franken</t>
      </text>
    </comment>
    <comment ref="AJ80" authorId="1">
      <text>
        <t>Davon-Prüfung Total Währung mit Unterposition Schweizer Franken</t>
      </text>
    </comment>
    <comment ref="AJ81" authorId="1">
      <text>
        <t>Davon-Prüfung Total Währung mit Unterposition Schweizer Franken</t>
      </text>
    </comment>
    <comment ref="AJ82" authorId="1">
      <text>
        <t>Davon-Prüfung Total Währung mit Unterposition Schweizer Franken</t>
      </text>
    </comment>
    <comment ref="AJ83" authorId="1">
      <text>
        <t>Davon-Prüfung Total Währung mit Unterposition Schweizer Franken</t>
      </text>
    </comment>
    <comment ref="AJ89" authorId="1">
      <text>
        <t>Davon-Prüfung Total Währung mit Unterposition Schweizer Franken</t>
      </text>
    </comment>
    <comment ref="AJ90" authorId="1">
      <text>
        <t>Davon-Prüfung Total Währung mit Unterposition Schweizer Franken</t>
      </text>
    </comment>
    <comment ref="AJ91" authorId="1">
      <text>
        <t>Davon-Prüfung Total Währung mit Unterposition Schweizer Franken</t>
      </text>
    </comment>
    <comment ref="AK62" authorId="1">
      <text>
        <t>Davon-Prüfung Total Währung mit Unterposition Schweizer Franken</t>
      </text>
    </comment>
    <comment ref="AK63" authorId="1">
      <text>
        <t>Davon-Prüfung Total Währung mit Unterposition Schweizer Franken</t>
      </text>
    </comment>
    <comment ref="AK64" authorId="1">
      <text>
        <t>Davon-Prüfung Total Währung mit Unterposition Schweizer Franken</t>
      </text>
    </comment>
    <comment ref="AK65" authorId="1">
      <text>
        <t>Davon-Prüfung Total Währung mit Unterposition Schweizer Franken</t>
      </text>
    </comment>
    <comment ref="AK66" authorId="1">
      <text>
        <t>Davon-Prüfung Total Währung mit Unterposition Schweizer Franken</t>
      </text>
    </comment>
    <comment ref="AK67" authorId="1">
      <text>
        <t>Davon-Prüfung Total Währung mit Unterposition Schweizer Franken</t>
      </text>
    </comment>
    <comment ref="AK68" authorId="1">
      <text>
        <t>Davon-Prüfung Total Währung mit Unterposition Schweizer Franken</t>
      </text>
    </comment>
    <comment ref="AK69" authorId="1">
      <text>
        <t>Davon-Prüfung Total Währung mit Unterposition Schweizer Franken</t>
      </text>
    </comment>
    <comment ref="AK70" authorId="1">
      <text>
        <t>Davon-Prüfung Total Währung mit Unterposition Schweizer Franken</t>
      </text>
    </comment>
    <comment ref="AK71" authorId="1">
      <text>
        <t>Davon-Prüfung Total Währung mit Unterposition Schweizer Franken</t>
      </text>
    </comment>
    <comment ref="AK72" authorId="1">
      <text>
        <t>Davon-Prüfung Total Währung mit Unterposition Schweizer Franken</t>
      </text>
    </comment>
    <comment ref="AK73" authorId="1">
      <text>
        <t>Davon-Prüfung Total Währung mit Unterposition Schweizer Franken</t>
      </text>
    </comment>
    <comment ref="AK74" authorId="1">
      <text>
        <t>Davon-Prüfung Total Währung mit Unterposition Schweizer Franken</t>
      </text>
    </comment>
    <comment ref="AK75" authorId="1">
      <text>
        <t>Davon-Prüfung Total Währung mit Unterposition Schweizer Franken</t>
      </text>
    </comment>
    <comment ref="AK76" authorId="1">
      <text>
        <t>Davon-Prüfung Total Währung mit Unterposition Schweizer Franken</t>
      </text>
    </comment>
    <comment ref="AK80" authorId="1">
      <text>
        <t>Davon-Prüfung Total Währung mit Unterposition Schweizer Franken</t>
      </text>
    </comment>
    <comment ref="AK81" authorId="1">
      <text>
        <t>Davon-Prüfung Total Währung mit Unterposition Schweizer Franken</t>
      </text>
    </comment>
    <comment ref="AK82" authorId="1">
      <text>
        <t>Davon-Prüfung Total Währung mit Unterposition Schweizer Franken</t>
      </text>
    </comment>
    <comment ref="AK83" authorId="1">
      <text>
        <t>Davon-Prüfung Total Währung mit Unterposition Schweizer Franken</t>
      </text>
    </comment>
    <comment ref="AK89" authorId="1">
      <text>
        <t>Davon-Prüfung Total Währung mit Unterposition Schweizer Franken</t>
      </text>
    </comment>
    <comment ref="AK90" authorId="1">
      <text>
        <t>Davon-Prüfung Total Währung mit Unterposition Schweizer Franken</t>
      </text>
    </comment>
    <comment ref="AK91" authorId="1">
      <text>
        <t>Davon-Prüfung Total Währung mit Unterposition Schweizer Franken</t>
      </text>
    </comment>
    <comment ref="AL62" authorId="1">
      <text>
        <t>Davon-Prüfung Total Währung mit Unterposition Schweizer Franken</t>
      </text>
    </comment>
    <comment ref="AL63" authorId="1">
      <text>
        <t>Davon-Prüfung Total Währung mit Unterposition Schweizer Franken</t>
      </text>
    </comment>
    <comment ref="AL64" authorId="1">
      <text>
        <t>Davon-Prüfung Total Währung mit Unterposition Schweizer Franken</t>
      </text>
    </comment>
    <comment ref="AL65" authorId="1">
      <text>
        <t>Davon-Prüfung Total Währung mit Unterposition Schweizer Franken</t>
      </text>
    </comment>
    <comment ref="AL66" authorId="1">
      <text>
        <t>Davon-Prüfung Total Währung mit Unterposition Schweizer Franken</t>
      </text>
    </comment>
    <comment ref="AL67" authorId="1">
      <text>
        <t>Davon-Prüfung Total Währung mit Unterposition Schweizer Franken</t>
      </text>
    </comment>
    <comment ref="AL68" authorId="1">
      <text>
        <t>Davon-Prüfung Total Währung mit Unterposition Schweizer Franken</t>
      </text>
    </comment>
    <comment ref="AL69" authorId="1">
      <text>
        <t>Davon-Prüfung Total Währung mit Unterposition Schweizer Franken</t>
      </text>
    </comment>
    <comment ref="AL70" authorId="1">
      <text>
        <t>Davon-Prüfung Total Währung mit Unterposition Schweizer Franken</t>
      </text>
    </comment>
    <comment ref="AL71" authorId="1">
      <text>
        <t>Davon-Prüfung Total Währung mit Unterposition Schweizer Franken</t>
      </text>
    </comment>
    <comment ref="AL72" authorId="1">
      <text>
        <t>Davon-Prüfung Total Währung mit Unterposition Schweizer Franken</t>
      </text>
    </comment>
    <comment ref="AL73" authorId="1">
      <text>
        <t>Davon-Prüfung Total Währung mit Unterposition Schweizer Franken</t>
      </text>
    </comment>
    <comment ref="AL74" authorId="1">
      <text>
        <t>Davon-Prüfung Total Währung mit Unterposition Schweizer Franken</t>
      </text>
    </comment>
    <comment ref="AL75" authorId="1">
      <text>
        <t>Davon-Prüfung Total Währung mit Unterposition Schweizer Franken</t>
      </text>
    </comment>
    <comment ref="AL76" authorId="1">
      <text>
        <t>Davon-Prüfung Total Währung mit Unterposition Schweizer Franken</t>
      </text>
    </comment>
    <comment ref="AL80" authorId="1">
      <text>
        <t>Davon-Prüfung Total Währung mit Unterposition Schweizer Franken</t>
      </text>
    </comment>
    <comment ref="AL81" authorId="1">
      <text>
        <t>Davon-Prüfung Total Währung mit Unterposition Schweizer Franken</t>
      </text>
    </comment>
    <comment ref="AL82" authorId="1">
      <text>
        <t>Davon-Prüfung Total Währung mit Unterposition Schweizer Franken</t>
      </text>
    </comment>
    <comment ref="AL83" authorId="1">
      <text>
        <t>Davon-Prüfung Total Währung mit Unterposition Schweizer Franken</t>
      </text>
    </comment>
    <comment ref="AL89" authorId="1">
      <text>
        <t>Davon-Prüfung Total Währung mit Unterposition Schweizer Franken</t>
      </text>
    </comment>
    <comment ref="AL90" authorId="1">
      <text>
        <t>Davon-Prüfung Total Währung mit Unterposition Schweizer Franken</t>
      </text>
    </comment>
    <comment ref="AL91" authorId="1">
      <text>
        <t>Davon-Prüfung Total Währung mit Unterposition Schweizer Franken</t>
      </text>
    </comment>
    <comment ref="AM58" authorId="1">
      <text>
        <t>Davon-Prüfung Total Währung mit Unterposition Schweizer Franken</t>
      </text>
    </comment>
    <comment ref="AM59" authorId="1">
      <text>
        <t>Davon-Prüfung Total Währung mit Unterposition Schweizer Franken</t>
      </text>
    </comment>
    <comment ref="AM60" authorId="1">
      <text>
        <t>Davon-Prüfung Total Währung mit Unterposition Schweizer Franken</t>
      </text>
    </comment>
    <comment ref="AM61" authorId="1">
      <text>
        <t>Davon-Prüfung Total Währung mit Unterposition Schweizer Franken</t>
      </text>
    </comment>
    <comment ref="AM62" authorId="1">
      <text>
        <t>Davon-Prüfung Total Währung mit Unterposition Schweizer Franken</t>
      </text>
    </comment>
    <comment ref="AM63" authorId="1">
      <text>
        <t>Davon-Prüfung Total Währung mit Unterposition Schweizer Franken</t>
      </text>
    </comment>
    <comment ref="AM64" authorId="1">
      <text>
        <t>Davon-Prüfung Total Währung mit Unterposition Schweizer Franken</t>
      </text>
    </comment>
    <comment ref="AM65" authorId="1">
      <text>
        <t>Davon-Prüfung Total Währung mit Unterposition Schweizer Franken</t>
      </text>
    </comment>
    <comment ref="AM66" authorId="1">
      <text>
        <t>Davon-Prüfung Total Währung mit Unterposition Schweizer Franken</t>
      </text>
    </comment>
    <comment ref="AM67" authorId="1">
      <text>
        <t>Davon-Prüfung Total Währung mit Unterposition Schweizer Franken</t>
      </text>
    </comment>
    <comment ref="AM68" authorId="1">
      <text>
        <t>Davon-Prüfung Total Währung mit Unterposition Schweizer Franken</t>
      </text>
    </comment>
    <comment ref="AM69" authorId="1">
      <text>
        <t>Davon-Prüfung Total Währung mit Unterposition Schweizer Franken</t>
      </text>
    </comment>
    <comment ref="AM70" authorId="1">
      <text>
        <t>Davon-Prüfung Total Währung mit Unterposition Schweizer Franken</t>
      </text>
    </comment>
    <comment ref="AM71" authorId="1">
      <text>
        <t>Davon-Prüfung Total Währung mit Unterposition Schweizer Franken</t>
      </text>
    </comment>
    <comment ref="AM72" authorId="1">
      <text>
        <t>Davon-Prüfung Total Währung mit Unterposition Schweizer Franken</t>
      </text>
    </comment>
    <comment ref="AM73" authorId="1">
      <text>
        <t>Davon-Prüfung Total Währung mit Unterposition Schweizer Franken</t>
      </text>
    </comment>
    <comment ref="AM74" authorId="1">
      <text>
        <t>Davon-Prüfung Total Währung mit Unterposition Schweizer Franken</t>
      </text>
    </comment>
    <comment ref="AM75" authorId="1">
      <text>
        <t>Davon-Prüfung Total Währung mit Unterposition Schweizer Franken</t>
      </text>
    </comment>
    <comment ref="AM76" authorId="1">
      <text>
        <t>Davon-Prüfung Total Währung mit Unterposition Schweizer Franken</t>
      </text>
    </comment>
    <comment ref="AM80" authorId="1">
      <text>
        <t>Davon-Prüfung Total Währung mit Unterposition Schweizer Franken</t>
      </text>
    </comment>
    <comment ref="AM81" authorId="1">
      <text>
        <t>Davon-Prüfung Total Währung mit Unterposition Schweizer Franken</t>
      </text>
    </comment>
    <comment ref="AM82" authorId="1">
      <text>
        <t>Davon-Prüfung Total Währung mit Unterposition Schweizer Franken</t>
      </text>
    </comment>
    <comment ref="AM83" authorId="1">
      <text>
        <t>Davon-Prüfung Total Währung mit Unterposition Schweizer Franken</t>
      </text>
    </comment>
    <comment ref="AM89" authorId="1">
      <text>
        <t>Davon-Prüfung Total Währung mit Unterposition Schweizer Franken</t>
      </text>
    </comment>
    <comment ref="AM90" authorId="1">
      <text>
        <t>Davon-Prüfung Total Währung mit Unterposition Schweizer Franken</t>
      </text>
    </comment>
    <comment ref="AM91" authorId="1">
      <text>
        <t>Davon-Prüfung Total Währung mit Unterposition Schweizer Franken</t>
      </text>
    </comment>
    <comment ref="AN62" authorId="1">
      <text>
        <t>Davon-Prüfung Total Währung mit Unterposition Schweizer Franken</t>
      </text>
    </comment>
    <comment ref="AN63" authorId="1">
      <text>
        <t>Davon-Prüfung Total Währung mit Unterposition Schweizer Franken</t>
      </text>
    </comment>
    <comment ref="AN64" authorId="1">
      <text>
        <t>Davon-Prüfung Total Währung mit Unterposition Schweizer Franken</t>
      </text>
    </comment>
    <comment ref="AN65" authorId="1">
      <text>
        <t>Davon-Prüfung Total Währung mit Unterposition Schweizer Franken</t>
      </text>
    </comment>
    <comment ref="AN66" authorId="1">
      <text>
        <t>Davon-Prüfung Total Währung mit Unterposition Schweizer Franken</t>
      </text>
    </comment>
    <comment ref="AN67" authorId="1">
      <text>
        <t>Davon-Prüfung Total Währung mit Unterposition Schweizer Franken</t>
      </text>
    </comment>
    <comment ref="AN68" authorId="1">
      <text>
        <t>Davon-Prüfung Total Währung mit Unterposition Schweizer Franken</t>
      </text>
    </comment>
    <comment ref="AN69" authorId="1">
      <text>
        <t>Davon-Prüfung Total Währung mit Unterposition Schweizer Franken</t>
      </text>
    </comment>
    <comment ref="AN70" authorId="1">
      <text>
        <t>Davon-Prüfung Total Währung mit Unterposition Schweizer Franken</t>
      </text>
    </comment>
    <comment ref="AN71" authorId="1">
      <text>
        <t>Davon-Prüfung Total Währung mit Unterposition Schweizer Franken</t>
      </text>
    </comment>
    <comment ref="AN72" authorId="1">
      <text>
        <t>Davon-Prüfung Total Währung mit Unterposition Schweizer Franken</t>
      </text>
    </comment>
    <comment ref="AN73" authorId="1">
      <text>
        <t>Davon-Prüfung Total Währung mit Unterposition Schweizer Franken</t>
      </text>
    </comment>
    <comment ref="AN74" authorId="1">
      <text>
        <t>Davon-Prüfung Total Währung mit Unterposition Schweizer Franken</t>
      </text>
    </comment>
    <comment ref="AN75" authorId="1">
      <text>
        <t>Davon-Prüfung Total Währung mit Unterposition Schweizer Franken</t>
      </text>
    </comment>
    <comment ref="AN76" authorId="1">
      <text>
        <t>Davon-Prüfung Total Währung mit Unterposition Schweizer Franken</t>
      </text>
    </comment>
    <comment ref="AN80" authorId="1">
      <text>
        <t>Davon-Prüfung Total Währung mit Unterposition Schweizer Franken</t>
      </text>
    </comment>
    <comment ref="AN81" authorId="1">
      <text>
        <t>Davon-Prüfung Total Währung mit Unterposition Schweizer Franken</t>
      </text>
    </comment>
    <comment ref="AN82" authorId="1">
      <text>
        <t>Davon-Prüfung Total Währung mit Unterposition Schweizer Franken</t>
      </text>
    </comment>
    <comment ref="AN83" authorId="1">
      <text>
        <t>Davon-Prüfung Total Währung mit Unterposition Schweizer Franken</t>
      </text>
    </comment>
    <comment ref="AN89" authorId="1">
      <text>
        <t>Davon-Prüfung Total Währung mit Unterposition Schweizer Franken</t>
      </text>
    </comment>
    <comment ref="AN90" authorId="1">
      <text>
        <t>Davon-Prüfung Total Währung mit Unterposition Schweizer Franken</t>
      </text>
    </comment>
    <comment ref="AN91" authorId="1">
      <text>
        <t>Davon-Prüfung Total Währung mit Unterposition Schweizer Franken</t>
      </text>
    </comment>
    <comment ref="AO62" authorId="1">
      <text>
        <t>Davon-Prüfung Total Währung mit Unterposition Schweizer Franken</t>
      </text>
    </comment>
    <comment ref="AO63" authorId="1">
      <text>
        <t>Davon-Prüfung Total Währung mit Unterposition Schweizer Franken</t>
      </text>
    </comment>
    <comment ref="AO64" authorId="1">
      <text>
        <t>Davon-Prüfung Total Währung mit Unterposition Schweizer Franken</t>
      </text>
    </comment>
    <comment ref="AO65" authorId="1">
      <text>
        <t>Davon-Prüfung Total Währung mit Unterposition Schweizer Franken</t>
      </text>
    </comment>
    <comment ref="AO66" authorId="1">
      <text>
        <t>Davon-Prüfung Total Währung mit Unterposition Schweizer Franken</t>
      </text>
    </comment>
    <comment ref="AO67" authorId="1">
      <text>
        <t>Davon-Prüfung Total Währung mit Unterposition Schweizer Franken</t>
      </text>
    </comment>
    <comment ref="AO68" authorId="1">
      <text>
        <t>Davon-Prüfung Total Währung mit Unterposition Schweizer Franken</t>
      </text>
    </comment>
    <comment ref="AO69" authorId="1">
      <text>
        <t>Davon-Prüfung Total Währung mit Unterposition Schweizer Franken</t>
      </text>
    </comment>
    <comment ref="AO70" authorId="1">
      <text>
        <t>Davon-Prüfung Total Währung mit Unterposition Schweizer Franken</t>
      </text>
    </comment>
    <comment ref="AO71" authorId="1">
      <text>
        <t>Davon-Prüfung Total Währung mit Unterposition Schweizer Franken</t>
      </text>
    </comment>
    <comment ref="AO72" authorId="1">
      <text>
        <t>Davon-Prüfung Total Währung mit Unterposition Schweizer Franken</t>
      </text>
    </comment>
    <comment ref="AO73" authorId="1">
      <text>
        <t>Davon-Prüfung Total Währung mit Unterposition Schweizer Franken</t>
      </text>
    </comment>
    <comment ref="AO74" authorId="1">
      <text>
        <t>Davon-Prüfung Total Währung mit Unterposition Schweizer Franken</t>
      </text>
    </comment>
    <comment ref="AO75" authorId="1">
      <text>
        <t>Davon-Prüfung Total Währung mit Unterposition Schweizer Franken</t>
      </text>
    </comment>
    <comment ref="AO76" authorId="1">
      <text>
        <t>Davon-Prüfung Total Währung mit Unterposition Schweizer Franken</t>
      </text>
    </comment>
    <comment ref="AO80" authorId="1">
      <text>
        <t>Davon-Prüfung Total Währung mit Unterposition Schweizer Franken</t>
      </text>
    </comment>
    <comment ref="AO81" authorId="1">
      <text>
        <t>Davon-Prüfung Total Währung mit Unterposition Schweizer Franken</t>
      </text>
    </comment>
    <comment ref="AO82" authorId="1">
      <text>
        <t>Davon-Prüfung Total Währung mit Unterposition Schweizer Franken</t>
      </text>
    </comment>
    <comment ref="AO83" authorId="1">
      <text>
        <t>Davon-Prüfung Total Währung mit Unterposition Schweizer Franken</t>
      </text>
    </comment>
    <comment ref="AO89" authorId="1">
      <text>
        <t>Davon-Prüfung Total Währung mit Unterposition Schweizer Franken</t>
      </text>
    </comment>
    <comment ref="AO90" authorId="1">
      <text>
        <t>Davon-Prüfung Total Währung mit Unterposition Schweizer Franken</t>
      </text>
    </comment>
    <comment ref="AO91" authorId="1">
      <text>
        <t>Davon-Prüfung Total Währung mit Unterposition Schweizer Franken</t>
      </text>
    </comment>
    <comment ref="AP62" authorId="1">
      <text>
        <t>Davon-Prüfung Total Währung mit Unterposition Schweizer Franken</t>
      </text>
    </comment>
    <comment ref="AP63" authorId="1">
      <text>
        <t>Davon-Prüfung Total Währung mit Unterposition Schweizer Franken</t>
      </text>
    </comment>
    <comment ref="AP64" authorId="1">
      <text>
        <t>Davon-Prüfung Total Währung mit Unterposition Schweizer Franken</t>
      </text>
    </comment>
    <comment ref="AP65" authorId="1">
      <text>
        <t>Davon-Prüfung Total Währung mit Unterposition Schweizer Franken</t>
      </text>
    </comment>
    <comment ref="AP66" authorId="1">
      <text>
        <t>Davon-Prüfung Total Währung mit Unterposition Schweizer Franken</t>
      </text>
    </comment>
    <comment ref="AP67" authorId="1">
      <text>
        <t>Davon-Prüfung Total Währung mit Unterposition Schweizer Franken</t>
      </text>
    </comment>
    <comment ref="AP68" authorId="1">
      <text>
        <t>Davon-Prüfung Total Währung mit Unterposition Schweizer Franken</t>
      </text>
    </comment>
    <comment ref="AP69" authorId="1">
      <text>
        <t>Davon-Prüfung Total Währung mit Unterposition Schweizer Franken</t>
      </text>
    </comment>
    <comment ref="AP70" authorId="1">
      <text>
        <t>Davon-Prüfung Total Währung mit Unterposition Schweizer Franken</t>
      </text>
    </comment>
    <comment ref="AP71" authorId="1">
      <text>
        <t>Davon-Prüfung Total Währung mit Unterposition Schweizer Franken</t>
      </text>
    </comment>
    <comment ref="AP72" authorId="1">
      <text>
        <t>Davon-Prüfung Total Währung mit Unterposition Schweizer Franken</t>
      </text>
    </comment>
    <comment ref="AP73" authorId="1">
      <text>
        <t>Davon-Prüfung Total Währung mit Unterposition Schweizer Franken</t>
      </text>
    </comment>
    <comment ref="AP74" authorId="1">
      <text>
        <t>Davon-Prüfung Total Währung mit Unterposition Schweizer Franken</t>
      </text>
    </comment>
    <comment ref="AP75" authorId="1">
      <text>
        <t>Davon-Prüfung Total Währung mit Unterposition Schweizer Franken</t>
      </text>
    </comment>
    <comment ref="AP76" authorId="1">
      <text>
        <t>Davon-Prüfung Total Währung mit Unterposition Schweizer Franken</t>
      </text>
    </comment>
    <comment ref="AP80" authorId="1">
      <text>
        <t>Davon-Prüfung Total Währung mit Unterposition Schweizer Franken</t>
      </text>
    </comment>
    <comment ref="AP81" authorId="1">
      <text>
        <t>Davon-Prüfung Total Währung mit Unterposition Schweizer Franken</t>
      </text>
    </comment>
    <comment ref="AP82" authorId="1">
      <text>
        <t>Davon-Prüfung Total Währung mit Unterposition Schweizer Franken</t>
      </text>
    </comment>
    <comment ref="AP83" authorId="1">
      <text>
        <t>Davon-Prüfung Total Währung mit Unterposition Schweizer Franken</t>
      </text>
    </comment>
    <comment ref="AP89" authorId="1">
      <text>
        <t>Davon-Prüfung Total Währung mit Unterposition Schweizer Franken</t>
      </text>
    </comment>
    <comment ref="AP90" authorId="1">
      <text>
        <t>Davon-Prüfung Total Währung mit Unterposition Schweizer Franken</t>
      </text>
    </comment>
    <comment ref="AP91" authorId="1">
      <text>
        <t>Davon-Prüfung Total Währung mit Unterposition Schweizer Franken</t>
      </text>
    </comment>
    <comment ref="AQ62" authorId="1">
      <text>
        <t>Davon-Prüfung Total Währung mit Unterposition Schweizer Franken</t>
      </text>
    </comment>
    <comment ref="AQ63" authorId="1">
      <text>
        <t>Davon-Prüfung Total Währung mit Unterposition Schweizer Franken</t>
      </text>
    </comment>
    <comment ref="AQ64" authorId="1">
      <text>
        <t>Davon-Prüfung Total Währung mit Unterposition Schweizer Franken</t>
      </text>
    </comment>
    <comment ref="AQ65" authorId="1">
      <text>
        <t>Davon-Prüfung Total Währung mit Unterposition Schweizer Franken</t>
      </text>
    </comment>
    <comment ref="AQ66" authorId="1">
      <text>
        <t>Davon-Prüfung Total Währung mit Unterposition Schweizer Franken</t>
      </text>
    </comment>
    <comment ref="AQ67" authorId="1">
      <text>
        <t>Davon-Prüfung Total Währung mit Unterposition Schweizer Franken</t>
      </text>
    </comment>
    <comment ref="AQ68" authorId="1">
      <text>
        <t>Davon-Prüfung Total Währung mit Unterposition Schweizer Franken</t>
      </text>
    </comment>
    <comment ref="AQ69" authorId="1">
      <text>
        <t>Davon-Prüfung Total Währung mit Unterposition Schweizer Franken</t>
      </text>
    </comment>
    <comment ref="AQ70" authorId="1">
      <text>
        <t>Davon-Prüfung Total Währung mit Unterposition Schweizer Franken</t>
      </text>
    </comment>
    <comment ref="AQ71" authorId="1">
      <text>
        <t>Davon-Prüfung Total Währung mit Unterposition Schweizer Franken</t>
      </text>
    </comment>
    <comment ref="AQ72" authorId="1">
      <text>
        <t>Davon-Prüfung Total Währung mit Unterposition Schweizer Franken</t>
      </text>
    </comment>
    <comment ref="AQ73" authorId="1">
      <text>
        <t>Davon-Prüfung Total Währung mit Unterposition Schweizer Franken</t>
      </text>
    </comment>
    <comment ref="AQ74" authorId="1">
      <text>
        <t>Davon-Prüfung Total Währung mit Unterposition Schweizer Franken</t>
      </text>
    </comment>
    <comment ref="AQ75" authorId="1">
      <text>
        <t>Davon-Prüfung Total Währung mit Unterposition Schweizer Franken</t>
      </text>
    </comment>
    <comment ref="AQ76" authorId="1">
      <text>
        <t>Davon-Prüfung Total Währung mit Unterposition Schweizer Franken</t>
      </text>
    </comment>
    <comment ref="AQ80" authorId="1">
      <text>
        <t>Davon-Prüfung Total Währung mit Unterposition Schweizer Franken</t>
      </text>
    </comment>
    <comment ref="AQ81" authorId="1">
      <text>
        <t>Davon-Prüfung Total Währung mit Unterposition Schweizer Franken</t>
      </text>
    </comment>
    <comment ref="AQ82" authorId="1">
      <text>
        <t>Davon-Prüfung Total Währung mit Unterposition Schweizer Franken</t>
      </text>
    </comment>
    <comment ref="AQ83" authorId="1">
      <text>
        <t>Davon-Prüfung Total Währung mit Unterposition Schweizer Franken</t>
      </text>
    </comment>
    <comment ref="AQ89" authorId="1">
      <text>
        <t>Davon-Prüfung Total Währung mit Unterposition Schweizer Franken</t>
      </text>
    </comment>
    <comment ref="AQ90" authorId="1">
      <text>
        <t>Davon-Prüfung Total Währung mit Unterposition Schweizer Franken</t>
      </text>
    </comment>
    <comment ref="AQ91" authorId="1">
      <text>
        <t>Davon-Prüfung Total Währung mit Unterposition Schweizer Franken</t>
      </text>
    </comment>
    <comment ref="AR62" authorId="1">
      <text>
        <t>Davon-Prüfung Total Währung mit Unterposition Schweizer Franken</t>
      </text>
    </comment>
    <comment ref="AR63" authorId="1">
      <text>
        <t>Davon-Prüfung Total Währung mit Unterposition Schweizer Franken</t>
      </text>
    </comment>
    <comment ref="AR64" authorId="1">
      <text>
        <t>Davon-Prüfung Total Währung mit Unterposition Schweizer Franken</t>
      </text>
    </comment>
    <comment ref="AR65" authorId="1">
      <text>
        <t>Davon-Prüfung Total Währung mit Unterposition Schweizer Franken</t>
      </text>
    </comment>
    <comment ref="AR66" authorId="1">
      <text>
        <t>Davon-Prüfung Total Währung mit Unterposition Schweizer Franken</t>
      </text>
    </comment>
    <comment ref="AR67" authorId="1">
      <text>
        <t>Davon-Prüfung Total Währung mit Unterposition Schweizer Franken</t>
      </text>
    </comment>
    <comment ref="AR68" authorId="1">
      <text>
        <t>Davon-Prüfung Total Währung mit Unterposition Schweizer Franken</t>
      </text>
    </comment>
    <comment ref="AR69" authorId="1">
      <text>
        <t>Davon-Prüfung Total Währung mit Unterposition Schweizer Franken</t>
      </text>
    </comment>
    <comment ref="AR70" authorId="1">
      <text>
        <t>Davon-Prüfung Total Währung mit Unterposition Schweizer Franken</t>
      </text>
    </comment>
    <comment ref="AR71" authorId="1">
      <text>
        <t>Davon-Prüfung Total Währung mit Unterposition Schweizer Franken</t>
      </text>
    </comment>
    <comment ref="AR72" authorId="1">
      <text>
        <t>Davon-Prüfung Total Währung mit Unterposition Schweizer Franken</t>
      </text>
    </comment>
    <comment ref="AR73" authorId="1">
      <text>
        <t>Davon-Prüfung Total Währung mit Unterposition Schweizer Franken</t>
      </text>
    </comment>
    <comment ref="AR74" authorId="1">
      <text>
        <t>Davon-Prüfung Total Währung mit Unterposition Schweizer Franken</t>
      </text>
    </comment>
    <comment ref="AR75" authorId="1">
      <text>
        <t>Davon-Prüfung Total Währung mit Unterposition Schweizer Franken</t>
      </text>
    </comment>
    <comment ref="AR76" authorId="1">
      <text>
        <t>Davon-Prüfung Total Währung mit Unterposition Schweizer Franken</t>
      </text>
    </comment>
    <comment ref="AR80" authorId="1">
      <text>
        <t>Davon-Prüfung Total Währung mit Unterposition Schweizer Franken</t>
      </text>
    </comment>
    <comment ref="AR81" authorId="1">
      <text>
        <t>Davon-Prüfung Total Währung mit Unterposition Schweizer Franken</t>
      </text>
    </comment>
    <comment ref="AR82" authorId="1">
      <text>
        <t>Davon-Prüfung Total Währung mit Unterposition Schweizer Franken</t>
      </text>
    </comment>
    <comment ref="AR83" authorId="1">
      <text>
        <t>Davon-Prüfung Total Währung mit Unterposition Schweizer Franken</t>
      </text>
    </comment>
    <comment ref="AR89" authorId="1">
      <text>
        <t>Davon-Prüfung Total Währung mit Unterposition Schweizer Franken</t>
      </text>
    </comment>
    <comment ref="AR90" authorId="1">
      <text>
        <t>Davon-Prüfung Total Währung mit Unterposition Schweizer Franken</t>
      </text>
    </comment>
    <comment ref="AR91" authorId="1">
      <text>
        <t>Davon-Prüfung Total Währung mit Unterposition Schweizer Franken</t>
      </text>
    </comment>
    <comment ref="AS62" authorId="1">
      <text>
        <t>Davon-Prüfung Total Währung mit Unterposition Schweizer Franken</t>
      </text>
    </comment>
    <comment ref="AS63" authorId="1">
      <text>
        <t>Davon-Prüfung Total Währung mit Unterposition Schweizer Franken</t>
      </text>
    </comment>
    <comment ref="AS64" authorId="1">
      <text>
        <t>Davon-Prüfung Total Währung mit Unterposition Schweizer Franken</t>
      </text>
    </comment>
    <comment ref="AS65" authorId="1">
      <text>
        <t>Davon-Prüfung Total Währung mit Unterposition Schweizer Franken</t>
      </text>
    </comment>
    <comment ref="AS66" authorId="1">
      <text>
        <t>Davon-Prüfung Total Währung mit Unterposition Schweizer Franken</t>
      </text>
    </comment>
    <comment ref="AS67" authorId="1">
      <text>
        <t>Davon-Prüfung Total Währung mit Unterposition Schweizer Franken</t>
      </text>
    </comment>
    <comment ref="AS68" authorId="1">
      <text>
        <t>Davon-Prüfung Total Währung mit Unterposition Schweizer Franken</t>
      </text>
    </comment>
    <comment ref="AS69" authorId="1">
      <text>
        <t>Davon-Prüfung Total Währung mit Unterposition Schweizer Franken</t>
      </text>
    </comment>
    <comment ref="AS70" authorId="1">
      <text>
        <t>Davon-Prüfung Total Währung mit Unterposition Schweizer Franken</t>
      </text>
    </comment>
    <comment ref="AS71" authorId="1">
      <text>
        <t>Davon-Prüfung Total Währung mit Unterposition Schweizer Franken</t>
      </text>
    </comment>
    <comment ref="AS72" authorId="1">
      <text>
        <t>Davon-Prüfung Total Währung mit Unterposition Schweizer Franken</t>
      </text>
    </comment>
    <comment ref="AS73" authorId="1">
      <text>
        <t>Davon-Prüfung Total Währung mit Unterposition Schweizer Franken</t>
      </text>
    </comment>
    <comment ref="AS74" authorId="1">
      <text>
        <t>Davon-Prüfung Total Währung mit Unterposition Schweizer Franken</t>
      </text>
    </comment>
    <comment ref="AS75" authorId="1">
      <text>
        <t>Davon-Prüfung Total Währung mit Unterposition Schweizer Franken</t>
      </text>
    </comment>
    <comment ref="AS76" authorId="1">
      <text>
        <t>Davon-Prüfung Total Währung mit Unterposition Schweizer Franken</t>
      </text>
    </comment>
    <comment ref="AS77" authorId="1">
      <text>
        <t>Davon-Prüfung Total Währung mit Unterposition Schweizer Franken</t>
      </text>
    </comment>
    <comment ref="AS78" authorId="1">
      <text>
        <t>Davon-Prüfung Total Währung mit Unterposition Schweizer Franken</t>
      </text>
    </comment>
    <comment ref="AS79" authorId="1">
      <text>
        <t>Davon-Prüfung Total Währung mit Unterposition Schweizer Franken</t>
      </text>
    </comment>
    <comment ref="AS80" authorId="1">
      <text>
        <t>Davon-Prüfung Total Währung mit Unterposition Schweizer Franken</t>
      </text>
    </comment>
    <comment ref="AS81" authorId="1">
      <text>
        <t>Davon-Prüfung Total Währung mit Unterposition Schweizer Franken</t>
      </text>
    </comment>
    <comment ref="AS82" authorId="1">
      <text>
        <t>Davon-Prüfung Total Währung mit Unterposition Schweizer Franken</t>
      </text>
    </comment>
    <comment ref="AS83" authorId="1">
      <text>
        <t>Davon-Prüfung Total Währung mit Unterposition Schweizer Franken</t>
      </text>
    </comment>
    <comment ref="AS89" authorId="1">
      <text>
        <t>Davon-Prüfung Total Währung mit Unterposition Schweizer Franken</t>
      </text>
    </comment>
    <comment ref="AS90" authorId="1">
      <text>
        <t>Davon-Prüfung Total Währung mit Unterposition Schweizer Franken</t>
      </text>
    </comment>
    <comment ref="AS91" authorId="1">
      <text>
        <t>Davon-Prüfung Total Währung mit Unterposition Schweizer Franken</t>
      </text>
    </comment>
    <comment ref="AT62" authorId="1">
      <text>
        <t>Davon-Prüfung Total Währung mit Unterposition Schweizer Franken</t>
      </text>
    </comment>
    <comment ref="AT63" authorId="1">
      <text>
        <t>Davon-Prüfung Total Währung mit Unterposition Schweizer Franken</t>
      </text>
    </comment>
    <comment ref="AT64" authorId="1">
      <text>
        <t>Davon-Prüfung Total Währung mit Unterposition Schweizer Franken</t>
      </text>
    </comment>
    <comment ref="AT65" authorId="1">
      <text>
        <t>Davon-Prüfung Total Währung mit Unterposition Schweizer Franken</t>
      </text>
    </comment>
    <comment ref="AT66" authorId="1">
      <text>
        <t>Davon-Prüfung Total Währung mit Unterposition Schweizer Franken</t>
      </text>
    </comment>
    <comment ref="AT67" authorId="1">
      <text>
        <t>Davon-Prüfung Total Währung mit Unterposition Schweizer Franken</t>
      </text>
    </comment>
    <comment ref="AT68" authorId="1">
      <text>
        <t>Davon-Prüfung Total Währung mit Unterposition Schweizer Franken</t>
      </text>
    </comment>
    <comment ref="AT69" authorId="1">
      <text>
        <t>Davon-Prüfung Total Währung mit Unterposition Schweizer Franken</t>
      </text>
    </comment>
    <comment ref="AT70" authorId="1">
      <text>
        <t>Davon-Prüfung Total Währung mit Unterposition Schweizer Franken</t>
      </text>
    </comment>
    <comment ref="AT71" authorId="1">
      <text>
        <t>Davon-Prüfung Total Währung mit Unterposition Schweizer Franken</t>
      </text>
    </comment>
    <comment ref="AT72" authorId="1">
      <text>
        <t>Davon-Prüfung Total Währung mit Unterposition Schweizer Franken</t>
      </text>
    </comment>
    <comment ref="AT73" authorId="1">
      <text>
        <t>Davon-Prüfung Total Währung mit Unterposition Schweizer Franken</t>
      </text>
    </comment>
    <comment ref="AT74" authorId="1">
      <text>
        <t>Davon-Prüfung Total Währung mit Unterposition Schweizer Franken</t>
      </text>
    </comment>
    <comment ref="AT75" authorId="1">
      <text>
        <t>Davon-Prüfung Total Währung mit Unterposition Schweizer Franken</t>
      </text>
    </comment>
    <comment ref="AT76" authorId="1">
      <text>
        <t>Davon-Prüfung Total Währung mit Unterposition Schweizer Franken</t>
      </text>
    </comment>
    <comment ref="AT80" authorId="1">
      <text>
        <t>Davon-Prüfung Total Währung mit Unterposition Schweizer Franken</t>
      </text>
    </comment>
    <comment ref="AT81" authorId="1">
      <text>
        <t>Davon-Prüfung Total Währung mit Unterposition Schweizer Franken</t>
      </text>
    </comment>
    <comment ref="AT82" authorId="1">
      <text>
        <t>Davon-Prüfung Total Währung mit Unterposition Schweizer Franken</t>
      </text>
    </comment>
    <comment ref="AT83" authorId="1">
      <text>
        <t>Davon-Prüfung Total Währung mit Unterposition Schweizer Franken</t>
      </text>
    </comment>
    <comment ref="AT89" authorId="1">
      <text>
        <t>Davon-Prüfung Total Währung mit Unterposition Schweizer Franken</t>
      </text>
    </comment>
    <comment ref="AT90" authorId="1">
      <text>
        <t>Davon-Prüfung Total Währung mit Unterposition Schweizer Franken</t>
      </text>
    </comment>
    <comment ref="AT91" authorId="1">
      <text>
        <t>Davon-Prüfung Total Währung mit Unterposition Schweizer Franken</t>
      </text>
    </comment>
    <comment ref="AU62" authorId="1">
      <text>
        <t>Davon-Prüfung Total Währung mit Unterposition Schweizer Franken</t>
      </text>
    </comment>
    <comment ref="AU63" authorId="1">
      <text>
        <t>Davon-Prüfung Total Währung mit Unterposition Schweizer Franken</t>
      </text>
    </comment>
    <comment ref="AU64" authorId="1">
      <text>
        <t>Davon-Prüfung Total Währung mit Unterposition Schweizer Franken</t>
      </text>
    </comment>
    <comment ref="AU65" authorId="1">
      <text>
        <t>Davon-Prüfung Total Währung mit Unterposition Schweizer Franken</t>
      </text>
    </comment>
    <comment ref="AU66" authorId="1">
      <text>
        <t>Davon-Prüfung Total Währung mit Unterposition Schweizer Franken</t>
      </text>
    </comment>
    <comment ref="AU67" authorId="1">
      <text>
        <t>Davon-Prüfung Total Währung mit Unterposition Schweizer Franken</t>
      </text>
    </comment>
    <comment ref="AU68" authorId="1">
      <text>
        <t>Davon-Prüfung Total Währung mit Unterposition Schweizer Franken</t>
      </text>
    </comment>
    <comment ref="AU69" authorId="1">
      <text>
        <t>Davon-Prüfung Total Währung mit Unterposition Schweizer Franken</t>
      </text>
    </comment>
    <comment ref="AU70" authorId="1">
      <text>
        <t>Davon-Prüfung Total Währung mit Unterposition Schweizer Franken</t>
      </text>
    </comment>
    <comment ref="AU71" authorId="1">
      <text>
        <t>Davon-Prüfung Total Währung mit Unterposition Schweizer Franken</t>
      </text>
    </comment>
    <comment ref="AU72" authorId="1">
      <text>
        <t>Davon-Prüfung Total Währung mit Unterposition Schweizer Franken</t>
      </text>
    </comment>
    <comment ref="AU73" authorId="1">
      <text>
        <t>Davon-Prüfung Total Währung mit Unterposition Schweizer Franken</t>
      </text>
    </comment>
    <comment ref="AU74" authorId="1">
      <text>
        <t>Davon-Prüfung Total Währung mit Unterposition Schweizer Franken</t>
      </text>
    </comment>
    <comment ref="AU75" authorId="1">
      <text>
        <t>Davon-Prüfung Total Währung mit Unterposition Schweizer Franken</t>
      </text>
    </comment>
    <comment ref="AU76" authorId="1">
      <text>
        <t>Davon-Prüfung Total Währung mit Unterposition Schweizer Franken</t>
      </text>
    </comment>
    <comment ref="AU80" authorId="1">
      <text>
        <t>Davon-Prüfung Total Währung mit Unterposition Schweizer Franken</t>
      </text>
    </comment>
    <comment ref="AU81" authorId="1">
      <text>
        <t>Davon-Prüfung Total Währung mit Unterposition Schweizer Franken</t>
      </text>
    </comment>
    <comment ref="AU82" authorId="1">
      <text>
        <t>Davon-Prüfung Total Währung mit Unterposition Schweizer Franken</t>
      </text>
    </comment>
    <comment ref="AU83" authorId="1">
      <text>
        <t>Davon-Prüfung Total Währung mit Unterposition Schweizer Franken</t>
      </text>
    </comment>
    <comment ref="AU84" authorId="1">
      <text>
        <t>Davon-Prüfung Total Währung mit Unterposition Schweizer Franken</t>
      </text>
    </comment>
    <comment ref="AU85" authorId="1">
      <text>
        <t>Davon-Prüfung Total Währung mit Unterposition Schweizer Franken</t>
      </text>
    </comment>
    <comment ref="AU86" authorId="1">
      <text>
        <t>Davon-Prüfung Total Währung mit Unterposition Schweizer Franken</t>
      </text>
    </comment>
    <comment ref="AU89" authorId="1">
      <text>
        <t>Davon-Prüfung Total Währung mit Unterposition Schweizer Franken</t>
      </text>
    </comment>
    <comment ref="AU90" authorId="1">
      <text>
        <t>Davon-Prüfung Total Währung mit Unterposition Schweizer Franken</t>
      </text>
    </comment>
    <comment ref="AU91" authorId="1">
      <text>
        <t>Davon-Prüfung Total Währung mit Unterposition Schweizer Franken</t>
      </text>
    </comment>
    <comment ref="AV58" authorId="1">
      <text>
        <t>Davon-Prüfung Total Währung mit Unterposition Schweizer Franken</t>
      </text>
    </comment>
    <comment ref="AV59" authorId="1">
      <text>
        <t>Davon-Prüfung Total Währung mit Unterposition Schweizer Franken</t>
      </text>
    </comment>
    <comment ref="AV60" authorId="1">
      <text>
        <t>Davon-Prüfung Total Währung mit Unterposition Schweizer Franken</t>
      </text>
    </comment>
    <comment ref="AV61" authorId="1">
      <text>
        <t>Davon-Prüfung Total Währung mit Unterposition Schweizer Franken</t>
      </text>
    </comment>
    <comment ref="AV62" authorId="1">
      <text>
        <t>Davon-Prüfung Total Währung mit Unterposition Schweizer Franken</t>
      </text>
    </comment>
    <comment ref="AV63" authorId="1">
      <text>
        <t>Davon-Prüfung Total Währung mit Unterposition Schweizer Franken</t>
      </text>
    </comment>
    <comment ref="AV64" authorId="1">
      <text>
        <t>Davon-Prüfung Total Währung mit Unterposition Schweizer Franken</t>
      </text>
    </comment>
    <comment ref="AV65" authorId="1">
      <text>
        <t>Davon-Prüfung Total Währung mit Unterposition Schweizer Franken</t>
      </text>
    </comment>
    <comment ref="AV66" authorId="1">
      <text>
        <t>Davon-Prüfung Total Währung mit Unterposition Schweizer Franken</t>
      </text>
    </comment>
    <comment ref="AV67" authorId="1">
      <text>
        <t>Davon-Prüfung Total Währung mit Unterposition Schweizer Franken</t>
      </text>
    </comment>
    <comment ref="AV68" authorId="1">
      <text>
        <t>Davon-Prüfung Total Währung mit Unterposition Schweizer Franken</t>
      </text>
    </comment>
    <comment ref="AV69" authorId="1">
      <text>
        <t>Davon-Prüfung Total Währung mit Unterposition Schweizer Franken</t>
      </text>
    </comment>
    <comment ref="AV70" authorId="1">
      <text>
        <t>Davon-Prüfung Total Währung mit Unterposition Schweizer Franken</t>
      </text>
    </comment>
    <comment ref="AV71" authorId="1">
      <text>
        <t>Davon-Prüfung Total Währung mit Unterposition Schweizer Franken</t>
      </text>
    </comment>
    <comment ref="AV72" authorId="1">
      <text>
        <t>Davon-Prüfung Total Währung mit Unterposition Schweizer Franken</t>
      </text>
    </comment>
    <comment ref="AV73" authorId="1">
      <text>
        <t>Davon-Prüfung Total Währung mit Unterposition Schweizer Franken</t>
      </text>
    </comment>
    <comment ref="AV74" authorId="1">
      <text>
        <t>Davon-Prüfung Total Währung mit Unterposition Schweizer Franken</t>
      </text>
    </comment>
    <comment ref="AV75" authorId="1">
      <text>
        <t>Davon-Prüfung Total Währung mit Unterposition Schweizer Franken</t>
      </text>
    </comment>
    <comment ref="AV76" authorId="1">
      <text>
        <t>Davon-Prüfung Total Währung mit Unterposition Schweizer Franken</t>
      </text>
    </comment>
    <comment ref="AV77" authorId="1">
      <text>
        <t>Davon-Prüfung Total Währung mit Unterposition Schweizer Franken</t>
      </text>
    </comment>
    <comment ref="AV78" authorId="1">
      <text>
        <t>Davon-Prüfung Total Währung mit Unterposition Schweizer Franken</t>
      </text>
    </comment>
    <comment ref="AV79" authorId="1">
      <text>
        <t>Davon-Prüfung Total Währung mit Unterposition Schweizer Franken</t>
      </text>
    </comment>
    <comment ref="AV80" authorId="1">
      <text>
        <t>Davon-Prüfung Total Währung mit Unterposition Schweizer Franken</t>
      </text>
    </comment>
    <comment ref="AV81" authorId="1">
      <text>
        <t>Davon-Prüfung Total Währung mit Unterposition Schweizer Franken</t>
      </text>
    </comment>
    <comment ref="AV82" authorId="1">
      <text>
        <t>Davon-Prüfung Total Währung mit Unterposition Schweizer Franken</t>
      </text>
    </comment>
    <comment ref="AV83" authorId="1">
      <text>
        <t>Davon-Prüfung Total Währung mit Unterposition Schweizer Franken</t>
      </text>
    </comment>
    <comment ref="AV84" authorId="1">
      <text>
        <t>Davon-Prüfung Total Währung mit Unterposition Schweizer Franken</t>
      </text>
    </comment>
    <comment ref="AV85" authorId="1">
      <text>
        <t>Davon-Prüfung Total Währung mit Unterposition Schweizer Franken</t>
      </text>
    </comment>
    <comment ref="AV86" authorId="1">
      <text>
        <t>Davon-Prüfung Total Währung mit Unterposition Schweizer Franken</t>
      </text>
    </comment>
    <comment ref="AV87" authorId="1">
      <text>
        <t>Davon-Prüfung Total Währung mit Unterposition Schweizer Franken</t>
      </text>
    </comment>
    <comment ref="AV88" authorId="1">
      <text>
        <t>Davon-Prüfung Total Währung mit Unterposition Schweizer Franken</t>
      </text>
    </comment>
    <comment ref="AV89" authorId="1">
      <text>
        <t>Davon-Prüfung Total Währung mit Unterposition Schweizer Franken</t>
      </text>
    </comment>
    <comment ref="AV90" authorId="1">
      <text>
        <t>Davon-Prüfung Total Währung mit Unterposition Schweizer Franken</t>
      </text>
    </comment>
    <comment ref="AV91" authorId="1">
      <text>
        <t>Davon-Prüfung Total Währung mit Unterposition Schweizer Franken</t>
      </text>
    </comment>
  </commentList>
</comments>
</file>

<file path=xl/comments6.xml><?xml version="1.0" encoding="utf-8"?>
<comments xmlns="http://schemas.openxmlformats.org/spreadsheetml/2006/main">
  <authors>
    <author/>
    <author>SNB</author>
  </authors>
  <commentList>
    <comment ref="AE21" authorId="1">
      <text>
        <t>Total Finanzielle Unternehmen</t>
      </text>
    </comment>
    <comment ref="AE22" authorId="1">
      <text>
        <t>Total Finanzielle Unternehmen</t>
      </text>
    </comment>
    <comment ref="AE23" authorId="1">
      <text>
        <t>Total Finanzielle Unternehmen</t>
      </text>
    </comment>
    <comment ref="AE24" authorId="1">
      <text>
        <t>Total Finanzielle Unternehmen</t>
      </text>
    </comment>
    <comment ref="AF21" authorId="1">
      <text>
        <t>Davon-Prüfung Finanzierungs- und Vermögensverwaltungsinstitutionen mit Unterposition Kollektivanlageinstitutionen gemäss KAG</t>
      </text>
    </comment>
    <comment ref="AF22" authorId="1">
      <text>
        <t>Davon-Prüfung Finanzierungs- und Vermögensverwaltungsinstitutionen mit Unterposition Kollektivanlageinstitutionen gemäss KAG</t>
      </text>
    </comment>
    <comment ref="AF23" authorId="1">
      <text>
        <t>Davon-Prüfung Finanzierungs- und Vermögensverwaltungsinstitutionen mit Unterposition Kollektivanlageinstitutionen gemäss KAG</t>
      </text>
    </comment>
    <comment ref="AF24" authorId="1">
      <text>
        <t>Davon-Prüfung Finanzierungs- und Vermögensverwaltungsinstitutionen mit Unterposition Kollektivanlageinstitutionen gemäss KAG</t>
      </text>
    </comment>
    <comment ref="AG21" authorId="1">
      <text>
        <t>Davon-Prüfung Versicherungen und Pensionskassen mit Unterposition Pensionskassen</t>
      </text>
    </comment>
    <comment ref="AG22" authorId="1">
      <text>
        <t>Davon-Prüfung Versicherungen und Pensionskassen mit Unterposition Pensionskassen</t>
      </text>
    </comment>
    <comment ref="AG23" authorId="1">
      <text>
        <t>Davon-Prüfung Versicherungen und Pensionskassen mit Unterposition Pensionskassen</t>
      </text>
    </comment>
    <comment ref="AG24" authorId="1">
      <text>
        <t>Davon-Prüfung Versicherungen und Pensionskassen mit Unterposition Pensionskassen</t>
      </text>
    </comment>
    <comment ref="AH21" authorId="1">
      <text>
        <t>Total Öffentliche Hand</t>
      </text>
    </comment>
    <comment ref="AH22" authorId="1">
      <text>
        <t>Total Öffentliche Hand</t>
      </text>
    </comment>
    <comment ref="AH23" authorId="1">
      <text>
        <t>Total Öffentliche Hand</t>
      </text>
    </comment>
    <comment ref="AH24" authorId="1">
      <text>
        <t>Total Öffentliche Hand</t>
      </text>
    </comment>
    <comment ref="AI21" authorId="1">
      <text>
        <t>Total Total Sektorale Gliederung nach ESVG</t>
      </text>
    </comment>
    <comment ref="AI22" authorId="1">
      <text>
        <t>Total Total Sektorale Gliederung nach ESVG</t>
      </text>
    </comment>
    <comment ref="AI23" authorId="1">
      <text>
        <t>Total Total Sektorale Gliederung nach ESVG</t>
      </text>
    </comment>
    <comment ref="AI24" authorId="1">
      <text>
        <t>Total Total Sektorale Gliederung nach ESVG</t>
      </text>
    </comment>
    <comment ref="K28" authorId="1">
      <text>
        <t>Davon-Prüfung Total Währung mit Unterposition Schweizer Franken</t>
      </text>
    </comment>
    <comment ref="L28" authorId="1">
      <text>
        <t>Davon-Prüfung Total Währung mit Unterposition Schweizer Franken</t>
      </text>
    </comment>
    <comment ref="N28" authorId="1">
      <text>
        <t>Davon-Prüfung Total Währung mit Unterposition Schweizer Franken</t>
      </text>
    </comment>
    <comment ref="O28" authorId="1">
      <text>
        <t>Davon-Prüfung Total Währung mit Unterposition Schweizer Franken</t>
      </text>
    </comment>
    <comment ref="P28" authorId="1">
      <text>
        <t>Davon-Prüfung Total Währung mit Unterposition Schweizer Franken</t>
      </text>
    </comment>
    <comment ref="Q28" authorId="1">
      <text>
        <t>Davon-Prüfung Total Währung mit Unterposition Schweizer Franken</t>
      </text>
    </comment>
    <comment ref="R28" authorId="1">
      <text>
        <t>Davon-Prüfung Total Währung mit Unterposition Schweizer Franken</t>
      </text>
    </comment>
    <comment ref="S28" authorId="1">
      <text>
        <t>Davon-Prüfung Total Währung mit Unterposition Schweizer Franken</t>
      </text>
    </comment>
    <comment ref="T28" authorId="1">
      <text>
        <t>Davon-Prüfung Total Währung mit Unterposition Schweizer Franken</t>
      </text>
    </comment>
    <comment ref="U28" authorId="1">
      <text>
        <t>Davon-Prüfung Total Währung mit Unterposition Schweizer Franken</t>
      </text>
    </comment>
    <comment ref="V28" authorId="1">
      <text>
        <t>Davon-Prüfung Total Währung mit Unterposition Schweizer Franken</t>
      </text>
    </comment>
    <comment ref="W28" authorId="1">
      <text>
        <t>Davon-Prüfung Total Währung mit Unterposition Schweizer Franken</t>
      </text>
    </comment>
    <comment ref="X28" authorId="1">
      <text>
        <t>Davon-Prüfung Total Währung mit Unterposition Schweizer Franken</t>
      </text>
    </comment>
    <comment ref="Y28" authorId="1">
      <text>
        <t>Davon-Prüfung Total Währung mit Unterposition Schweizer Franken</t>
      </text>
    </comment>
    <comment ref="Z28" authorId="1">
      <text>
        <t>Davon-Prüfung Total Währung mit Unterposition Schweizer Franken</t>
      </text>
    </comment>
    <comment ref="AA28" authorId="1">
      <text>
        <t>Davon-Prüfung Total Währung mit Unterposition Schweizer Franken</t>
      </text>
    </comment>
    <comment ref="AB28" authorId="1">
      <text>
        <t>Davon-Prüfung Total Währung mit Unterposition Schweizer Franken</t>
      </text>
    </comment>
    <comment ref="K29" authorId="1">
      <text>
        <t>Davon-Prüfung Total Währung mit Unterposition Schweizer Franken</t>
      </text>
    </comment>
    <comment ref="L29" authorId="1">
      <text>
        <t>Davon-Prüfung Total Währung mit Unterposition Schweizer Franken</t>
      </text>
    </comment>
    <comment ref="N29" authorId="1">
      <text>
        <t>Davon-Prüfung Total Währung mit Unterposition Schweizer Franken</t>
      </text>
    </comment>
    <comment ref="O29" authorId="1">
      <text>
        <t>Davon-Prüfung Total Währung mit Unterposition Schweizer Franken</t>
      </text>
    </comment>
    <comment ref="P29" authorId="1">
      <text>
        <t>Davon-Prüfung Total Währung mit Unterposition Schweizer Franken</t>
      </text>
    </comment>
    <comment ref="Q29" authorId="1">
      <text>
        <t>Davon-Prüfung Total Währung mit Unterposition Schweizer Franken</t>
      </text>
    </comment>
    <comment ref="R29" authorId="1">
      <text>
        <t>Davon-Prüfung Total Währung mit Unterposition Schweizer Franken</t>
      </text>
    </comment>
    <comment ref="S29" authorId="1">
      <text>
        <t>Davon-Prüfung Total Währung mit Unterposition Schweizer Franken</t>
      </text>
    </comment>
    <comment ref="T29" authorId="1">
      <text>
        <t>Davon-Prüfung Total Währung mit Unterposition Schweizer Franken</t>
      </text>
    </comment>
    <comment ref="U29" authorId="1">
      <text>
        <t>Davon-Prüfung Total Währung mit Unterposition Schweizer Franken</t>
      </text>
    </comment>
    <comment ref="V29" authorId="1">
      <text>
        <t>Davon-Prüfung Total Währung mit Unterposition Schweizer Franken</t>
      </text>
    </comment>
    <comment ref="W29" authorId="1">
      <text>
        <t>Davon-Prüfung Total Währung mit Unterposition Schweizer Franken</t>
      </text>
    </comment>
    <comment ref="X29" authorId="1">
      <text>
        <t>Davon-Prüfung Total Währung mit Unterposition Schweizer Franken</t>
      </text>
    </comment>
    <comment ref="Y29" authorId="1">
      <text>
        <t>Davon-Prüfung Total Währung mit Unterposition Schweizer Franken</t>
      </text>
    </comment>
    <comment ref="Z29" authorId="1">
      <text>
        <t>Davon-Prüfung Total Währung mit Unterposition Schweizer Franken</t>
      </text>
    </comment>
    <comment ref="AA29" authorId="1">
      <text>
        <t>Davon-Prüfung Total Währung mit Unterposition Schweizer Franken</t>
      </text>
    </comment>
    <comment ref="AB29" authorId="1">
      <text>
        <t>Davon-Prüfung Total Währung mit Unterposition Schweizer Franken</t>
      </text>
    </comment>
  </commentList>
</comments>
</file>

<file path=xl/comments7.xml><?xml version="1.0" encoding="utf-8"?>
<comments xmlns="http://schemas.openxmlformats.org/spreadsheetml/2006/main">
  <authors>
    <author/>
    <author>SNB</author>
  </authors>
  <commentList>
    <comment ref="AE21" authorId="1">
      <text>
        <t>Total Finanzielle Unternehmen</t>
      </text>
    </comment>
    <comment ref="AE22" authorId="1">
      <text>
        <t>Total Finanzielle Unternehmen</t>
      </text>
    </comment>
    <comment ref="AE23" authorId="1">
      <text>
        <t>Total Finanzielle Unternehmen</t>
      </text>
    </comment>
    <comment ref="AE24" authorId="1">
      <text>
        <t>Total Finanzielle Unternehmen</t>
      </text>
    </comment>
    <comment ref="AE25" authorId="1">
      <text>
        <t>Total Finanzielle Unternehmen</t>
      </text>
    </comment>
    <comment ref="AE26" authorId="1">
      <text>
        <t>Total Finanzielle Unternehmen</t>
      </text>
    </comment>
    <comment ref="AE27" authorId="1">
      <text>
        <t>Total Finanzielle Unternehmen</t>
      </text>
    </comment>
    <comment ref="AE28" authorId="1">
      <text>
        <t>Total Finanzielle Unternehmen</t>
      </text>
    </comment>
    <comment ref="AE29" authorId="1">
      <text>
        <t>Total Finanzielle Unternehmen</t>
      </text>
    </comment>
    <comment ref="AE30" authorId="1">
      <text>
        <t>Total Finanzielle Unternehmen</t>
      </text>
    </comment>
    <comment ref="AE31" authorId="1">
      <text>
        <t>Total Finanzielle Unternehmen</t>
      </text>
    </comment>
    <comment ref="AE32" authorId="1">
      <text>
        <t>Total Finanzielle Unternehmen</t>
      </text>
    </comment>
    <comment ref="AE33" authorId="1">
      <text>
        <t>Total Finanzielle Unternehmen</t>
      </text>
    </comment>
    <comment ref="AE34" authorId="1">
      <text>
        <t>Total Finanzielle Unternehmen</t>
      </text>
    </comment>
    <comment ref="AE35" authorId="1">
      <text>
        <t>Total Finanzielle Unternehmen</t>
      </text>
    </comment>
    <comment ref="AE37" authorId="1">
      <text>
        <t>Total Finanzielle Unternehmen</t>
      </text>
    </comment>
    <comment ref="AE38" authorId="1">
      <text>
        <t>Total Finanzielle Unternehmen</t>
      </text>
    </comment>
    <comment ref="AE39" authorId="1">
      <text>
        <t>Total Finanzielle Unternehmen</t>
      </text>
    </comment>
    <comment ref="AE40" authorId="1">
      <text>
        <t>Total Finanzielle Unternehmen</t>
      </text>
    </comment>
    <comment ref="AE41" authorId="1">
      <text>
        <t>Total Finanzielle Unternehmen</t>
      </text>
    </comment>
    <comment ref="AE42" authorId="1">
      <text>
        <t>Total Finanzielle Unternehmen</t>
      </text>
    </comment>
    <comment ref="AE43" authorId="1">
      <text>
        <t>Total Finanzielle Unternehmen</t>
      </text>
    </comment>
    <comment ref="AE46" authorId="1">
      <text>
        <t>Total Finanzielle Unternehmen</t>
      </text>
    </comment>
    <comment ref="AE47" authorId="1">
      <text>
        <t>Total Finanzielle Unternehmen</t>
      </text>
    </comment>
    <comment ref="AE48" authorId="1">
      <text>
        <t>Total Finanzielle Unternehmen</t>
      </text>
    </comment>
    <comment ref="AE49" authorId="1">
      <text>
        <t>Total Finanzielle Unternehmen</t>
      </text>
    </comment>
    <comment ref="AF26" authorId="1">
      <text>
        <t>Davon-Prüfung Finanzierungs- und Vermögensverwaltungsinstitutionen mit Unterposition Kollektivanlageinstitutionen gemäss KAG</t>
      </text>
    </comment>
    <comment ref="AF27" authorId="1">
      <text>
        <t>Davon-Prüfung Finanzierungs- und Vermögensverwaltungsinstitutionen mit Unterposition Kollektivanlageinstitutionen gemäss KAG</t>
      </text>
    </comment>
    <comment ref="AF28" authorId="1">
      <text>
        <t>Davon-Prüfung Finanzierungs- und Vermögensverwaltungsinstitutionen mit Unterposition Kollektivanlageinstitutionen gemäss KAG</t>
      </text>
    </comment>
    <comment ref="AF29" authorId="1">
      <text>
        <t>Davon-Prüfung Finanzierungs- und Vermögensverwaltungsinstitutionen mit Unterposition Kollektivanlageinstitutionen gemäss KAG</t>
      </text>
    </comment>
    <comment ref="AF30" authorId="1">
      <text>
        <t>Davon-Prüfung Finanzierungs- und Vermögensverwaltungsinstitutionen mit Unterposition Kollektivanlageinstitutionen gemäss KAG</t>
      </text>
    </comment>
    <comment ref="AF31" authorId="1">
      <text>
        <t>Davon-Prüfung Finanzierungs- und Vermögensverwaltungsinstitutionen mit Unterposition Kollektivanlageinstitutionen gemäss KAG</t>
      </text>
    </comment>
    <comment ref="AF32" authorId="1">
      <text>
        <t>Davon-Prüfung Finanzierungs- und Vermögensverwaltungsinstitutionen mit Unterposition Kollektivanlageinstitutionen gemäss KAG</t>
      </text>
    </comment>
    <comment ref="AF33" authorId="1">
      <text>
        <t>Davon-Prüfung Finanzierungs- und Vermögensverwaltungsinstitutionen mit Unterposition Kollektivanlageinstitutionen gemäss KAG</t>
      </text>
    </comment>
    <comment ref="AF34" authorId="1">
      <text>
        <t>Davon-Prüfung Finanzierungs- und Vermögensverwaltungsinstitutionen mit Unterposition Kollektivanlageinstitutionen gemäss KAG</t>
      </text>
    </comment>
    <comment ref="AF35" authorId="1">
      <text>
        <t>Davon-Prüfung Finanzierungs- und Vermögensverwaltungsinstitutionen mit Unterposition Kollektivanlageinstitutionen gemäss KAG</t>
      </text>
    </comment>
    <comment ref="AF37" authorId="1">
      <text>
        <t>Davon-Prüfung Finanzierungs- und Vermögensverwaltungsinstitutionen mit Unterposition Kollektivanlageinstitutionen gemäss KAG</t>
      </text>
    </comment>
    <comment ref="AF38" authorId="1">
      <text>
        <t>Davon-Prüfung Finanzierungs- und Vermögensverwaltungsinstitutionen mit Unterposition Kollektivanlageinstitutionen gemäss KAG</t>
      </text>
    </comment>
    <comment ref="AF39" authorId="1">
      <text>
        <t>Davon-Prüfung Finanzierungs- und Vermögensverwaltungsinstitutionen mit Unterposition Kollektivanlageinstitutionen gemäss KAG</t>
      </text>
    </comment>
    <comment ref="AF40" authorId="1">
      <text>
        <t>Davon-Prüfung Finanzierungs- und Vermögensverwaltungsinstitutionen mit Unterposition Kollektivanlageinstitutionen gemäss KAG</t>
      </text>
    </comment>
    <comment ref="AF41" authorId="1">
      <text>
        <t>Davon-Prüfung Finanzierungs- und Vermögensverwaltungsinstitutionen mit Unterposition Kollektivanlageinstitutionen gemäss KAG</t>
      </text>
    </comment>
    <comment ref="AF42" authorId="1">
      <text>
        <t>Davon-Prüfung Finanzierungs- und Vermögensverwaltungsinstitutionen mit Unterposition Kollektivanlageinstitutionen gemäss KAG</t>
      </text>
    </comment>
    <comment ref="AF43" authorId="1">
      <text>
        <t>Davon-Prüfung Finanzierungs- und Vermögensverwaltungsinstitutionen mit Unterposition Kollektivanlageinstitutionen gemäss KAG</t>
      </text>
    </comment>
    <comment ref="AF46" authorId="1">
      <text>
        <t>Davon-Prüfung Finanzierungs- und Vermögensverwaltungsinstitutionen mit Unterposition Kollektivanlageinstitutionen gemäss KAG</t>
      </text>
    </comment>
    <comment ref="AF47" authorId="1">
      <text>
        <t>Davon-Prüfung Finanzierungs- und Vermögensverwaltungsinstitutionen mit Unterposition Kollektivanlageinstitutionen gemäss KAG</t>
      </text>
    </comment>
    <comment ref="AF48" authorId="1">
      <text>
        <t>Davon-Prüfung Finanzierungs- und Vermögensverwaltungsinstitutionen mit Unterposition Kollektivanlageinstitutionen gemäss KAG</t>
      </text>
    </comment>
    <comment ref="AF49" authorId="1">
      <text>
        <t>Davon-Prüfung Finanzierungs- und Vermögensverwaltungsinstitutionen mit Unterposition Kollektivanlageinstitutionen gemäss KAG</t>
      </text>
    </comment>
    <comment ref="AG26" authorId="1">
      <text>
        <t>Davon-Prüfung Versicherungen und Pensionskassen mit Unterposition Pensionskassen</t>
      </text>
    </comment>
    <comment ref="AG27" authorId="1">
      <text>
        <t>Davon-Prüfung Versicherungen und Pensionskassen mit Unterposition Pensionskassen</t>
      </text>
    </comment>
    <comment ref="AG28" authorId="1">
      <text>
        <t>Davon-Prüfung Versicherungen und Pensionskassen mit Unterposition Pensionskassen</t>
      </text>
    </comment>
    <comment ref="AG29" authorId="1">
      <text>
        <t>Davon-Prüfung Versicherungen und Pensionskassen mit Unterposition Pensionskassen</t>
      </text>
    </comment>
    <comment ref="AG30" authorId="1">
      <text>
        <t>Davon-Prüfung Versicherungen und Pensionskassen mit Unterposition Pensionskassen</t>
      </text>
    </comment>
    <comment ref="AG37" authorId="1">
      <text>
        <t>Davon-Prüfung Versicherungen und Pensionskassen mit Unterposition Pensionskassen</t>
      </text>
    </comment>
    <comment ref="AG38" authorId="1">
      <text>
        <t>Davon-Prüfung Versicherungen und Pensionskassen mit Unterposition Pensionskassen</t>
      </text>
    </comment>
    <comment ref="AG47" authorId="1">
      <text>
        <t>Davon-Prüfung Versicherungen und Pensionskassen mit Unterposition Pensionskassen</t>
      </text>
    </comment>
    <comment ref="AG48" authorId="1">
      <text>
        <t>Davon-Prüfung Versicherungen und Pensionskassen mit Unterposition Pensionskassen</t>
      </text>
    </comment>
    <comment ref="AG49" authorId="1">
      <text>
        <t>Davon-Prüfung Versicherungen und Pensionskassen mit Unterposition Pensionskassen</t>
      </text>
    </comment>
    <comment ref="AH21" authorId="1">
      <text>
        <t>Total Öffentliche Hand</t>
      </text>
    </comment>
    <comment ref="AH26" authorId="1">
      <text>
        <t>Total Öffentliche Hand</t>
      </text>
    </comment>
    <comment ref="AH27" authorId="1">
      <text>
        <t>Total Öffentliche Hand</t>
      </text>
    </comment>
    <comment ref="AH28" authorId="1">
      <text>
        <t>Total Öffentliche Hand</t>
      </text>
    </comment>
    <comment ref="AH29" authorId="1">
      <text>
        <t>Total Öffentliche Hand</t>
      </text>
    </comment>
    <comment ref="AH30" authorId="1">
      <text>
        <t>Total Öffentliche Hand</t>
      </text>
    </comment>
    <comment ref="AH31" authorId="1">
      <text>
        <t>Total Öffentliche Hand</t>
      </text>
    </comment>
    <comment ref="AH32" authorId="1">
      <text>
        <t>Total Öffentliche Hand</t>
      </text>
    </comment>
    <comment ref="AH33" authorId="1">
      <text>
        <t>Total Öffentliche Hand</t>
      </text>
    </comment>
    <comment ref="AH37" authorId="1">
      <text>
        <t>Total Öffentliche Hand</t>
      </text>
    </comment>
    <comment ref="AH38" authorId="1">
      <text>
        <t>Total Öffentliche Hand</t>
      </text>
    </comment>
    <comment ref="AH39" authorId="1">
      <text>
        <t>Total Öffentliche Hand</t>
      </text>
    </comment>
    <comment ref="AH40" authorId="1">
      <text>
        <t>Total Öffentliche Hand</t>
      </text>
    </comment>
    <comment ref="AH41" authorId="1">
      <text>
        <t>Total Öffentliche Hand</t>
      </text>
    </comment>
    <comment ref="AH47" authorId="1">
      <text>
        <t>Total Öffentliche Hand</t>
      </text>
    </comment>
    <comment ref="AH48" authorId="1">
      <text>
        <t>Total Öffentliche Hand</t>
      </text>
    </comment>
    <comment ref="AH49" authorId="1">
      <text>
        <t>Total Öffentliche Hand</t>
      </text>
    </comment>
    <comment ref="AI21" authorId="1">
      <text>
        <t>Total Total Sektorale Gliederung nach ESVG</t>
      </text>
    </comment>
    <comment ref="AI22" authorId="1">
      <text>
        <t>Total Total Sektorale Gliederung nach ESVG</t>
      </text>
    </comment>
    <comment ref="AI23" authorId="1">
      <text>
        <t>Total Total Sektorale Gliederung nach ESVG</t>
      </text>
    </comment>
    <comment ref="AI24" authorId="1">
      <text>
        <t>Total Total Sektorale Gliederung nach ESVG</t>
      </text>
    </comment>
    <comment ref="AI25" authorId="1">
      <text>
        <t>Total Total Sektorale Gliederung nach ESVG</t>
      </text>
    </comment>
    <comment ref="AI26" authorId="1">
      <text>
        <t>Total Total Sektorale Gliederung nach ESVG</t>
      </text>
    </comment>
    <comment ref="AI27" authorId="1">
      <text>
        <t>Total Total Sektorale Gliederung nach ESVG</t>
      </text>
    </comment>
    <comment ref="AI28" authorId="1">
      <text>
        <t>Total Total Sektorale Gliederung nach ESVG</t>
      </text>
    </comment>
    <comment ref="AI29" authorId="1">
      <text>
        <t>Total Total Sektorale Gliederung nach ESVG</t>
      </text>
    </comment>
    <comment ref="AI30" authorId="1">
      <text>
        <t>Total Total Sektorale Gliederung nach ESVG</t>
      </text>
    </comment>
    <comment ref="AI31" authorId="1">
      <text>
        <t>Total Total Sektorale Gliederung nach ESVG</t>
      </text>
    </comment>
    <comment ref="AI32" authorId="1">
      <text>
        <t>Total Total Sektorale Gliederung nach ESVG</t>
      </text>
    </comment>
    <comment ref="AI33" authorId="1">
      <text>
        <t>Total Total Sektorale Gliederung nach ESVG</t>
      </text>
    </comment>
    <comment ref="AI34" authorId="1">
      <text>
        <t>Total Total Sektorale Gliederung nach ESVG</t>
      </text>
    </comment>
    <comment ref="AI35" authorId="1">
      <text>
        <t>Total Total Sektorale Gliederung nach ESVG</t>
      </text>
    </comment>
    <comment ref="AI36" authorId="1">
      <text>
        <t>Total Total Sektorale Gliederung nach ESVG</t>
      </text>
    </comment>
    <comment ref="AI37" authorId="1">
      <text>
        <t>Total Total Sektorale Gliederung nach ESVG</t>
      </text>
    </comment>
    <comment ref="AI38" authorId="1">
      <text>
        <t>Total Total Sektorale Gliederung nach ESVG</t>
      </text>
    </comment>
    <comment ref="AI39" authorId="1">
      <text>
        <t>Total Total Sektorale Gliederung nach ESVG</t>
      </text>
    </comment>
    <comment ref="AI40" authorId="1">
      <text>
        <t>Total Total Sektorale Gliederung nach ESVG</t>
      </text>
    </comment>
    <comment ref="AI41" authorId="1">
      <text>
        <t>Total Total Sektorale Gliederung nach ESVG</t>
      </text>
    </comment>
    <comment ref="AI42" authorId="1">
      <text>
        <t>Total Total Sektorale Gliederung nach ESVG</t>
      </text>
    </comment>
    <comment ref="AI43" authorId="1">
      <text>
        <t>Total Total Sektorale Gliederung nach ESVG</t>
      </text>
    </comment>
    <comment ref="AI44" authorId="1">
      <text>
        <t>Total Total Sektorale Gliederung nach ESVG</t>
      </text>
    </comment>
    <comment ref="AI45" authorId="1">
      <text>
        <t>Total Total Sektorale Gliederung nach ESVG</t>
      </text>
    </comment>
    <comment ref="AI46" authorId="1">
      <text>
        <t>Total Total Sektorale Gliederung nach ESVG</t>
      </text>
    </comment>
    <comment ref="AI47" authorId="1">
      <text>
        <t>Total Total Sektorale Gliederung nach ESVG</t>
      </text>
    </comment>
    <comment ref="AI48" authorId="1">
      <text>
        <t>Total Total Sektorale Gliederung nach ESVG</t>
      </text>
    </comment>
    <comment ref="AI49" authorId="1">
      <text>
        <t>Total Total Sektorale Gliederung nach ESVG</t>
      </text>
    </comment>
    <comment ref="L53" authorId="1">
      <text>
        <t>Total Fälligkeit</t>
      </text>
    </comment>
    <comment ref="M53" authorId="1">
      <text>
        <t>Total Fälligkeit</t>
      </text>
    </comment>
    <comment ref="N53" authorId="1">
      <text>
        <t>Total Fälligkeit</t>
      </text>
    </comment>
    <comment ref="S53" authorId="1">
      <text>
        <t>Total Fälligkeit</t>
      </text>
    </comment>
    <comment ref="AB53" authorId="1">
      <text>
        <t>Total Fälligkeit</t>
      </text>
    </comment>
    <comment ref="K54" authorId="1">
      <text>
        <t>Total Deckung</t>
      </text>
    </comment>
    <comment ref="L54" authorId="1">
      <text>
        <t>Total Deckung</t>
      </text>
    </comment>
    <comment ref="O54" authorId="1">
      <text>
        <t>Total Deckung</t>
      </text>
    </comment>
    <comment ref="P54" authorId="1">
      <text>
        <t>Total Deckung</t>
      </text>
    </comment>
    <comment ref="Q54" authorId="1">
      <text>
        <t>Total Deckung</t>
      </text>
    </comment>
    <comment ref="R54" authorId="1">
      <text>
        <t>Total Deckung</t>
      </text>
    </comment>
    <comment ref="S54" authorId="1">
      <text>
        <t>Total Deckung</t>
      </text>
    </comment>
    <comment ref="T54" authorId="1">
      <text>
        <t>Total Deckung</t>
      </text>
    </comment>
    <comment ref="U54" authorId="1">
      <text>
        <t>Total Deckung</t>
      </text>
    </comment>
    <comment ref="V54" authorId="1">
      <text>
        <t>Total Deckung</t>
      </text>
    </comment>
    <comment ref="W54" authorId="1">
      <text>
        <t>Total Deckung</t>
      </text>
    </comment>
    <comment ref="X54" authorId="1">
      <text>
        <t>Total Deckung</t>
      </text>
    </comment>
    <comment ref="Y54" authorId="1">
      <text>
        <t>Total Deckung</t>
      </text>
    </comment>
    <comment ref="Z54" authorId="1">
      <text>
        <t>Total Deckung</t>
      </text>
    </comment>
    <comment ref="AA54" authorId="1">
      <text>
        <t>Total Deckung</t>
      </text>
    </comment>
    <comment ref="AB54" authorId="1">
      <text>
        <t>Total Deckung</t>
      </text>
    </comment>
    <comment ref="K55" authorId="1">
      <text>
        <t>Davon-Prüfung Handelsgeschäft mit Unterpositionen Geldmarktpapiere, Obligationen, Aktien, Anteile an Kollektivanlagen und Edelmetalle</t>
      </text>
    </comment>
    <comment ref="L55" authorId="1">
      <text>
        <t>Davon-Prüfung Handelsgeschäft mit Unterpositionen Geldmarktpapiere, Obligationen, Aktien, Anteile an Kollektivanlagen und Edelmetalle</t>
      </text>
    </comment>
    <comment ref="M55" authorId="1">
      <text>
        <t>Davon-Prüfung Handelsgeschäft mit Unterpositionen Geldmarktpapiere, Obligationen, Aktien, Anteile an Kollektivanlagen und Edelmetalle</t>
      </text>
    </comment>
    <comment ref="N55" authorId="1">
      <text>
        <t>Davon-Prüfung Handelsgeschäft mit Unterpositionen Geldmarktpapiere, Obligationen, Aktien, Anteile an Kollektivanlagen und Edelmetalle</t>
      </text>
    </comment>
    <comment ref="O55" authorId="1">
      <text>
        <t>Davon-Prüfung Handelsgeschäft mit Unterpositionen Geldmarktpapiere, Obligationen, Aktien, Anteile an Kollektivanlagen und Edelmetalle</t>
      </text>
    </comment>
    <comment ref="P55" authorId="1">
      <text>
        <t>Davon-Prüfung Handelsgeschäft mit Unterpositionen Geldmarktpapiere, Obligationen, Aktien, Anteile an Kollektivanlagen und Edelmetalle</t>
      </text>
    </comment>
    <comment ref="Q55" authorId="1">
      <text>
        <t>Davon-Prüfung Handelsgeschäft mit Unterpositionen Geldmarktpapiere, Obligationen, Aktien, Anteile an Kollektivanlagen und Edelmetalle</t>
      </text>
    </comment>
    <comment ref="S55" authorId="1">
      <text>
        <t>Davon-Prüfung Handelsgeschäft mit Unterpositionen Geldmarktpapiere, Obligationen, Aktien, Anteile an Kollektivanlagen und Edelmetalle</t>
      </text>
    </comment>
    <comment ref="T55" authorId="1">
      <text>
        <t>Davon-Prüfung Handelsgeschäft mit Unterpositionen Geldmarktpapiere, Obligationen, Aktien, Anteile an Kollektivanlagen und Edelmetalle</t>
      </text>
    </comment>
    <comment ref="U55" authorId="1">
      <text>
        <t>Davon-Prüfung Handelsgeschäft mit Unterpositionen Geldmarktpapiere, Obligationen, Aktien, Anteile an Kollektivanlagen und Edelmetalle</t>
      </text>
    </comment>
    <comment ref="V55" authorId="1">
      <text>
        <t>Davon-Prüfung Handelsgeschäft mit Unterpositionen Geldmarktpapiere, Obligationen, Aktien, Anteile an Kollektivanlagen und Edelmetalle</t>
      </text>
    </comment>
    <comment ref="W55" authorId="1">
      <text>
        <t>Davon-Prüfung Handelsgeschäft mit Unterpositionen Geldmarktpapiere, Obligationen, Aktien, Anteile an Kollektivanlagen und Edelmetalle</t>
      </text>
    </comment>
    <comment ref="X55" authorId="1">
      <text>
        <t>Davon-Prüfung Handelsgeschäft mit Unterpositionen Geldmarktpapiere, Obligationen, Aktien, Anteile an Kollektivanlagen und Edelmetalle</t>
      </text>
    </comment>
    <comment ref="Z55" authorId="1">
      <text>
        <t>Davon-Prüfung Handelsgeschäft mit Unterpositionen Geldmarktpapiere, Obligationen, Aktien, Anteile an Kollektivanlagen und Edelmetalle</t>
      </text>
    </comment>
    <comment ref="AA55" authorId="1">
      <text>
        <t>Davon-Prüfung Handelsgeschäft mit Unterpositionen Geldmarktpapiere, Obligationen, Aktien, Anteile an Kollektivanlagen und Edelmetalle</t>
      </text>
    </comment>
    <comment ref="AB55" authorId="1">
      <text>
        <t>Davon-Prüfung Handelsgeschäft mit Unterpositionen Geldmarktpapiere, Obligationen, Aktien, Anteile an Kollektivanlagen und Edelmetalle</t>
      </text>
    </comment>
    <comment ref="K56" authorId="1">
      <text>
        <t>Davon-Prüfung Finanzanlagen mit Unterpositionen Geldmarktpapiere, Obligationen, Aktien, Anteile an Kollektivanlagen, Edelmetalle und Liegenschaften</t>
      </text>
    </comment>
    <comment ref="L56" authorId="1">
      <text>
        <t>Davon-Prüfung Finanzanlagen mit Unterpositionen Geldmarktpapiere, Obligationen, Aktien, Anteile an Kollektivanlagen, Edelmetalle und Liegenschaften</t>
      </text>
    </comment>
    <comment ref="M56" authorId="1">
      <text>
        <t>Davon-Prüfung Finanzanlagen mit Unterpositionen Geldmarktpapiere, Obligationen, Aktien, Anteile an Kollektivanlagen, Edelmetalle und Liegenschaften</t>
      </text>
    </comment>
    <comment ref="N56" authorId="1">
      <text>
        <t>Davon-Prüfung Finanzanlagen mit Unterpositionen Geldmarktpapiere, Obligationen, Aktien, Anteile an Kollektivanlagen, Edelmetalle und Liegenschaften</t>
      </text>
    </comment>
    <comment ref="O56" authorId="1">
      <text>
        <t>Davon-Prüfung Finanzanlagen mit Unterpositionen Geldmarktpapiere, Obligationen, Aktien, Anteile an Kollektivanlagen, Edelmetalle und Liegenschaften</t>
      </text>
    </comment>
    <comment ref="P56" authorId="1">
      <text>
        <t>Davon-Prüfung Finanzanlagen mit Unterpositionen Geldmarktpapiere, Obligationen, Aktien, Anteile an Kollektivanlagen, Edelmetalle und Liegenschaften</t>
      </text>
    </comment>
    <comment ref="Q56" authorId="1">
      <text>
        <t>Davon-Prüfung Finanzanlagen mit Unterpositionen Geldmarktpapiere, Obligationen, Aktien, Anteile an Kollektivanlagen, Edelmetalle und Liegenschaften</t>
      </text>
    </comment>
    <comment ref="S56" authorId="1">
      <text>
        <t>Davon-Prüfung Finanzanlagen mit Unterpositionen Geldmarktpapiere, Obligationen, Aktien, Anteile an Kollektivanlagen, Edelmetalle und Liegenschaften</t>
      </text>
    </comment>
    <comment ref="T56" authorId="1">
      <text>
        <t>Davon-Prüfung Finanzanlagen mit Unterpositionen Geldmarktpapiere, Obligationen, Aktien, Anteile an Kollektivanlagen, Edelmetalle und Liegenschaften</t>
      </text>
    </comment>
    <comment ref="U56" authorId="1">
      <text>
        <t>Davon-Prüfung Finanzanlagen mit Unterpositionen Geldmarktpapiere, Obligationen, Aktien, Anteile an Kollektivanlagen, Edelmetalle und Liegenschaften</t>
      </text>
    </comment>
    <comment ref="V56" authorId="1">
      <text>
        <t>Davon-Prüfung Finanzanlagen mit Unterpositionen Geldmarktpapiere, Obligationen, Aktien, Anteile an Kollektivanlagen, Edelmetalle und Liegenschaften</t>
      </text>
    </comment>
    <comment ref="W56" authorId="1">
      <text>
        <t>Davon-Prüfung Finanzanlagen mit Unterpositionen Geldmarktpapiere, Obligationen, Aktien, Anteile an Kollektivanlagen, Edelmetalle und Liegenschaften</t>
      </text>
    </comment>
    <comment ref="X56" authorId="1">
      <text>
        <t>Davon-Prüfung Finanzanlagen mit Unterpositionen Geldmarktpapiere, Obligationen, Aktien, Anteile an Kollektivanlagen, Edelmetalle und Liegenschaften</t>
      </text>
    </comment>
    <comment ref="Z56" authorId="1">
      <text>
        <t>Davon-Prüfung Finanzanlagen mit Unterpositionen Geldmarktpapiere, Obligationen, Aktien, Anteile an Kollektivanlagen, Edelmetalle und Liegenschaften</t>
      </text>
    </comment>
    <comment ref="AA56" authorId="1">
      <text>
        <t>Davon-Prüfung Finanzanlagen mit Unterpositionen Geldmarktpapiere, Obligationen, Aktien, Anteile an Kollektivanlagen, Edelmetalle und Liegenschaften</t>
      </text>
    </comment>
    <comment ref="AB56" authorId="1">
      <text>
        <t>Davon-Prüfung Finanzanlagen mit Unterpositionen Geldmarktpapiere, Obligationen, Aktien, Anteile an Kollektivanlagen, Edelmetalle und Liegenschaften</t>
      </text>
    </comment>
    <comment ref="K57" authorId="1">
      <text>
        <t>Davon-Prüfung Alle übrigen Aktivpositionen mit Unterposition Nicht-monetäre Forderungen aus Leih- und Repogeschäften</t>
      </text>
    </comment>
    <comment ref="L57" authorId="1">
      <text>
        <t>Davon-Prüfung Alle übrigen Aktivpositionen mit Unterposition Nicht-monetäre Forderungen aus Leih- und Repogeschäften</t>
      </text>
    </comment>
    <comment ref="M57" authorId="1">
      <text>
        <t>Davon-Prüfung Alle übrigen Aktivpositionen mit Unterposition Nicht-monetäre Forderungen aus Leih- und Repogeschäften</t>
      </text>
    </comment>
    <comment ref="N57" authorId="1">
      <text>
        <t>Davon-Prüfung Alle übrigen Aktivpositionen mit Unterposition Nicht-monetäre Forderungen aus Leih- und Repogeschäften</t>
      </text>
    </comment>
    <comment ref="O57" authorId="1">
      <text>
        <t>Davon-Prüfung Alle übrigen Aktivpositionen mit Unterposition Nicht-monetäre Forderungen aus Leih- und Repogeschäften</t>
      </text>
    </comment>
    <comment ref="P57" authorId="1">
      <text>
        <t>Davon-Prüfung Alle übrigen Aktivpositionen mit Unterposition Nicht-monetäre Forderungen aus Leih- und Repogeschäften</t>
      </text>
    </comment>
    <comment ref="Q57" authorId="1">
      <text>
        <t>Davon-Prüfung Alle übrigen Aktivpositionen mit Unterposition Nicht-monetäre Forderungen aus Leih- und Repogeschäften</t>
      </text>
    </comment>
    <comment ref="R57" authorId="1">
      <text>
        <t>Davon-Prüfung Alle übrigen Aktivpositionen mit Unterposition Nicht-monetäre Forderungen aus Leih- und Repogeschäften</t>
      </text>
    </comment>
    <comment ref="S57" authorId="1">
      <text>
        <t>Davon-Prüfung Alle übrigen Aktivpositionen mit Unterposition Nicht-monetäre Forderungen aus Leih- und Repogeschäften</t>
      </text>
    </comment>
    <comment ref="T57" authorId="1">
      <text>
        <t>Davon-Prüfung Alle übrigen Aktivpositionen mit Unterposition Nicht-monetäre Forderungen aus Leih- und Repogeschäften</t>
      </text>
    </comment>
    <comment ref="U57" authorId="1">
      <text>
        <t>Davon-Prüfung Alle übrigen Aktivpositionen mit Unterposition Nicht-monetäre Forderungen aus Leih- und Repogeschäften</t>
      </text>
    </comment>
    <comment ref="V57" authorId="1">
      <text>
        <t>Davon-Prüfung Alle übrigen Aktivpositionen mit Unterposition Nicht-monetäre Forderungen aus Leih- und Repogeschäften</t>
      </text>
    </comment>
    <comment ref="W57" authorId="1">
      <text>
        <t>Davon-Prüfung Alle übrigen Aktivpositionen mit Unterposition Nicht-monetäre Forderungen aus Leih- und Repogeschäften</t>
      </text>
    </comment>
    <comment ref="X57" authorId="1">
      <text>
        <t>Davon-Prüfung Alle übrigen Aktivpositionen mit Unterposition Nicht-monetäre Forderungen aus Leih- und Repogeschäften</t>
      </text>
    </comment>
    <comment ref="Y57" authorId="1">
      <text>
        <t>Davon-Prüfung Alle übrigen Aktivpositionen mit Unterposition Nicht-monetäre Forderungen aus Leih- und Repogeschäften</t>
      </text>
    </comment>
    <comment ref="Z57" authorId="1">
      <text>
        <t>Davon-Prüfung Alle übrigen Aktivpositionen mit Unterposition Nicht-monetäre Forderungen aus Leih- und Repogeschäften</t>
      </text>
    </comment>
    <comment ref="AA57" authorId="1">
      <text>
        <t>Davon-Prüfung Alle übrigen Aktivpositionen mit Unterposition Nicht-monetäre Forderungen aus Leih- und Repogeschäften</t>
      </text>
    </comment>
    <comment ref="AB57" authorId="1">
      <text>
        <t>Davon-Prüfung Alle übrigen Aktivpositionen mit Unterposition Nicht-monetäre Forderungen aus Leih- und Repogeschäften</t>
      </text>
    </comment>
    <comment ref="K58" authorId="1">
      <text>
        <t>Total Total Aktiven</t>
      </text>
    </comment>
    <comment ref="L58" authorId="1">
      <text>
        <t>Total Total Aktiven</t>
      </text>
    </comment>
    <comment ref="M58" authorId="1">
      <text>
        <t>Total Total Aktiven</t>
      </text>
    </comment>
    <comment ref="N58" authorId="1">
      <text>
        <t>Total Total Aktiven</t>
      </text>
    </comment>
    <comment ref="O58" authorId="1">
      <text>
        <t>Total Total Aktiven</t>
      </text>
    </comment>
    <comment ref="P58" authorId="1">
      <text>
        <t>Total Total Aktiven</t>
      </text>
    </comment>
    <comment ref="Q58" authorId="1">
      <text>
        <t>Total Total Aktiven</t>
      </text>
    </comment>
    <comment ref="R58" authorId="1">
      <text>
        <t>Total Total Aktiven</t>
      </text>
    </comment>
    <comment ref="S58" authorId="1">
      <text>
        <t>Total Total Aktiven</t>
      </text>
    </comment>
    <comment ref="T58" authorId="1">
      <text>
        <t>Total Total Aktiven</t>
      </text>
    </comment>
    <comment ref="U58" authorId="1">
      <text>
        <t>Total Total Aktiven</t>
      </text>
    </comment>
    <comment ref="V58" authorId="1">
      <text>
        <t>Total Total Aktiven</t>
      </text>
    </comment>
    <comment ref="W58" authorId="1">
      <text>
        <t>Total Total Aktiven</t>
      </text>
    </comment>
    <comment ref="X58" authorId="1">
      <text>
        <t>Total Total Aktiven</t>
      </text>
    </comment>
    <comment ref="Y58" authorId="1">
      <text>
        <t>Total Total Aktiven</t>
      </text>
    </comment>
    <comment ref="Z58" authorId="1">
      <text>
        <t>Total Total Aktiven</t>
      </text>
    </comment>
    <comment ref="AA58" authorId="1">
      <text>
        <t>Total Total Aktiven</t>
      </text>
    </comment>
    <comment ref="AB58" authorId="1">
      <text>
        <t>Total Total Aktiven</t>
      </text>
    </comment>
  </commentList>
</comments>
</file>

<file path=xl/comments8.xml><?xml version="1.0" encoding="utf-8"?>
<comments xmlns="http://schemas.openxmlformats.org/spreadsheetml/2006/main">
  <authors>
    <author/>
    <author>SNB</author>
  </authors>
  <commentList>
    <comment ref="AE21" authorId="1">
      <text>
        <t>Total Finanzielle Unternehmen</t>
      </text>
    </comment>
    <comment ref="AE22" authorId="1">
      <text>
        <t>Total Finanzielle Unternehmen</t>
      </text>
    </comment>
    <comment ref="AE23" authorId="1">
      <text>
        <t>Total Finanzielle Unternehmen</t>
      </text>
    </comment>
    <comment ref="AE24" authorId="1">
      <text>
        <t>Total Finanzielle Unternehmen</t>
      </text>
    </comment>
    <comment ref="AE25" authorId="1">
      <text>
        <t>Total Finanzielle Unternehmen</t>
      </text>
    </comment>
    <comment ref="AE26" authorId="1">
      <text>
        <t>Total Finanzielle Unternehmen</t>
      </text>
    </comment>
    <comment ref="AE27" authorId="1">
      <text>
        <t>Total Finanzielle Unternehmen</t>
      </text>
    </comment>
    <comment ref="AE28" authorId="1">
      <text>
        <t>Total Finanzielle Unternehmen</t>
      </text>
    </comment>
    <comment ref="AE29" authorId="1">
      <text>
        <t>Total Finanzielle Unternehmen</t>
      </text>
    </comment>
    <comment ref="AE30" authorId="1">
      <text>
        <t>Total Finanzielle Unternehmen</t>
      </text>
    </comment>
    <comment ref="AE31" authorId="1">
      <text>
        <t>Total Finanzielle Unternehmen</t>
      </text>
    </comment>
    <comment ref="AE32" authorId="1">
      <text>
        <t>Total Finanzielle Unternehmen</t>
      </text>
    </comment>
    <comment ref="AE33" authorId="1">
      <text>
        <t>Total Finanzielle Unternehmen</t>
      </text>
    </comment>
    <comment ref="AE34" authorId="1">
      <text>
        <t>Total Finanzielle Unternehmen</t>
      </text>
    </comment>
    <comment ref="AE35" authorId="1">
      <text>
        <t>Total Finanzielle Unternehmen</t>
      </text>
    </comment>
    <comment ref="AE36" authorId="1">
      <text>
        <t>Total Finanzielle Unternehmen</t>
      </text>
    </comment>
    <comment ref="AE37" authorId="1">
      <text>
        <t>Total Finanzielle Unternehmen</t>
      </text>
    </comment>
    <comment ref="AE38" authorId="1">
      <text>
        <t>Total Finanzielle Unternehmen</t>
      </text>
    </comment>
    <comment ref="AE39" authorId="1">
      <text>
        <t>Total Finanzielle Unternehmen</t>
      </text>
    </comment>
    <comment ref="AE43" authorId="1">
      <text>
        <t>Total Finanzielle Unternehmen</t>
      </text>
    </comment>
    <comment ref="AE44" authorId="1">
      <text>
        <t>Total Finanzielle Unternehmen</t>
      </text>
    </comment>
    <comment ref="AE45" authorId="1">
      <text>
        <t>Total Finanzielle Unternehmen</t>
      </text>
    </comment>
    <comment ref="AE46" authorId="1">
      <text>
        <t>Total Finanzielle Unternehmen</t>
      </text>
    </comment>
    <comment ref="AE47" authorId="1">
      <text>
        <t>Total Finanzielle Unternehmen</t>
      </text>
    </comment>
    <comment ref="AE50" authorId="1">
      <text>
        <t>Total Finanzielle Unternehmen</t>
      </text>
    </comment>
    <comment ref="AE51" authorId="1">
      <text>
        <t>Total Finanzielle Unternehmen</t>
      </text>
    </comment>
    <comment ref="AE52" authorId="1">
      <text>
        <t>Total Finanzielle Unternehmen</t>
      </text>
    </comment>
    <comment ref="AE53" authorId="1">
      <text>
        <t>Total Finanzielle Unternehmen</t>
      </text>
    </comment>
    <comment ref="AE54" authorId="1">
      <text>
        <t>Total Finanzielle Unternehmen</t>
      </text>
    </comment>
    <comment ref="AF25" authorId="1">
      <text>
        <t>Davon-Prüfung Finanzierungs- und Vermögensverwaltungsinstitutionen mit Unterposition Kollektivanlageinstitutionen gemäss KAG</t>
      </text>
    </comment>
    <comment ref="AF26" authorId="1">
      <text>
        <t>Davon-Prüfung Finanzierungs- und Vermögensverwaltungsinstitutionen mit Unterposition Kollektivanlageinstitutionen gemäss KAG</t>
      </text>
    </comment>
    <comment ref="AF27" authorId="1">
      <text>
        <t>Davon-Prüfung Finanzierungs- und Vermögensverwaltungsinstitutionen mit Unterposition Kollektivanlageinstitutionen gemäss KAG</t>
      </text>
    </comment>
    <comment ref="AF28" authorId="1">
      <text>
        <t>Davon-Prüfung Finanzierungs- und Vermögensverwaltungsinstitutionen mit Unterposition Kollektivanlageinstitutionen gemäss KAG</t>
      </text>
    </comment>
    <comment ref="AF29" authorId="1">
      <text>
        <t>Davon-Prüfung Finanzierungs- und Vermögensverwaltungsinstitutionen mit Unterposition Kollektivanlageinstitutionen gemäss KAG</t>
      </text>
    </comment>
    <comment ref="AF30" authorId="1">
      <text>
        <t>Davon-Prüfung Finanzierungs- und Vermögensverwaltungsinstitutionen mit Unterposition Kollektivanlageinstitutionen gemäss KAG</t>
      </text>
    </comment>
    <comment ref="AF31" authorId="1">
      <text>
        <t>Davon-Prüfung Finanzierungs- und Vermögensverwaltungsinstitutionen mit Unterposition Kollektivanlageinstitutionen gemäss KAG</t>
      </text>
    </comment>
    <comment ref="AF32" authorId="1">
      <text>
        <t>Davon-Prüfung Finanzierungs- und Vermögensverwaltungsinstitutionen mit Unterposition Kollektivanlageinstitutionen gemäss KAG</t>
      </text>
    </comment>
    <comment ref="AF33" authorId="1">
      <text>
        <t>Davon-Prüfung Finanzierungs- und Vermögensverwaltungsinstitutionen mit Unterposition Kollektivanlageinstitutionen gemäss KAG</t>
      </text>
    </comment>
    <comment ref="AF34" authorId="1">
      <text>
        <t>Davon-Prüfung Finanzierungs- und Vermögensverwaltungsinstitutionen mit Unterposition Kollektivanlageinstitutionen gemäss KAG</t>
      </text>
    </comment>
    <comment ref="AF35" authorId="1">
      <text>
        <t>Davon-Prüfung Finanzierungs- und Vermögensverwaltungsinstitutionen mit Unterposition Kollektivanlageinstitutionen gemäss KAG</t>
      </text>
    </comment>
    <comment ref="AF36" authorId="1">
      <text>
        <t>Davon-Prüfung Finanzierungs- und Vermögensverwaltungsinstitutionen mit Unterposition Kollektivanlageinstitutionen gemäss KAG</t>
      </text>
    </comment>
    <comment ref="AF37" authorId="1">
      <text>
        <t>Davon-Prüfung Finanzierungs- und Vermögensverwaltungsinstitutionen mit Unterposition Kollektivanlageinstitutionen gemäss KAG</t>
      </text>
    </comment>
    <comment ref="AF38" authorId="1">
      <text>
        <t>Davon-Prüfung Finanzierungs- und Vermögensverwaltungsinstitutionen mit Unterposition Kollektivanlageinstitutionen gemäss KAG</t>
      </text>
    </comment>
    <comment ref="AF39" authorId="1">
      <text>
        <t>Davon-Prüfung Finanzierungs- und Vermögensverwaltungsinstitutionen mit Unterposition Kollektivanlageinstitutionen gemäss KAG</t>
      </text>
    </comment>
    <comment ref="AF43" authorId="1">
      <text>
        <t>Davon-Prüfung Finanzierungs- und Vermögensverwaltungsinstitutionen mit Unterposition Kollektivanlageinstitutionen gemäss KAG</t>
      </text>
    </comment>
    <comment ref="AF44" authorId="1">
      <text>
        <t>Davon-Prüfung Finanzierungs- und Vermögensverwaltungsinstitutionen mit Unterposition Kollektivanlageinstitutionen gemäss KAG</t>
      </text>
    </comment>
    <comment ref="AF45" authorId="1">
      <text>
        <t>Davon-Prüfung Finanzierungs- und Vermögensverwaltungsinstitutionen mit Unterposition Kollektivanlageinstitutionen gemäss KAG</t>
      </text>
    </comment>
    <comment ref="AF46" authorId="1">
      <text>
        <t>Davon-Prüfung Finanzierungs- und Vermögensverwaltungsinstitutionen mit Unterposition Kollektivanlageinstitutionen gemäss KAG</t>
      </text>
    </comment>
    <comment ref="AF52" authorId="1">
      <text>
        <t>Davon-Prüfung Finanzierungs- und Vermögensverwaltungsinstitutionen mit Unterposition Kollektivanlageinstitutionen gemäss KAG</t>
      </text>
    </comment>
    <comment ref="AF53" authorId="1">
      <text>
        <t>Davon-Prüfung Finanzierungs- und Vermögensverwaltungsinstitutionen mit Unterposition Kollektivanlageinstitutionen gemäss KAG</t>
      </text>
    </comment>
    <comment ref="AF54" authorId="1">
      <text>
        <t>Davon-Prüfung Finanzierungs- und Vermögensverwaltungsinstitutionen mit Unterposition Kollektivanlageinstitutionen gemäss KAG</t>
      </text>
    </comment>
    <comment ref="AG25" authorId="1">
      <text>
        <t>Davon-Prüfung Versicherungen und Pensionskassen mit Unterposition Pensionskassen</t>
      </text>
    </comment>
    <comment ref="AG26" authorId="1">
      <text>
        <t>Davon-Prüfung Versicherungen und Pensionskassen mit Unterposition Pensionskassen</t>
      </text>
    </comment>
    <comment ref="AG27" authorId="1">
      <text>
        <t>Davon-Prüfung Versicherungen und Pensionskassen mit Unterposition Pensionskassen</t>
      </text>
    </comment>
    <comment ref="AG28" authorId="1">
      <text>
        <t>Davon-Prüfung Versicherungen und Pensionskassen mit Unterposition Pensionskassen</t>
      </text>
    </comment>
    <comment ref="AG29" authorId="1">
      <text>
        <t>Davon-Prüfung Versicherungen und Pensionskassen mit Unterposition Pensionskassen</t>
      </text>
    </comment>
    <comment ref="AG30" authorId="1">
      <text>
        <t>Davon-Prüfung Versicherungen und Pensionskassen mit Unterposition Pensionskassen</t>
      </text>
    </comment>
    <comment ref="AG31" authorId="1">
      <text>
        <t>Davon-Prüfung Versicherungen und Pensionskassen mit Unterposition Pensionskassen</t>
      </text>
    </comment>
    <comment ref="AG32" authorId="1">
      <text>
        <t>Davon-Prüfung Versicherungen und Pensionskassen mit Unterposition Pensionskassen</t>
      </text>
    </comment>
    <comment ref="AG33" authorId="1">
      <text>
        <t>Davon-Prüfung Versicherungen und Pensionskassen mit Unterposition Pensionskassen</t>
      </text>
    </comment>
    <comment ref="AG34" authorId="1">
      <text>
        <t>Davon-Prüfung Versicherungen und Pensionskassen mit Unterposition Pensionskassen</t>
      </text>
    </comment>
    <comment ref="AG35" authorId="1">
      <text>
        <t>Davon-Prüfung Versicherungen und Pensionskassen mit Unterposition Pensionskassen</t>
      </text>
    </comment>
    <comment ref="AG36" authorId="1">
      <text>
        <t>Davon-Prüfung Versicherungen und Pensionskassen mit Unterposition Pensionskassen</t>
      </text>
    </comment>
    <comment ref="AG37" authorId="1">
      <text>
        <t>Davon-Prüfung Versicherungen und Pensionskassen mit Unterposition Pensionskassen</t>
      </text>
    </comment>
    <comment ref="AG38" authorId="1">
      <text>
        <t>Davon-Prüfung Versicherungen und Pensionskassen mit Unterposition Pensionskassen</t>
      </text>
    </comment>
    <comment ref="AG39" authorId="1">
      <text>
        <t>Davon-Prüfung Versicherungen und Pensionskassen mit Unterposition Pensionskassen</t>
      </text>
    </comment>
    <comment ref="AG43" authorId="1">
      <text>
        <t>Davon-Prüfung Versicherungen und Pensionskassen mit Unterposition Pensionskassen</t>
      </text>
    </comment>
    <comment ref="AG44" authorId="1">
      <text>
        <t>Davon-Prüfung Versicherungen und Pensionskassen mit Unterposition Pensionskassen</t>
      </text>
    </comment>
    <comment ref="AG45" authorId="1">
      <text>
        <t>Davon-Prüfung Versicherungen und Pensionskassen mit Unterposition Pensionskassen</t>
      </text>
    </comment>
    <comment ref="AG46" authorId="1">
      <text>
        <t>Davon-Prüfung Versicherungen und Pensionskassen mit Unterposition Pensionskassen</t>
      </text>
    </comment>
    <comment ref="AG52" authorId="1">
      <text>
        <t>Davon-Prüfung Versicherungen und Pensionskassen mit Unterposition Pensionskassen</t>
      </text>
    </comment>
    <comment ref="AG53" authorId="1">
      <text>
        <t>Davon-Prüfung Versicherungen und Pensionskassen mit Unterposition Pensionskassen</t>
      </text>
    </comment>
    <comment ref="AG54" authorId="1">
      <text>
        <t>Davon-Prüfung Versicherungen und Pensionskassen mit Unterposition Pensionskassen</t>
      </text>
    </comment>
    <comment ref="AH25" authorId="1">
      <text>
        <t>Total Öffentliche Hand</t>
      </text>
    </comment>
    <comment ref="AH26" authorId="1">
      <text>
        <t>Total Öffentliche Hand</t>
      </text>
    </comment>
    <comment ref="AH27" authorId="1">
      <text>
        <t>Total Öffentliche Hand</t>
      </text>
    </comment>
    <comment ref="AH28" authorId="1">
      <text>
        <t>Total Öffentliche Hand</t>
      </text>
    </comment>
    <comment ref="AH29" authorId="1">
      <text>
        <t>Total Öffentliche Hand</t>
      </text>
    </comment>
    <comment ref="AH30" authorId="1">
      <text>
        <t>Total Öffentliche Hand</t>
      </text>
    </comment>
    <comment ref="AH31" authorId="1">
      <text>
        <t>Total Öffentliche Hand</t>
      </text>
    </comment>
    <comment ref="AH32" authorId="1">
      <text>
        <t>Total Öffentliche Hand</t>
      </text>
    </comment>
    <comment ref="AH33" authorId="1">
      <text>
        <t>Total Öffentliche Hand</t>
      </text>
    </comment>
    <comment ref="AH34" authorId="1">
      <text>
        <t>Total Öffentliche Hand</t>
      </text>
    </comment>
    <comment ref="AH35" authorId="1">
      <text>
        <t>Total Öffentliche Hand</t>
      </text>
    </comment>
    <comment ref="AH36" authorId="1">
      <text>
        <t>Total Öffentliche Hand</t>
      </text>
    </comment>
    <comment ref="AH37" authorId="1">
      <text>
        <t>Total Öffentliche Hand</t>
      </text>
    </comment>
    <comment ref="AH38" authorId="1">
      <text>
        <t>Total Öffentliche Hand</t>
      </text>
    </comment>
    <comment ref="AH39" authorId="1">
      <text>
        <t>Total Öffentliche Hand</t>
      </text>
    </comment>
    <comment ref="AH43" authorId="1">
      <text>
        <t>Total Öffentliche Hand</t>
      </text>
    </comment>
    <comment ref="AH44" authorId="1">
      <text>
        <t>Total Öffentliche Hand</t>
      </text>
    </comment>
    <comment ref="AH45" authorId="1">
      <text>
        <t>Total Öffentliche Hand</t>
      </text>
    </comment>
    <comment ref="AH46" authorId="1">
      <text>
        <t>Total Öffentliche Hand</t>
      </text>
    </comment>
    <comment ref="AH52" authorId="1">
      <text>
        <t>Total Öffentliche Hand</t>
      </text>
    </comment>
    <comment ref="AH53" authorId="1">
      <text>
        <t>Total Öffentliche Hand</t>
      </text>
    </comment>
    <comment ref="AH54" authorId="1">
      <text>
        <t>Total Öffentliche Hand</t>
      </text>
    </comment>
    <comment ref="AI21" authorId="1">
      <text>
        <t>Total Total Sektorale Gliederung nach ESVG</t>
      </text>
    </comment>
    <comment ref="AI22" authorId="1">
      <text>
        <t>Total Total Sektorale Gliederung nach ESVG</t>
      </text>
    </comment>
    <comment ref="AI23" authorId="1">
      <text>
        <t>Total Total Sektorale Gliederung nach ESVG</t>
      </text>
    </comment>
    <comment ref="AI24" authorId="1">
      <text>
        <t>Total Total Sektorale Gliederung nach ESVG</t>
      </text>
    </comment>
    <comment ref="AI25" authorId="1">
      <text>
        <t>Total Total Sektorale Gliederung nach ESVG</t>
      </text>
    </comment>
    <comment ref="AI26" authorId="1">
      <text>
        <t>Total Total Sektorale Gliederung nach ESVG</t>
      </text>
    </comment>
    <comment ref="AI27" authorId="1">
      <text>
        <t>Total Total Sektorale Gliederung nach ESVG</t>
      </text>
    </comment>
    <comment ref="AI28" authorId="1">
      <text>
        <t>Total Total Sektorale Gliederung nach ESVG</t>
      </text>
    </comment>
    <comment ref="AI29" authorId="1">
      <text>
        <t>Total Total Sektorale Gliederung nach ESVG</t>
      </text>
    </comment>
    <comment ref="AI30" authorId="1">
      <text>
        <t>Total Total Sektorale Gliederung nach ESVG</t>
      </text>
    </comment>
    <comment ref="AI31" authorId="1">
      <text>
        <t>Total Total Sektorale Gliederung nach ESVG</t>
      </text>
    </comment>
    <comment ref="AI32" authorId="1">
      <text>
        <t>Total Total Sektorale Gliederung nach ESVG</t>
      </text>
    </comment>
    <comment ref="AI33" authorId="1">
      <text>
        <t>Total Total Sektorale Gliederung nach ESVG</t>
      </text>
    </comment>
    <comment ref="AI34" authorId="1">
      <text>
        <t>Total Total Sektorale Gliederung nach ESVG</t>
      </text>
    </comment>
    <comment ref="AI35" authorId="1">
      <text>
        <t>Total Total Sektorale Gliederung nach ESVG</t>
      </text>
    </comment>
    <comment ref="AI36" authorId="1">
      <text>
        <t>Total Total Sektorale Gliederung nach ESVG</t>
      </text>
    </comment>
    <comment ref="AI37" authorId="1">
      <text>
        <t>Total Total Sektorale Gliederung nach ESVG</t>
      </text>
    </comment>
    <comment ref="AI38" authorId="1">
      <text>
        <t>Total Total Sektorale Gliederung nach ESVG</t>
      </text>
    </comment>
    <comment ref="AI39" authorId="1">
      <text>
        <t>Total Total Sektorale Gliederung nach ESVG</t>
      </text>
    </comment>
    <comment ref="AI40" authorId="1">
      <text>
        <t>Total Total Sektorale Gliederung nach ESVG</t>
      </text>
    </comment>
    <comment ref="AI41" authorId="1">
      <text>
        <t>Total Total Sektorale Gliederung nach ESVG</t>
      </text>
    </comment>
    <comment ref="AI42" authorId="1">
      <text>
        <t>Total Total Sektorale Gliederung nach ESVG</t>
      </text>
    </comment>
    <comment ref="AI43" authorId="1">
      <text>
        <t>Total Total Sektorale Gliederung nach ESVG</t>
      </text>
    </comment>
    <comment ref="AI44" authorId="1">
      <text>
        <t>Total Total Sektorale Gliederung nach ESVG</t>
      </text>
    </comment>
    <comment ref="AI45" authorId="1">
      <text>
        <t>Total Total Sektorale Gliederung nach ESVG</t>
      </text>
    </comment>
    <comment ref="AI46" authorId="1">
      <text>
        <t>Total Total Sektorale Gliederung nach ESVG</t>
      </text>
    </comment>
    <comment ref="AI47" authorId="1">
      <text>
        <t>Total Total Sektorale Gliederung nach ESVG</t>
      </text>
    </comment>
    <comment ref="AI48" authorId="1">
      <text>
        <t>Total Total Sektorale Gliederung nach ESVG</t>
      </text>
    </comment>
    <comment ref="AI49" authorId="1">
      <text>
        <t>Total Total Sektorale Gliederung nach ESVG</t>
      </text>
    </comment>
    <comment ref="AI50" authorId="1">
      <text>
        <t>Total Total Sektorale Gliederung nach ESVG</t>
      </text>
    </comment>
    <comment ref="AI51" authorId="1">
      <text>
        <t>Total Total Sektorale Gliederung nach ESVG</t>
      </text>
    </comment>
    <comment ref="AI52" authorId="1">
      <text>
        <t>Total Total Sektorale Gliederung nach ESVG</t>
      </text>
    </comment>
    <comment ref="AI53" authorId="1">
      <text>
        <t>Total Total Sektorale Gliederung nach ESVG</t>
      </text>
    </comment>
    <comment ref="AI54" authorId="1">
      <text>
        <t>Total Total Sektorale Gliederung nach ESVG</t>
      </text>
    </comment>
    <comment ref="L58" authorId="1">
      <text>
        <t>Total Fälligkeit</t>
      </text>
    </comment>
    <comment ref="M58" authorId="1">
      <text>
        <t>Total Fälligkeit</t>
      </text>
    </comment>
    <comment ref="N58" authorId="1">
      <text>
        <t>Total Fälligkeit</t>
      </text>
    </comment>
    <comment ref="S58" authorId="1">
      <text>
        <t>Total Fälligkeit</t>
      </text>
    </comment>
    <comment ref="AB58" authorId="1">
      <text>
        <t>Total Fälligkeit</t>
      </text>
    </comment>
    <comment ref="K59" authorId="1">
      <text>
        <t>Total Verpflichtungen aus Kundeneinlagen</t>
      </text>
    </comment>
    <comment ref="L59" authorId="1">
      <text>
        <t>Total Verpflichtungen aus Kundeneinlagen</t>
      </text>
    </comment>
    <comment ref="O59" authorId="1">
      <text>
        <t>Total Verpflichtungen aus Kundeneinlagen</t>
      </text>
    </comment>
    <comment ref="P59" authorId="1">
      <text>
        <t>Total Verpflichtungen aus Kundeneinlagen</t>
      </text>
    </comment>
    <comment ref="Q59" authorId="1">
      <text>
        <t>Total Verpflichtungen aus Kundeneinlagen</t>
      </text>
    </comment>
    <comment ref="R59" authorId="1">
      <text>
        <t>Total Verpflichtungen aus Kundeneinlagen</t>
      </text>
    </comment>
    <comment ref="S59" authorId="1">
      <text>
        <t>Total Verpflichtungen aus Kundeneinlagen</t>
      </text>
    </comment>
    <comment ref="T59" authorId="1">
      <text>
        <t>Total Verpflichtungen aus Kundeneinlagen</t>
      </text>
    </comment>
    <comment ref="U59" authorId="1">
      <text>
        <t>Total Verpflichtungen aus Kundeneinlagen</t>
      </text>
    </comment>
    <comment ref="V59" authorId="1">
      <text>
        <t>Total Verpflichtungen aus Kundeneinlagen</t>
      </text>
    </comment>
    <comment ref="W59" authorId="1">
      <text>
        <t>Total Verpflichtungen aus Kundeneinlagen</t>
      </text>
    </comment>
    <comment ref="X59" authorId="1">
      <text>
        <t>Total Verpflichtungen aus Kundeneinlagen</t>
      </text>
    </comment>
    <comment ref="Y59" authorId="1">
      <text>
        <t>Total Verpflichtungen aus Kundeneinlagen</t>
      </text>
    </comment>
    <comment ref="Z59" authorId="1">
      <text>
        <t>Total Verpflichtungen aus Kundeneinlagen</t>
      </text>
    </comment>
    <comment ref="AA59" authorId="1">
      <text>
        <t>Total Verpflichtungen aus Kundeneinlagen</t>
      </text>
    </comment>
    <comment ref="AB59" authorId="1">
      <text>
        <t>Total Verpflichtungen aus Kundeneinlagen</t>
      </text>
    </comment>
    <comment ref="K60" authorId="1">
      <text>
        <t>Total Fälligkeit</t>
      </text>
    </comment>
    <comment ref="K61" authorId="1">
      <text>
        <t>Davon-Prüfung Kundeneinlagen ohne gebundene Vorsorgegelder, Total Fälligkeit, Total Übertragbarkeit mit Unterpositionen Callgelder, kündbar, nicht übertragbar und Geldmarktpapiere</t>
      </text>
    </comment>
    <comment ref="K62" authorId="1">
      <text>
        <t>Davon-Prüfung Kundeneinlagen ohne gebundene Vorsorgegelder mit Unterposition Geldmarktpapiere</t>
      </text>
    </comment>
    <comment ref="L60" authorId="1">
      <text>
        <t>Total Fälligkeit</t>
      </text>
    </comment>
    <comment ref="L61" authorId="1">
      <text>
        <t>Davon-Prüfung Kundeneinlagen ohne gebundene Vorsorgegelder, Total Fälligkeit, Total Übertragbarkeit mit Unterpositionen Callgelder, kündbar, nicht übertragbar und Geldmarktpapiere</t>
      </text>
    </comment>
    <comment ref="L62" authorId="1">
      <text>
        <t>Davon-Prüfung Kundeneinlagen ohne gebundene Vorsorgegelder mit Unterposition Geldmarktpapiere</t>
      </text>
    </comment>
    <comment ref="O60" authorId="1">
      <text>
        <t>Total Fälligkeit</t>
      </text>
    </comment>
    <comment ref="O61" authorId="1">
      <text>
        <t>Davon-Prüfung Kundeneinlagen ohne gebundene Vorsorgegelder, Total Fälligkeit, Total Übertragbarkeit mit Unterpositionen Callgelder, kündbar, nicht übertragbar und Geldmarktpapiere</t>
      </text>
    </comment>
    <comment ref="O62" authorId="1">
      <text>
        <t>Davon-Prüfung Kundeneinlagen ohne gebundene Vorsorgegelder mit Unterposition Geldmarktpapiere</t>
      </text>
    </comment>
    <comment ref="P60" authorId="1">
      <text>
        <t>Total Fälligkeit</t>
      </text>
    </comment>
    <comment ref="P61" authorId="1">
      <text>
        <t>Davon-Prüfung Kundeneinlagen ohne gebundene Vorsorgegelder, Total Fälligkeit, Total Übertragbarkeit mit Unterpositionen Callgelder, kündbar, nicht übertragbar und Geldmarktpapiere</t>
      </text>
    </comment>
    <comment ref="P62" authorId="1">
      <text>
        <t>Davon-Prüfung Kundeneinlagen ohne gebundene Vorsorgegelder mit Unterposition Geldmarktpapiere</t>
      </text>
    </comment>
    <comment ref="Q60" authorId="1">
      <text>
        <t>Total Fälligkeit</t>
      </text>
    </comment>
    <comment ref="Q61" authorId="1">
      <text>
        <t>Davon-Prüfung Kundeneinlagen ohne gebundene Vorsorgegelder, Total Fälligkeit, Total Übertragbarkeit mit Unterpositionen Callgelder, kündbar, nicht übertragbar und Geldmarktpapiere</t>
      </text>
    </comment>
    <comment ref="Q62" authorId="1">
      <text>
        <t>Davon-Prüfung Kundeneinlagen ohne gebundene Vorsorgegelder mit Unterposition Geldmarktpapiere</t>
      </text>
    </comment>
    <comment ref="R60" authorId="1">
      <text>
        <t>Total Fälligkeit</t>
      </text>
    </comment>
    <comment ref="R61" authorId="1">
      <text>
        <t>Davon-Prüfung Kundeneinlagen ohne gebundene Vorsorgegelder, Total Fälligkeit, Total Übertragbarkeit mit Unterpositionen Callgelder, kündbar, nicht übertragbar und Geldmarktpapiere</t>
      </text>
    </comment>
    <comment ref="R62" authorId="1">
      <text>
        <t>Davon-Prüfung Kundeneinlagen ohne gebundene Vorsorgegelder mit Unterposition Geldmarktpapiere</t>
      </text>
    </comment>
    <comment ref="S60" authorId="1">
      <text>
        <t>Total Fälligkeit</t>
      </text>
    </comment>
    <comment ref="S61" authorId="1">
      <text>
        <t>Davon-Prüfung Kundeneinlagen ohne gebundene Vorsorgegelder, Total Fälligkeit, Total Übertragbarkeit mit Unterpositionen Callgelder, kündbar, nicht übertragbar und Geldmarktpapiere</t>
      </text>
    </comment>
    <comment ref="S62" authorId="1">
      <text>
        <t>Davon-Prüfung Kundeneinlagen ohne gebundene Vorsorgegelder mit Unterposition Geldmarktpapiere</t>
      </text>
    </comment>
    <comment ref="T60" authorId="1">
      <text>
        <t>Total Fälligkeit</t>
      </text>
    </comment>
    <comment ref="T61" authorId="1">
      <text>
        <t>Davon-Prüfung Kundeneinlagen ohne gebundene Vorsorgegelder, Total Fälligkeit, Total Übertragbarkeit mit Unterpositionen Callgelder, kündbar, nicht übertragbar und Geldmarktpapiere</t>
      </text>
    </comment>
    <comment ref="T62" authorId="1">
      <text>
        <t>Davon-Prüfung Kundeneinlagen ohne gebundene Vorsorgegelder mit Unterposition Geldmarktpapiere</t>
      </text>
    </comment>
    <comment ref="U60" authorId="1">
      <text>
        <t>Total Fälligkeit</t>
      </text>
    </comment>
    <comment ref="U61" authorId="1">
      <text>
        <t>Davon-Prüfung Kundeneinlagen ohne gebundene Vorsorgegelder, Total Fälligkeit, Total Übertragbarkeit mit Unterpositionen Callgelder, kündbar, nicht übertragbar und Geldmarktpapiere</t>
      </text>
    </comment>
    <comment ref="U62" authorId="1">
      <text>
        <t>Davon-Prüfung Kundeneinlagen ohne gebundene Vorsorgegelder mit Unterposition Geldmarktpapiere</t>
      </text>
    </comment>
    <comment ref="V60" authorId="1">
      <text>
        <t>Total Fälligkeit</t>
      </text>
    </comment>
    <comment ref="V61" authorId="1">
      <text>
        <t>Davon-Prüfung Kundeneinlagen ohne gebundene Vorsorgegelder, Total Fälligkeit, Total Übertragbarkeit mit Unterpositionen Callgelder, kündbar, nicht übertragbar und Geldmarktpapiere</t>
      </text>
    </comment>
    <comment ref="V62" authorId="1">
      <text>
        <t>Davon-Prüfung Kundeneinlagen ohne gebundene Vorsorgegelder mit Unterposition Geldmarktpapiere</t>
      </text>
    </comment>
    <comment ref="W60" authorId="1">
      <text>
        <t>Total Fälligkeit</t>
      </text>
    </comment>
    <comment ref="W61" authorId="1">
      <text>
        <t>Davon-Prüfung Kundeneinlagen ohne gebundene Vorsorgegelder, Total Fälligkeit, Total Übertragbarkeit mit Unterpositionen Callgelder, kündbar, nicht übertragbar und Geldmarktpapiere</t>
      </text>
    </comment>
    <comment ref="W62" authorId="1">
      <text>
        <t>Davon-Prüfung Kundeneinlagen ohne gebundene Vorsorgegelder mit Unterposition Geldmarktpapiere</t>
      </text>
    </comment>
    <comment ref="X60" authorId="1">
      <text>
        <t>Total Fälligkeit</t>
      </text>
    </comment>
    <comment ref="X61" authorId="1">
      <text>
        <t>Davon-Prüfung Kundeneinlagen ohne gebundene Vorsorgegelder, Total Fälligkeit, Total Übertragbarkeit mit Unterpositionen Callgelder, kündbar, nicht übertragbar und Geldmarktpapiere</t>
      </text>
    </comment>
    <comment ref="X62" authorId="1">
      <text>
        <t>Davon-Prüfung Kundeneinlagen ohne gebundene Vorsorgegelder mit Unterposition Geldmarktpapiere</t>
      </text>
    </comment>
    <comment ref="Y60" authorId="1">
      <text>
        <t>Total Fälligkeit</t>
      </text>
    </comment>
    <comment ref="Y61" authorId="1">
      <text>
        <t>Davon-Prüfung Kundeneinlagen ohne gebundene Vorsorgegelder, Total Fälligkeit, Total Übertragbarkeit mit Unterpositionen Callgelder, kündbar, nicht übertragbar und Geldmarktpapiere</t>
      </text>
    </comment>
    <comment ref="Y62" authorId="1">
      <text>
        <t>Davon-Prüfung Kundeneinlagen ohne gebundene Vorsorgegelder mit Unterposition Geldmarktpapiere</t>
      </text>
    </comment>
    <comment ref="Z60" authorId="1">
      <text>
        <t>Total Fälligkeit</t>
      </text>
    </comment>
    <comment ref="Z61" authorId="1">
      <text>
        <t>Davon-Prüfung Kundeneinlagen ohne gebundene Vorsorgegelder, Total Fälligkeit, Total Übertragbarkeit mit Unterpositionen Callgelder, kündbar, nicht übertragbar und Geldmarktpapiere</t>
      </text>
    </comment>
    <comment ref="Z62" authorId="1">
      <text>
        <t>Davon-Prüfung Kundeneinlagen ohne gebundene Vorsorgegelder mit Unterposition Geldmarktpapiere</t>
      </text>
    </comment>
    <comment ref="AA60" authorId="1">
      <text>
        <t>Total Fälligkeit</t>
      </text>
    </comment>
    <comment ref="AA61" authorId="1">
      <text>
        <t>Davon-Prüfung Kundeneinlagen ohne gebundene Vorsorgegelder, Total Fälligkeit, Total Übertragbarkeit mit Unterpositionen Callgelder, kündbar, nicht übertragbar und Geldmarktpapiere</t>
      </text>
    </comment>
    <comment ref="AA62" authorId="1">
      <text>
        <t>Davon-Prüfung Kundeneinlagen ohne gebundene Vorsorgegelder mit Unterposition Geldmarktpapiere</t>
      </text>
    </comment>
    <comment ref="AB60" authorId="1">
      <text>
        <t>Total Fälligkeit</t>
      </text>
    </comment>
    <comment ref="AB61" authorId="1">
      <text>
        <t>Davon-Prüfung Kundeneinlagen ohne gebundene Vorsorgegelder, Total Fälligkeit, Total Übertragbarkeit mit Unterpositionen Callgelder, kündbar, nicht übertragbar und Geldmarktpapiere</t>
      </text>
    </comment>
    <comment ref="AB62" authorId="1">
      <text>
        <t>Davon-Prüfung Kundeneinlagen ohne gebundene Vorsorgegelder mit Unterposition Geldmarktpapiere</t>
      </text>
    </comment>
    <comment ref="K63" authorId="1">
      <text>
        <t>Total Übertragbarkeit</t>
      </text>
    </comment>
    <comment ref="L63" authorId="1">
      <text>
        <t>Total Übertragbarkeit</t>
      </text>
    </comment>
    <comment ref="O63" authorId="1">
      <text>
        <t>Total Übertragbarkeit</t>
      </text>
    </comment>
    <comment ref="P63" authorId="1">
      <text>
        <t>Total Übertragbarkeit</t>
      </text>
    </comment>
    <comment ref="Q63" authorId="1">
      <text>
        <t>Total Übertragbarkeit</t>
      </text>
    </comment>
    <comment ref="R63" authorId="1">
      <text>
        <t>Total Übertragbarkeit</t>
      </text>
    </comment>
    <comment ref="S63" authorId="1">
      <text>
        <t>Total Übertragbarkeit</t>
      </text>
    </comment>
    <comment ref="T63" authorId="1">
      <text>
        <t>Total Übertragbarkeit</t>
      </text>
    </comment>
    <comment ref="U63" authorId="1">
      <text>
        <t>Total Übertragbarkeit</t>
      </text>
    </comment>
    <comment ref="V63" authorId="1">
      <text>
        <t>Total Übertragbarkeit</t>
      </text>
    </comment>
    <comment ref="W63" authorId="1">
      <text>
        <t>Total Übertragbarkeit</t>
      </text>
    </comment>
    <comment ref="X63" authorId="1">
      <text>
        <t>Total Übertragbarkeit</t>
      </text>
    </comment>
    <comment ref="Y63" authorId="1">
      <text>
        <t>Total Übertragbarkeit</t>
      </text>
    </comment>
    <comment ref="Z63" authorId="1">
      <text>
        <t>Total Übertragbarkeit</t>
      </text>
    </comment>
    <comment ref="AA63" authorId="1">
      <text>
        <t>Total Übertragbarkeit</t>
      </text>
    </comment>
    <comment ref="AB63" authorId="1">
      <text>
        <t>Total Übertragbarkeit</t>
      </text>
    </comment>
    <comment ref="K64" authorId="1">
      <text>
        <t>Davon-Prüfung Kundeneinlagen ohne gebundene Vorsorgegelder, kündbar, nicht übertragbar mit Unterpositionen Callgelder, kündbar, nicht übertragbar</t>
      </text>
    </comment>
    <comment ref="L64" authorId="1">
      <text>
        <t>Davon-Prüfung Kundeneinlagen ohne gebundene Vorsorgegelder, kündbar, nicht übertragbar mit Unterpositionen Callgelder, kündbar, nicht übertragbar</t>
      </text>
    </comment>
    <comment ref="O64" authorId="1">
      <text>
        <t>Davon-Prüfung Kundeneinlagen ohne gebundene Vorsorgegelder, kündbar, nicht übertragbar mit Unterpositionen Callgelder, kündbar, nicht übertragbar</t>
      </text>
    </comment>
    <comment ref="P64" authorId="1">
      <text>
        <t>Davon-Prüfung Kundeneinlagen ohne gebundene Vorsorgegelder, kündbar, nicht übertragbar mit Unterpositionen Callgelder, kündbar, nicht übertragbar</t>
      </text>
    </comment>
    <comment ref="Q64" authorId="1">
      <text>
        <t>Davon-Prüfung Kundeneinlagen ohne gebundene Vorsorgegelder, kündbar, nicht übertragbar mit Unterpositionen Callgelder, kündbar, nicht übertragbar</t>
      </text>
    </comment>
    <comment ref="R64" authorId="1">
      <text>
        <t>Davon-Prüfung Kundeneinlagen ohne gebundene Vorsorgegelder, kündbar, nicht übertragbar mit Unterpositionen Callgelder, kündbar, nicht übertragbar</t>
      </text>
    </comment>
    <comment ref="S64" authorId="1">
      <text>
        <t>Davon-Prüfung Kundeneinlagen ohne gebundene Vorsorgegelder, kündbar, nicht übertragbar mit Unterpositionen Callgelder, kündbar, nicht übertragbar</t>
      </text>
    </comment>
    <comment ref="T64" authorId="1">
      <text>
        <t>Davon-Prüfung Kundeneinlagen ohne gebundene Vorsorgegelder, kündbar, nicht übertragbar mit Unterpositionen Callgelder, kündbar, nicht übertragbar</t>
      </text>
    </comment>
    <comment ref="U64" authorId="1">
      <text>
        <t>Davon-Prüfung Kundeneinlagen ohne gebundene Vorsorgegelder, kündbar, nicht übertragbar mit Unterpositionen Callgelder, kündbar, nicht übertragbar</t>
      </text>
    </comment>
    <comment ref="V64" authorId="1">
      <text>
        <t>Davon-Prüfung Kundeneinlagen ohne gebundene Vorsorgegelder, kündbar, nicht übertragbar mit Unterpositionen Callgelder, kündbar, nicht übertragbar</t>
      </text>
    </comment>
    <comment ref="W64" authorId="1">
      <text>
        <t>Davon-Prüfung Kundeneinlagen ohne gebundene Vorsorgegelder, kündbar, nicht übertragbar mit Unterpositionen Callgelder, kündbar, nicht übertragbar</t>
      </text>
    </comment>
    <comment ref="X64" authorId="1">
      <text>
        <t>Davon-Prüfung Kundeneinlagen ohne gebundene Vorsorgegelder, kündbar, nicht übertragbar mit Unterpositionen Callgelder, kündbar, nicht übertragbar</t>
      </text>
    </comment>
    <comment ref="Y64" authorId="1">
      <text>
        <t>Davon-Prüfung Kundeneinlagen ohne gebundene Vorsorgegelder, kündbar, nicht übertragbar mit Unterpositionen Callgelder, kündbar, nicht übertragbar</t>
      </text>
    </comment>
    <comment ref="Z64" authorId="1">
      <text>
        <t>Davon-Prüfung Kundeneinlagen ohne gebundene Vorsorgegelder, kündbar, nicht übertragbar mit Unterpositionen Callgelder, kündbar, nicht übertragbar</t>
      </text>
    </comment>
    <comment ref="AA64" authorId="1">
      <text>
        <t>Davon-Prüfung Kundeneinlagen ohne gebundene Vorsorgegelder, kündbar, nicht übertragbar mit Unterpositionen Callgelder, kündbar, nicht übertragbar</t>
      </text>
    </comment>
    <comment ref="AB64" authorId="1">
      <text>
        <t>Davon-Prüfung Kundeneinlagen ohne gebundene Vorsorgegelder, kündbar, nicht übertragbar mit Unterpositionen Callgelder, kündbar, nicht übertragbar</t>
      </text>
    </comment>
    <comment ref="K65" authorId="1">
      <text>
        <t>Total Restlaufzeit</t>
      </text>
    </comment>
    <comment ref="L65" authorId="1">
      <text>
        <t>Total Restlaufzeit</t>
      </text>
    </comment>
    <comment ref="O65" authorId="1">
      <text>
        <t>Total Restlaufzeit</t>
      </text>
    </comment>
    <comment ref="P65" authorId="1">
      <text>
        <t>Total Restlaufzeit</t>
      </text>
    </comment>
    <comment ref="Q65" authorId="1">
      <text>
        <t>Total Restlaufzeit</t>
      </text>
    </comment>
    <comment ref="R65" authorId="1">
      <text>
        <t>Total Restlaufzeit</t>
      </text>
    </comment>
    <comment ref="S65" authorId="1">
      <text>
        <t>Total Restlaufzeit</t>
      </text>
    </comment>
    <comment ref="T65" authorId="1">
      <text>
        <t>Total Restlaufzeit</t>
      </text>
    </comment>
    <comment ref="U65" authorId="1">
      <text>
        <t>Total Restlaufzeit</t>
      </text>
    </comment>
    <comment ref="V65" authorId="1">
      <text>
        <t>Total Restlaufzeit</t>
      </text>
    </comment>
    <comment ref="W65" authorId="1">
      <text>
        <t>Total Restlaufzeit</t>
      </text>
    </comment>
    <comment ref="X65" authorId="1">
      <text>
        <t>Total Restlaufzeit</t>
      </text>
    </comment>
    <comment ref="Y65" authorId="1">
      <text>
        <t>Total Restlaufzeit</t>
      </text>
    </comment>
    <comment ref="Z65" authorId="1">
      <text>
        <t>Total Restlaufzeit</t>
      </text>
    </comment>
    <comment ref="AA65" authorId="1">
      <text>
        <t>Total Restlaufzeit</t>
      </text>
    </comment>
    <comment ref="AB65" authorId="1">
      <text>
        <t>Total Restlaufzeit</t>
      </text>
    </comment>
    <comment ref="Y66" authorId="1">
      <text>
        <t>Total Gebundene Vorsorgegelder</t>
      </text>
    </comment>
    <comment ref="AB66" authorId="1">
      <text>
        <t>Total Gebundene Vorsorgegelder</t>
      </text>
    </comment>
    <comment ref="L67" authorId="1">
      <text>
        <t>Total Anleihen und Pfandbriefe</t>
      </text>
    </comment>
    <comment ref="N67" authorId="1">
      <text>
        <t>Total Anleihen und Pfandbriefe</t>
      </text>
    </comment>
    <comment ref="AA67" authorId="1">
      <text>
        <t>Total Anleihen und Pfandbriefe</t>
      </text>
    </comment>
    <comment ref="AB67" authorId="1">
      <text>
        <t>Total Anleihen und Pfandbriefe</t>
      </text>
    </comment>
    <comment ref="K68" authorId="1">
      <text>
        <t>Davon-Prüfung Alle übrigen Passivpositionen mit Unterposition Nicht-monetäre Verpflichtungen aus Leih- und Repogeschäften</t>
      </text>
    </comment>
    <comment ref="L68" authorId="1">
      <text>
        <t>Davon-Prüfung Alle übrigen Passivpositionen mit Unterposition Nicht-monetäre Verpflichtungen aus Leih- und Repogeschäften</t>
      </text>
    </comment>
    <comment ref="M68" authorId="1">
      <text>
        <t>Davon-Prüfung Alle übrigen Passivpositionen mit Unterposition Nicht-monetäre Verpflichtungen aus Leih- und Repogeschäften</t>
      </text>
    </comment>
    <comment ref="N68" authorId="1">
      <text>
        <t>Davon-Prüfung Alle übrigen Passivpositionen mit Unterposition Nicht-monetäre Verpflichtungen aus Leih- und Repogeschäften</t>
      </text>
    </comment>
    <comment ref="O68" authorId="1">
      <text>
        <t>Davon-Prüfung Alle übrigen Passivpositionen mit Unterposition Nicht-monetäre Verpflichtungen aus Leih- und Repogeschäften</t>
      </text>
    </comment>
    <comment ref="P68" authorId="1">
      <text>
        <t>Davon-Prüfung Alle übrigen Passivpositionen mit Unterposition Nicht-monetäre Verpflichtungen aus Leih- und Repogeschäften</t>
      </text>
    </comment>
    <comment ref="Q68" authorId="1">
      <text>
        <t>Davon-Prüfung Alle übrigen Passivpositionen mit Unterposition Nicht-monetäre Verpflichtungen aus Leih- und Repogeschäften</t>
      </text>
    </comment>
    <comment ref="R68" authorId="1">
      <text>
        <t>Davon-Prüfung Alle übrigen Passivpositionen mit Unterposition Nicht-monetäre Verpflichtungen aus Leih- und Repogeschäften</t>
      </text>
    </comment>
    <comment ref="S68" authorId="1">
      <text>
        <t>Davon-Prüfung Alle übrigen Passivpositionen mit Unterposition Nicht-monetäre Verpflichtungen aus Leih- und Repogeschäften</t>
      </text>
    </comment>
    <comment ref="T68" authorId="1">
      <text>
        <t>Davon-Prüfung Alle übrigen Passivpositionen mit Unterposition Nicht-monetäre Verpflichtungen aus Leih- und Repogeschäften</t>
      </text>
    </comment>
    <comment ref="U68" authorId="1">
      <text>
        <t>Davon-Prüfung Alle übrigen Passivpositionen mit Unterposition Nicht-monetäre Verpflichtungen aus Leih- und Repogeschäften</t>
      </text>
    </comment>
    <comment ref="V68" authorId="1">
      <text>
        <t>Davon-Prüfung Alle übrigen Passivpositionen mit Unterposition Nicht-monetäre Verpflichtungen aus Leih- und Repogeschäften</t>
      </text>
    </comment>
    <comment ref="W68" authorId="1">
      <text>
        <t>Davon-Prüfung Alle übrigen Passivpositionen mit Unterposition Nicht-monetäre Verpflichtungen aus Leih- und Repogeschäften</t>
      </text>
    </comment>
    <comment ref="X68" authorId="1">
      <text>
        <t>Davon-Prüfung Alle übrigen Passivpositionen mit Unterposition Nicht-monetäre Verpflichtungen aus Leih- und Repogeschäften</t>
      </text>
    </comment>
    <comment ref="Y68" authorId="1">
      <text>
        <t>Davon-Prüfung Alle übrigen Passivpositionen mit Unterposition Nicht-monetäre Verpflichtungen aus Leih- und Repogeschäften</t>
      </text>
    </comment>
    <comment ref="Z68" authorId="1">
      <text>
        <t>Davon-Prüfung Alle übrigen Passivpositionen mit Unterposition Nicht-monetäre Verpflichtungen aus Leih- und Repogeschäften</t>
      </text>
    </comment>
    <comment ref="AA68" authorId="1">
      <text>
        <t>Davon-Prüfung Alle übrigen Passivpositionen mit Unterposition Nicht-monetäre Verpflichtungen aus Leih- und Repogeschäften</t>
      </text>
    </comment>
    <comment ref="AB68" authorId="1">
      <text>
        <t>Davon-Prüfung Alle übrigen Passivpositionen mit Unterposition Nicht-monetäre Verpflichtungen aus Leih- und Repogeschäften</t>
      </text>
    </comment>
    <comment ref="K69" authorId="1">
      <text>
        <t>Total Total Passiven</t>
      </text>
    </comment>
    <comment ref="L69" authorId="1">
      <text>
        <t>Total Total Passiven</t>
      </text>
    </comment>
    <comment ref="M69" authorId="1">
      <text>
        <t>Total Total Passiven</t>
      </text>
    </comment>
    <comment ref="N69" authorId="1">
      <text>
        <t>Total Total Passiven</t>
      </text>
    </comment>
    <comment ref="O69" authorId="1">
      <text>
        <t>Total Total Passiven</t>
      </text>
    </comment>
    <comment ref="P69" authorId="1">
      <text>
        <t>Total Total Passiven</t>
      </text>
    </comment>
    <comment ref="Q69" authorId="1">
      <text>
        <t>Total Total Passiven</t>
      </text>
    </comment>
    <comment ref="R69" authorId="1">
      <text>
        <t>Total Total Passiven</t>
      </text>
    </comment>
    <comment ref="S69" authorId="1">
      <text>
        <t>Total Total Passiven</t>
      </text>
    </comment>
    <comment ref="T69" authorId="1">
      <text>
        <t>Total Total Passiven</t>
      </text>
    </comment>
    <comment ref="U69" authorId="1">
      <text>
        <t>Total Total Passiven</t>
      </text>
    </comment>
    <comment ref="V69" authorId="1">
      <text>
        <t>Total Total Passiven</t>
      </text>
    </comment>
    <comment ref="W69" authorId="1">
      <text>
        <t>Total Total Passiven</t>
      </text>
    </comment>
    <comment ref="X69" authorId="1">
      <text>
        <t>Total Total Passiven</t>
      </text>
    </comment>
    <comment ref="Y69" authorId="1">
      <text>
        <t>Total Total Passiven</t>
      </text>
    </comment>
    <comment ref="Z69" authorId="1">
      <text>
        <t>Total Total Passiven</t>
      </text>
    </comment>
    <comment ref="AA69" authorId="1">
      <text>
        <t>Total Total Passiven</t>
      </text>
    </comment>
    <comment ref="AB69" authorId="1">
      <text>
        <t>Total Total Passiven</t>
      </text>
    </comment>
  </commentList>
</comments>
</file>

<file path=xl/sharedStrings.xml><?xml version="1.0" encoding="utf-8"?>
<sst xmlns="http://schemas.openxmlformats.org/spreadsheetml/2006/main" count="14269" uniqueCount="5413">
  <si>
    <t>Schweizerische Nationalbank</t>
  </si>
  <si>
    <t>Erhebung</t>
  </si>
  <si>
    <t>Formular(e)</t>
  </si>
  <si>
    <t>Stichdatum</t>
  </si>
  <si>
    <t>XXXXXX</t>
  </si>
  <si>
    <t xml:space="preserve"> -&gt;weiter mit Tabulator</t>
  </si>
  <si>
    <t>Betreff:</t>
  </si>
  <si>
    <t>Postfach</t>
  </si>
  <si>
    <t>Fragen zu Erhebungen:</t>
  </si>
  <si>
    <t>Formulare bestellen:</t>
  </si>
  <si>
    <r>
      <rPr>
        <b/>
        <sz val="10"/>
        <color indexed="8"/>
        <rFont val="Arial"/>
        <family val="2"/>
      </rPr>
      <t>Bemerkungen:</t>
    </r>
    <r>
      <rPr>
        <sz val="10"/>
        <color theme="1"/>
        <rFont val="Arial"/>
        <family val="2"/>
      </rPr>
      <t xml:space="preserve"> Für Ihre </t>
    </r>
    <r>
      <rPr>
        <sz val="10"/>
        <color indexed="8"/>
        <rFont val="Arial"/>
        <family val="2"/>
      </rPr>
      <t>Bemerkungen zu Ihrer Datenlieferung verwenden Sie bitte ein separates Dokument</t>
    </r>
  </si>
  <si>
    <t>CH-8022 Zürich</t>
  </si>
  <si>
    <t>TT.MM.JJJJ</t>
  </si>
  <si>
    <t>Formular</t>
  </si>
  <si>
    <t>Version</t>
  </si>
  <si>
    <t>Total</t>
  </si>
  <si>
    <t>Inland</t>
  </si>
  <si>
    <t>Flüssige Mittel</t>
  </si>
  <si>
    <t>Forderungen gegenüber Banken</t>
  </si>
  <si>
    <t>auf Sicht</t>
  </si>
  <si>
    <t>kündbar</t>
  </si>
  <si>
    <t>mit Restlaufzeit</t>
  </si>
  <si>
    <t>Forderungen aus Wertpapierfinanzierungsgeschäften</t>
  </si>
  <si>
    <t>Forderungen gegenüber Kunden</t>
  </si>
  <si>
    <t>Hypothekarforderungen</t>
  </si>
  <si>
    <t>Handelsgeschäft</t>
  </si>
  <si>
    <t>Übrige Finanzinstrumente mit Fair-Value-Bewertung</t>
  </si>
  <si>
    <t>Pos. Wiederbeschaffungswerte derivativer Finanzinstrumente</t>
  </si>
  <si>
    <t>Finanzanlagen</t>
  </si>
  <si>
    <t>Geldmarktpapiere</t>
  </si>
  <si>
    <t>Beteiligungen</t>
  </si>
  <si>
    <t>Total Aktiven</t>
  </si>
  <si>
    <t>Aktiven</t>
  </si>
  <si>
    <t>Passiven</t>
  </si>
  <si>
    <t>Verpflichtungen gegenüber Banken</t>
  </si>
  <si>
    <t>davon: Geldmarktpapiere</t>
  </si>
  <si>
    <t>Verpflichtungen aus Wertpapierfinanzierungsgeschäften</t>
  </si>
  <si>
    <t>Verpflichtungen aus Kundeneinlagen</t>
  </si>
  <si>
    <t>übertragbar</t>
  </si>
  <si>
    <t>nicht übertragbar</t>
  </si>
  <si>
    <t>davon: Callgelder</t>
  </si>
  <si>
    <t>Gebundene Vorsorgegelder</t>
  </si>
  <si>
    <t>Freizügigkeitskonten 2. Säule</t>
  </si>
  <si>
    <t>Gebundene Vorsorge Säule 3a</t>
  </si>
  <si>
    <t>Verpflichtungen aus Handelsgeschäften</t>
  </si>
  <si>
    <t>Negative Wiederbeschaffungswerte derivativer Finanzinstrumente</t>
  </si>
  <si>
    <t>Verpflichtungen aus übrigen Finanzinstrumenten mit Fair-Value-Bewertung</t>
  </si>
  <si>
    <t>Kassenobligationen</t>
  </si>
  <si>
    <t>Anleihen und Pfandbriefdarlehen</t>
  </si>
  <si>
    <t>Darlehen von Pfandbriefzentralen</t>
  </si>
  <si>
    <t>Darlehen von Emissionszentralen</t>
  </si>
  <si>
    <t>Total Passiven</t>
  </si>
  <si>
    <t>Treuhandaktiven</t>
  </si>
  <si>
    <t>Treuhandpassiven</t>
  </si>
  <si>
    <t xml:space="preserve">Sektorale Gliederung der Bilanzpositionen und Treuhandgeschäfte </t>
  </si>
  <si>
    <t>Finanzielle Unternehmen</t>
  </si>
  <si>
    <t>Öffentliche Hand</t>
  </si>
  <si>
    <t>Private Haushalte</t>
  </si>
  <si>
    <t>Private Organisationen ohne Erwerbszweck</t>
  </si>
  <si>
    <t>Keinem Sektor zuordenbare Positionen</t>
  </si>
  <si>
    <t>Nationalbank</t>
  </si>
  <si>
    <t>Banken</t>
  </si>
  <si>
    <t>Versicherungen und Pensionskassen</t>
  </si>
  <si>
    <t>Bund</t>
  </si>
  <si>
    <t>Kantone</t>
  </si>
  <si>
    <t>Gemeinden</t>
  </si>
  <si>
    <t>Pensionskassen</t>
  </si>
  <si>
    <t>Finanzierungs- und Vermögens-verwaltungsinstitutionen</t>
  </si>
  <si>
    <t>Sozial-versicherungen</t>
  </si>
  <si>
    <t>Alle Währungen</t>
  </si>
  <si>
    <t>davon: Obligationen</t>
  </si>
  <si>
    <t>davon: Aktien</t>
  </si>
  <si>
    <t>davon: Anteile an Kollektivanlagen</t>
  </si>
  <si>
    <t>davon: Edelmetalle</t>
  </si>
  <si>
    <t>davon: Liegenschaften</t>
  </si>
  <si>
    <t>Alle übrigen Aktivpositionen</t>
  </si>
  <si>
    <t>davon: nicht-monetäre Forderungen aus Leih- und Repogeschäften</t>
  </si>
  <si>
    <t>Positionen in CHF</t>
  </si>
  <si>
    <t>Alle übrigen Passivpositionen</t>
  </si>
  <si>
    <t>davon: nicht-monetäre Verpflichtungen aus Leih- und Repo-Geschäften</t>
  </si>
  <si>
    <t>davon: in CHF</t>
  </si>
  <si>
    <t>Unternehmung</t>
  </si>
  <si>
    <t>ungedeckte Forderungen</t>
  </si>
  <si>
    <t>gedeckte Forderungen</t>
  </si>
  <si>
    <t>bis 1 Monat</t>
  </si>
  <si>
    <t>über 1 Monat bis 3 Monate</t>
  </si>
  <si>
    <t>über 3 Monate bis 1 Jahr</t>
  </si>
  <si>
    <t>über 1 Jahr bis 5 Jahre</t>
  </si>
  <si>
    <t>über 5 Jahre</t>
  </si>
  <si>
    <t>D3_T</t>
  </si>
  <si>
    <t>Category</t>
  </si>
  <si>
    <t>D4</t>
  </si>
  <si>
    <t>T</t>
  </si>
  <si>
    <t>D5</t>
  </si>
  <si>
    <t>D2</t>
  </si>
  <si>
    <t>CHF</t>
  </si>
  <si>
    <t>C_BIL.AKT.FMI</t>
  </si>
  <si>
    <t>C_BIL.AKT.FBA</t>
  </si>
  <si>
    <t>C_BIL.AKT.FKU</t>
  </si>
  <si>
    <t>C_BIL.AKT.HYP</t>
  </si>
  <si>
    <t>C_BIL.AKT.HGE</t>
  </si>
  <si>
    <t>C_BIL.AKT.FAN</t>
  </si>
  <si>
    <t>C_BIL.AKT.BET</t>
  </si>
  <si>
    <t>C_BIL.AKT.AUA</t>
  </si>
  <si>
    <t>C_BIL.AKT.TOT</t>
  </si>
  <si>
    <t>C_BIL.PAS.VBA</t>
  </si>
  <si>
    <t>C_BIL.PAS.VKE</t>
  </si>
  <si>
    <t>C_BIL.PAS.VKE.B</t>
  </si>
  <si>
    <t>C_BIL.PAS.KOB</t>
  </si>
  <si>
    <t>C_BIL.PAS.APF</t>
  </si>
  <si>
    <t>C_BIL.PAS.AUP</t>
  </si>
  <si>
    <t>C_BIL.PAS.TOT</t>
  </si>
  <si>
    <t>C_ABI.TRE.AKT</t>
  </si>
  <si>
    <t>C_ABI.TRE.PAS</t>
  </si>
  <si>
    <t>C_BIL.AKT.FFV</t>
  </si>
  <si>
    <t>Obligationen, Options- und Wandelanleihen</t>
  </si>
  <si>
    <t>Nichtfinanzielle Unternehmen</t>
  </si>
  <si>
    <t>C_BIL.AKT.HGE.GMP</t>
  </si>
  <si>
    <t>C_BIL.AKT.HGE.OBL</t>
  </si>
  <si>
    <t>C_BIL.AKT.HGE.AKT</t>
  </si>
  <si>
    <t>C_BIL.AKT.HGE.AKA</t>
  </si>
  <si>
    <t>C_BIL.AKT.HGE.EDM</t>
  </si>
  <si>
    <t>C_BIL.AKT.FAN.GMP</t>
  </si>
  <si>
    <t>C_BIL.AKT.FAN.OBL</t>
  </si>
  <si>
    <t>C_BIL.AKT.FAN.AKT</t>
  </si>
  <si>
    <t>C_BIL.AKT.FAN.AKA</t>
  </si>
  <si>
    <t>C_BIL.AKT.FAN.EDM</t>
  </si>
  <si>
    <t>C_BIL.AKT.FAN.LIS</t>
  </si>
  <si>
    <t>C_BIL.AKT.AUA.NML</t>
  </si>
  <si>
    <t>ASI</t>
  </si>
  <si>
    <t>KUE</t>
  </si>
  <si>
    <t>RLZ</t>
  </si>
  <si>
    <t>GED</t>
  </si>
  <si>
    <t>UNG</t>
  </si>
  <si>
    <t>D3_NFU</t>
  </si>
  <si>
    <t>D3_FUN</t>
  </si>
  <si>
    <t>D3_SNB</t>
  </si>
  <si>
    <t>D3_BAN</t>
  </si>
  <si>
    <t>D3_FVW</t>
  </si>
  <si>
    <t>D3_KAI</t>
  </si>
  <si>
    <t>D3_VPK</t>
  </si>
  <si>
    <t>D3_PKA</t>
  </si>
  <si>
    <t>D3_OEH</t>
  </si>
  <si>
    <t>D3_BUN</t>
  </si>
  <si>
    <t>D3_KAN</t>
  </si>
  <si>
    <t>D3_GEM</t>
  </si>
  <si>
    <t>D3_SOZ</t>
  </si>
  <si>
    <t>D3_PHA</t>
  </si>
  <si>
    <t>D3_POE</t>
  </si>
  <si>
    <t>D3_U</t>
  </si>
  <si>
    <t>C_BIL.PAS.VKE.KOV</t>
  </si>
  <si>
    <t>C_BIL.PAS.VKE.KOV.CAG</t>
  </si>
  <si>
    <t>C_BIL.PAS.VKE.GVG.F2S</t>
  </si>
  <si>
    <t>C_BIL.PAS.VKE.GVG.S3A</t>
  </si>
  <si>
    <t>C_BIL.PAS.APF.OOW</t>
  </si>
  <si>
    <t>C_BIL.PAS.APF.GMP</t>
  </si>
  <si>
    <t>C_BIL.PAS.APF.DPZ</t>
  </si>
  <si>
    <t>C_BIL.PAS.APF.DEZ</t>
  </si>
  <si>
    <t>C_BIL.PAS.AUP.NML</t>
  </si>
  <si>
    <t>B1M</t>
  </si>
  <si>
    <t>U5J</t>
  </si>
  <si>
    <t>UEB</t>
  </si>
  <si>
    <t>NUE</t>
  </si>
  <si>
    <t>C_BIL.PAS.VKE.GVG</t>
  </si>
  <si>
    <t>C_BIL.PAS.VKE.KOV.GMP</t>
  </si>
  <si>
    <t>in 1'000 CHF</t>
  </si>
  <si>
    <t>C_BIL.AKT.WFG</t>
  </si>
  <si>
    <t>C_BIL.AKT.WBW</t>
  </si>
  <si>
    <t>C_BIL.PAS.WFG</t>
  </si>
  <si>
    <t>C_BIL.PAS.HGE</t>
  </si>
  <si>
    <t>C_BIL.PAS.WBW</t>
  </si>
  <si>
    <t>C_BIL.PAS.FFV</t>
  </si>
  <si>
    <t>M251</t>
  </si>
  <si>
    <t>M252</t>
  </si>
  <si>
    <t>M253</t>
  </si>
  <si>
    <t>M254</t>
  </si>
  <si>
    <t>M255</t>
  </si>
  <si>
    <t>M251-M255</t>
  </si>
  <si>
    <t>Treuhandgeschäfte</t>
  </si>
  <si>
    <t>Mit Finanz- und Versicherungs-dienstleistungen verbundene Tätigkeiten</t>
  </si>
  <si>
    <t>D3_FVT</t>
  </si>
  <si>
    <t>M13</t>
  </si>
  <si>
    <t>M31</t>
  </si>
  <si>
    <t>J15</t>
  </si>
  <si>
    <t>D1_I, D2_T</t>
  </si>
  <si>
    <t>Sprache</t>
  </si>
  <si>
    <t>de</t>
  </si>
  <si>
    <t>Revision</t>
  </si>
  <si>
    <t>Firma:</t>
  </si>
  <si>
    <t>MONA_US</t>
  </si>
  <si>
    <t>Positive Wiederbeschaffungswerte derivativer Finanzinstrumente</t>
  </si>
  <si>
    <t>Anzahl Fehler</t>
  </si>
  <si>
    <t>Anzahl Warnungen</t>
  </si>
  <si>
    <t>Konsistenzprüfungen</t>
  </si>
  <si>
    <t>Tel: +41 58 631 00 00</t>
  </si>
  <si>
    <r>
      <rPr>
        <b/>
        <sz val="10"/>
        <color indexed="8"/>
        <rFont val="Arial"/>
        <family val="2"/>
      </rPr>
      <t>Erläuterungen:</t>
    </r>
    <r>
      <rPr>
        <sz val="10"/>
        <color indexed="8"/>
        <rFont val="Arial"/>
        <family val="2"/>
      </rPr>
      <t xml:space="preserve"> Die Erläuterungen zu dieser Erhebung finden Sie auf </t>
    </r>
    <r>
      <rPr>
        <i/>
        <u/>
        <sz val="10"/>
        <color indexed="8"/>
        <rFont val="Arial"/>
        <family val="2"/>
      </rPr>
      <t>www.snb.ch/de/emi/MONAX</t>
    </r>
  </si>
  <si>
    <t>1.2</t>
  </si>
  <si>
    <t>SNB-Code</t>
  </si>
  <si>
    <r>
      <rPr>
        <b/>
        <sz val="10"/>
        <rFont val="Arial"/>
        <family val="2"/>
      </rPr>
      <t>Einreichefrist:</t>
    </r>
    <r>
      <rPr>
        <sz val="10"/>
        <rFont val="Arial"/>
        <family val="2"/>
      </rPr>
      <t xml:space="preserve"> Die monatliche Meldung ist </t>
    </r>
    <r>
      <rPr>
        <b/>
        <sz val="10"/>
        <rFont val="Arial"/>
        <family val="2"/>
      </rPr>
      <t>bis zum 17. des folgenden Monats</t>
    </r>
    <r>
      <rPr>
        <sz val="10"/>
        <rFont val="Arial"/>
        <family val="2"/>
      </rPr>
      <t xml:space="preserve"> einzureichen.</t>
    </r>
  </si>
  <si>
    <t>1</t>
  </si>
  <si>
    <t>Kundeneinlagen ohne gebundene Vorsorgegelder</t>
  </si>
  <si>
    <t>Statistik</t>
  </si>
  <si>
    <t>Techn. Nr.</t>
  </si>
  <si>
    <t>Sektor-Codes</t>
  </si>
  <si>
    <t>S11</t>
  </si>
  <si>
    <t>S12</t>
  </si>
  <si>
    <t>S121</t>
  </si>
  <si>
    <t>S122</t>
  </si>
  <si>
    <t>S123 +
S124 +
S125 +
S127</t>
  </si>
  <si>
    <t>S12L =
S123 +
S124</t>
  </si>
  <si>
    <t>S128 +
S129</t>
  </si>
  <si>
    <t>S129</t>
  </si>
  <si>
    <t>S126</t>
  </si>
  <si>
    <t>S1311 +
S1312 +
S1313 +
S13U</t>
  </si>
  <si>
    <t>S1311</t>
  </si>
  <si>
    <t>S1312</t>
  </si>
  <si>
    <t>S1313</t>
  </si>
  <si>
    <t>S1314</t>
  </si>
  <si>
    <t>S14</t>
  </si>
  <si>
    <t>S15</t>
  </si>
  <si>
    <t>-</t>
  </si>
  <si>
    <t>Kollektivanlage-institutionen</t>
  </si>
  <si>
    <r>
      <t xml:space="preserve">sowie weitere wichtige Informationen unter </t>
    </r>
    <r>
      <rPr>
        <i/>
        <u/>
        <sz val="10"/>
        <color indexed="8"/>
        <rFont val="Arial"/>
        <family val="2"/>
      </rPr>
      <t>www.snb.ch</t>
    </r>
    <r>
      <rPr>
        <i/>
        <sz val="10"/>
        <color indexed="8"/>
        <rFont val="Arial"/>
        <family val="2"/>
      </rPr>
      <t xml:space="preserve"> &gt; Die SNB &gt; Statistik &gt; Erhebungen.</t>
    </r>
  </si>
  <si>
    <t>2</t>
  </si>
  <si>
    <t>5</t>
  </si>
  <si>
    <t>Tabelle</t>
  </si>
  <si>
    <t>Regel-ID</t>
  </si>
  <si>
    <t>Name</t>
  </si>
  <si>
    <t>Excel-Regel</t>
  </si>
  <si>
    <t>Fachliche Regel</t>
  </si>
  <si>
    <t>Auswertung</t>
  </si>
  <si>
    <t>MONA_US_AKT.K001</t>
  </si>
  <si>
    <t>Total Total Aktiven</t>
  </si>
  <si>
    <t>K49=SUM(K47,K46,K39,K38,K27,K31,K30,K37,K26)(±0.5)</t>
  </si>
  <si>
    <t>BIL.AKT.TOT{I,T,NFU}=SUM(BIL.AKT.AUA{I,T,NFU},BIL.AKT.BET{I,T,NFU},BIL.AKT.FAN{I,T,NFU},BIL.AKT.FFV{I,T,NFU},BIL.AKT.FKU{I,T,NFU,T},BIL.AKT.HGE{I,T,NFU},BIL.AKT.HYP{I,T,NFU},BIL.AKT.WBW{I,T,NFU},BIL.AKT.WFG{I,T,NFU})(±0.5)</t>
  </si>
  <si>
    <t>L49=SUM(L47,L46,L39,L22,L38,L27,L21,L31,L30,L37,L26)(±0.5)</t>
  </si>
  <si>
    <t>BIL.AKT.TOT{I,T,FUN}=SUM(BIL.AKT.AUA{I,T,FUN},BIL.AKT.BET{I,T,FUN},BIL.AKT.FAN{I,T,FUN},BIL.AKT.FBA{I,T,FUN,T},BIL.AKT.FFV{I,T,FUN},BIL.AKT.FKU{I,T,FUN,T},BIL.AKT.FMI{I,T,FUN},BIL.AKT.HGE{I,T,FUN},BIL.AKT.HYP{I,T,FUN},BIL.AKT.WBW{I,T,FUN},BIL.AKT.WFG{I,T,FUN})(±0.5)</t>
  </si>
  <si>
    <t>M49=SUM(M47,M46,M39,M22,M38,M21,M31,M37,M26)(±0.5)</t>
  </si>
  <si>
    <t>BIL.AKT.TOT{I,T,SNB}=SUM(BIL.AKT.AUA{I,T,SNB},BIL.AKT.BET{I,T,SNB},BIL.AKT.FAN{I,T,SNB},BIL.AKT.FBA{I,T,SNB,T},BIL.AKT.FFV{I,T,SNB},BIL.AKT.FMI{I,T,SNB},BIL.AKT.HGE{I,T,SNB},BIL.AKT.WBW{I,T,SNB},BIL.AKT.WFG{I,T,SNB})(±0.5)</t>
  </si>
  <si>
    <t>N49=SUM(N47,N46,N39,N22,N38,N21,N31,N30,N37,N26)(±0.5)</t>
  </si>
  <si>
    <t>BIL.AKT.TOT{I,T,BAN}=SUM(BIL.AKT.AUA{I,T,BAN},BIL.AKT.BET{I,T,BAN},BIL.AKT.FAN{I,T,BAN},BIL.AKT.FBA{I,T,BAN,T},BIL.AKT.FFV{I,T,BAN},BIL.AKT.FMI{I,T,BAN},BIL.AKT.HGE{I,T,BAN},BIL.AKT.HYP{I,T,BAN},BIL.AKT.WBW{I,T,BAN},BIL.AKT.WFG{I,T,BAN})(±0.5)</t>
  </si>
  <si>
    <t>O49=SUM(O47,O46,O39,O38,O27,O31,O30,O37,O26)(±0.5)</t>
  </si>
  <si>
    <t>BIL.AKT.TOT{I,T,FVW}=SUM(BIL.AKT.AUA{I,T,FVW},BIL.AKT.BET{I,T,FVW},BIL.AKT.FAN{I,T,FVW},BIL.AKT.FFV{I,T,FVW},BIL.AKT.FKU{I,T,FVW,T},BIL.AKT.HGE{I,T,FVW},BIL.AKT.HYP{I,T,FVW},BIL.AKT.WBW{I,T,FVW},BIL.AKT.WFG{I,T,FVW})(±0.5)</t>
  </si>
  <si>
    <t>P49=SUM(P47,P46,P39,P38,P27,P31,P30,P37,P26)(±0.5)</t>
  </si>
  <si>
    <t>BIL.AKT.TOT{I,T,KAI}=SUM(BIL.AKT.AUA{I,T,KAI},BIL.AKT.BET{I,T,KAI},BIL.AKT.FAN{I,T,KAI},BIL.AKT.FFV{I,T,KAI},BIL.AKT.FKU{I,T,KAI,T},BIL.AKT.HGE{I,T,KAI},BIL.AKT.HYP{I,T,KAI},BIL.AKT.WBW{I,T,KAI},BIL.AKT.WFG{I,T,KAI})(±0.5)</t>
  </si>
  <si>
    <t>Q49=SUM(Q47,Q46,Q39,Q38,Q27,Q31,Q30,Q37,Q26)(±0.5)</t>
  </si>
  <si>
    <t>BIL.AKT.TOT{I,T,VPK}=SUM(BIL.AKT.AUA{I,T,VPK},BIL.AKT.BET{I,T,VPK},BIL.AKT.FAN{I,T,VPK},BIL.AKT.FFV{I,T,VPK},BIL.AKT.FKU{I,T,VPK,T},BIL.AKT.HGE{I,T,VPK},BIL.AKT.HYP{I,T,VPK},BIL.AKT.WBW{I,T,VPK},BIL.AKT.WFG{I,T,VPK})(±0.5)</t>
  </si>
  <si>
    <t>R49=SUM(R47,R38,R27,R30,R37,R26)(±0.5)</t>
  </si>
  <si>
    <t>BIL.AKT.TOT{I,T,PKA}=SUM(BIL.AKT.AUA{I,T,PKA},BIL.AKT.FFV{I,T,PKA},BIL.AKT.FKU{I,T,PKA,T},BIL.AKT.HYP{I,T,PKA},BIL.AKT.WBW{I,T,PKA},BIL.AKT.WFG{I,T,PKA})(±0.5)</t>
  </si>
  <si>
    <t>S49=SUM(S47,S46,S39,S22,S38,S27,S31,S30,S37,S26)(±0.5)</t>
  </si>
  <si>
    <t>BIL.AKT.TOT{I,T,FVT}=SUM(BIL.AKT.AUA{I,T,FVT},BIL.AKT.BET{I,T,FVT},BIL.AKT.FAN{I,T,FVT},BIL.AKT.FBA{I,T,FVT,T},BIL.AKT.FFV{I,T,FVT},BIL.AKT.FKU{I,T,FVT,T},BIL.AKT.HGE{I,T,FVT},BIL.AKT.HYP{I,T,FVT},BIL.AKT.WBW{I,T,FVT},BIL.AKT.WFG{I,T,FVT})(±0.5)</t>
  </si>
  <si>
    <t>T49=SUM(T47,T39,T38,T27,T21,T31,T30,T37,T26)(±0.5)</t>
  </si>
  <si>
    <t>BIL.AKT.TOT{I,T,OEH}=SUM(BIL.AKT.AUA{I,T,OEH},BIL.AKT.FAN{I,T,OEH},BIL.AKT.FFV{I,T,OEH},BIL.AKT.FKU{I,T,OEH,T},BIL.AKT.FMI{I,T,OEH},BIL.AKT.HGE{I,T,OEH},BIL.AKT.HYP{I,T,OEH},BIL.AKT.WBW{I,T,OEH},BIL.AKT.WFG{I,T,OEH})(±0.5)</t>
  </si>
  <si>
    <t>U49=SUM(U47,U39,U38,U27,U21,U31,U30,U37,U26)(±0.5)</t>
  </si>
  <si>
    <t>BIL.AKT.TOT{I,T,BUN}=SUM(BIL.AKT.AUA{I,T,BUN},BIL.AKT.FAN{I,T,BUN},BIL.AKT.FFV{I,T,BUN},BIL.AKT.FKU{I,T,BUN,T},BIL.AKT.FMI{I,T,BUN},BIL.AKT.HGE{I,T,BUN},BIL.AKT.HYP{I,T,BUN},BIL.AKT.WBW{I,T,BUN},BIL.AKT.WFG{I,T,BUN})(±0.5)</t>
  </si>
  <si>
    <t>V49=SUM(V47,V39,V38,V27,V31,V30,V37,V26)(±0.5)</t>
  </si>
  <si>
    <t>BIL.AKT.TOT{I,T,KAN}=SUM(BIL.AKT.AUA{I,T,KAN},BIL.AKT.FAN{I,T,KAN},BIL.AKT.FFV{I,T,KAN},BIL.AKT.FKU{I,T,KAN,T},BIL.AKT.HGE{I,T,KAN},BIL.AKT.HYP{I,T,KAN},BIL.AKT.WBW{I,T,KAN},BIL.AKT.WFG{I,T,KAN})(±0.5)</t>
  </si>
  <si>
    <t>W49=SUM(W47,W39,W38,W27,W31,W30,W37,W26)(±0.5)</t>
  </si>
  <si>
    <t>BIL.AKT.TOT{I,T,GEM}=SUM(BIL.AKT.AUA{I,T,GEM},BIL.AKT.FAN{I,T,GEM},BIL.AKT.FFV{I,T,GEM},BIL.AKT.FKU{I,T,GEM,T},BIL.AKT.HGE{I,T,GEM},BIL.AKT.HYP{I,T,GEM},BIL.AKT.WBW{I,T,GEM},BIL.AKT.WFG{I,T,GEM})(±0.5)</t>
  </si>
  <si>
    <t>X49=SUM(X47,X39,X38,X27,X31,X30,X37,X26)(±0.5)</t>
  </si>
  <si>
    <t>BIL.AKT.TOT{I,T,SOZ}=SUM(BIL.AKT.AUA{I,T,SOZ},BIL.AKT.FAN{I,T,SOZ},BIL.AKT.FFV{I,T,SOZ},BIL.AKT.FKU{I,T,SOZ,T},BIL.AKT.HGE{I,T,SOZ},BIL.AKT.HYP{I,T,SOZ},BIL.AKT.WBW{I,T,SOZ},BIL.AKT.WFG{I,T,SOZ})(±0.5)</t>
  </si>
  <si>
    <t>Y49=SUM(Y47,Y38,Y27,Y30,Y37,Y26)(±0.5)</t>
  </si>
  <si>
    <t>BIL.AKT.TOT{I,T,PHA}=SUM(BIL.AKT.AUA{I,T,PHA},BIL.AKT.FFV{I,T,PHA},BIL.AKT.FKU{I,T,PHA,T},BIL.AKT.HYP{I,T,PHA},BIL.AKT.WBW{I,T,PHA},BIL.AKT.WFG{I,T,PHA})(±0.5)</t>
  </si>
  <si>
    <t>Z49=SUM(Z47,Z46,Z39,Z38,Z27,Z31,Z30,Z37,Z26)(±0.5)</t>
  </si>
  <si>
    <t>BIL.AKT.TOT{I,T,POE}=SUM(BIL.AKT.AUA{I,T,POE},BIL.AKT.BET{I,T,POE},BIL.AKT.FAN{I,T,POE},BIL.AKT.FFV{I,T,POE},BIL.AKT.FKU{I,T,POE,T},BIL.AKT.HGE{I,T,POE},BIL.AKT.HYP{I,T,POE},BIL.AKT.WBW{I,T,POE},BIL.AKT.WFG{I,T,POE})(±0.5)</t>
  </si>
  <si>
    <t>AA49=SUM(AA47,AA46,AA39,AA38,AA27,AA21,AA31,AA30,AA37,AA26)(±0.5)</t>
  </si>
  <si>
    <t>BIL.AKT.TOT{I,T,U}=SUM(BIL.AKT.AUA{I,T,U},BIL.AKT.BET{I,T,U},BIL.AKT.FAN{I,T,U},BIL.AKT.FFV{I,T,U},BIL.AKT.FKU{I,T,U,T},BIL.AKT.FMI{I,T,U},BIL.AKT.HGE{I,T,U},BIL.AKT.HYP{I,T,U},BIL.AKT.WBW{I,T,U},BIL.AKT.WFG{I,T,U})(±0.5)</t>
  </si>
  <si>
    <t>AB49=SUM(AB47,AB46,AB39,AB22,AB38,AB27,AB21,AB31,AB30,AB37,AB26)(±0.5)</t>
  </si>
  <si>
    <t>BIL.AKT.TOT{I,T,T}=SUM(BIL.AKT.AUA{I,T,T},BIL.AKT.BET{I,T,T},BIL.AKT.FAN{I,T,T},BIL.AKT.FBA{I,T,T,T},BIL.AKT.FFV{I,T,T},BIL.AKT.FKU{I,T,T,T},BIL.AKT.FMI{I,T,T},BIL.AKT.HGE{I,T,T},BIL.AKT.HYP{I,T,T},BIL.AKT.WBW{I,T,T},BIL.AKT.WFG{I,T,T})(±0.5)</t>
  </si>
  <si>
    <t>MONA_US_AKT.K002</t>
  </si>
  <si>
    <t>Davon-Prüfung Handelsgeschäft mit Unterpositionen Geldmarktpapiere, Obligationen, Aktien, Anteile an Kollektivanlagen und Edelmetalle</t>
  </si>
  <si>
    <t>K31&gt;=SUM(K34,K32,K33)(±0.5)</t>
  </si>
  <si>
    <t>BIL.AKT.HGE{I,T,NFU}&gt;=SUM(BIL.AKT.HGE.AKT{I,T,NFU},BIL.AKT.HGE.GMP{I,T,NFU},BIL.AKT.HGE.OBL{I,T,NFU})(±0.5)</t>
  </si>
  <si>
    <t>L31&gt;=SUM(L35,L34,L32,L33)(±0.5)</t>
  </si>
  <si>
    <t>BIL.AKT.HGE{I,T,FUN}&gt;=SUM(BIL.AKT.HGE.AKA{I,T,FUN},BIL.AKT.HGE.AKT{I,T,FUN},BIL.AKT.HGE.GMP{I,T,FUN},BIL.AKT.HGE.OBL{I,T,FUN})(±0.5)</t>
  </si>
  <si>
    <t>M31&gt;=SUM(M34,M32,M33)(±0.5)</t>
  </si>
  <si>
    <t>BIL.AKT.HGE{I,T,SNB}&gt;=SUM(BIL.AKT.HGE.AKT{I,T,SNB},BIL.AKT.HGE.GMP{I,T,SNB},BIL.AKT.HGE.OBL{I,T,SNB})(±0.5)</t>
  </si>
  <si>
    <t>N31&gt;=SUM(N34,N32,N33)(±0.5)</t>
  </si>
  <si>
    <t>BIL.AKT.HGE{I,T,BAN}&gt;=SUM(BIL.AKT.HGE.AKT{I,T,BAN},BIL.AKT.HGE.GMP{I,T,BAN},BIL.AKT.HGE.OBL{I,T,BAN})(±0.5)</t>
  </si>
  <si>
    <t>O31&gt;=SUM(O35,O34,O32,O33)(±0.5)</t>
  </si>
  <si>
    <t>BIL.AKT.HGE{I,T,FVW}&gt;=SUM(BIL.AKT.HGE.AKA{I,T,FVW},BIL.AKT.HGE.AKT{I,T,FVW},BIL.AKT.HGE.GMP{I,T,FVW},BIL.AKT.HGE.OBL{I,T,FVW})(±0.5)</t>
  </si>
  <si>
    <t>P31&gt;=SUM(P35,P34,P32,P33)(±0.5)</t>
  </si>
  <si>
    <t>BIL.AKT.HGE{I,T,KAI}&gt;=SUM(BIL.AKT.HGE.AKA{I,T,KAI},BIL.AKT.HGE.AKT{I,T,KAI},BIL.AKT.HGE.GMP{I,T,KAI},BIL.AKT.HGE.OBL{I,T,KAI})(±0.5)</t>
  </si>
  <si>
    <t>Q31&gt;=SUM(Q34,Q32,Q33)(±0.5)</t>
  </si>
  <si>
    <t>BIL.AKT.HGE{I,T,VPK}&gt;=SUM(BIL.AKT.HGE.AKT{I,T,VPK},BIL.AKT.HGE.GMP{I,T,VPK},BIL.AKT.HGE.OBL{I,T,VPK})(±0.5)</t>
  </si>
  <si>
    <t>S31&gt;=SUM(S34,S32,S33)(±0.5)</t>
  </si>
  <si>
    <t>BIL.AKT.HGE{I,T,FVT}&gt;=SUM(BIL.AKT.HGE.AKT{I,T,FVT},BIL.AKT.HGE.GMP{I,T,FVT},BIL.AKT.HGE.OBL{I,T,FVT})(±0.5)</t>
  </si>
  <si>
    <t>T31&gt;=SUM(T32,T33)(±0.5)</t>
  </si>
  <si>
    <t>BIL.AKT.HGE{I,T,OEH}&gt;=SUM(BIL.AKT.HGE.GMP{I,T,OEH},BIL.AKT.HGE.OBL{I,T,OEH})(±0.5)</t>
  </si>
  <si>
    <t>U31&gt;=SUM(U32,U33)(±0.5)</t>
  </si>
  <si>
    <t>BIL.AKT.HGE{I,T,BUN}&gt;=SUM(BIL.AKT.HGE.GMP{I,T,BUN},BIL.AKT.HGE.OBL{I,T,BUN})(±0.5)</t>
  </si>
  <si>
    <t>V31&gt;=SUM(V32,V33)(±0.5)</t>
  </si>
  <si>
    <t>BIL.AKT.HGE{I,T,KAN}&gt;=SUM(BIL.AKT.HGE.GMP{I,T,KAN},BIL.AKT.HGE.OBL{I,T,KAN})(±0.5)</t>
  </si>
  <si>
    <t>W31&gt;=SUM(W32,W33)(±0.5)</t>
  </si>
  <si>
    <t>BIL.AKT.HGE{I,T,GEM}&gt;=SUM(BIL.AKT.HGE.GMP{I,T,GEM},BIL.AKT.HGE.OBL{I,T,GEM})(±0.5)</t>
  </si>
  <si>
    <t>X31&gt;=SUM(X32,X33)(±0.5)</t>
  </si>
  <si>
    <t>BIL.AKT.HGE{I,T,SOZ}&gt;=SUM(BIL.AKT.HGE.GMP{I,T,SOZ},BIL.AKT.HGE.OBL{I,T,SOZ})(±0.5)</t>
  </si>
  <si>
    <t>Z31&gt;=SUM(Z34,Z32,Z33)(±0.5)</t>
  </si>
  <si>
    <t>BIL.AKT.HGE{I,T,POE}&gt;=SUM(BIL.AKT.HGE.AKT{I,T,POE},BIL.AKT.HGE.GMP{I,T,POE},BIL.AKT.HGE.OBL{I,T,POE})(±0.5)</t>
  </si>
  <si>
    <t>AA31&gt;=SUM(AA34,AA36,AA32,AA33)(±0.5)</t>
  </si>
  <si>
    <t>BIL.AKT.HGE{I,T,U}&gt;=SUM(BIL.AKT.HGE.AKT{I,T,U},BIL.AKT.HGE.EDM{I,T,U},BIL.AKT.HGE.GMP{I,T,U},BIL.AKT.HGE.OBL{I,T,U})(±0.5)</t>
  </si>
  <si>
    <t>AB31&gt;=SUM(AB35,AB34,AB36,AB32,AB33)(±0.5)</t>
  </si>
  <si>
    <t>BIL.AKT.HGE{I,T,T}&gt;=SUM(BIL.AKT.HGE.AKA{I,T,T},BIL.AKT.HGE.AKT{I,T,T},BIL.AKT.HGE.EDM{I,T,T},BIL.AKT.HGE.GMP{I,T,T},BIL.AKT.HGE.OBL{I,T,T})(±0.5)</t>
  </si>
  <si>
    <t>MONA_US_AKT.K003</t>
  </si>
  <si>
    <t>Davon-Prüfung Finanzanlagen mit Unterpositionen Geldmarktpapiere, Obligationen, Aktien, Anteile an Kollektivanlagen, Edelmetalle und Liegenschaften</t>
  </si>
  <si>
    <t>K39&gt;=SUM(K42,K40,K41)(±0.5)</t>
  </si>
  <si>
    <t>BIL.AKT.FAN{I,T,NFU}&gt;=SUM(BIL.AKT.FAN.AKT{I,T,NFU},BIL.AKT.FAN.GMP{I,T,NFU},BIL.AKT.FAN.OBL{I,T,NFU})(±0.5)</t>
  </si>
  <si>
    <t>L39&gt;=SUM(L43,L42,L40,L41)(±0.5)</t>
  </si>
  <si>
    <t>BIL.AKT.FAN{I,T,FUN}&gt;=SUM(BIL.AKT.FAN.AKA{I,T,FUN},BIL.AKT.FAN.AKT{I,T,FUN},BIL.AKT.FAN.GMP{I,T,FUN},BIL.AKT.FAN.OBL{I,T,FUN})(±0.5)</t>
  </si>
  <si>
    <t>M39&gt;=SUM(M42,M40,M41)(±0.5)</t>
  </si>
  <si>
    <t>BIL.AKT.FAN{I,T,SNB}&gt;=SUM(BIL.AKT.FAN.AKT{I,T,SNB},BIL.AKT.FAN.GMP{I,T,SNB},BIL.AKT.FAN.OBL{I,T,SNB})(±0.5)</t>
  </si>
  <si>
    <t>N39&gt;=SUM(N42,N40,N41)(±0.5)</t>
  </si>
  <si>
    <t>BIL.AKT.FAN{I,T,BAN}&gt;=SUM(BIL.AKT.FAN.AKT{I,T,BAN},BIL.AKT.FAN.GMP{I,T,BAN},BIL.AKT.FAN.OBL{I,T,BAN})(±0.5)</t>
  </si>
  <si>
    <t>O39&gt;=SUM(O43,O42,O40,O41)(±0.5)</t>
  </si>
  <si>
    <t>BIL.AKT.FAN{I,T,FVW}&gt;=SUM(BIL.AKT.FAN.AKA{I,T,FVW},BIL.AKT.FAN.AKT{I,T,FVW},BIL.AKT.FAN.GMP{I,T,FVW},BIL.AKT.FAN.OBL{I,T,FVW})(±0.5)</t>
  </si>
  <si>
    <t>P39&gt;=SUM(P43,P42,P40,P41)(±0.5)</t>
  </si>
  <si>
    <t>BIL.AKT.FAN{I,T,KAI}&gt;=SUM(BIL.AKT.FAN.AKA{I,T,KAI},BIL.AKT.FAN.AKT{I,T,KAI},BIL.AKT.FAN.GMP{I,T,KAI},BIL.AKT.FAN.OBL{I,T,KAI})(±0.5)</t>
  </si>
  <si>
    <t>Q39&gt;=SUM(Q42,Q40,Q41)(±0.5)</t>
  </si>
  <si>
    <t>BIL.AKT.FAN{I,T,VPK}&gt;=SUM(BIL.AKT.FAN.AKT{I,T,VPK},BIL.AKT.FAN.GMP{I,T,VPK},BIL.AKT.FAN.OBL{I,T,VPK})(±0.5)</t>
  </si>
  <si>
    <t>S39&gt;=SUM(S42,S40,S41)(±0.5)</t>
  </si>
  <si>
    <t>BIL.AKT.FAN{I,T,FVT}&gt;=SUM(BIL.AKT.FAN.AKT{I,T,FVT},BIL.AKT.FAN.GMP{I,T,FVT},BIL.AKT.FAN.OBL{I,T,FVT})(±0.5)</t>
  </si>
  <si>
    <t>T39&gt;=SUM(T40,T41)(±0.5)</t>
  </si>
  <si>
    <t>BIL.AKT.FAN{I,T,OEH}&gt;=SUM(BIL.AKT.FAN.GMP{I,T,OEH},BIL.AKT.FAN.OBL{I,T,OEH})(±0.5)</t>
  </si>
  <si>
    <t>U39&gt;=SUM(U40,U41)(±0.5)</t>
  </si>
  <si>
    <t>BIL.AKT.FAN{I,T,BUN}&gt;=SUM(BIL.AKT.FAN.GMP{I,T,BUN},BIL.AKT.FAN.OBL{I,T,BUN})(±0.5)</t>
  </si>
  <si>
    <t>V39&gt;=SUM(V40,V41)(±0.5)</t>
  </si>
  <si>
    <t>BIL.AKT.FAN{I,T,KAN}&gt;=SUM(BIL.AKT.FAN.GMP{I,T,KAN},BIL.AKT.FAN.OBL{I,T,KAN})(±0.5)</t>
  </si>
  <si>
    <t>W39&gt;=SUM(W40,W41)(±0.5)</t>
  </si>
  <si>
    <t>BIL.AKT.FAN{I,T,GEM}&gt;=SUM(BIL.AKT.FAN.GMP{I,T,GEM},BIL.AKT.FAN.OBL{I,T,GEM})(±0.5)</t>
  </si>
  <si>
    <t>X39&gt;=SUM(X40,X41)(±0.5)</t>
  </si>
  <si>
    <t>BIL.AKT.FAN{I,T,SOZ}&gt;=SUM(BIL.AKT.FAN.GMP{I,T,SOZ},BIL.AKT.FAN.OBL{I,T,SOZ})(±0.5)</t>
  </si>
  <si>
    <t>Z39&gt;=SUM(Z42,Z40,Z41)(±0.5)</t>
  </si>
  <si>
    <t>BIL.AKT.FAN{I,T,POE}&gt;=SUM(BIL.AKT.FAN.AKT{I,T,POE},BIL.AKT.FAN.GMP{I,T,POE},BIL.AKT.FAN.OBL{I,T,POE})(±0.5)</t>
  </si>
  <si>
    <t>AA39&gt;=SUM(AA42,AA44,AA40,AA45,AA41)(±0.5)</t>
  </si>
  <si>
    <t>BIL.AKT.FAN{I,T,U}&gt;=SUM(BIL.AKT.FAN.AKT{I,T,U},BIL.AKT.FAN.EDM{I,T,U},BIL.AKT.FAN.GMP{I,T,U},BIL.AKT.FAN.LIS{I,T,U},BIL.AKT.FAN.OBL{I,T,U})(±0.5)</t>
  </si>
  <si>
    <t>AB39&gt;=SUM(AB43,AB42,AB44,AB40,AB45,AB41)(±0.5)</t>
  </si>
  <si>
    <t>BIL.AKT.FAN{I,T,T}&gt;=SUM(BIL.AKT.FAN.AKA{I,T,T},BIL.AKT.FAN.AKT{I,T,T},BIL.AKT.FAN.EDM{I,T,T},BIL.AKT.FAN.GMP{I,T,T},BIL.AKT.FAN.LIS{I,T,T},BIL.AKT.FAN.OBL{I,T,T})(±0.5)</t>
  </si>
  <si>
    <t>MONA_US_AKT.K004</t>
  </si>
  <si>
    <t>Davon-Prüfung Alle übrigen Aktivpositionen mit Unterposition Nicht-monetäre Forderungen aus Leih- und Repogeschäften</t>
  </si>
  <si>
    <t>K47&gt;=SUM(K48)(±0.5)</t>
  </si>
  <si>
    <t>BIL.AKT.AUA{I,T,NFU}&gt;=SUM(BIL.AKT.AUA.NML{I,T,NFU})(±0.5)</t>
  </si>
  <si>
    <t>L47&gt;=SUM(L48)(±0.5)</t>
  </si>
  <si>
    <t>BIL.AKT.AUA{I,T,FUN}&gt;=SUM(BIL.AKT.AUA.NML{I,T,FUN})(±0.5)</t>
  </si>
  <si>
    <t>M47&gt;=SUM(M48)(±0.5)</t>
  </si>
  <si>
    <t>BIL.AKT.AUA{I,T,SNB}&gt;=SUM(BIL.AKT.AUA.NML{I,T,SNB})(±0.5)</t>
  </si>
  <si>
    <t>N47&gt;=SUM(N48)(±0.5)</t>
  </si>
  <si>
    <t>BIL.AKT.AUA{I,T,BAN}&gt;=SUM(BIL.AKT.AUA.NML{I,T,BAN})(±0.5)</t>
  </si>
  <si>
    <t>O47&gt;=SUM(O48)(±0.5)</t>
  </si>
  <si>
    <t>BIL.AKT.AUA{I,T,FVW}&gt;=SUM(BIL.AKT.AUA.NML{I,T,FVW})(±0.5)</t>
  </si>
  <si>
    <t>P47&gt;=SUM(P48)(±0.5)</t>
  </si>
  <si>
    <t>BIL.AKT.AUA{I,T,KAI}&gt;=SUM(BIL.AKT.AUA.NML{I,T,KAI})(±0.5)</t>
  </si>
  <si>
    <t>Q47&gt;=SUM(Q48)(±0.5)</t>
  </si>
  <si>
    <t>BIL.AKT.AUA{I,T,VPK}&gt;=SUM(BIL.AKT.AUA.NML{I,T,VPK})(±0.5)</t>
  </si>
  <si>
    <t>R47&gt;=SUM(R48)(±0.5)</t>
  </si>
  <si>
    <t>BIL.AKT.AUA{I,T,PKA}&gt;=SUM(BIL.AKT.AUA.NML{I,T,PKA})(±0.5)</t>
  </si>
  <si>
    <t>S47&gt;=SUM(S48)(±0.5)</t>
  </si>
  <si>
    <t>BIL.AKT.AUA{I,T,FVT}&gt;=SUM(BIL.AKT.AUA.NML{I,T,FVT})(±0.5)</t>
  </si>
  <si>
    <t>T47&gt;=SUM(T48)(±0.5)</t>
  </si>
  <si>
    <t>BIL.AKT.AUA{I,T,OEH}&gt;=SUM(BIL.AKT.AUA.NML{I,T,OEH})(±0.5)</t>
  </si>
  <si>
    <t>U47&gt;=SUM(U48)(±0.5)</t>
  </si>
  <si>
    <t>BIL.AKT.AUA{I,T,BUN}&gt;=SUM(BIL.AKT.AUA.NML{I,T,BUN})(±0.5)</t>
  </si>
  <si>
    <t>V47&gt;=SUM(V48)(±0.5)</t>
  </si>
  <si>
    <t>BIL.AKT.AUA{I,T,KAN}&gt;=SUM(BIL.AKT.AUA.NML{I,T,KAN})(±0.5)</t>
  </si>
  <si>
    <t>W47&gt;=SUM(W48)(±0.5)</t>
  </si>
  <si>
    <t>BIL.AKT.AUA{I,T,GEM}&gt;=SUM(BIL.AKT.AUA.NML{I,T,GEM})(±0.5)</t>
  </si>
  <si>
    <t>X47&gt;=SUM(X48)(±0.5)</t>
  </si>
  <si>
    <t>BIL.AKT.AUA{I,T,SOZ}&gt;=SUM(BIL.AKT.AUA.NML{I,T,SOZ})(±0.5)</t>
  </si>
  <si>
    <t>Y47&gt;=SUM(Y48)(±0.5)</t>
  </si>
  <si>
    <t>BIL.AKT.AUA{I,T,PHA}&gt;=SUM(BIL.AKT.AUA.NML{I,T,PHA})(±0.5)</t>
  </si>
  <si>
    <t>Z47&gt;=SUM(Z48)(±0.5)</t>
  </si>
  <si>
    <t>BIL.AKT.AUA{I,T,POE}&gt;=SUM(BIL.AKT.AUA.NML{I,T,POE})(±0.5)</t>
  </si>
  <si>
    <t>AA47&gt;=SUM(AA48)(±0.5)</t>
  </si>
  <si>
    <t>BIL.AKT.AUA{I,T,U}&gt;=SUM(BIL.AKT.AUA.NML{I,T,U})(±0.5)</t>
  </si>
  <si>
    <t>AB47&gt;=SUM(AB48)(±0.5)</t>
  </si>
  <si>
    <t>BIL.AKT.AUA{I,T,T}&gt;=SUM(BIL.AKT.AUA.NML{I,T,T})(±0.5)</t>
  </si>
  <si>
    <t>M251,M252</t>
  </si>
  <si>
    <t>MONA_US_D.D001</t>
  </si>
  <si>
    <t>Davon-Prüfung Total Währung mit Unterposition Schweizer Franken</t>
  </si>
  <si>
    <t>'M251'!L21&gt;=SUM('M252'!L21)(±0.5)</t>
  </si>
  <si>
    <t>BIL.AKT.FMI{I,T,FUN}&gt;=SUM(BIL.AKT.FMI{I,CHF,FUN})(±0.5)</t>
  </si>
  <si>
    <t>'M251'!M21&gt;=SUM('M252'!M21)(±0.5)</t>
  </si>
  <si>
    <t>BIL.AKT.FMI{I,T,SNB}&gt;=SUM(BIL.AKT.FMI{I,CHF,SNB})(±0.5)</t>
  </si>
  <si>
    <t>'M251'!N21&gt;=SUM('M252'!N21)(±0.5)</t>
  </si>
  <si>
    <t>BIL.AKT.FMI{I,T,BAN}&gt;=SUM(BIL.AKT.FMI{I,CHF,BAN})(±0.5)</t>
  </si>
  <si>
    <t>'M251'!T21&gt;=SUM('M252'!T21)(±0.5)</t>
  </si>
  <si>
    <t>BIL.AKT.FMI{I,T,OEH}&gt;=SUM(BIL.AKT.FMI{I,CHF,OEH})(±0.5)</t>
  </si>
  <si>
    <t>'M251'!U21&gt;=SUM('M252'!U21)(±0.5)</t>
  </si>
  <si>
    <t>BIL.AKT.FMI{I,T,BUN}&gt;=SUM(BIL.AKT.FMI{I,CHF,BUN})(±0.5)</t>
  </si>
  <si>
    <t>'M251'!AB21&gt;=SUM('M252'!AB21)(±0.5)</t>
  </si>
  <si>
    <t>BIL.AKT.FMI{I,T,T}&gt;=SUM(BIL.AKT.FMI{I,CHF,T})(±0.5)</t>
  </si>
  <si>
    <t>'M251'!L22&gt;=SUM('M252'!L22)(±0.5)</t>
  </si>
  <si>
    <t>BIL.AKT.FBA{I,T,FUN,T}&gt;=SUM(BIL.AKT.FBA{I,CHF,FUN,T})(±0.5)</t>
  </si>
  <si>
    <t>'M251'!M22&gt;=SUM('M252'!M22)(±0.5)</t>
  </si>
  <si>
    <t>BIL.AKT.FBA{I,T,SNB,T}&gt;=SUM(BIL.AKT.FBA{I,CHF,SNB,T})(±0.5)</t>
  </si>
  <si>
    <t>'M251'!N22&gt;=SUM('M252'!N22)(±0.5)</t>
  </si>
  <si>
    <t>BIL.AKT.FBA{I,T,BAN,T}&gt;=SUM(BIL.AKT.FBA{I,CHF,BAN,T})(±0.5)</t>
  </si>
  <si>
    <t>'M251'!S22&gt;=SUM('M252'!S22)(±0.5)</t>
  </si>
  <si>
    <t>BIL.AKT.FBA{I,T,FVT,T}&gt;=SUM(BIL.AKT.FBA{I,CHF,FVT,T})(±0.5)</t>
  </si>
  <si>
    <t>'M251'!AB22&gt;=SUM('M252'!AB22)(±0.5)</t>
  </si>
  <si>
    <t>BIL.AKT.FBA{I,T,T,T}&gt;=SUM(BIL.AKT.FBA{I,CHF,T,T})(±0.5)</t>
  </si>
  <si>
    <t>'M251'!L23&gt;=SUM('M252'!L23)(±0.5)</t>
  </si>
  <si>
    <t>BIL.AKT.FBA{I,T,FUN,ASI}&gt;=SUM(BIL.AKT.FBA{I,CHF,FUN,ASI})(±0.5)</t>
  </si>
  <si>
    <t>'M251'!M23&gt;=SUM('M252'!M23)(±0.5)</t>
  </si>
  <si>
    <t>BIL.AKT.FBA{I,T,SNB,ASI}&gt;=SUM(BIL.AKT.FBA{I,CHF,SNB,ASI})(±0.5)</t>
  </si>
  <si>
    <t>'M251'!N23&gt;=SUM('M252'!N23)(±0.5)</t>
  </si>
  <si>
    <t>BIL.AKT.FBA{I,T,BAN,ASI}&gt;=SUM(BIL.AKT.FBA{I,CHF,BAN,ASI})(±0.5)</t>
  </si>
  <si>
    <t>'M251'!S23&gt;=SUM('M252'!S23)(±0.5)</t>
  </si>
  <si>
    <t>BIL.AKT.FBA{I,T,FVT,ASI}&gt;=SUM(BIL.AKT.FBA{I,CHF,FVT,ASI})(±0.5)</t>
  </si>
  <si>
    <t>'M251'!AB23&gt;=SUM('M252'!AB23)(±0.5)</t>
  </si>
  <si>
    <t>BIL.AKT.FBA{I,T,T,ASI}&gt;=SUM(BIL.AKT.FBA{I,CHF,T,ASI})(±0.5)</t>
  </si>
  <si>
    <t>'M251'!L24&gt;=SUM('M252'!L24)(±0.5)</t>
  </si>
  <si>
    <t>BIL.AKT.FBA{I,T,FUN,KUE}&gt;=SUM(BIL.AKT.FBA{I,CHF,FUN,KUE})(±0.5)</t>
  </si>
  <si>
    <t>'M251'!M24&gt;=SUM('M252'!M24)(±0.5)</t>
  </si>
  <si>
    <t>BIL.AKT.FBA{I,T,SNB,KUE}&gt;=SUM(BIL.AKT.FBA{I,CHF,SNB,KUE})(±0.5)</t>
  </si>
  <si>
    <t>'M251'!N24&gt;=SUM('M252'!N24)(±0.5)</t>
  </si>
  <si>
    <t>BIL.AKT.FBA{I,T,BAN,KUE}&gt;=SUM(BIL.AKT.FBA{I,CHF,BAN,KUE})(±0.5)</t>
  </si>
  <si>
    <t>'M251'!S24&gt;=SUM('M252'!S24)(±0.5)</t>
  </si>
  <si>
    <t>BIL.AKT.FBA{I,T,FVT,KUE}&gt;=SUM(BIL.AKT.FBA{I,CHF,FVT,KUE})(±0.5)</t>
  </si>
  <si>
    <t>'M251'!AB24&gt;=SUM('M252'!AB24)(±0.5)</t>
  </si>
  <si>
    <t>BIL.AKT.FBA{I,T,T,KUE}&gt;=SUM(BIL.AKT.FBA{I,CHF,T,KUE})(±0.5)</t>
  </si>
  <si>
    <t>'M251'!L25&gt;=SUM('M252'!L25)(±0.5)</t>
  </si>
  <si>
    <t>BIL.AKT.FBA{I,T,FUN,RLZ}&gt;=SUM(BIL.AKT.FBA{I,CHF,FUN,RLZ})(±0.5)</t>
  </si>
  <si>
    <t>'M251'!M25&gt;=SUM('M252'!M25)(±0.5)</t>
  </si>
  <si>
    <t>BIL.AKT.FBA{I,T,SNB,RLZ}&gt;=SUM(BIL.AKT.FBA{I,CHF,SNB,RLZ})(±0.5)</t>
  </si>
  <si>
    <t>'M251'!N25&gt;=SUM('M252'!N25)(±0.5)</t>
  </si>
  <si>
    <t>BIL.AKT.FBA{I,T,BAN,RLZ}&gt;=SUM(BIL.AKT.FBA{I,CHF,BAN,RLZ})(±0.5)</t>
  </si>
  <si>
    <t>'M251'!S25&gt;=SUM('M252'!S25)(±0.5)</t>
  </si>
  <si>
    <t>BIL.AKT.FBA{I,T,FVT,RLZ}&gt;=SUM(BIL.AKT.FBA{I,CHF,FVT,RLZ})(±0.5)</t>
  </si>
  <si>
    <t>'M251'!AB25&gt;=SUM('M252'!AB25)(±0.5)</t>
  </si>
  <si>
    <t>BIL.AKT.FBA{I,T,T,RLZ}&gt;=SUM(BIL.AKT.FBA{I,CHF,T,RLZ})(±0.5)</t>
  </si>
  <si>
    <t>'M251'!K26&gt;=SUM('M252'!K26)(±0.5)</t>
  </si>
  <si>
    <t>BIL.AKT.WFG{I,T,NFU}&gt;=SUM(BIL.AKT.WFG{I,CHF,NFU})(±0.5)</t>
  </si>
  <si>
    <t>'M251'!L26&gt;=SUM('M252'!L26)(±0.5)</t>
  </si>
  <si>
    <t>BIL.AKT.WFG{I,T,FUN}&gt;=SUM(BIL.AKT.WFG{I,CHF,FUN})(±0.5)</t>
  </si>
  <si>
    <t>'M251'!M26&gt;=SUM('M252'!M26)(±0.5)</t>
  </si>
  <si>
    <t>BIL.AKT.WFG{I,T,SNB}&gt;=SUM(BIL.AKT.WFG{I,CHF,SNB})(±0.5)</t>
  </si>
  <si>
    <t>'M251'!N26&gt;=SUM('M252'!N26)(±0.5)</t>
  </si>
  <si>
    <t>BIL.AKT.WFG{I,T,BAN}&gt;=SUM(BIL.AKT.WFG{I,CHF,BAN})(±0.5)</t>
  </si>
  <si>
    <t>'M251'!O26&gt;=SUM('M252'!O26)(±0.5)</t>
  </si>
  <si>
    <t>BIL.AKT.WFG{I,T,FVW}&gt;=SUM(BIL.AKT.WFG{I,CHF,FVW})(±0.5)</t>
  </si>
  <si>
    <t>'M251'!P26&gt;=SUM('M252'!P26)(±0.5)</t>
  </si>
  <si>
    <t>BIL.AKT.WFG{I,T,KAI}&gt;=SUM(BIL.AKT.WFG{I,CHF,KAI})(±0.5)</t>
  </si>
  <si>
    <t>'M251'!Q26&gt;=SUM('M252'!Q26)(±0.5)</t>
  </si>
  <si>
    <t>BIL.AKT.WFG{I,T,VPK}&gt;=SUM(BIL.AKT.WFG{I,CHF,VPK})(±0.5)</t>
  </si>
  <si>
    <t>'M251'!R26&gt;=SUM('M252'!R26)(±0.5)</t>
  </si>
  <si>
    <t>BIL.AKT.WFG{I,T,PKA}&gt;=SUM(BIL.AKT.WFG{I,CHF,PKA})(±0.5)</t>
  </si>
  <si>
    <t>'M251'!S26&gt;=SUM('M252'!S26)(±0.5)</t>
  </si>
  <si>
    <t>BIL.AKT.WFG{I,T,FVT}&gt;=SUM(BIL.AKT.WFG{I,CHF,FVT})(±0.5)</t>
  </si>
  <si>
    <t>'M251'!T26&gt;=SUM('M252'!T26)(±0.5)</t>
  </si>
  <si>
    <t>BIL.AKT.WFG{I,T,OEH}&gt;=SUM(BIL.AKT.WFG{I,CHF,OEH})(±0.5)</t>
  </si>
  <si>
    <t>'M251'!U26&gt;=SUM('M252'!U26)(±0.5)</t>
  </si>
  <si>
    <t>BIL.AKT.WFG{I,T,BUN}&gt;=SUM(BIL.AKT.WFG{I,CHF,BUN})(±0.5)</t>
  </si>
  <si>
    <t>'M251'!V26&gt;=SUM('M252'!V26)(±0.5)</t>
  </si>
  <si>
    <t>BIL.AKT.WFG{I,T,KAN}&gt;=SUM(BIL.AKT.WFG{I,CHF,KAN})(±0.5)</t>
  </si>
  <si>
    <t>'M251'!W26&gt;=SUM('M252'!W26)(±0.5)</t>
  </si>
  <si>
    <t>BIL.AKT.WFG{I,T,GEM}&gt;=SUM(BIL.AKT.WFG{I,CHF,GEM})(±0.5)</t>
  </si>
  <si>
    <t>'M251'!X26&gt;=SUM('M252'!X26)(±0.5)</t>
  </si>
  <si>
    <t>BIL.AKT.WFG{I,T,SOZ}&gt;=SUM(BIL.AKT.WFG{I,CHF,SOZ})(±0.5)</t>
  </si>
  <si>
    <t>'M251'!Y26&gt;=SUM('M252'!Y26)(±0.5)</t>
  </si>
  <si>
    <t>BIL.AKT.WFG{I,T,PHA}&gt;=SUM(BIL.AKT.WFG{I,CHF,PHA})(±0.5)</t>
  </si>
  <si>
    <t>'M251'!Z26&gt;=SUM('M252'!Z26)(±0.5)</t>
  </si>
  <si>
    <t>BIL.AKT.WFG{I,T,POE}&gt;=SUM(BIL.AKT.WFG{I,CHF,POE})(±0.5)</t>
  </si>
  <si>
    <t>'M251'!AA26&gt;=SUM('M252'!AA26)(±0.5)</t>
  </si>
  <si>
    <t>BIL.AKT.WFG{I,T,U}&gt;=SUM(BIL.AKT.WFG{I,CHF,U})(±0.5)</t>
  </si>
  <si>
    <t>'M251'!AB26&gt;=SUM('M252'!AB26)(±0.5)</t>
  </si>
  <si>
    <t>BIL.AKT.WFG{I,T,T}&gt;=SUM(BIL.AKT.WFG{I,CHF,T})(±0.5)</t>
  </si>
  <si>
    <t>'M251'!K27&gt;=SUM('M252'!K27)(±0.5)</t>
  </si>
  <si>
    <t>BIL.AKT.FKU{I,T,NFU,T}&gt;=SUM(BIL.AKT.FKU{I,CHF,NFU,T})(±0.5)</t>
  </si>
  <si>
    <t>'M251'!L27&gt;=SUM('M252'!L27)(±0.5)</t>
  </si>
  <si>
    <t>BIL.AKT.FKU{I,T,FUN,T}&gt;=SUM(BIL.AKT.FKU{I,CHF,FUN,T})(±0.5)</t>
  </si>
  <si>
    <t>'M251'!O27&gt;=SUM('M252'!O27)(±0.5)</t>
  </si>
  <si>
    <t>BIL.AKT.FKU{I,T,FVW,T}&gt;=SUM(BIL.AKT.FKU{I,CHF,FVW,T})(±0.5)</t>
  </si>
  <si>
    <t>'M251'!P27&gt;=SUM('M252'!P27)(±0.5)</t>
  </si>
  <si>
    <t>BIL.AKT.FKU{I,T,KAI,T}&gt;=SUM(BIL.AKT.FKU{I,CHF,KAI,T})(±0.5)</t>
  </si>
  <si>
    <t>'M251'!Q27&gt;=SUM('M252'!Q27)(±0.5)</t>
  </si>
  <si>
    <t>BIL.AKT.FKU{I,T,VPK,T}&gt;=SUM(BIL.AKT.FKU{I,CHF,VPK,T})(±0.5)</t>
  </si>
  <si>
    <t>'M251'!R27&gt;=SUM('M252'!R27)(±0.5)</t>
  </si>
  <si>
    <t>BIL.AKT.FKU{I,T,PKA,T}&gt;=SUM(BIL.AKT.FKU{I,CHF,PKA,T})(±0.5)</t>
  </si>
  <si>
    <t>'M251'!S27&gt;=SUM('M252'!S27)(±0.5)</t>
  </si>
  <si>
    <t>BIL.AKT.FKU{I,T,FVT,T}&gt;=SUM(BIL.AKT.FKU{I,CHF,FVT,T})(±0.5)</t>
  </si>
  <si>
    <t>'M251'!T27&gt;=SUM('M252'!T27)(±0.5)</t>
  </si>
  <si>
    <t>BIL.AKT.FKU{I,T,OEH,T}&gt;=SUM(BIL.AKT.FKU{I,CHF,OEH,T})(±0.5)</t>
  </si>
  <si>
    <t>'M251'!U27&gt;=SUM('M252'!U27)(±0.5)</t>
  </si>
  <si>
    <t>BIL.AKT.FKU{I,T,BUN,T}&gt;=SUM(BIL.AKT.FKU{I,CHF,BUN,T})(±0.5)</t>
  </si>
  <si>
    <t>'M251'!V27&gt;=SUM('M252'!V27)(±0.5)</t>
  </si>
  <si>
    <t>BIL.AKT.FKU{I,T,KAN,T}&gt;=SUM(BIL.AKT.FKU{I,CHF,KAN,T})(±0.5)</t>
  </si>
  <si>
    <t>'M251'!W27&gt;=SUM('M252'!W27)(±0.5)</t>
  </si>
  <si>
    <t>BIL.AKT.FKU{I,T,GEM,T}&gt;=SUM(BIL.AKT.FKU{I,CHF,GEM,T})(±0.5)</t>
  </si>
  <si>
    <t>'M251'!X27&gt;=SUM('M252'!X27)(±0.5)</t>
  </si>
  <si>
    <t>BIL.AKT.FKU{I,T,SOZ,T}&gt;=SUM(BIL.AKT.FKU{I,CHF,SOZ,T})(±0.5)</t>
  </si>
  <si>
    <t>'M251'!Y27&gt;=SUM('M252'!Y27)(±0.5)</t>
  </si>
  <si>
    <t>BIL.AKT.FKU{I,T,PHA,T}&gt;=SUM(BIL.AKT.FKU{I,CHF,PHA,T})(±0.5)</t>
  </si>
  <si>
    <t>'M251'!Z27&gt;=SUM('M252'!Z27)(±0.5)</t>
  </si>
  <si>
    <t>BIL.AKT.FKU{I,T,POE,T}&gt;=SUM(BIL.AKT.FKU{I,CHF,POE,T})(±0.5)</t>
  </si>
  <si>
    <t>'M251'!AA27&gt;=SUM('M252'!AA27)(±0.5)</t>
  </si>
  <si>
    <t>BIL.AKT.FKU{I,T,U,T}&gt;=SUM(BIL.AKT.FKU{I,CHF,U,T})(±0.5)</t>
  </si>
  <si>
    <t>'M251'!AB27&gt;=SUM('M252'!AB27)(±0.5)</t>
  </si>
  <si>
    <t>BIL.AKT.FKU{I,T,T,T}&gt;=SUM(BIL.AKT.FKU{I,CHF,T,T})(±0.5)</t>
  </si>
  <si>
    <t>'M251'!K28&gt;=SUM('M252'!K28)(±0.5)</t>
  </si>
  <si>
    <t>BIL.AKT.FKU{I,T,NFU,UNG}&gt;=SUM(BIL.AKT.FKU{I,CHF,NFU,UNG})(±0.5)</t>
  </si>
  <si>
    <t>'M251'!L28&gt;=SUM('M252'!L28)(±0.5)</t>
  </si>
  <si>
    <t>BIL.AKT.FKU{I,T,FUN,UNG}&gt;=SUM(BIL.AKT.FKU{I,CHF,FUN,UNG})(±0.5)</t>
  </si>
  <si>
    <t>'M251'!O28&gt;=SUM('M252'!O28)(±0.5)</t>
  </si>
  <si>
    <t>BIL.AKT.FKU{I,T,FVW,UNG}&gt;=SUM(BIL.AKT.FKU{I,CHF,FVW,UNG})(±0.5)</t>
  </si>
  <si>
    <t>'M251'!P28&gt;=SUM('M252'!P28)(±0.5)</t>
  </si>
  <si>
    <t>BIL.AKT.FKU{I,T,KAI,UNG}&gt;=SUM(BIL.AKT.FKU{I,CHF,KAI,UNG})(±0.5)</t>
  </si>
  <si>
    <t>'M251'!Q28&gt;=SUM('M252'!Q28)(±0.5)</t>
  </si>
  <si>
    <t>BIL.AKT.FKU{I,T,VPK,UNG}&gt;=SUM(BIL.AKT.FKU{I,CHF,VPK,UNG})(±0.5)</t>
  </si>
  <si>
    <t>'M251'!R28&gt;=SUM('M252'!R28)(±0.5)</t>
  </si>
  <si>
    <t>BIL.AKT.FKU{I,T,PKA,UNG}&gt;=SUM(BIL.AKT.FKU{I,CHF,PKA,UNG})(±0.5)</t>
  </si>
  <si>
    <t>'M251'!S28&gt;=SUM('M252'!S28)(±0.5)</t>
  </si>
  <si>
    <t>BIL.AKT.FKU{I,T,FVT,UNG}&gt;=SUM(BIL.AKT.FKU{I,CHF,FVT,UNG})(±0.5)</t>
  </si>
  <si>
    <t>'M251'!T28&gt;=SUM('M252'!T28)(±0.5)</t>
  </si>
  <si>
    <t>BIL.AKT.FKU{I,T,OEH,UNG}&gt;=SUM(BIL.AKT.FKU{I,CHF,OEH,UNG})(±0.5)</t>
  </si>
  <si>
    <t>'M251'!U28&gt;=SUM('M252'!U28)(±0.5)</t>
  </si>
  <si>
    <t>BIL.AKT.FKU{I,T,BUN,UNG}&gt;=SUM(BIL.AKT.FKU{I,CHF,BUN,UNG})(±0.5)</t>
  </si>
  <si>
    <t>'M251'!V28&gt;=SUM('M252'!V28)(±0.5)</t>
  </si>
  <si>
    <t>BIL.AKT.FKU{I,T,KAN,UNG}&gt;=SUM(BIL.AKT.FKU{I,CHF,KAN,UNG})(±0.5)</t>
  </si>
  <si>
    <t>'M251'!W28&gt;=SUM('M252'!W28)(±0.5)</t>
  </si>
  <si>
    <t>BIL.AKT.FKU{I,T,GEM,UNG}&gt;=SUM(BIL.AKT.FKU{I,CHF,GEM,UNG})(±0.5)</t>
  </si>
  <si>
    <t>'M251'!X28&gt;=SUM('M252'!X28)(±0.5)</t>
  </si>
  <si>
    <t>BIL.AKT.FKU{I,T,SOZ,UNG}&gt;=SUM(BIL.AKT.FKU{I,CHF,SOZ,UNG})(±0.5)</t>
  </si>
  <si>
    <t>'M251'!Y28&gt;=SUM('M252'!Y28)(±0.5)</t>
  </si>
  <si>
    <t>BIL.AKT.FKU{I,T,PHA,UNG}&gt;=SUM(BIL.AKT.FKU{I,CHF,PHA,UNG})(±0.5)</t>
  </si>
  <si>
    <t>'M251'!Z28&gt;=SUM('M252'!Z28)(±0.5)</t>
  </si>
  <si>
    <t>BIL.AKT.FKU{I,T,POE,UNG}&gt;=SUM(BIL.AKT.FKU{I,CHF,POE,UNG})(±0.5)</t>
  </si>
  <si>
    <t>'M251'!AA28&gt;=SUM('M252'!AA28)(±0.5)</t>
  </si>
  <si>
    <t>BIL.AKT.FKU{I,T,U,UNG}&gt;=SUM(BIL.AKT.FKU{I,CHF,U,UNG})(±0.5)</t>
  </si>
  <si>
    <t>'M251'!AB28&gt;=SUM('M252'!AB28)(±0.5)</t>
  </si>
  <si>
    <t>BIL.AKT.FKU{I,T,T,UNG}&gt;=SUM(BIL.AKT.FKU{I,CHF,T,UNG})(±0.5)</t>
  </si>
  <si>
    <t>'M251'!K29&gt;=SUM('M252'!K29)(±0.5)</t>
  </si>
  <si>
    <t>BIL.AKT.FKU{I,T,NFU,GED}&gt;=SUM(BIL.AKT.FKU{I,CHF,NFU,GED})(±0.5)</t>
  </si>
  <si>
    <t>'M251'!L29&gt;=SUM('M252'!L29)(±0.5)</t>
  </si>
  <si>
    <t>BIL.AKT.FKU{I,T,FUN,GED}&gt;=SUM(BIL.AKT.FKU{I,CHF,FUN,GED})(±0.5)</t>
  </si>
  <si>
    <t>'M251'!O29&gt;=SUM('M252'!O29)(±0.5)</t>
  </si>
  <si>
    <t>BIL.AKT.FKU{I,T,FVW,GED}&gt;=SUM(BIL.AKT.FKU{I,CHF,FVW,GED})(±0.5)</t>
  </si>
  <si>
    <t>'M251'!P29&gt;=SUM('M252'!P29)(±0.5)</t>
  </si>
  <si>
    <t>BIL.AKT.FKU{I,T,KAI,GED}&gt;=SUM(BIL.AKT.FKU{I,CHF,KAI,GED})(±0.5)</t>
  </si>
  <si>
    <t>'M251'!Q29&gt;=SUM('M252'!Q29)(±0.5)</t>
  </si>
  <si>
    <t>BIL.AKT.FKU{I,T,VPK,GED}&gt;=SUM(BIL.AKT.FKU{I,CHF,VPK,GED})(±0.5)</t>
  </si>
  <si>
    <t>'M251'!R29&gt;=SUM('M252'!R29)(±0.5)</t>
  </si>
  <si>
    <t>BIL.AKT.FKU{I,T,PKA,GED}&gt;=SUM(BIL.AKT.FKU{I,CHF,PKA,GED})(±0.5)</t>
  </si>
  <si>
    <t>'M251'!S29&gt;=SUM('M252'!S29)(±0.5)</t>
  </si>
  <si>
    <t>BIL.AKT.FKU{I,T,FVT,GED}&gt;=SUM(BIL.AKT.FKU{I,CHF,FVT,GED})(±0.5)</t>
  </si>
  <si>
    <t>'M251'!T29&gt;=SUM('M252'!T29)(±0.5)</t>
  </si>
  <si>
    <t>BIL.AKT.FKU{I,T,OEH,GED}&gt;=SUM(BIL.AKT.FKU{I,CHF,OEH,GED})(±0.5)</t>
  </si>
  <si>
    <t>'M251'!U29&gt;=SUM('M252'!U29)(±0.5)</t>
  </si>
  <si>
    <t>BIL.AKT.FKU{I,T,BUN,GED}&gt;=SUM(BIL.AKT.FKU{I,CHF,BUN,GED})(±0.5)</t>
  </si>
  <si>
    <t>'M251'!V29&gt;=SUM('M252'!V29)(±0.5)</t>
  </si>
  <si>
    <t>BIL.AKT.FKU{I,T,KAN,GED}&gt;=SUM(BIL.AKT.FKU{I,CHF,KAN,GED})(±0.5)</t>
  </si>
  <si>
    <t>'M251'!W29&gt;=SUM('M252'!W29)(±0.5)</t>
  </si>
  <si>
    <t>BIL.AKT.FKU{I,T,GEM,GED}&gt;=SUM(BIL.AKT.FKU{I,CHF,GEM,GED})(±0.5)</t>
  </si>
  <si>
    <t>'M251'!X29&gt;=SUM('M252'!X29)(±0.5)</t>
  </si>
  <si>
    <t>BIL.AKT.FKU{I,T,SOZ,GED}&gt;=SUM(BIL.AKT.FKU{I,CHF,SOZ,GED})(±0.5)</t>
  </si>
  <si>
    <t>'M251'!Y29&gt;=SUM('M252'!Y29)(±0.5)</t>
  </si>
  <si>
    <t>BIL.AKT.FKU{I,T,PHA,GED}&gt;=SUM(BIL.AKT.FKU{I,CHF,PHA,GED})(±0.5)</t>
  </si>
  <si>
    <t>'M251'!Z29&gt;=SUM('M252'!Z29)(±0.5)</t>
  </si>
  <si>
    <t>BIL.AKT.FKU{I,T,POE,GED}&gt;=SUM(BIL.AKT.FKU{I,CHF,POE,GED})(±0.5)</t>
  </si>
  <si>
    <t>'M251'!AA29&gt;=SUM('M252'!AA29)(±0.5)</t>
  </si>
  <si>
    <t>BIL.AKT.FKU{I,T,U,GED}&gt;=SUM(BIL.AKT.FKU{I,CHF,U,GED})(±0.5)</t>
  </si>
  <si>
    <t>'M251'!AB29&gt;=SUM('M252'!AB29)(±0.5)</t>
  </si>
  <si>
    <t>BIL.AKT.FKU{I,T,T,GED}&gt;=SUM(BIL.AKT.FKU{I,CHF,T,GED})(±0.5)</t>
  </si>
  <si>
    <t>'M251'!K30&gt;=SUM('M252'!K30)(±0.5)</t>
  </si>
  <si>
    <t>BIL.AKT.HYP{I,T,NFU}&gt;=SUM(BIL.AKT.HYP{I,CHF,NFU})(±0.5)</t>
  </si>
  <si>
    <t>'M251'!L30&gt;=SUM('M252'!L30)(±0.5)</t>
  </si>
  <si>
    <t>BIL.AKT.HYP{I,T,FUN}&gt;=SUM(BIL.AKT.HYP{I,CHF,FUN})(±0.5)</t>
  </si>
  <si>
    <t>'M251'!N30&gt;=SUM('M252'!N30)(±0.5)</t>
  </si>
  <si>
    <t>BIL.AKT.HYP{I,T,BAN}&gt;=SUM(BIL.AKT.HYP{I,CHF,BAN})(±0.5)</t>
  </si>
  <si>
    <t>'M251'!O30&gt;=SUM('M252'!O30)(±0.5)</t>
  </si>
  <si>
    <t>BIL.AKT.HYP{I,T,FVW}&gt;=SUM(BIL.AKT.HYP{I,CHF,FVW})(±0.5)</t>
  </si>
  <si>
    <t>'M251'!P30&gt;=SUM('M252'!P30)(±0.5)</t>
  </si>
  <si>
    <t>BIL.AKT.HYP{I,T,KAI}&gt;=SUM(BIL.AKT.HYP{I,CHF,KAI})(±0.5)</t>
  </si>
  <si>
    <t>'M251'!Q30&gt;=SUM('M252'!Q30)(±0.5)</t>
  </si>
  <si>
    <t>BIL.AKT.HYP{I,T,VPK}&gt;=SUM(BIL.AKT.HYP{I,CHF,VPK})(±0.5)</t>
  </si>
  <si>
    <t>'M251'!R30&gt;=SUM('M252'!R30)(±0.5)</t>
  </si>
  <si>
    <t>BIL.AKT.HYP{I,T,PKA}&gt;=SUM(BIL.AKT.HYP{I,CHF,PKA})(±0.5)</t>
  </si>
  <si>
    <t>'M251'!S30&gt;=SUM('M252'!S30)(±0.5)</t>
  </si>
  <si>
    <t>BIL.AKT.HYP{I,T,FVT}&gt;=SUM(BIL.AKT.HYP{I,CHF,FVT})(±0.5)</t>
  </si>
  <si>
    <t>'M251'!T30&gt;=SUM('M252'!T30)(±0.5)</t>
  </si>
  <si>
    <t>BIL.AKT.HYP{I,T,OEH}&gt;=SUM(BIL.AKT.HYP{I,CHF,OEH})(±0.5)</t>
  </si>
  <si>
    <t>'M251'!U30&gt;=SUM('M252'!U30)(±0.5)</t>
  </si>
  <si>
    <t>BIL.AKT.HYP{I,T,BUN}&gt;=SUM(BIL.AKT.HYP{I,CHF,BUN})(±0.5)</t>
  </si>
  <si>
    <t>'M251'!V30&gt;=SUM('M252'!V30)(±0.5)</t>
  </si>
  <si>
    <t>BIL.AKT.HYP{I,T,KAN}&gt;=SUM(BIL.AKT.HYP{I,CHF,KAN})(±0.5)</t>
  </si>
  <si>
    <t>'M251'!W30&gt;=SUM('M252'!W30)(±0.5)</t>
  </si>
  <si>
    <t>BIL.AKT.HYP{I,T,GEM}&gt;=SUM(BIL.AKT.HYP{I,CHF,GEM})(±0.5)</t>
  </si>
  <si>
    <t>'M251'!X30&gt;=SUM('M252'!X30)(±0.5)</t>
  </si>
  <si>
    <t>BIL.AKT.HYP{I,T,SOZ}&gt;=SUM(BIL.AKT.HYP{I,CHF,SOZ})(±0.5)</t>
  </si>
  <si>
    <t>'M251'!Y30&gt;=SUM('M252'!Y30)(±0.5)</t>
  </si>
  <si>
    <t>BIL.AKT.HYP{I,T,PHA}&gt;=SUM(BIL.AKT.HYP{I,CHF,PHA})(±0.5)</t>
  </si>
  <si>
    <t>'M251'!Z30&gt;=SUM('M252'!Z30)(±0.5)</t>
  </si>
  <si>
    <t>BIL.AKT.HYP{I,T,POE}&gt;=SUM(BIL.AKT.HYP{I,CHF,POE})(±0.5)</t>
  </si>
  <si>
    <t>'M251'!AA30&gt;=SUM('M252'!AA30)(±0.5)</t>
  </si>
  <si>
    <t>BIL.AKT.HYP{I,T,U}&gt;=SUM(BIL.AKT.HYP{I,CHF,U})(±0.5)</t>
  </si>
  <si>
    <t>'M251'!AB30&gt;=SUM('M252'!AB30)(±0.5)</t>
  </si>
  <si>
    <t>BIL.AKT.HYP{I,T,T}&gt;=SUM(BIL.AKT.HYP{I,CHF,T})(±0.5)</t>
  </si>
  <si>
    <t>'M251'!K31&gt;=SUM('M252'!K31)(±0.5)</t>
  </si>
  <si>
    <t>BIL.AKT.HGE{I,T,NFU}&gt;=SUM(BIL.AKT.HGE{I,CHF,NFU})(±0.5)</t>
  </si>
  <si>
    <t>'M251'!L31&gt;=SUM('M252'!L31)(±0.5)</t>
  </si>
  <si>
    <t>BIL.AKT.HGE{I,T,FUN}&gt;=SUM(BIL.AKT.HGE{I,CHF,FUN})(±0.5)</t>
  </si>
  <si>
    <t>'M251'!M31&gt;=SUM('M252'!M31)(±0.5)</t>
  </si>
  <si>
    <t>BIL.AKT.HGE{I,T,SNB}&gt;=SUM(BIL.AKT.HGE{I,CHF,SNB})(±0.5)</t>
  </si>
  <si>
    <t>'M251'!N31&gt;=SUM('M252'!N31)(±0.5)</t>
  </si>
  <si>
    <t>BIL.AKT.HGE{I,T,BAN}&gt;=SUM(BIL.AKT.HGE{I,CHF,BAN})(±0.5)</t>
  </si>
  <si>
    <t>'M251'!O31&gt;=SUM('M252'!O31)(±0.5)</t>
  </si>
  <si>
    <t>BIL.AKT.HGE{I,T,FVW}&gt;=SUM(BIL.AKT.HGE{I,CHF,FVW})(±0.5)</t>
  </si>
  <si>
    <t>'M251'!P31&gt;=SUM('M252'!P31)(±0.5)</t>
  </si>
  <si>
    <t>BIL.AKT.HGE{I,T,KAI}&gt;=SUM(BIL.AKT.HGE{I,CHF,KAI})(±0.5)</t>
  </si>
  <si>
    <t>'M251'!Q31&gt;=SUM('M252'!Q31)(±0.5)</t>
  </si>
  <si>
    <t>BIL.AKT.HGE{I,T,VPK}&gt;=SUM(BIL.AKT.HGE{I,CHF,VPK})(±0.5)</t>
  </si>
  <si>
    <t>'M251'!S31&gt;=SUM('M252'!S31)(±0.5)</t>
  </si>
  <si>
    <t>BIL.AKT.HGE{I,T,FVT}&gt;=SUM(BIL.AKT.HGE{I,CHF,FVT})(±0.5)</t>
  </si>
  <si>
    <t>'M251'!T31&gt;=SUM('M252'!T31)(±0.5)</t>
  </si>
  <si>
    <t>BIL.AKT.HGE{I,T,OEH}&gt;=SUM(BIL.AKT.HGE{I,CHF,OEH})(±0.5)</t>
  </si>
  <si>
    <t>'M251'!U31&gt;=SUM('M252'!U31)(±0.5)</t>
  </si>
  <si>
    <t>BIL.AKT.HGE{I,T,BUN}&gt;=SUM(BIL.AKT.HGE{I,CHF,BUN})(±0.5)</t>
  </si>
  <si>
    <t>'M251'!V31&gt;=SUM('M252'!V31)(±0.5)</t>
  </si>
  <si>
    <t>BIL.AKT.HGE{I,T,KAN}&gt;=SUM(BIL.AKT.HGE{I,CHF,KAN})(±0.5)</t>
  </si>
  <si>
    <t>'M251'!W31&gt;=SUM('M252'!W31)(±0.5)</t>
  </si>
  <si>
    <t>BIL.AKT.HGE{I,T,GEM}&gt;=SUM(BIL.AKT.HGE{I,CHF,GEM})(±0.5)</t>
  </si>
  <si>
    <t>'M251'!X31&gt;=SUM('M252'!X31)(±0.5)</t>
  </si>
  <si>
    <t>BIL.AKT.HGE{I,T,SOZ}&gt;=SUM(BIL.AKT.HGE{I,CHF,SOZ})(±0.5)</t>
  </si>
  <si>
    <t>'M251'!Z31&gt;=SUM('M252'!Z31)(±0.5)</t>
  </si>
  <si>
    <t>BIL.AKT.HGE{I,T,POE}&gt;=SUM(BIL.AKT.HGE{I,CHF,POE})(±0.5)</t>
  </si>
  <si>
    <t>'M251'!AA31&gt;=SUM('M252'!AA31)(±0.5)</t>
  </si>
  <si>
    <t>BIL.AKT.HGE{I,T,U}&gt;=SUM(BIL.AKT.HGE{I,CHF,U})(±0.5)</t>
  </si>
  <si>
    <t>'M251'!AB31&gt;=SUM('M252'!AB31)(±0.5)</t>
  </si>
  <si>
    <t>BIL.AKT.HGE{I,T,T}&gt;=SUM(BIL.AKT.HGE{I,CHF,T})(±0.5)</t>
  </si>
  <si>
    <t>'M251'!K32&gt;=SUM('M252'!K32)(±0.5)</t>
  </si>
  <si>
    <t>BIL.AKT.HGE.GMP{I,T,NFU}&gt;=SUM(BIL.AKT.HGE.GMP{I,CHF,NFU})(±0.5)</t>
  </si>
  <si>
    <t>'M251'!L32&gt;=SUM('M252'!L32)(±0.5)</t>
  </si>
  <si>
    <t>BIL.AKT.HGE.GMP{I,T,FUN}&gt;=SUM(BIL.AKT.HGE.GMP{I,CHF,FUN})(±0.5)</t>
  </si>
  <si>
    <t>'M251'!M32&gt;=SUM('M252'!M32)(±0.5)</t>
  </si>
  <si>
    <t>BIL.AKT.HGE.GMP{I,T,SNB}&gt;=SUM(BIL.AKT.HGE.GMP{I,CHF,SNB})(±0.5)</t>
  </si>
  <si>
    <t>'M251'!N32&gt;=SUM('M252'!N32)(±0.5)</t>
  </si>
  <si>
    <t>BIL.AKT.HGE.GMP{I,T,BAN}&gt;=SUM(BIL.AKT.HGE.GMP{I,CHF,BAN})(±0.5)</t>
  </si>
  <si>
    <t>'M251'!O32&gt;=SUM('M252'!O32)(±0.5)</t>
  </si>
  <si>
    <t>BIL.AKT.HGE.GMP{I,T,FVW}&gt;=SUM(BIL.AKT.HGE.GMP{I,CHF,FVW})(±0.5)</t>
  </si>
  <si>
    <t>'M251'!P32&gt;=SUM('M252'!P32)(±0.5)</t>
  </si>
  <si>
    <t>BIL.AKT.HGE.GMP{I,T,KAI}&gt;=SUM(BIL.AKT.HGE.GMP{I,CHF,KAI})(±0.5)</t>
  </si>
  <si>
    <t>'M251'!Q32&gt;=SUM('M252'!Q32)(±0.5)</t>
  </si>
  <si>
    <t>BIL.AKT.HGE.GMP{I,T,VPK}&gt;=SUM(BIL.AKT.HGE.GMP{I,CHF,VPK})(±0.5)</t>
  </si>
  <si>
    <t>'M251'!S32&gt;=SUM('M252'!S32)(±0.5)</t>
  </si>
  <si>
    <t>BIL.AKT.HGE.GMP{I,T,FVT}&gt;=SUM(BIL.AKT.HGE.GMP{I,CHF,FVT})(±0.5)</t>
  </si>
  <si>
    <t>'M251'!T32&gt;=SUM('M252'!T32)(±0.5)</t>
  </si>
  <si>
    <t>BIL.AKT.HGE.GMP{I,T,OEH}&gt;=SUM(BIL.AKT.HGE.GMP{I,CHF,OEH})(±0.5)</t>
  </si>
  <si>
    <t>'M251'!U32&gt;=SUM('M252'!U32)(±0.5)</t>
  </si>
  <si>
    <t>BIL.AKT.HGE.GMP{I,T,BUN}&gt;=SUM(BIL.AKT.HGE.GMP{I,CHF,BUN})(±0.5)</t>
  </si>
  <si>
    <t>'M251'!V32&gt;=SUM('M252'!V32)(±0.5)</t>
  </si>
  <si>
    <t>BIL.AKT.HGE.GMP{I,T,KAN}&gt;=SUM(BIL.AKT.HGE.GMP{I,CHF,KAN})(±0.5)</t>
  </si>
  <si>
    <t>'M251'!W32&gt;=SUM('M252'!W32)(±0.5)</t>
  </si>
  <si>
    <t>BIL.AKT.HGE.GMP{I,T,GEM}&gt;=SUM(BIL.AKT.HGE.GMP{I,CHF,GEM})(±0.5)</t>
  </si>
  <si>
    <t>'M251'!X32&gt;=SUM('M252'!X32)(±0.5)</t>
  </si>
  <si>
    <t>BIL.AKT.HGE.GMP{I,T,SOZ}&gt;=SUM(BIL.AKT.HGE.GMP{I,CHF,SOZ})(±0.5)</t>
  </si>
  <si>
    <t>'M251'!Z32&gt;=SUM('M252'!Z32)(±0.5)</t>
  </si>
  <si>
    <t>BIL.AKT.HGE.GMP{I,T,POE}&gt;=SUM(BIL.AKT.HGE.GMP{I,CHF,POE})(±0.5)</t>
  </si>
  <si>
    <t>'M251'!AA32&gt;=SUM('M252'!AA32)(±0.5)</t>
  </si>
  <si>
    <t>BIL.AKT.HGE.GMP{I,T,U}&gt;=SUM(BIL.AKT.HGE.GMP{I,CHF,U})(±0.5)</t>
  </si>
  <si>
    <t>'M251'!AB32&gt;=SUM('M252'!AB32)(±0.5)</t>
  </si>
  <si>
    <t>BIL.AKT.HGE.GMP{I,T,T}&gt;=SUM(BIL.AKT.HGE.GMP{I,CHF,T})(±0.5)</t>
  </si>
  <si>
    <t>'M251'!K33&gt;=SUM('M252'!K33)(±0.5)</t>
  </si>
  <si>
    <t>BIL.AKT.HGE.OBL{I,T,NFU}&gt;=SUM(BIL.AKT.HGE.OBL{I,CHF,NFU})(±0.5)</t>
  </si>
  <si>
    <t>'M251'!L33&gt;=SUM('M252'!L33)(±0.5)</t>
  </si>
  <si>
    <t>BIL.AKT.HGE.OBL{I,T,FUN}&gt;=SUM(BIL.AKT.HGE.OBL{I,CHF,FUN})(±0.5)</t>
  </si>
  <si>
    <t>'M251'!M33&gt;=SUM('M252'!M33)(±0.5)</t>
  </si>
  <si>
    <t>BIL.AKT.HGE.OBL{I,T,SNB}&gt;=SUM(BIL.AKT.HGE.OBL{I,CHF,SNB})(±0.5)</t>
  </si>
  <si>
    <t>'M251'!N33&gt;=SUM('M252'!N33)(±0.5)</t>
  </si>
  <si>
    <t>BIL.AKT.HGE.OBL{I,T,BAN}&gt;=SUM(BIL.AKT.HGE.OBL{I,CHF,BAN})(±0.5)</t>
  </si>
  <si>
    <t>'M251'!O33&gt;=SUM('M252'!O33)(±0.5)</t>
  </si>
  <si>
    <t>BIL.AKT.HGE.OBL{I,T,FVW}&gt;=SUM(BIL.AKT.HGE.OBL{I,CHF,FVW})(±0.5)</t>
  </si>
  <si>
    <t>'M251'!P33&gt;=SUM('M252'!P33)(±0.5)</t>
  </si>
  <si>
    <t>BIL.AKT.HGE.OBL{I,T,KAI}&gt;=SUM(BIL.AKT.HGE.OBL{I,CHF,KAI})(±0.5)</t>
  </si>
  <si>
    <t>'M251'!Q33&gt;=SUM('M252'!Q33)(±0.5)</t>
  </si>
  <si>
    <t>BIL.AKT.HGE.OBL{I,T,VPK}&gt;=SUM(BIL.AKT.HGE.OBL{I,CHF,VPK})(±0.5)</t>
  </si>
  <si>
    <t>'M251'!S33&gt;=SUM('M252'!S33)(±0.5)</t>
  </si>
  <si>
    <t>BIL.AKT.HGE.OBL{I,T,FVT}&gt;=SUM(BIL.AKT.HGE.OBL{I,CHF,FVT})(±0.5)</t>
  </si>
  <si>
    <t>'M251'!T33&gt;=SUM('M252'!T33)(±0.5)</t>
  </si>
  <si>
    <t>BIL.AKT.HGE.OBL{I,T,OEH}&gt;=SUM(BIL.AKT.HGE.OBL{I,CHF,OEH})(±0.5)</t>
  </si>
  <si>
    <t>'M251'!U33&gt;=SUM('M252'!U33)(±0.5)</t>
  </si>
  <si>
    <t>BIL.AKT.HGE.OBL{I,T,BUN}&gt;=SUM(BIL.AKT.HGE.OBL{I,CHF,BUN})(±0.5)</t>
  </si>
  <si>
    <t>'M251'!V33&gt;=SUM('M252'!V33)(±0.5)</t>
  </si>
  <si>
    <t>BIL.AKT.HGE.OBL{I,T,KAN}&gt;=SUM(BIL.AKT.HGE.OBL{I,CHF,KAN})(±0.5)</t>
  </si>
  <si>
    <t>'M251'!W33&gt;=SUM('M252'!W33)(±0.5)</t>
  </si>
  <si>
    <t>BIL.AKT.HGE.OBL{I,T,GEM}&gt;=SUM(BIL.AKT.HGE.OBL{I,CHF,GEM})(±0.5)</t>
  </si>
  <si>
    <t>'M251'!X33&gt;=SUM('M252'!X33)(±0.5)</t>
  </si>
  <si>
    <t>BIL.AKT.HGE.OBL{I,T,SOZ}&gt;=SUM(BIL.AKT.HGE.OBL{I,CHF,SOZ})(±0.5)</t>
  </si>
  <si>
    <t>'M251'!Z33&gt;=SUM('M252'!Z33)(±0.5)</t>
  </si>
  <si>
    <t>BIL.AKT.HGE.OBL{I,T,POE}&gt;=SUM(BIL.AKT.HGE.OBL{I,CHF,POE})(±0.5)</t>
  </si>
  <si>
    <t>'M251'!AA33&gt;=SUM('M252'!AA33)(±0.5)</t>
  </si>
  <si>
    <t>BIL.AKT.HGE.OBL{I,T,U}&gt;=SUM(BIL.AKT.HGE.OBL{I,CHF,U})(±0.5)</t>
  </si>
  <si>
    <t>'M251'!AB33&gt;=SUM('M252'!AB33)(±0.5)</t>
  </si>
  <si>
    <t>BIL.AKT.HGE.OBL{I,T,T}&gt;=SUM(BIL.AKT.HGE.OBL{I,CHF,T})(±0.5)</t>
  </si>
  <si>
    <t>'M251'!K34&gt;=SUM('M252'!K34)(±0.5)</t>
  </si>
  <si>
    <t>BIL.AKT.HGE.AKT{I,T,NFU}&gt;=SUM(BIL.AKT.HGE.AKT{I,CHF,NFU})(±0.5)</t>
  </si>
  <si>
    <t>'M251'!L34&gt;=SUM('M252'!L34)(±0.5)</t>
  </si>
  <si>
    <t>BIL.AKT.HGE.AKT{I,T,FUN}&gt;=SUM(BIL.AKT.HGE.AKT{I,CHF,FUN})(±0.5)</t>
  </si>
  <si>
    <t>'M251'!M34&gt;=SUM('M252'!M34)(±0.5)</t>
  </si>
  <si>
    <t>BIL.AKT.HGE.AKT{I,T,SNB}&gt;=SUM(BIL.AKT.HGE.AKT{I,CHF,SNB})(±0.5)</t>
  </si>
  <si>
    <t>'M251'!N34&gt;=SUM('M252'!N34)(±0.5)</t>
  </si>
  <si>
    <t>BIL.AKT.HGE.AKT{I,T,BAN}&gt;=SUM(BIL.AKT.HGE.AKT{I,CHF,BAN})(±0.5)</t>
  </si>
  <si>
    <t>'M251'!O34&gt;=SUM('M252'!O34)(±0.5)</t>
  </si>
  <si>
    <t>BIL.AKT.HGE.AKT{I,T,FVW}&gt;=SUM(BIL.AKT.HGE.AKT{I,CHF,FVW})(±0.5)</t>
  </si>
  <si>
    <t>'M251'!P34&gt;=SUM('M252'!P34)(±0.5)</t>
  </si>
  <si>
    <t>BIL.AKT.HGE.AKT{I,T,KAI}&gt;=SUM(BIL.AKT.HGE.AKT{I,CHF,KAI})(±0.5)</t>
  </si>
  <si>
    <t>'M251'!Q34&gt;=SUM('M252'!Q34)(±0.5)</t>
  </si>
  <si>
    <t>BIL.AKT.HGE.AKT{I,T,VPK}&gt;=SUM(BIL.AKT.HGE.AKT{I,CHF,VPK})(±0.5)</t>
  </si>
  <si>
    <t>'M251'!S34&gt;=SUM('M252'!S34)(±0.5)</t>
  </si>
  <si>
    <t>BIL.AKT.HGE.AKT{I,T,FVT}&gt;=SUM(BIL.AKT.HGE.AKT{I,CHF,FVT})(±0.5)</t>
  </si>
  <si>
    <t>'M251'!Z34&gt;=SUM('M252'!Z34)(±0.5)</t>
  </si>
  <si>
    <t>BIL.AKT.HGE.AKT{I,T,POE}&gt;=SUM(BIL.AKT.HGE.AKT{I,CHF,POE})(±0.5)</t>
  </si>
  <si>
    <t>'M251'!AA34&gt;=SUM('M252'!AA34)(±0.5)</t>
  </si>
  <si>
    <t>BIL.AKT.HGE.AKT{I,T,U}&gt;=SUM(BIL.AKT.HGE.AKT{I,CHF,U})(±0.5)</t>
  </si>
  <si>
    <t>'M251'!AB34&gt;=SUM('M252'!AB34)(±0.5)</t>
  </si>
  <si>
    <t>BIL.AKT.HGE.AKT{I,T,T}&gt;=SUM(BIL.AKT.HGE.AKT{I,CHF,T})(±0.5)</t>
  </si>
  <si>
    <t>'M251'!L35&gt;=SUM('M252'!L35)(±0.5)</t>
  </si>
  <si>
    <t>BIL.AKT.HGE.AKA{I,T,FUN}&gt;=SUM(BIL.AKT.HGE.AKA{I,CHF,FUN})(±0.5)</t>
  </si>
  <si>
    <t>'M251'!O35&gt;=SUM('M252'!O35)(±0.5)</t>
  </si>
  <si>
    <t>BIL.AKT.HGE.AKA{I,T,FVW}&gt;=SUM(BIL.AKT.HGE.AKA{I,CHF,FVW})(±0.5)</t>
  </si>
  <si>
    <t>'M251'!P35&gt;=SUM('M252'!P35)(±0.5)</t>
  </si>
  <si>
    <t>BIL.AKT.HGE.AKA{I,T,KAI}&gt;=SUM(BIL.AKT.HGE.AKA{I,CHF,KAI})(±0.5)</t>
  </si>
  <si>
    <t>'M251'!AB35&gt;=SUM('M252'!AB35)(±0.5)</t>
  </si>
  <si>
    <t>BIL.AKT.HGE.AKA{I,T,T}&gt;=SUM(BIL.AKT.HGE.AKA{I,CHF,T})(±0.5)</t>
  </si>
  <si>
    <t>'M251'!AA36&gt;=SUM('M252'!AA36)(±0.5)</t>
  </si>
  <si>
    <t>BIL.AKT.HGE.EDM{I,T,U}&gt;=SUM(BIL.AKT.HGE.EDM{I,CHF,U})(±0.5)</t>
  </si>
  <si>
    <t>'M251'!AB36&gt;=SUM('M252'!AB36)(±0.5)</t>
  </si>
  <si>
    <t>BIL.AKT.HGE.EDM{I,T,T}&gt;=SUM(BIL.AKT.HGE.EDM{I,CHF,T})(±0.5)</t>
  </si>
  <si>
    <t>'M251'!K37&gt;=SUM('M252'!K37)(±0.5)</t>
  </si>
  <si>
    <t>BIL.AKT.WBW{I,T,NFU}&gt;=SUM(BIL.AKT.WBW{I,CHF,NFU})(±0.5)</t>
  </si>
  <si>
    <t>'M251'!L37&gt;=SUM('M252'!L37)(±0.5)</t>
  </si>
  <si>
    <t>BIL.AKT.WBW{I,T,FUN}&gt;=SUM(BIL.AKT.WBW{I,CHF,FUN})(±0.5)</t>
  </si>
  <si>
    <t>'M251'!M37&gt;=SUM('M252'!M37)(±0.5)</t>
  </si>
  <si>
    <t>BIL.AKT.WBW{I,T,SNB}&gt;=SUM(BIL.AKT.WBW{I,CHF,SNB})(±0.5)</t>
  </si>
  <si>
    <t>'M251'!N37&gt;=SUM('M252'!N37)(±0.5)</t>
  </si>
  <si>
    <t>BIL.AKT.WBW{I,T,BAN}&gt;=SUM(BIL.AKT.WBW{I,CHF,BAN})(±0.5)</t>
  </si>
  <si>
    <t>'M251'!O37&gt;=SUM('M252'!O37)(±0.5)</t>
  </si>
  <si>
    <t>BIL.AKT.WBW{I,T,FVW}&gt;=SUM(BIL.AKT.WBW{I,CHF,FVW})(±0.5)</t>
  </si>
  <si>
    <t>'M251'!P37&gt;=SUM('M252'!P37)(±0.5)</t>
  </si>
  <si>
    <t>BIL.AKT.WBW{I,T,KAI}&gt;=SUM(BIL.AKT.WBW{I,CHF,KAI})(±0.5)</t>
  </si>
  <si>
    <t>'M251'!Q37&gt;=SUM('M252'!Q37)(±0.5)</t>
  </si>
  <si>
    <t>BIL.AKT.WBW{I,T,VPK}&gt;=SUM(BIL.AKT.WBW{I,CHF,VPK})(±0.5)</t>
  </si>
  <si>
    <t>'M251'!R37&gt;=SUM('M252'!R37)(±0.5)</t>
  </si>
  <si>
    <t>BIL.AKT.WBW{I,T,PKA}&gt;=SUM(BIL.AKT.WBW{I,CHF,PKA})(±0.5)</t>
  </si>
  <si>
    <t>'M251'!S37&gt;=SUM('M252'!S37)(±0.5)</t>
  </si>
  <si>
    <t>BIL.AKT.WBW{I,T,FVT}&gt;=SUM(BIL.AKT.WBW{I,CHF,FVT})(±0.5)</t>
  </si>
  <si>
    <t>'M251'!T37&gt;=SUM('M252'!T37)(±0.5)</t>
  </si>
  <si>
    <t>BIL.AKT.WBW{I,T,OEH}&gt;=SUM(BIL.AKT.WBW{I,CHF,OEH})(±0.5)</t>
  </si>
  <si>
    <t>'M251'!U37&gt;=SUM('M252'!U37)(±0.5)</t>
  </si>
  <si>
    <t>BIL.AKT.WBW{I,T,BUN}&gt;=SUM(BIL.AKT.WBW{I,CHF,BUN})(±0.5)</t>
  </si>
  <si>
    <t>'M251'!V37&gt;=SUM('M252'!V37)(±0.5)</t>
  </si>
  <si>
    <t>BIL.AKT.WBW{I,T,KAN}&gt;=SUM(BIL.AKT.WBW{I,CHF,KAN})(±0.5)</t>
  </si>
  <si>
    <t>'M251'!W37&gt;=SUM('M252'!W37)(±0.5)</t>
  </si>
  <si>
    <t>BIL.AKT.WBW{I,T,GEM}&gt;=SUM(BIL.AKT.WBW{I,CHF,GEM})(±0.5)</t>
  </si>
  <si>
    <t>'M251'!X37&gt;=SUM('M252'!X37)(±0.5)</t>
  </si>
  <si>
    <t>BIL.AKT.WBW{I,T,SOZ}&gt;=SUM(BIL.AKT.WBW{I,CHF,SOZ})(±0.5)</t>
  </si>
  <si>
    <t>'M251'!Y37&gt;=SUM('M252'!Y37)(±0.5)</t>
  </si>
  <si>
    <t>BIL.AKT.WBW{I,T,PHA}&gt;=SUM(BIL.AKT.WBW{I,CHF,PHA})(±0.5)</t>
  </si>
  <si>
    <t>'M251'!Z37&gt;=SUM('M252'!Z37)(±0.5)</t>
  </si>
  <si>
    <t>BIL.AKT.WBW{I,T,POE}&gt;=SUM(BIL.AKT.WBW{I,CHF,POE})(±0.5)</t>
  </si>
  <si>
    <t>'M251'!AA37&gt;=SUM('M252'!AA37)(±0.5)</t>
  </si>
  <si>
    <t>BIL.AKT.WBW{I,T,U}&gt;=SUM(BIL.AKT.WBW{I,CHF,U})(±0.5)</t>
  </si>
  <si>
    <t>'M251'!AB37&gt;=SUM('M252'!AB37)(±0.5)</t>
  </si>
  <si>
    <t>BIL.AKT.WBW{I,T,T}&gt;=SUM(BIL.AKT.WBW{I,CHF,T})(±0.5)</t>
  </si>
  <si>
    <t>'M251'!K38&gt;=SUM('M252'!K38)(±0.5)</t>
  </si>
  <si>
    <t>BIL.AKT.FFV{I,T,NFU}&gt;=SUM(BIL.AKT.FFV{I,CHF,NFU})(±0.5)</t>
  </si>
  <si>
    <t>'M251'!L38&gt;=SUM('M252'!L38)(±0.5)</t>
  </si>
  <si>
    <t>BIL.AKT.FFV{I,T,FUN}&gt;=SUM(BIL.AKT.FFV{I,CHF,FUN})(±0.5)</t>
  </si>
  <si>
    <t>'M251'!M38&gt;=SUM('M252'!M38)(±0.5)</t>
  </si>
  <si>
    <t>BIL.AKT.FFV{I,T,SNB}&gt;=SUM(BIL.AKT.FFV{I,CHF,SNB})(±0.5)</t>
  </si>
  <si>
    <t>'M251'!N38&gt;=SUM('M252'!N38)(±0.5)</t>
  </si>
  <si>
    <t>BIL.AKT.FFV{I,T,BAN}&gt;=SUM(BIL.AKT.FFV{I,CHF,BAN})(±0.5)</t>
  </si>
  <si>
    <t>'M251'!O38&gt;=SUM('M252'!O38)(±0.5)</t>
  </si>
  <si>
    <t>BIL.AKT.FFV{I,T,FVW}&gt;=SUM(BIL.AKT.FFV{I,CHF,FVW})(±0.5)</t>
  </si>
  <si>
    <t>'M251'!P38&gt;=SUM('M252'!P38)(±0.5)</t>
  </si>
  <si>
    <t>BIL.AKT.FFV{I,T,KAI}&gt;=SUM(BIL.AKT.FFV{I,CHF,KAI})(±0.5)</t>
  </si>
  <si>
    <t>'M251'!Q38&gt;=SUM('M252'!Q38)(±0.5)</t>
  </si>
  <si>
    <t>BIL.AKT.FFV{I,T,VPK}&gt;=SUM(BIL.AKT.FFV{I,CHF,VPK})(±0.5)</t>
  </si>
  <si>
    <t>'M251'!R38&gt;=SUM('M252'!R38)(±0.5)</t>
  </si>
  <si>
    <t>BIL.AKT.FFV{I,T,PKA}&gt;=SUM(BIL.AKT.FFV{I,CHF,PKA})(±0.5)</t>
  </si>
  <si>
    <t>'M251'!S38&gt;=SUM('M252'!S38)(±0.5)</t>
  </si>
  <si>
    <t>BIL.AKT.FFV{I,T,FVT}&gt;=SUM(BIL.AKT.FFV{I,CHF,FVT})(±0.5)</t>
  </si>
  <si>
    <t>'M251'!T38&gt;=SUM('M252'!T38)(±0.5)</t>
  </si>
  <si>
    <t>BIL.AKT.FFV{I,T,OEH}&gt;=SUM(BIL.AKT.FFV{I,CHF,OEH})(±0.5)</t>
  </si>
  <si>
    <t>'M251'!U38&gt;=SUM('M252'!U38)(±0.5)</t>
  </si>
  <si>
    <t>BIL.AKT.FFV{I,T,BUN}&gt;=SUM(BIL.AKT.FFV{I,CHF,BUN})(±0.5)</t>
  </si>
  <si>
    <t>'M251'!V38&gt;=SUM('M252'!V38)(±0.5)</t>
  </si>
  <si>
    <t>BIL.AKT.FFV{I,T,KAN}&gt;=SUM(BIL.AKT.FFV{I,CHF,KAN})(±0.5)</t>
  </si>
  <si>
    <t>'M251'!W38&gt;=SUM('M252'!W38)(±0.5)</t>
  </si>
  <si>
    <t>BIL.AKT.FFV{I,T,GEM}&gt;=SUM(BIL.AKT.FFV{I,CHF,GEM})(±0.5)</t>
  </si>
  <si>
    <t>'M251'!X38&gt;=SUM('M252'!X38)(±0.5)</t>
  </si>
  <si>
    <t>BIL.AKT.FFV{I,T,SOZ}&gt;=SUM(BIL.AKT.FFV{I,CHF,SOZ})(±0.5)</t>
  </si>
  <si>
    <t>'M251'!Y38&gt;=SUM('M252'!Y38)(±0.5)</t>
  </si>
  <si>
    <t>BIL.AKT.FFV{I,T,PHA}&gt;=SUM(BIL.AKT.FFV{I,CHF,PHA})(±0.5)</t>
  </si>
  <si>
    <t>'M251'!Z38&gt;=SUM('M252'!Z38)(±0.5)</t>
  </si>
  <si>
    <t>BIL.AKT.FFV{I,T,POE}&gt;=SUM(BIL.AKT.FFV{I,CHF,POE})(±0.5)</t>
  </si>
  <si>
    <t>'M251'!AA38&gt;=SUM('M252'!AA38)(±0.5)</t>
  </si>
  <si>
    <t>BIL.AKT.FFV{I,T,U}&gt;=SUM(BIL.AKT.FFV{I,CHF,U})(±0.5)</t>
  </si>
  <si>
    <t>'M251'!AB38&gt;=SUM('M252'!AB38)(±0.5)</t>
  </si>
  <si>
    <t>BIL.AKT.FFV{I,T,T}&gt;=SUM(BIL.AKT.FFV{I,CHF,T})(±0.5)</t>
  </si>
  <si>
    <t>'M251'!K39&gt;=SUM('M252'!K39)(±0.5)</t>
  </si>
  <si>
    <t>BIL.AKT.FAN{I,T,NFU}&gt;=SUM(BIL.AKT.FAN{I,CHF,NFU})(±0.5)</t>
  </si>
  <si>
    <t>'M251'!L39&gt;=SUM('M252'!L39)(±0.5)</t>
  </si>
  <si>
    <t>BIL.AKT.FAN{I,T,FUN}&gt;=SUM(BIL.AKT.FAN{I,CHF,FUN})(±0.5)</t>
  </si>
  <si>
    <t>'M251'!M39&gt;=SUM('M252'!M39)(±0.5)</t>
  </si>
  <si>
    <t>BIL.AKT.FAN{I,T,SNB}&gt;=SUM(BIL.AKT.FAN{I,CHF,SNB})(±0.5)</t>
  </si>
  <si>
    <t>'M251'!N39&gt;=SUM('M252'!N39)(±0.5)</t>
  </si>
  <si>
    <t>BIL.AKT.FAN{I,T,BAN}&gt;=SUM(BIL.AKT.FAN{I,CHF,BAN})(±0.5)</t>
  </si>
  <si>
    <t>'M251'!O39&gt;=SUM('M252'!O39)(±0.5)</t>
  </si>
  <si>
    <t>BIL.AKT.FAN{I,T,FVW}&gt;=SUM(BIL.AKT.FAN{I,CHF,FVW})(±0.5)</t>
  </si>
  <si>
    <t>'M251'!P39&gt;=SUM('M252'!P39)(±0.5)</t>
  </si>
  <si>
    <t>BIL.AKT.FAN{I,T,KAI}&gt;=SUM(BIL.AKT.FAN{I,CHF,KAI})(±0.5)</t>
  </si>
  <si>
    <t>'M251'!Q39&gt;=SUM('M252'!Q39)(±0.5)</t>
  </si>
  <si>
    <t>BIL.AKT.FAN{I,T,VPK}&gt;=SUM(BIL.AKT.FAN{I,CHF,VPK})(±0.5)</t>
  </si>
  <si>
    <t>'M251'!S39&gt;=SUM('M252'!S39)(±0.5)</t>
  </si>
  <si>
    <t>BIL.AKT.FAN{I,T,FVT}&gt;=SUM(BIL.AKT.FAN{I,CHF,FVT})(±0.5)</t>
  </si>
  <si>
    <t>'M251'!T39&gt;=SUM('M252'!T39)(±0.5)</t>
  </si>
  <si>
    <t>BIL.AKT.FAN{I,T,OEH}&gt;=SUM(BIL.AKT.FAN{I,CHF,OEH})(±0.5)</t>
  </si>
  <si>
    <t>'M251'!U39&gt;=SUM('M252'!U39)(±0.5)</t>
  </si>
  <si>
    <t>BIL.AKT.FAN{I,T,BUN}&gt;=SUM(BIL.AKT.FAN{I,CHF,BUN})(±0.5)</t>
  </si>
  <si>
    <t>'M251'!V39&gt;=SUM('M252'!V39)(±0.5)</t>
  </si>
  <si>
    <t>BIL.AKT.FAN{I,T,KAN}&gt;=SUM(BIL.AKT.FAN{I,CHF,KAN})(±0.5)</t>
  </si>
  <si>
    <t>'M251'!W39&gt;=SUM('M252'!W39)(±0.5)</t>
  </si>
  <si>
    <t>BIL.AKT.FAN{I,T,GEM}&gt;=SUM(BIL.AKT.FAN{I,CHF,GEM})(±0.5)</t>
  </si>
  <si>
    <t>'M251'!X39&gt;=SUM('M252'!X39)(±0.5)</t>
  </si>
  <si>
    <t>BIL.AKT.FAN{I,T,SOZ}&gt;=SUM(BIL.AKT.FAN{I,CHF,SOZ})(±0.5)</t>
  </si>
  <si>
    <t>'M251'!Z39&gt;=SUM('M252'!Z39)(±0.5)</t>
  </si>
  <si>
    <t>BIL.AKT.FAN{I,T,POE}&gt;=SUM(BIL.AKT.FAN{I,CHF,POE})(±0.5)</t>
  </si>
  <si>
    <t>'M251'!AA39&gt;=SUM('M252'!AA39)(±0.5)</t>
  </si>
  <si>
    <t>BIL.AKT.FAN{I,T,U}&gt;=SUM(BIL.AKT.FAN{I,CHF,U})(±0.5)</t>
  </si>
  <si>
    <t>'M251'!AB39&gt;=SUM('M252'!AB39)(±0.5)</t>
  </si>
  <si>
    <t>BIL.AKT.FAN{I,T,T}&gt;=SUM(BIL.AKT.FAN{I,CHF,T})(±0.5)</t>
  </si>
  <si>
    <t>'M251'!K40&gt;=SUM('M252'!K40)(±0.5)</t>
  </si>
  <si>
    <t>BIL.AKT.FAN.GMP{I,T,NFU}&gt;=SUM(BIL.AKT.FAN.GMP{I,CHF,NFU})(±0.5)</t>
  </si>
  <si>
    <t>'M251'!L40&gt;=SUM('M252'!L40)(±0.5)</t>
  </si>
  <si>
    <t>BIL.AKT.FAN.GMP{I,T,FUN}&gt;=SUM(BIL.AKT.FAN.GMP{I,CHF,FUN})(±0.5)</t>
  </si>
  <si>
    <t>'M251'!M40&gt;=SUM('M252'!M40)(±0.5)</t>
  </si>
  <si>
    <t>BIL.AKT.FAN.GMP{I,T,SNB}&gt;=SUM(BIL.AKT.FAN.GMP{I,CHF,SNB})(±0.5)</t>
  </si>
  <si>
    <t>'M251'!N40&gt;=SUM('M252'!N40)(±0.5)</t>
  </si>
  <si>
    <t>BIL.AKT.FAN.GMP{I,T,BAN}&gt;=SUM(BIL.AKT.FAN.GMP{I,CHF,BAN})(±0.5)</t>
  </si>
  <si>
    <t>'M251'!O40&gt;=SUM('M252'!O40)(±0.5)</t>
  </si>
  <si>
    <t>BIL.AKT.FAN.GMP{I,T,FVW}&gt;=SUM(BIL.AKT.FAN.GMP{I,CHF,FVW})(±0.5)</t>
  </si>
  <si>
    <t>'M251'!P40&gt;=SUM('M252'!P40)(±0.5)</t>
  </si>
  <si>
    <t>BIL.AKT.FAN.GMP{I,T,KAI}&gt;=SUM(BIL.AKT.FAN.GMP{I,CHF,KAI})(±0.5)</t>
  </si>
  <si>
    <t>'M251'!Q40&gt;=SUM('M252'!Q40)(±0.5)</t>
  </si>
  <si>
    <t>BIL.AKT.FAN.GMP{I,T,VPK}&gt;=SUM(BIL.AKT.FAN.GMP{I,CHF,VPK})(±0.5)</t>
  </si>
  <si>
    <t>'M251'!S40&gt;=SUM('M252'!S40)(±0.5)</t>
  </si>
  <si>
    <t>BIL.AKT.FAN.GMP{I,T,FVT}&gt;=SUM(BIL.AKT.FAN.GMP{I,CHF,FVT})(±0.5)</t>
  </si>
  <si>
    <t>'M251'!T40&gt;=SUM('M252'!T40)(±0.5)</t>
  </si>
  <si>
    <t>BIL.AKT.FAN.GMP{I,T,OEH}&gt;=SUM(BIL.AKT.FAN.GMP{I,CHF,OEH})(±0.5)</t>
  </si>
  <si>
    <t>'M251'!U40&gt;=SUM('M252'!U40)(±0.5)</t>
  </si>
  <si>
    <t>BIL.AKT.FAN.GMP{I,T,BUN}&gt;=SUM(BIL.AKT.FAN.GMP{I,CHF,BUN})(±0.5)</t>
  </si>
  <si>
    <t>'M251'!V40&gt;=SUM('M252'!V40)(±0.5)</t>
  </si>
  <si>
    <t>BIL.AKT.FAN.GMP{I,T,KAN}&gt;=SUM(BIL.AKT.FAN.GMP{I,CHF,KAN})(±0.5)</t>
  </si>
  <si>
    <t>'M251'!W40&gt;=SUM('M252'!W40)(±0.5)</t>
  </si>
  <si>
    <t>BIL.AKT.FAN.GMP{I,T,GEM}&gt;=SUM(BIL.AKT.FAN.GMP{I,CHF,GEM})(±0.5)</t>
  </si>
  <si>
    <t>'M251'!X40&gt;=SUM('M252'!X40)(±0.5)</t>
  </si>
  <si>
    <t>BIL.AKT.FAN.GMP{I,T,SOZ}&gt;=SUM(BIL.AKT.FAN.GMP{I,CHF,SOZ})(±0.5)</t>
  </si>
  <si>
    <t>'M251'!Z40&gt;=SUM('M252'!Z40)(±0.5)</t>
  </si>
  <si>
    <t>BIL.AKT.FAN.GMP{I,T,POE}&gt;=SUM(BIL.AKT.FAN.GMP{I,CHF,POE})(±0.5)</t>
  </si>
  <si>
    <t>'M251'!AA40&gt;=SUM('M252'!AA40)(±0.5)</t>
  </si>
  <si>
    <t>BIL.AKT.FAN.GMP{I,T,U}&gt;=SUM(BIL.AKT.FAN.GMP{I,CHF,U})(±0.5)</t>
  </si>
  <si>
    <t>'M251'!AB40&gt;=SUM('M252'!AB40)(±0.5)</t>
  </si>
  <si>
    <t>BIL.AKT.FAN.GMP{I,T,T}&gt;=SUM(BIL.AKT.FAN.GMP{I,CHF,T})(±0.5)</t>
  </si>
  <si>
    <t>'M251'!K41&gt;=SUM('M252'!K41)(±0.5)</t>
  </si>
  <si>
    <t>BIL.AKT.FAN.OBL{I,T,NFU}&gt;=SUM(BIL.AKT.FAN.OBL{I,CHF,NFU})(±0.5)</t>
  </si>
  <si>
    <t>'M251'!L41&gt;=SUM('M252'!L41)(±0.5)</t>
  </si>
  <si>
    <t>BIL.AKT.FAN.OBL{I,T,FUN}&gt;=SUM(BIL.AKT.FAN.OBL{I,CHF,FUN})(±0.5)</t>
  </si>
  <si>
    <t>'M251'!M41&gt;=SUM('M252'!M41)(±0.5)</t>
  </si>
  <si>
    <t>BIL.AKT.FAN.OBL{I,T,SNB}&gt;=SUM(BIL.AKT.FAN.OBL{I,CHF,SNB})(±0.5)</t>
  </si>
  <si>
    <t>'M251'!N41&gt;=SUM('M252'!N41)(±0.5)</t>
  </si>
  <si>
    <t>BIL.AKT.FAN.OBL{I,T,BAN}&gt;=SUM(BIL.AKT.FAN.OBL{I,CHF,BAN})(±0.5)</t>
  </si>
  <si>
    <t>'M251'!O41&gt;=SUM('M252'!O41)(±0.5)</t>
  </si>
  <si>
    <t>BIL.AKT.FAN.OBL{I,T,FVW}&gt;=SUM(BIL.AKT.FAN.OBL{I,CHF,FVW})(±0.5)</t>
  </si>
  <si>
    <t>'M251'!P41&gt;=SUM('M252'!P41)(±0.5)</t>
  </si>
  <si>
    <t>BIL.AKT.FAN.OBL{I,T,KAI}&gt;=SUM(BIL.AKT.FAN.OBL{I,CHF,KAI})(±0.5)</t>
  </si>
  <si>
    <t>'M251'!Q41&gt;=SUM('M252'!Q41)(±0.5)</t>
  </si>
  <si>
    <t>BIL.AKT.FAN.OBL{I,T,VPK}&gt;=SUM(BIL.AKT.FAN.OBL{I,CHF,VPK})(±0.5)</t>
  </si>
  <si>
    <t>'M251'!S41&gt;=SUM('M252'!S41)(±0.5)</t>
  </si>
  <si>
    <t>BIL.AKT.FAN.OBL{I,T,FVT}&gt;=SUM(BIL.AKT.FAN.OBL{I,CHF,FVT})(±0.5)</t>
  </si>
  <si>
    <t>'M251'!T41&gt;=SUM('M252'!T41)(±0.5)</t>
  </si>
  <si>
    <t>BIL.AKT.FAN.OBL{I,T,OEH}&gt;=SUM(BIL.AKT.FAN.OBL{I,CHF,OEH})(±0.5)</t>
  </si>
  <si>
    <t>'M251'!U41&gt;=SUM('M252'!U41)(±0.5)</t>
  </si>
  <si>
    <t>BIL.AKT.FAN.OBL{I,T,BUN}&gt;=SUM(BIL.AKT.FAN.OBL{I,CHF,BUN})(±0.5)</t>
  </si>
  <si>
    <t>'M251'!V41&gt;=SUM('M252'!V41)(±0.5)</t>
  </si>
  <si>
    <t>BIL.AKT.FAN.OBL{I,T,KAN}&gt;=SUM(BIL.AKT.FAN.OBL{I,CHF,KAN})(±0.5)</t>
  </si>
  <si>
    <t>'M251'!W41&gt;=SUM('M252'!W41)(±0.5)</t>
  </si>
  <si>
    <t>BIL.AKT.FAN.OBL{I,T,GEM}&gt;=SUM(BIL.AKT.FAN.OBL{I,CHF,GEM})(±0.5)</t>
  </si>
  <si>
    <t>'M251'!X41&gt;=SUM('M252'!X41)(±0.5)</t>
  </si>
  <si>
    <t>BIL.AKT.FAN.OBL{I,T,SOZ}&gt;=SUM(BIL.AKT.FAN.OBL{I,CHF,SOZ})(±0.5)</t>
  </si>
  <si>
    <t>'M251'!Z41&gt;=SUM('M252'!Z41)(±0.5)</t>
  </si>
  <si>
    <t>BIL.AKT.FAN.OBL{I,T,POE}&gt;=SUM(BIL.AKT.FAN.OBL{I,CHF,POE})(±0.5)</t>
  </si>
  <si>
    <t>'M251'!AA41&gt;=SUM('M252'!AA41)(±0.5)</t>
  </si>
  <si>
    <t>BIL.AKT.FAN.OBL{I,T,U}&gt;=SUM(BIL.AKT.FAN.OBL{I,CHF,U})(±0.5)</t>
  </si>
  <si>
    <t>'M251'!AB41&gt;=SUM('M252'!AB41)(±0.5)</t>
  </si>
  <si>
    <t>BIL.AKT.FAN.OBL{I,T,T}&gt;=SUM(BIL.AKT.FAN.OBL{I,CHF,T})(±0.5)</t>
  </si>
  <si>
    <t>'M251'!K42&gt;=SUM('M252'!K42)(±0.5)</t>
  </si>
  <si>
    <t>BIL.AKT.FAN.AKT{I,T,NFU}&gt;=SUM(BIL.AKT.FAN.AKT{I,CHF,NFU})(±0.5)</t>
  </si>
  <si>
    <t>'M251'!L42&gt;=SUM('M252'!L42)(±0.5)</t>
  </si>
  <si>
    <t>BIL.AKT.FAN.AKT{I,T,FUN}&gt;=SUM(BIL.AKT.FAN.AKT{I,CHF,FUN})(±0.5)</t>
  </si>
  <si>
    <t>'M251'!M42&gt;=SUM('M252'!M42)(±0.5)</t>
  </si>
  <si>
    <t>BIL.AKT.FAN.AKT{I,T,SNB}&gt;=SUM(BIL.AKT.FAN.AKT{I,CHF,SNB})(±0.5)</t>
  </si>
  <si>
    <t>'M251'!N42&gt;=SUM('M252'!N42)(±0.5)</t>
  </si>
  <si>
    <t>BIL.AKT.FAN.AKT{I,T,BAN}&gt;=SUM(BIL.AKT.FAN.AKT{I,CHF,BAN})(±0.5)</t>
  </si>
  <si>
    <t>'M251'!O42&gt;=SUM('M252'!O42)(±0.5)</t>
  </si>
  <si>
    <t>BIL.AKT.FAN.AKT{I,T,FVW}&gt;=SUM(BIL.AKT.FAN.AKT{I,CHF,FVW})(±0.5)</t>
  </si>
  <si>
    <t>'M251'!P42&gt;=SUM('M252'!P42)(±0.5)</t>
  </si>
  <si>
    <t>BIL.AKT.FAN.AKT{I,T,KAI}&gt;=SUM(BIL.AKT.FAN.AKT{I,CHF,KAI})(±0.5)</t>
  </si>
  <si>
    <t>'M251'!Q42&gt;=SUM('M252'!Q42)(±0.5)</t>
  </si>
  <si>
    <t>BIL.AKT.FAN.AKT{I,T,VPK}&gt;=SUM(BIL.AKT.FAN.AKT{I,CHF,VPK})(±0.5)</t>
  </si>
  <si>
    <t>'M251'!S42&gt;=SUM('M252'!S42)(±0.5)</t>
  </si>
  <si>
    <t>BIL.AKT.FAN.AKT{I,T,FVT}&gt;=SUM(BIL.AKT.FAN.AKT{I,CHF,FVT})(±0.5)</t>
  </si>
  <si>
    <t>'M251'!Z42&gt;=SUM('M252'!Z42)(±0.5)</t>
  </si>
  <si>
    <t>BIL.AKT.FAN.AKT{I,T,POE}&gt;=SUM(BIL.AKT.FAN.AKT{I,CHF,POE})(±0.5)</t>
  </si>
  <si>
    <t>'M251'!AA42&gt;=SUM('M252'!AA42)(±0.5)</t>
  </si>
  <si>
    <t>BIL.AKT.FAN.AKT{I,T,U}&gt;=SUM(BIL.AKT.FAN.AKT{I,CHF,U})(±0.5)</t>
  </si>
  <si>
    <t>'M251'!AB42&gt;=SUM('M252'!AB42)(±0.5)</t>
  </si>
  <si>
    <t>BIL.AKT.FAN.AKT{I,T,T}&gt;=SUM(BIL.AKT.FAN.AKT{I,CHF,T})(±0.5)</t>
  </si>
  <si>
    <t>'M251'!L43&gt;=SUM('M252'!L43)(±0.5)</t>
  </si>
  <si>
    <t>BIL.AKT.FAN.AKA{I,T,FUN}&gt;=SUM(BIL.AKT.FAN.AKA{I,CHF,FUN})(±0.5)</t>
  </si>
  <si>
    <t>'M251'!O43&gt;=SUM('M252'!O43)(±0.5)</t>
  </si>
  <si>
    <t>BIL.AKT.FAN.AKA{I,T,FVW}&gt;=SUM(BIL.AKT.FAN.AKA{I,CHF,FVW})(±0.5)</t>
  </si>
  <si>
    <t>'M251'!P43&gt;=SUM('M252'!P43)(±0.5)</t>
  </si>
  <si>
    <t>BIL.AKT.FAN.AKA{I,T,KAI}&gt;=SUM(BIL.AKT.FAN.AKA{I,CHF,KAI})(±0.5)</t>
  </si>
  <si>
    <t>'M251'!AB43&gt;=SUM('M252'!AB43)(±0.5)</t>
  </si>
  <si>
    <t>BIL.AKT.FAN.AKA{I,T,T}&gt;=SUM(BIL.AKT.FAN.AKA{I,CHF,T})(±0.5)</t>
  </si>
  <si>
    <t>'M251'!AA44&gt;=SUM('M252'!AA44)(±0.5)</t>
  </si>
  <si>
    <t>BIL.AKT.FAN.EDM{I,T,U}&gt;=SUM(BIL.AKT.FAN.EDM{I,CHF,U})(±0.5)</t>
  </si>
  <si>
    <t>'M251'!AB44&gt;=SUM('M252'!AB44)(±0.5)</t>
  </si>
  <si>
    <t>BIL.AKT.FAN.EDM{I,T,T}&gt;=SUM(BIL.AKT.FAN.EDM{I,CHF,T})(±0.5)</t>
  </si>
  <si>
    <t>'M251'!AA45&gt;=SUM('M252'!AA45)(±0.5)</t>
  </si>
  <si>
    <t>BIL.AKT.FAN.LIS{I,T,U}&gt;=SUM(BIL.AKT.FAN.LIS{I,CHF,U})(±0.5)</t>
  </si>
  <si>
    <t>'M251'!AB45&gt;=SUM('M252'!AB45)(±0.5)</t>
  </si>
  <si>
    <t>BIL.AKT.FAN.LIS{I,T,T}&gt;=SUM(BIL.AKT.FAN.LIS{I,CHF,T})(±0.5)</t>
  </si>
  <si>
    <t>'M251'!K46&gt;=SUM('M252'!K46)(±0.5)</t>
  </si>
  <si>
    <t>BIL.AKT.BET{I,T,NFU}&gt;=SUM(BIL.AKT.BET{I,CHF,NFU})(±0.5)</t>
  </si>
  <si>
    <t>'M251'!L46&gt;=SUM('M252'!L46)(±0.5)</t>
  </si>
  <si>
    <t>BIL.AKT.BET{I,T,FUN}&gt;=SUM(BIL.AKT.BET{I,CHF,FUN})(±0.5)</t>
  </si>
  <si>
    <t>'M251'!M46&gt;=SUM('M252'!M46)(±0.5)</t>
  </si>
  <si>
    <t>BIL.AKT.BET{I,T,SNB}&gt;=SUM(BIL.AKT.BET{I,CHF,SNB})(±0.5)</t>
  </si>
  <si>
    <t>'M251'!N46&gt;=SUM('M252'!N46)(±0.5)</t>
  </si>
  <si>
    <t>BIL.AKT.BET{I,T,BAN}&gt;=SUM(BIL.AKT.BET{I,CHF,BAN})(±0.5)</t>
  </si>
  <si>
    <t>'M251'!O46&gt;=SUM('M252'!O46)(±0.5)</t>
  </si>
  <si>
    <t>BIL.AKT.BET{I,T,FVW}&gt;=SUM(BIL.AKT.BET{I,CHF,FVW})(±0.5)</t>
  </si>
  <si>
    <t>'M251'!P46&gt;=SUM('M252'!P46)(±0.5)</t>
  </si>
  <si>
    <t>BIL.AKT.BET{I,T,KAI}&gt;=SUM(BIL.AKT.BET{I,CHF,KAI})(±0.5)</t>
  </si>
  <si>
    <t>'M251'!Q46&gt;=SUM('M252'!Q46)(±0.5)</t>
  </si>
  <si>
    <t>BIL.AKT.BET{I,T,VPK}&gt;=SUM(BIL.AKT.BET{I,CHF,VPK})(±0.5)</t>
  </si>
  <si>
    <t>'M251'!S46&gt;=SUM('M252'!S46)(±0.5)</t>
  </si>
  <si>
    <t>BIL.AKT.BET{I,T,FVT}&gt;=SUM(BIL.AKT.BET{I,CHF,FVT})(±0.5)</t>
  </si>
  <si>
    <t>'M251'!Z46&gt;=SUM('M252'!Z46)(±0.5)</t>
  </si>
  <si>
    <t>BIL.AKT.BET{I,T,POE}&gt;=SUM(BIL.AKT.BET{I,CHF,POE})(±0.5)</t>
  </si>
  <si>
    <t>'M251'!AA46&gt;=SUM('M252'!AA46)(±0.5)</t>
  </si>
  <si>
    <t>BIL.AKT.BET{I,T,U}&gt;=SUM(BIL.AKT.BET{I,CHF,U})(±0.5)</t>
  </si>
  <si>
    <t>'M251'!AB46&gt;=SUM('M252'!AB46)(±0.5)</t>
  </si>
  <si>
    <t>BIL.AKT.BET{I,T,T}&gt;=SUM(BIL.AKT.BET{I,CHF,T})(±0.5)</t>
  </si>
  <si>
    <t>'M251'!K47&gt;=SUM('M252'!K47)(±0.5)</t>
  </si>
  <si>
    <t>BIL.AKT.AUA{I,T,NFU}&gt;=SUM(BIL.AKT.AUA{I,CHF,NFU})(±0.5)</t>
  </si>
  <si>
    <t>'M251'!L47&gt;=SUM('M252'!L47)(±0.5)</t>
  </si>
  <si>
    <t>BIL.AKT.AUA{I,T,FUN}&gt;=SUM(BIL.AKT.AUA{I,CHF,FUN})(±0.5)</t>
  </si>
  <si>
    <t>'M251'!M47&gt;=SUM('M252'!M47)(±0.5)</t>
  </si>
  <si>
    <t>BIL.AKT.AUA{I,T,SNB}&gt;=SUM(BIL.AKT.AUA{I,CHF,SNB})(±0.5)</t>
  </si>
  <si>
    <t>'M251'!N47&gt;=SUM('M252'!N47)(±0.5)</t>
  </si>
  <si>
    <t>BIL.AKT.AUA{I,T,BAN}&gt;=SUM(BIL.AKT.AUA{I,CHF,BAN})(±0.5)</t>
  </si>
  <si>
    <t>'M251'!O47&gt;=SUM('M252'!O47)(±0.5)</t>
  </si>
  <si>
    <t>BIL.AKT.AUA{I,T,FVW}&gt;=SUM(BIL.AKT.AUA{I,CHF,FVW})(±0.5)</t>
  </si>
  <si>
    <t>'M251'!P47&gt;=SUM('M252'!P47)(±0.5)</t>
  </si>
  <si>
    <t>BIL.AKT.AUA{I,T,KAI}&gt;=SUM(BIL.AKT.AUA{I,CHF,KAI})(±0.5)</t>
  </si>
  <si>
    <t>'M251'!Q47&gt;=SUM('M252'!Q47)(±0.5)</t>
  </si>
  <si>
    <t>BIL.AKT.AUA{I,T,VPK}&gt;=SUM(BIL.AKT.AUA{I,CHF,VPK})(±0.5)</t>
  </si>
  <si>
    <t>'M251'!R47&gt;=SUM('M252'!R47)(±0.5)</t>
  </si>
  <si>
    <t>BIL.AKT.AUA{I,T,PKA}&gt;=SUM(BIL.AKT.AUA{I,CHF,PKA})(±0.5)</t>
  </si>
  <si>
    <t>'M251'!S47&gt;=SUM('M252'!S47)(±0.5)</t>
  </si>
  <si>
    <t>BIL.AKT.AUA{I,T,FVT}&gt;=SUM(BIL.AKT.AUA{I,CHF,FVT})(±0.5)</t>
  </si>
  <si>
    <t>'M251'!T47&gt;=SUM('M252'!T47)(±0.5)</t>
  </si>
  <si>
    <t>BIL.AKT.AUA{I,T,OEH}&gt;=SUM(BIL.AKT.AUA{I,CHF,OEH})(±0.5)</t>
  </si>
  <si>
    <t>'M251'!U47&gt;=SUM('M252'!U47)(±0.5)</t>
  </si>
  <si>
    <t>BIL.AKT.AUA{I,T,BUN}&gt;=SUM(BIL.AKT.AUA{I,CHF,BUN})(±0.5)</t>
  </si>
  <si>
    <t>'M251'!V47&gt;=SUM('M252'!V47)(±0.5)</t>
  </si>
  <si>
    <t>BIL.AKT.AUA{I,T,KAN}&gt;=SUM(BIL.AKT.AUA{I,CHF,KAN})(±0.5)</t>
  </si>
  <si>
    <t>'M251'!W47&gt;=SUM('M252'!W47)(±0.5)</t>
  </si>
  <si>
    <t>BIL.AKT.AUA{I,T,GEM}&gt;=SUM(BIL.AKT.AUA{I,CHF,GEM})(±0.5)</t>
  </si>
  <si>
    <t>'M251'!X47&gt;=SUM('M252'!X47)(±0.5)</t>
  </si>
  <si>
    <t>BIL.AKT.AUA{I,T,SOZ}&gt;=SUM(BIL.AKT.AUA{I,CHF,SOZ})(±0.5)</t>
  </si>
  <si>
    <t>'M251'!Y47&gt;=SUM('M252'!Y47)(±0.5)</t>
  </si>
  <si>
    <t>BIL.AKT.AUA{I,T,PHA}&gt;=SUM(BIL.AKT.AUA{I,CHF,PHA})(±0.5)</t>
  </si>
  <si>
    <t>'M251'!Z47&gt;=SUM('M252'!Z47)(±0.5)</t>
  </si>
  <si>
    <t>BIL.AKT.AUA{I,T,POE}&gt;=SUM(BIL.AKT.AUA{I,CHF,POE})(±0.5)</t>
  </si>
  <si>
    <t>'M251'!AA47&gt;=SUM('M252'!AA47)(±0.5)</t>
  </si>
  <si>
    <t>BIL.AKT.AUA{I,T,U}&gt;=SUM(BIL.AKT.AUA{I,CHF,U})(±0.5)</t>
  </si>
  <si>
    <t>'M251'!AB47&gt;=SUM('M252'!AB47)(±0.5)</t>
  </si>
  <si>
    <t>BIL.AKT.AUA{I,T,T}&gt;=SUM(BIL.AKT.AUA{I,CHF,T})(±0.5)</t>
  </si>
  <si>
    <t>'M251'!K48&gt;=SUM('M252'!K48)(±0.5)</t>
  </si>
  <si>
    <t>BIL.AKT.AUA.NML{I,T,NFU}&gt;=SUM(BIL.AKT.AUA.NML{I,CHF,NFU})(±0.5)</t>
  </si>
  <si>
    <t>'M251'!L48&gt;=SUM('M252'!L48)(±0.5)</t>
  </si>
  <si>
    <t>BIL.AKT.AUA.NML{I,T,FUN}&gt;=SUM(BIL.AKT.AUA.NML{I,CHF,FUN})(±0.5)</t>
  </si>
  <si>
    <t>'M251'!M48&gt;=SUM('M252'!M48)(±0.5)</t>
  </si>
  <si>
    <t>BIL.AKT.AUA.NML{I,T,SNB}&gt;=SUM(BIL.AKT.AUA.NML{I,CHF,SNB})(±0.5)</t>
  </si>
  <si>
    <t>'M251'!N48&gt;=SUM('M252'!N48)(±0.5)</t>
  </si>
  <si>
    <t>BIL.AKT.AUA.NML{I,T,BAN}&gt;=SUM(BIL.AKT.AUA.NML{I,CHF,BAN})(±0.5)</t>
  </si>
  <si>
    <t>'M251'!O48&gt;=SUM('M252'!O48)(±0.5)</t>
  </si>
  <si>
    <t>BIL.AKT.AUA.NML{I,T,FVW}&gt;=SUM(BIL.AKT.AUA.NML{I,CHF,FVW})(±0.5)</t>
  </si>
  <si>
    <t>'M251'!P48&gt;=SUM('M252'!P48)(±0.5)</t>
  </si>
  <si>
    <t>BIL.AKT.AUA.NML{I,T,KAI}&gt;=SUM(BIL.AKT.AUA.NML{I,CHF,KAI})(±0.5)</t>
  </si>
  <si>
    <t>'M251'!Q48&gt;=SUM('M252'!Q48)(±0.5)</t>
  </si>
  <si>
    <t>BIL.AKT.AUA.NML{I,T,VPK}&gt;=SUM(BIL.AKT.AUA.NML{I,CHF,VPK})(±0.5)</t>
  </si>
  <si>
    <t>'M251'!R48&gt;=SUM('M252'!R48)(±0.5)</t>
  </si>
  <si>
    <t>BIL.AKT.AUA.NML{I,T,PKA}&gt;=SUM(BIL.AKT.AUA.NML{I,CHF,PKA})(±0.5)</t>
  </si>
  <si>
    <t>'M251'!S48&gt;=SUM('M252'!S48)(±0.5)</t>
  </si>
  <si>
    <t>BIL.AKT.AUA.NML{I,T,FVT}&gt;=SUM(BIL.AKT.AUA.NML{I,CHF,FVT})(±0.5)</t>
  </si>
  <si>
    <t>'M251'!T48&gt;=SUM('M252'!T48)(±0.5)</t>
  </si>
  <si>
    <t>BIL.AKT.AUA.NML{I,T,OEH}&gt;=SUM(BIL.AKT.AUA.NML{I,CHF,OEH})(±0.5)</t>
  </si>
  <si>
    <t>'M251'!U48&gt;=SUM('M252'!U48)(±0.5)</t>
  </si>
  <si>
    <t>BIL.AKT.AUA.NML{I,T,BUN}&gt;=SUM(BIL.AKT.AUA.NML{I,CHF,BUN})(±0.5)</t>
  </si>
  <si>
    <t>'M251'!V48&gt;=SUM('M252'!V48)(±0.5)</t>
  </si>
  <si>
    <t>BIL.AKT.AUA.NML{I,T,KAN}&gt;=SUM(BIL.AKT.AUA.NML{I,CHF,KAN})(±0.5)</t>
  </si>
  <si>
    <t>'M251'!W48&gt;=SUM('M252'!W48)(±0.5)</t>
  </si>
  <si>
    <t>BIL.AKT.AUA.NML{I,T,GEM}&gt;=SUM(BIL.AKT.AUA.NML{I,CHF,GEM})(±0.5)</t>
  </si>
  <si>
    <t>'M251'!X48&gt;=SUM('M252'!X48)(±0.5)</t>
  </si>
  <si>
    <t>BIL.AKT.AUA.NML{I,T,SOZ}&gt;=SUM(BIL.AKT.AUA.NML{I,CHF,SOZ})(±0.5)</t>
  </si>
  <si>
    <t>'M251'!Y48&gt;=SUM('M252'!Y48)(±0.5)</t>
  </si>
  <si>
    <t>BIL.AKT.AUA.NML{I,T,PHA}&gt;=SUM(BIL.AKT.AUA.NML{I,CHF,PHA})(±0.5)</t>
  </si>
  <si>
    <t>'M251'!Z48&gt;=SUM('M252'!Z48)(±0.5)</t>
  </si>
  <si>
    <t>BIL.AKT.AUA.NML{I,T,POE}&gt;=SUM(BIL.AKT.AUA.NML{I,CHF,POE})(±0.5)</t>
  </si>
  <si>
    <t>'M251'!AA48&gt;=SUM('M252'!AA48)(±0.5)</t>
  </si>
  <si>
    <t>BIL.AKT.AUA.NML{I,T,U}&gt;=SUM(BIL.AKT.AUA.NML{I,CHF,U})(±0.5)</t>
  </si>
  <si>
    <t>'M251'!AB48&gt;=SUM('M252'!AB48)(±0.5)</t>
  </si>
  <si>
    <t>BIL.AKT.AUA.NML{I,T,T}&gt;=SUM(BIL.AKT.AUA.NML{I,CHF,T})(±0.5)</t>
  </si>
  <si>
    <t>'M251'!K49&gt;=SUM('M252'!K49)(±0.5)</t>
  </si>
  <si>
    <t>BIL.AKT.TOT{I,T,NFU}&gt;=SUM(BIL.AKT.TOT{I,CHF,NFU})(±0.5)</t>
  </si>
  <si>
    <t>'M251'!L49&gt;=SUM('M252'!L49)(±0.5)</t>
  </si>
  <si>
    <t>BIL.AKT.TOT{I,T,FUN}&gt;=SUM(BIL.AKT.TOT{I,CHF,FUN})(±0.5)</t>
  </si>
  <si>
    <t>'M251'!M49&gt;=SUM('M252'!M49)(±0.5)</t>
  </si>
  <si>
    <t>BIL.AKT.TOT{I,T,SNB}&gt;=SUM(BIL.AKT.TOT{I,CHF,SNB})(±0.5)</t>
  </si>
  <si>
    <t>'M251'!N49&gt;=SUM('M252'!N49)(±0.5)</t>
  </si>
  <si>
    <t>BIL.AKT.TOT{I,T,BAN}&gt;=SUM(BIL.AKT.TOT{I,CHF,BAN})(±0.5)</t>
  </si>
  <si>
    <t>'M251'!O49&gt;=SUM('M252'!O49)(±0.5)</t>
  </si>
  <si>
    <t>BIL.AKT.TOT{I,T,FVW}&gt;=SUM(BIL.AKT.TOT{I,CHF,FVW})(±0.5)</t>
  </si>
  <si>
    <t>'M251'!P49&gt;=SUM('M252'!P49)(±0.5)</t>
  </si>
  <si>
    <t>BIL.AKT.TOT{I,T,KAI}&gt;=SUM(BIL.AKT.TOT{I,CHF,KAI})(±0.5)</t>
  </si>
  <si>
    <t>'M251'!Q49&gt;=SUM('M252'!Q49)(±0.5)</t>
  </si>
  <si>
    <t>BIL.AKT.TOT{I,T,VPK}&gt;=SUM(BIL.AKT.TOT{I,CHF,VPK})(±0.5)</t>
  </si>
  <si>
    <t>'M251'!R49&gt;=SUM('M252'!R49)(±0.5)</t>
  </si>
  <si>
    <t>BIL.AKT.TOT{I,T,PKA}&gt;=SUM(BIL.AKT.TOT{I,CHF,PKA})(±0.5)</t>
  </si>
  <si>
    <t>'M251'!S49&gt;=SUM('M252'!S49)(±0.5)</t>
  </si>
  <si>
    <t>BIL.AKT.TOT{I,T,FVT}&gt;=SUM(BIL.AKT.TOT{I,CHF,FVT})(±0.5)</t>
  </si>
  <si>
    <t>'M251'!T49&gt;=SUM('M252'!T49)(±0.5)</t>
  </si>
  <si>
    <t>BIL.AKT.TOT{I,T,OEH}&gt;=SUM(BIL.AKT.TOT{I,CHF,OEH})(±0.5)</t>
  </si>
  <si>
    <t>'M251'!U49&gt;=SUM('M252'!U49)(±0.5)</t>
  </si>
  <si>
    <t>BIL.AKT.TOT{I,T,BUN}&gt;=SUM(BIL.AKT.TOT{I,CHF,BUN})(±0.5)</t>
  </si>
  <si>
    <t>'M251'!V49&gt;=SUM('M252'!V49)(±0.5)</t>
  </si>
  <si>
    <t>BIL.AKT.TOT{I,T,KAN}&gt;=SUM(BIL.AKT.TOT{I,CHF,KAN})(±0.5)</t>
  </si>
  <si>
    <t>'M251'!W49&gt;=SUM('M252'!W49)(±0.5)</t>
  </si>
  <si>
    <t>BIL.AKT.TOT{I,T,GEM}&gt;=SUM(BIL.AKT.TOT{I,CHF,GEM})(±0.5)</t>
  </si>
  <si>
    <t>'M251'!X49&gt;=SUM('M252'!X49)(±0.5)</t>
  </si>
  <si>
    <t>BIL.AKT.TOT{I,T,SOZ}&gt;=SUM(BIL.AKT.TOT{I,CHF,SOZ})(±0.5)</t>
  </si>
  <si>
    <t>'M251'!Y49&gt;=SUM('M252'!Y49)(±0.5)</t>
  </si>
  <si>
    <t>BIL.AKT.TOT{I,T,PHA}&gt;=SUM(BIL.AKT.TOT{I,CHF,PHA})(±0.5)</t>
  </si>
  <si>
    <t>'M251'!Z49&gt;=SUM('M252'!Z49)(±0.5)</t>
  </si>
  <si>
    <t>BIL.AKT.TOT{I,T,POE}&gt;=SUM(BIL.AKT.TOT{I,CHF,POE})(±0.5)</t>
  </si>
  <si>
    <t>'M251'!AA49&gt;=SUM('M252'!AA49)(±0.5)</t>
  </si>
  <si>
    <t>BIL.AKT.TOT{I,T,U}&gt;=SUM(BIL.AKT.TOT{I,CHF,U})(±0.5)</t>
  </si>
  <si>
    <t>'M251'!AB49&gt;=SUM('M252'!AB49)(±0.5)</t>
  </si>
  <si>
    <t>BIL.AKT.TOT{I,T,T}&gt;=SUM(BIL.AKT.TOT{I,CHF,T})(±0.5)</t>
  </si>
  <si>
    <t>MONA_US_D.D002</t>
  </si>
  <si>
    <t>Total Fälligkeit</t>
  </si>
  <si>
    <t>L22=SUM(L23,L24,L25)(±0.5)</t>
  </si>
  <si>
    <t>BIL.AKT.FBA{I,T,FUN,T}=SUM(BIL.AKT.FBA{I,T,FUN,ASI},BIL.AKT.FBA{I,T,FUN,KUE},BIL.AKT.FBA{I,T,FUN,RLZ})(±0.5)</t>
  </si>
  <si>
    <t>M22=SUM(M23,M24,M25)(±0.5)</t>
  </si>
  <si>
    <t>BIL.AKT.FBA{I,T,SNB,T}=SUM(BIL.AKT.FBA{I,T,SNB,ASI},BIL.AKT.FBA{I,T,SNB,KUE},BIL.AKT.FBA{I,T,SNB,RLZ})(±0.5)</t>
  </si>
  <si>
    <t>N22=SUM(N23,N24,N25)(±0.5)</t>
  </si>
  <si>
    <t>BIL.AKT.FBA{I,T,BAN,T}=SUM(BIL.AKT.FBA{I,T,BAN,ASI},BIL.AKT.FBA{I,T,BAN,KUE},BIL.AKT.FBA{I,T,BAN,RLZ})(±0.5)</t>
  </si>
  <si>
    <t>S22=SUM(S23,S24,S25)(±0.5)</t>
  </si>
  <si>
    <t>BIL.AKT.FBA{I,T,FVT,T}=SUM(BIL.AKT.FBA{I,T,FVT,ASI},BIL.AKT.FBA{I,T,FVT,KUE},BIL.AKT.FBA{I,T,FVT,RLZ})(±0.5)</t>
  </si>
  <si>
    <t>AB22=SUM(AB23,AB24,AB25)(±0.5)</t>
  </si>
  <si>
    <t>BIL.AKT.FBA{I,T,T,T}=SUM(BIL.AKT.FBA{I,T,T,ASI},BIL.AKT.FBA{I,T,T,KUE},BIL.AKT.FBA{I,T,T,RLZ})(±0.5)</t>
  </si>
  <si>
    <t>MONA_US_D.D004</t>
  </si>
  <si>
    <t>Total Deckung</t>
  </si>
  <si>
    <t>K27=SUM(K29,K28)(±0.5)</t>
  </si>
  <si>
    <t>BIL.AKT.FKU{I,T,NFU,T}=SUM(BIL.AKT.FKU{I,T,NFU,GED},BIL.AKT.FKU{I,T,NFU,UNG})(±0.5)</t>
  </si>
  <si>
    <t>L27=SUM(L29,L28)(±0.5)</t>
  </si>
  <si>
    <t>BIL.AKT.FKU{I,T,FUN,T}=SUM(BIL.AKT.FKU{I,T,FUN,GED},BIL.AKT.FKU{I,T,FUN,UNG})(±0.5)</t>
  </si>
  <si>
    <t>O27=SUM(O29,O28)(±0.5)</t>
  </si>
  <si>
    <t>BIL.AKT.FKU{I,T,FVW,T}=SUM(BIL.AKT.FKU{I,T,FVW,GED},BIL.AKT.FKU{I,T,FVW,UNG})(±0.5)</t>
  </si>
  <si>
    <t>P27=SUM(P29,P28)(±0.5)</t>
  </si>
  <si>
    <t>BIL.AKT.FKU{I,T,KAI,T}=SUM(BIL.AKT.FKU{I,T,KAI,GED},BIL.AKT.FKU{I,T,KAI,UNG})(±0.5)</t>
  </si>
  <si>
    <t>Q27=SUM(Q29,Q28)(±0.5)</t>
  </si>
  <si>
    <t>BIL.AKT.FKU{I,T,VPK,T}=SUM(BIL.AKT.FKU{I,T,VPK,GED},BIL.AKT.FKU{I,T,VPK,UNG})(±0.5)</t>
  </si>
  <si>
    <t>R27=SUM(R29,R28)(±0.5)</t>
  </si>
  <si>
    <t>BIL.AKT.FKU{I,T,PKA,T}=SUM(BIL.AKT.FKU{I,T,PKA,GED},BIL.AKT.FKU{I,T,PKA,UNG})(±0.5)</t>
  </si>
  <si>
    <t>S27=SUM(S29,S28)(±0.5)</t>
  </si>
  <si>
    <t>BIL.AKT.FKU{I,T,FVT,T}=SUM(BIL.AKT.FKU{I,T,FVT,GED},BIL.AKT.FKU{I,T,FVT,UNG})(±0.5)</t>
  </si>
  <si>
    <t>T27=SUM(T29,T28)(±0.5)</t>
  </si>
  <si>
    <t>BIL.AKT.FKU{I,T,OEH,T}=SUM(BIL.AKT.FKU{I,T,OEH,GED},BIL.AKT.FKU{I,T,OEH,UNG})(±0.5)</t>
  </si>
  <si>
    <t>U27=SUM(U29,U28)(±0.5)</t>
  </si>
  <si>
    <t>BIL.AKT.FKU{I,T,BUN,T}=SUM(BIL.AKT.FKU{I,T,BUN,GED},BIL.AKT.FKU{I,T,BUN,UNG})(±0.5)</t>
  </si>
  <si>
    <t>V27=SUM(V29,V28)(±0.5)</t>
  </si>
  <si>
    <t>BIL.AKT.FKU{I,T,KAN,T}=SUM(BIL.AKT.FKU{I,T,KAN,GED},BIL.AKT.FKU{I,T,KAN,UNG})(±0.5)</t>
  </si>
  <si>
    <t>W27=SUM(W29,W28)(±0.5)</t>
  </si>
  <si>
    <t>BIL.AKT.FKU{I,T,GEM,T}=SUM(BIL.AKT.FKU{I,T,GEM,GED},BIL.AKT.FKU{I,T,GEM,UNG})(±0.5)</t>
  </si>
  <si>
    <t>X27=SUM(X29,X28)(±0.5)</t>
  </si>
  <si>
    <t>BIL.AKT.FKU{I,T,SOZ,T}=SUM(BIL.AKT.FKU{I,T,SOZ,GED},BIL.AKT.FKU{I,T,SOZ,UNG})(±0.5)</t>
  </si>
  <si>
    <t>Y27=SUM(Y29,Y28)(±0.5)</t>
  </si>
  <si>
    <t>BIL.AKT.FKU{I,T,PHA,T}=SUM(BIL.AKT.FKU{I,T,PHA,GED},BIL.AKT.FKU{I,T,PHA,UNG})(±0.5)</t>
  </si>
  <si>
    <t>Z27=SUM(Z29,Z28)(±0.5)</t>
  </si>
  <si>
    <t>BIL.AKT.FKU{I,T,POE,T}=SUM(BIL.AKT.FKU{I,T,POE,GED},BIL.AKT.FKU{I,T,POE,UNG})(±0.5)</t>
  </si>
  <si>
    <t>AA27=SUM(AA29,AA28)(±0.5)</t>
  </si>
  <si>
    <t>BIL.AKT.FKU{I,T,U,T}=SUM(BIL.AKT.FKU{I,T,U,GED},BIL.AKT.FKU{I,T,U,UNG})(±0.5)</t>
  </si>
  <si>
    <t>AB27=SUM(AB29,AB28)(±0.5)</t>
  </si>
  <si>
    <t>BIL.AKT.FKU{I,T,T,T}=SUM(BIL.AKT.FKU{I,T,T,GED},BIL.AKT.FKU{I,T,T,UNG})(±0.5)</t>
  </si>
  <si>
    <t>MONA_US_D.D005</t>
  </si>
  <si>
    <t>Total Total Sektorale Gliederung nach ESVG</t>
  </si>
  <si>
    <t>AB21=SUM(L21,T21,AA21)(±0.5)</t>
  </si>
  <si>
    <t>BIL.AKT.FMI{I,T,T}=SUM(BIL.AKT.FMI{I,T,FUN},BIL.AKT.FMI{I,T,OEH},BIL.AKT.FMI{I,T,U})(±0.5)</t>
  </si>
  <si>
    <t>AB22=SUM(L22)(±0.5)</t>
  </si>
  <si>
    <t>BIL.AKT.FBA{I,T,T,T}=SUM(BIL.AKT.FBA{I,T,FUN,T})(±0.5)</t>
  </si>
  <si>
    <t>AB23=SUM(L23)(±0.5)</t>
  </si>
  <si>
    <t>BIL.AKT.FBA{I,T,T,ASI}=SUM(BIL.AKT.FBA{I,T,FUN,ASI})(±0.5)</t>
  </si>
  <si>
    <t>AB24=SUM(L24)(±0.5)</t>
  </si>
  <si>
    <t>BIL.AKT.FBA{I,T,T,KUE}=SUM(BIL.AKT.FBA{I,T,FUN,KUE})(±0.5)</t>
  </si>
  <si>
    <t>AB25=SUM(L25)(±0.5)</t>
  </si>
  <si>
    <t>BIL.AKT.FBA{I,T,T,RLZ}=SUM(BIL.AKT.FBA{I,T,FUN,RLZ})(±0.5)</t>
  </si>
  <si>
    <t>AB26=SUM(L26,K26,T26,Y26,Z26,X26,AA26)(±0.5)</t>
  </si>
  <si>
    <t>BIL.AKT.WFG{I,T,T}=SUM(BIL.AKT.WFG{I,T,FUN},BIL.AKT.WFG{I,T,NFU},BIL.AKT.WFG{I,T,OEH},BIL.AKT.WFG{I,T,PHA},BIL.AKT.WFG{I,T,POE},BIL.AKT.WFG{I,T,SOZ},BIL.AKT.WFG{I,T,U})(±0.5)</t>
  </si>
  <si>
    <t>AB27=SUM(L27,K27,T27,Y27,Z27,X27,AA27)(±0.5)</t>
  </si>
  <si>
    <t>BIL.AKT.FKU{I,T,T,T}=SUM(BIL.AKT.FKU{I,T,FUN,T},BIL.AKT.FKU{I,T,NFU,T},BIL.AKT.FKU{I,T,OEH,T},BIL.AKT.FKU{I,T,PHA,T},BIL.AKT.FKU{I,T,POE,T},BIL.AKT.FKU{I,T,SOZ,T},BIL.AKT.FKU{I,T,U,T})(±0.5)</t>
  </si>
  <si>
    <t>AB28=SUM(L28,K28,T28,Y28,Z28,X28,AA28)(±0.5)</t>
  </si>
  <si>
    <t>BIL.AKT.FKU{I,T,T,UNG}=SUM(BIL.AKT.FKU{I,T,FUN,UNG},BIL.AKT.FKU{I,T,NFU,UNG},BIL.AKT.FKU{I,T,OEH,UNG},BIL.AKT.FKU{I,T,PHA,UNG},BIL.AKT.FKU{I,T,POE,UNG},BIL.AKT.FKU{I,T,SOZ,UNG},BIL.AKT.FKU{I,T,U,UNG})(±0.5)</t>
  </si>
  <si>
    <t>AB29=SUM(L29,K29,T29,Y29,Z29,X29,AA29)(±0.5)</t>
  </si>
  <si>
    <t>BIL.AKT.FKU{I,T,T,GED}=SUM(BIL.AKT.FKU{I,T,FUN,GED},BIL.AKT.FKU{I,T,NFU,GED},BIL.AKT.FKU{I,T,OEH,GED},BIL.AKT.FKU{I,T,PHA,GED},BIL.AKT.FKU{I,T,POE,GED},BIL.AKT.FKU{I,T,SOZ,GED},BIL.AKT.FKU{I,T,U,GED})(±0.5)</t>
  </si>
  <si>
    <t>AB30=SUM(L30,K30,T30,Y30,Z30,X30,AA30)(±0.5)</t>
  </si>
  <si>
    <t>BIL.AKT.HYP{I,T,T}=SUM(BIL.AKT.HYP{I,T,FUN},BIL.AKT.HYP{I,T,NFU},BIL.AKT.HYP{I,T,OEH},BIL.AKT.HYP{I,T,PHA},BIL.AKT.HYP{I,T,POE},BIL.AKT.HYP{I,T,SOZ},BIL.AKT.HYP{I,T,U})(±0.5)</t>
  </si>
  <si>
    <t>AB31=SUM(L31,K31,T31,Z31,X31,AA31)(±0.5)</t>
  </si>
  <si>
    <t>BIL.AKT.HGE{I,T,T}=SUM(BIL.AKT.HGE{I,T,FUN},BIL.AKT.HGE{I,T,NFU},BIL.AKT.HGE{I,T,OEH},BIL.AKT.HGE{I,T,POE},BIL.AKT.HGE{I,T,SOZ},BIL.AKT.HGE{I,T,U})(±0.5)</t>
  </si>
  <si>
    <t>AB32=SUM(L32,K32,T32,Z32,X32,AA32)(±0.5)</t>
  </si>
  <si>
    <t>BIL.AKT.HGE.GMP{I,T,T}=SUM(BIL.AKT.HGE.GMP{I,T,FUN},BIL.AKT.HGE.GMP{I,T,NFU},BIL.AKT.HGE.GMP{I,T,OEH},BIL.AKT.HGE.GMP{I,T,POE},BIL.AKT.HGE.GMP{I,T,SOZ},BIL.AKT.HGE.GMP{I,T,U})(±0.5)</t>
  </si>
  <si>
    <t>AB33=SUM(L33,K33,T33,Z33,X33,AA33)(±0.5)</t>
  </si>
  <si>
    <t>BIL.AKT.HGE.OBL{I,T,T}=SUM(BIL.AKT.HGE.OBL{I,T,FUN},BIL.AKT.HGE.OBL{I,T,NFU},BIL.AKT.HGE.OBL{I,T,OEH},BIL.AKT.HGE.OBL{I,T,POE},BIL.AKT.HGE.OBL{I,T,SOZ},BIL.AKT.HGE.OBL{I,T,U})(±0.5)</t>
  </si>
  <si>
    <t>AB34=SUM(L34,K34,Z34,AA34)(±0.5)</t>
  </si>
  <si>
    <t>BIL.AKT.HGE.AKT{I,T,T}=SUM(BIL.AKT.HGE.AKT{I,T,FUN},BIL.AKT.HGE.AKT{I,T,NFU},BIL.AKT.HGE.AKT{I,T,POE},BIL.AKT.HGE.AKT{I,T,U})(±0.5)</t>
  </si>
  <si>
    <t>AB35=SUM(L35)(±0.5)</t>
  </si>
  <si>
    <t>BIL.AKT.HGE.AKA{I,T,T}=SUM(BIL.AKT.HGE.AKA{I,T,FUN})(±0.5)</t>
  </si>
  <si>
    <t>AB36=SUM(AA36)(±0.5)</t>
  </si>
  <si>
    <t>BIL.AKT.HGE.EDM{I,T,T}=SUM(BIL.AKT.HGE.EDM{I,T,U})(±0.5)</t>
  </si>
  <si>
    <t>AB37=SUM(L37,K37,T37,Y37,Z37,X37,AA37)(±0.5)</t>
  </si>
  <si>
    <t>BIL.AKT.WBW{I,T,T}=SUM(BIL.AKT.WBW{I,T,FUN},BIL.AKT.WBW{I,T,NFU},BIL.AKT.WBW{I,T,OEH},BIL.AKT.WBW{I,T,PHA},BIL.AKT.WBW{I,T,POE},BIL.AKT.WBW{I,T,SOZ},BIL.AKT.WBW{I,T,U})(±0.5)</t>
  </si>
  <si>
    <t>AB38=SUM(L38,K38,T38,Y38,Z38,X38,AA38)(±0.5)</t>
  </si>
  <si>
    <t>BIL.AKT.FFV{I,T,T}=SUM(BIL.AKT.FFV{I,T,FUN},BIL.AKT.FFV{I,T,NFU},BIL.AKT.FFV{I,T,OEH},BIL.AKT.FFV{I,T,PHA},BIL.AKT.FFV{I,T,POE},BIL.AKT.FFV{I,T,SOZ},BIL.AKT.FFV{I,T,U})(±0.5)</t>
  </si>
  <si>
    <t>AB39=SUM(L39,K39,T39,Z39,X39,AA39)(±0.5)</t>
  </si>
  <si>
    <t>BIL.AKT.FAN{I,T,T}=SUM(BIL.AKT.FAN{I,T,FUN},BIL.AKT.FAN{I,T,NFU},BIL.AKT.FAN{I,T,OEH},BIL.AKT.FAN{I,T,POE},BIL.AKT.FAN{I,T,SOZ},BIL.AKT.FAN{I,T,U})(±0.5)</t>
  </si>
  <si>
    <t>AB40=SUM(L40,K40,T40,Z40,X40,AA40)(±0.5)</t>
  </si>
  <si>
    <t>BIL.AKT.FAN.GMP{I,T,T}=SUM(BIL.AKT.FAN.GMP{I,T,FUN},BIL.AKT.FAN.GMP{I,T,NFU},BIL.AKT.FAN.GMP{I,T,OEH},BIL.AKT.FAN.GMP{I,T,POE},BIL.AKT.FAN.GMP{I,T,SOZ},BIL.AKT.FAN.GMP{I,T,U})(±0.5)</t>
  </si>
  <si>
    <t>AB41=SUM(L41,K41,T41,Z41,X41,AA41)(±0.5)</t>
  </si>
  <si>
    <t>BIL.AKT.FAN.OBL{I,T,T}=SUM(BIL.AKT.FAN.OBL{I,T,FUN},BIL.AKT.FAN.OBL{I,T,NFU},BIL.AKT.FAN.OBL{I,T,OEH},BIL.AKT.FAN.OBL{I,T,POE},BIL.AKT.FAN.OBL{I,T,SOZ},BIL.AKT.FAN.OBL{I,T,U})(±0.5)</t>
  </si>
  <si>
    <t>AB42=SUM(L42,K42,Z42,AA42)(±0.5)</t>
  </si>
  <si>
    <t>BIL.AKT.FAN.AKT{I,T,T}=SUM(BIL.AKT.FAN.AKT{I,T,FUN},BIL.AKT.FAN.AKT{I,T,NFU},BIL.AKT.FAN.AKT{I,T,POE},BIL.AKT.FAN.AKT{I,T,U})(±0.5)</t>
  </si>
  <si>
    <t>AB43=SUM(L43)(±0.5)</t>
  </si>
  <si>
    <t>BIL.AKT.FAN.AKA{I,T,T}=SUM(BIL.AKT.FAN.AKA{I,T,FUN})(±0.5)</t>
  </si>
  <si>
    <t>AB44=SUM(AA44)(±0.5)</t>
  </si>
  <si>
    <t>BIL.AKT.FAN.EDM{I,T,T}=SUM(BIL.AKT.FAN.EDM{I,T,U})(±0.5)</t>
  </si>
  <si>
    <t>AB45=SUM(AA45)(±0.5)</t>
  </si>
  <si>
    <t>BIL.AKT.FAN.LIS{I,T,T}=SUM(BIL.AKT.FAN.LIS{I,T,U})(±0.5)</t>
  </si>
  <si>
    <t>AB46=SUM(L46,K46,Z46,AA46)(±0.5)</t>
  </si>
  <si>
    <t>BIL.AKT.BET{I,T,T}=SUM(BIL.AKT.BET{I,T,FUN},BIL.AKT.BET{I,T,NFU},BIL.AKT.BET{I,T,POE},BIL.AKT.BET{I,T,U})(±0.5)</t>
  </si>
  <si>
    <t>AB47=SUM(L47,K47,T47,Y47,Z47,X47,AA47)(±0.5)</t>
  </si>
  <si>
    <t>BIL.AKT.AUA{I,T,T}=SUM(BIL.AKT.AUA{I,T,FUN},BIL.AKT.AUA{I,T,NFU},BIL.AKT.AUA{I,T,OEH},BIL.AKT.AUA{I,T,PHA},BIL.AKT.AUA{I,T,POE},BIL.AKT.AUA{I,T,SOZ},BIL.AKT.AUA{I,T,U})(±0.5)</t>
  </si>
  <si>
    <t>AB48=SUM(L48,K48,T48,Y48,Z48,X48,AA48)(±0.5)</t>
  </si>
  <si>
    <t>BIL.AKT.AUA.NML{I,T,T}=SUM(BIL.AKT.AUA.NML{I,T,FUN},BIL.AKT.AUA.NML{I,T,NFU},BIL.AKT.AUA.NML{I,T,OEH},BIL.AKT.AUA.NML{I,T,PHA},BIL.AKT.AUA.NML{I,T,POE},BIL.AKT.AUA.NML{I,T,SOZ},BIL.AKT.AUA.NML{I,T,U})(±0.5)</t>
  </si>
  <si>
    <t>AB49=SUM(L49,K49,T49,Y49,Z49,X49,AA49)(±0.5)</t>
  </si>
  <si>
    <t>BIL.AKT.TOT{I,T,T}=SUM(BIL.AKT.TOT{I,T,FUN},BIL.AKT.TOT{I,T,NFU},BIL.AKT.TOT{I,T,OEH},BIL.AKT.TOT{I,T,PHA},BIL.AKT.TOT{I,T,POE},BIL.AKT.TOT{I,T,SOZ},BIL.AKT.TOT{I,T,U})(±0.5)</t>
  </si>
  <si>
    <t>MONA_US_D.D006</t>
  </si>
  <si>
    <t>Total Finanzielle Unternehmen</t>
  </si>
  <si>
    <t>L21=SUM(N21,M21)(±0.5)</t>
  </si>
  <si>
    <t>BIL.AKT.FMI{I,T,FUN}=SUM(BIL.AKT.FMI{I,T,BAN},BIL.AKT.FMI{I,T,SNB})(±0.5)</t>
  </si>
  <si>
    <t>L22=SUM(N22,S22,M22)(±0.5)</t>
  </si>
  <si>
    <t>BIL.AKT.FBA{I,T,FUN,T}=SUM(BIL.AKT.FBA{I,T,BAN,T},BIL.AKT.FBA{I,T,FVT,T},BIL.AKT.FBA{I,T,SNB,T})(±0.5)</t>
  </si>
  <si>
    <t>L23=SUM(N23,S23,M23)(±0.5)</t>
  </si>
  <si>
    <t>BIL.AKT.FBA{I,T,FUN,ASI}=SUM(BIL.AKT.FBA{I,T,BAN,ASI},BIL.AKT.FBA{I,T,FVT,ASI},BIL.AKT.FBA{I,T,SNB,ASI})(±0.5)</t>
  </si>
  <si>
    <t>L24=SUM(N24,S24,M24)(±0.5)</t>
  </si>
  <si>
    <t>BIL.AKT.FBA{I,T,FUN,KUE}=SUM(BIL.AKT.FBA{I,T,BAN,KUE},BIL.AKT.FBA{I,T,FVT,KUE},BIL.AKT.FBA{I,T,SNB,KUE})(±0.5)</t>
  </si>
  <si>
    <t>L25=SUM(N25,S25,M25)(±0.5)</t>
  </si>
  <si>
    <t>BIL.AKT.FBA{I,T,FUN,RLZ}=SUM(BIL.AKT.FBA{I,T,BAN,RLZ},BIL.AKT.FBA{I,T,FVT,RLZ},BIL.AKT.FBA{I,T,SNB,RLZ})(±0.5)</t>
  </si>
  <si>
    <t>L26=SUM(N26,S26,O26,M26,Q26)(±0.5)</t>
  </si>
  <si>
    <t>BIL.AKT.WFG{I,T,FUN}=SUM(BIL.AKT.WFG{I,T,BAN},BIL.AKT.WFG{I,T,FVT},BIL.AKT.WFG{I,T,FVW},BIL.AKT.WFG{I,T,SNB},BIL.AKT.WFG{I,T,VPK})(±0.5)</t>
  </si>
  <si>
    <t>L27=SUM(S27,O27,Q27)(±0.5)</t>
  </si>
  <si>
    <t>BIL.AKT.FKU{I,T,FUN,T}=SUM(BIL.AKT.FKU{I,T,FVT,T},BIL.AKT.FKU{I,T,FVW,T},BIL.AKT.FKU{I,T,VPK,T})(±0.5)</t>
  </si>
  <si>
    <t>L28=SUM(S28,O28,Q28)(±0.5)</t>
  </si>
  <si>
    <t>BIL.AKT.FKU{I,T,FUN,UNG}=SUM(BIL.AKT.FKU{I,T,FVT,UNG},BIL.AKT.FKU{I,T,FVW,UNG},BIL.AKT.FKU{I,T,VPK,UNG})(±0.5)</t>
  </si>
  <si>
    <t>L29=SUM(S29,O29,Q29)(±0.5)</t>
  </si>
  <si>
    <t>BIL.AKT.FKU{I,T,FUN,GED}=SUM(BIL.AKT.FKU{I,T,FVT,GED},BIL.AKT.FKU{I,T,FVW,GED},BIL.AKT.FKU{I,T,VPK,GED})(±0.5)</t>
  </si>
  <si>
    <t>L30=SUM(N30,S30,O30,Q30)(±0.5)</t>
  </si>
  <si>
    <t>BIL.AKT.HYP{I,T,FUN}=SUM(BIL.AKT.HYP{I,T,BAN},BIL.AKT.HYP{I,T,FVT},BIL.AKT.HYP{I,T,FVW},BIL.AKT.HYP{I,T,VPK})(±0.5)</t>
  </si>
  <si>
    <t>L31=SUM(N31,S31,O31,M31,Q31)(±0.5)</t>
  </si>
  <si>
    <t>BIL.AKT.HGE{I,T,FUN}=SUM(BIL.AKT.HGE{I,T,BAN},BIL.AKT.HGE{I,T,FVT},BIL.AKT.HGE{I,T,FVW},BIL.AKT.HGE{I,T,SNB},BIL.AKT.HGE{I,T,VPK})(±0.5)</t>
  </si>
  <si>
    <t>L32=SUM(N32,S32,O32,M32,Q32)(±0.5)</t>
  </si>
  <si>
    <t>BIL.AKT.HGE.GMP{I,T,FUN}=SUM(BIL.AKT.HGE.GMP{I,T,BAN},BIL.AKT.HGE.GMP{I,T,FVT},BIL.AKT.HGE.GMP{I,T,FVW},BIL.AKT.HGE.GMP{I,T,SNB},BIL.AKT.HGE.GMP{I,T,VPK})(±0.5)</t>
  </si>
  <si>
    <t>L33=SUM(N33,S33,O33,M33,Q33)(±0.5)</t>
  </si>
  <si>
    <t>BIL.AKT.HGE.OBL{I,T,FUN}=SUM(BIL.AKT.HGE.OBL{I,T,BAN},BIL.AKT.HGE.OBL{I,T,FVT},BIL.AKT.HGE.OBL{I,T,FVW},BIL.AKT.HGE.OBL{I,T,SNB},BIL.AKT.HGE.OBL{I,T,VPK})(±0.5)</t>
  </si>
  <si>
    <t>L34=SUM(N34,S34,O34,M34,Q34)(±0.5)</t>
  </si>
  <si>
    <t>BIL.AKT.HGE.AKT{I,T,FUN}=SUM(BIL.AKT.HGE.AKT{I,T,BAN},BIL.AKT.HGE.AKT{I,T,FVT},BIL.AKT.HGE.AKT{I,T,FVW},BIL.AKT.HGE.AKT{I,T,SNB},BIL.AKT.HGE.AKT{I,T,VPK})(±0.5)</t>
  </si>
  <si>
    <t>L35=SUM(O35)(±0.5)</t>
  </si>
  <si>
    <t>BIL.AKT.HGE.AKA{I,T,FUN}=SUM(BIL.AKT.HGE.AKA{I,T,FVW})(±0.5)</t>
  </si>
  <si>
    <t>L37=SUM(N37,S37,O37,M37,Q37)(±0.5)</t>
  </si>
  <si>
    <t>BIL.AKT.WBW{I,T,FUN}=SUM(BIL.AKT.WBW{I,T,BAN},BIL.AKT.WBW{I,T,FVT},BIL.AKT.WBW{I,T,FVW},BIL.AKT.WBW{I,T,SNB},BIL.AKT.WBW{I,T,VPK})(±0.5)</t>
  </si>
  <si>
    <t>L38=SUM(N38,S38,O38,M38,Q38)(±0.5)</t>
  </si>
  <si>
    <t>BIL.AKT.FFV{I,T,FUN}=SUM(BIL.AKT.FFV{I,T,BAN},BIL.AKT.FFV{I,T,FVT},BIL.AKT.FFV{I,T,FVW},BIL.AKT.FFV{I,T,SNB},BIL.AKT.FFV{I,T,VPK})(±0.5)</t>
  </si>
  <si>
    <t>L39=SUM(N39,S39,O39,M39,Q39)(±0.5)</t>
  </si>
  <si>
    <t>BIL.AKT.FAN{I,T,FUN}=SUM(BIL.AKT.FAN{I,T,BAN},BIL.AKT.FAN{I,T,FVT},BIL.AKT.FAN{I,T,FVW},BIL.AKT.FAN{I,T,SNB},BIL.AKT.FAN{I,T,VPK})(±0.5)</t>
  </si>
  <si>
    <t>L40=SUM(N40,S40,O40,M40,Q40)(±0.5)</t>
  </si>
  <si>
    <t>BIL.AKT.FAN.GMP{I,T,FUN}=SUM(BIL.AKT.FAN.GMP{I,T,BAN},BIL.AKT.FAN.GMP{I,T,FVT},BIL.AKT.FAN.GMP{I,T,FVW},BIL.AKT.FAN.GMP{I,T,SNB},BIL.AKT.FAN.GMP{I,T,VPK})(±0.5)</t>
  </si>
  <si>
    <t>L41=SUM(N41,S41,O41,M41,Q41)(±0.5)</t>
  </si>
  <si>
    <t>BIL.AKT.FAN.OBL{I,T,FUN}=SUM(BIL.AKT.FAN.OBL{I,T,BAN},BIL.AKT.FAN.OBL{I,T,FVT},BIL.AKT.FAN.OBL{I,T,FVW},BIL.AKT.FAN.OBL{I,T,SNB},BIL.AKT.FAN.OBL{I,T,VPK})(±0.5)</t>
  </si>
  <si>
    <t>L42=SUM(N42,S42,O42,M42,Q42)(±0.5)</t>
  </si>
  <si>
    <t>BIL.AKT.FAN.AKT{I,T,FUN}=SUM(BIL.AKT.FAN.AKT{I,T,BAN},BIL.AKT.FAN.AKT{I,T,FVT},BIL.AKT.FAN.AKT{I,T,FVW},BIL.AKT.FAN.AKT{I,T,SNB},BIL.AKT.FAN.AKT{I,T,VPK})(±0.5)</t>
  </si>
  <si>
    <t>L43=SUM(O43)(±0.5)</t>
  </si>
  <si>
    <t>BIL.AKT.FAN.AKA{I,T,FUN}=SUM(BIL.AKT.FAN.AKA{I,T,FVW})(±0.5)</t>
  </si>
  <si>
    <t>L46=SUM(N46,S46,O46,M46,Q46)(±0.5)</t>
  </si>
  <si>
    <t>BIL.AKT.BET{I,T,FUN}=SUM(BIL.AKT.BET{I,T,BAN},BIL.AKT.BET{I,T,FVT},BIL.AKT.BET{I,T,FVW},BIL.AKT.BET{I,T,SNB},BIL.AKT.BET{I,T,VPK})(±0.5)</t>
  </si>
  <si>
    <t>L47=SUM(N47,S47,O47,M47,Q47)(±0.5)</t>
  </si>
  <si>
    <t>BIL.AKT.AUA{I,T,FUN}=SUM(BIL.AKT.AUA{I,T,BAN},BIL.AKT.AUA{I,T,FVT},BIL.AKT.AUA{I,T,FVW},BIL.AKT.AUA{I,T,SNB},BIL.AKT.AUA{I,T,VPK})(±0.5)</t>
  </si>
  <si>
    <t>L48=SUM(N48,S48,O48,M48,Q48)(±0.5)</t>
  </si>
  <si>
    <t>BIL.AKT.AUA.NML{I,T,FUN}=SUM(BIL.AKT.AUA.NML{I,T,BAN},BIL.AKT.AUA.NML{I,T,FVT},BIL.AKT.AUA.NML{I,T,FVW},BIL.AKT.AUA.NML{I,T,SNB},BIL.AKT.AUA.NML{I,T,VPK})(±0.5)</t>
  </si>
  <si>
    <t>L49=SUM(N49,S49,O49,M49,Q49)(±0.5)</t>
  </si>
  <si>
    <t>BIL.AKT.TOT{I,T,FUN}=SUM(BIL.AKT.TOT{I,T,BAN},BIL.AKT.TOT{I,T,FVT},BIL.AKT.TOT{I,T,FVW},BIL.AKT.TOT{I,T,SNB},BIL.AKT.TOT{I,T,VPK})(±0.5)</t>
  </si>
  <si>
    <t>MONA_US_D.D007</t>
  </si>
  <si>
    <t>Total Öffentliche Hand</t>
  </si>
  <si>
    <t>T21=SUM(U21)(±0.5)</t>
  </si>
  <si>
    <t>BIL.AKT.FMI{I,T,OEH}=SUM(BIL.AKT.FMI{I,T,BUN})(±0.5)</t>
  </si>
  <si>
    <t>T26=SUM(U26,W26,V26)(±0.5)</t>
  </si>
  <si>
    <t>BIL.AKT.WFG{I,T,OEH}=SUM(BIL.AKT.WFG{I,T,BUN},BIL.AKT.WFG{I,T,GEM},BIL.AKT.WFG{I,T,KAN})(±0.5)</t>
  </si>
  <si>
    <t>T27=SUM(U27,W27,V27)(±0.5)</t>
  </si>
  <si>
    <t>BIL.AKT.FKU{I,T,OEH,T}=SUM(BIL.AKT.FKU{I,T,BUN,T},BIL.AKT.FKU{I,T,GEM,T},BIL.AKT.FKU{I,T,KAN,T})(±0.5)</t>
  </si>
  <si>
    <t>T28=SUM(U28,W28,V28)(±0.5)</t>
  </si>
  <si>
    <t>BIL.AKT.FKU{I,T,OEH,UNG}=SUM(BIL.AKT.FKU{I,T,BUN,UNG},BIL.AKT.FKU{I,T,GEM,UNG},BIL.AKT.FKU{I,T,KAN,UNG})(±0.5)</t>
  </si>
  <si>
    <t>T29=SUM(U29,W29,V29)(±0.5)</t>
  </si>
  <si>
    <t>BIL.AKT.FKU{I,T,OEH,GED}=SUM(BIL.AKT.FKU{I,T,BUN,GED},BIL.AKT.FKU{I,T,GEM,GED},BIL.AKT.FKU{I,T,KAN,GED})(±0.5)</t>
  </si>
  <si>
    <t>T30=SUM(U30,W30,V30)(±0.5)</t>
  </si>
  <si>
    <t>BIL.AKT.HYP{I,T,OEH}=SUM(BIL.AKT.HYP{I,T,BUN},BIL.AKT.HYP{I,T,GEM},BIL.AKT.HYP{I,T,KAN})(±0.5)</t>
  </si>
  <si>
    <t>T31=SUM(U31,W31,V31)(±0.5)</t>
  </si>
  <si>
    <t>BIL.AKT.HGE{I,T,OEH}=SUM(BIL.AKT.HGE{I,T,BUN},BIL.AKT.HGE{I,T,GEM},BIL.AKT.HGE{I,T,KAN})(±0.5)</t>
  </si>
  <si>
    <t>T32=SUM(U32,W32,V32)(±0.5)</t>
  </si>
  <si>
    <t>BIL.AKT.HGE.GMP{I,T,OEH}=SUM(BIL.AKT.HGE.GMP{I,T,BUN},BIL.AKT.HGE.GMP{I,T,GEM},BIL.AKT.HGE.GMP{I,T,KAN})(±0.5)</t>
  </si>
  <si>
    <t>T33=SUM(U33,W33,V33)(±0.5)</t>
  </si>
  <si>
    <t>BIL.AKT.HGE.OBL{I,T,OEH}=SUM(BIL.AKT.HGE.OBL{I,T,BUN},BIL.AKT.HGE.OBL{I,T,GEM},BIL.AKT.HGE.OBL{I,T,KAN})(±0.5)</t>
  </si>
  <si>
    <t>T37=SUM(U37,W37,V37)(±0.5)</t>
  </si>
  <si>
    <t>BIL.AKT.WBW{I,T,OEH}=SUM(BIL.AKT.WBW{I,T,BUN},BIL.AKT.WBW{I,T,GEM},BIL.AKT.WBW{I,T,KAN})(±0.5)</t>
  </si>
  <si>
    <t>T38=SUM(U38,W38,V38)(±0.5)</t>
  </si>
  <si>
    <t>BIL.AKT.FFV{I,T,OEH}=SUM(BIL.AKT.FFV{I,T,BUN},BIL.AKT.FFV{I,T,GEM},BIL.AKT.FFV{I,T,KAN})(±0.5)</t>
  </si>
  <si>
    <t>T39=SUM(U39,W39,V39)(±0.5)</t>
  </si>
  <si>
    <t>BIL.AKT.FAN{I,T,OEH}=SUM(BIL.AKT.FAN{I,T,BUN},BIL.AKT.FAN{I,T,GEM},BIL.AKT.FAN{I,T,KAN})(±0.5)</t>
  </si>
  <si>
    <t>T40=SUM(U40,W40,V40)(±0.5)</t>
  </si>
  <si>
    <t>BIL.AKT.FAN.GMP{I,T,OEH}=SUM(BIL.AKT.FAN.GMP{I,T,BUN},BIL.AKT.FAN.GMP{I,T,GEM},BIL.AKT.FAN.GMP{I,T,KAN})(±0.5)</t>
  </si>
  <si>
    <t>T41=SUM(U41,W41,V41)(±0.5)</t>
  </si>
  <si>
    <t>BIL.AKT.FAN.OBL{I,T,OEH}=SUM(BIL.AKT.FAN.OBL{I,T,BUN},BIL.AKT.FAN.OBL{I,T,GEM},BIL.AKT.FAN.OBL{I,T,KAN})(±0.5)</t>
  </si>
  <si>
    <t>T47=SUM(U47,W47,V47)(±0.5)</t>
  </si>
  <si>
    <t>BIL.AKT.AUA{I,T,OEH}=SUM(BIL.AKT.AUA{I,T,BUN},BIL.AKT.AUA{I,T,GEM},BIL.AKT.AUA{I,T,KAN})(±0.5)</t>
  </si>
  <si>
    <t>T48=SUM(U48,W48,V48)(±0.5)</t>
  </si>
  <si>
    <t>BIL.AKT.AUA.NML{I,T,OEH}=SUM(BIL.AKT.AUA.NML{I,T,BUN},BIL.AKT.AUA.NML{I,T,GEM},BIL.AKT.AUA.NML{I,T,KAN})(±0.5)</t>
  </si>
  <si>
    <t>T49=SUM(U49,W49,V49)(±0.5)</t>
  </si>
  <si>
    <t>BIL.AKT.TOT{I,T,OEH}=SUM(BIL.AKT.TOT{I,T,BUN},BIL.AKT.TOT{I,T,GEM},BIL.AKT.TOT{I,T,KAN})(±0.5)</t>
  </si>
  <si>
    <t>MONA_US_D.D008</t>
  </si>
  <si>
    <t>Davon-Prüfung Finanzierungs- und Vermögensverwaltungsinstitutionen mit Unterposition Kollektivanlageinstitutionen gemäss KAG</t>
  </si>
  <si>
    <t>O26&gt;=SUM(P26)(±0.5)</t>
  </si>
  <si>
    <t>BIL.AKT.WFG{I,T,FVW}&gt;=SUM(BIL.AKT.WFG{I,T,KAI})(±0.5)</t>
  </si>
  <si>
    <t>O27&gt;=SUM(P27)(±0.5)</t>
  </si>
  <si>
    <t>BIL.AKT.FKU{I,T,FVW,T}&gt;=SUM(BIL.AKT.FKU{I,T,KAI,T})(±0.5)</t>
  </si>
  <si>
    <t>O28&gt;=SUM(P28)(±0.5)</t>
  </si>
  <si>
    <t>BIL.AKT.FKU{I,T,FVW,UNG}&gt;=SUM(BIL.AKT.FKU{I,T,KAI,UNG})(±0.5)</t>
  </si>
  <si>
    <t>O29&gt;=SUM(P29)(±0.5)</t>
  </si>
  <si>
    <t>BIL.AKT.FKU{I,T,FVW,GED}&gt;=SUM(BIL.AKT.FKU{I,T,KAI,GED})(±0.5)</t>
  </si>
  <si>
    <t>O30&gt;=SUM(P30)(±0.5)</t>
  </si>
  <si>
    <t>BIL.AKT.HYP{I,T,FVW}&gt;=SUM(BIL.AKT.HYP{I,T,KAI})(±0.5)</t>
  </si>
  <si>
    <t>O31&gt;=SUM(P31)(±0.5)</t>
  </si>
  <si>
    <t>BIL.AKT.HGE{I,T,FVW}&gt;=SUM(BIL.AKT.HGE{I,T,KAI})(±0.5)</t>
  </si>
  <si>
    <t>O32&gt;=SUM(P32)(±0.5)</t>
  </si>
  <si>
    <t>BIL.AKT.HGE.GMP{I,T,FVW}&gt;=SUM(BIL.AKT.HGE.GMP{I,T,KAI})(±0.5)</t>
  </si>
  <si>
    <t>O33&gt;=SUM(P33)(±0.5)</t>
  </si>
  <si>
    <t>BIL.AKT.HGE.OBL{I,T,FVW}&gt;=SUM(BIL.AKT.HGE.OBL{I,T,KAI})(±0.5)</t>
  </si>
  <si>
    <t>O34&gt;=SUM(P34)(±0.5)</t>
  </si>
  <si>
    <t>BIL.AKT.HGE.AKT{I,T,FVW}&gt;=SUM(BIL.AKT.HGE.AKT{I,T,KAI})(±0.5)</t>
  </si>
  <si>
    <t>O35&gt;=SUM(P35)(±0.5)</t>
  </si>
  <si>
    <t>BIL.AKT.HGE.AKA{I,T,FVW}&gt;=SUM(BIL.AKT.HGE.AKA{I,T,KAI})(±0.5)</t>
  </si>
  <si>
    <t>O37&gt;=SUM(P37)(±0.5)</t>
  </si>
  <si>
    <t>BIL.AKT.WBW{I,T,FVW}&gt;=SUM(BIL.AKT.WBW{I,T,KAI})(±0.5)</t>
  </si>
  <si>
    <t>O38&gt;=SUM(P38)(±0.5)</t>
  </si>
  <si>
    <t>BIL.AKT.FFV{I,T,FVW}&gt;=SUM(BIL.AKT.FFV{I,T,KAI})(±0.5)</t>
  </si>
  <si>
    <t>O39&gt;=SUM(P39)(±0.5)</t>
  </si>
  <si>
    <t>BIL.AKT.FAN{I,T,FVW}&gt;=SUM(BIL.AKT.FAN{I,T,KAI})(±0.5)</t>
  </si>
  <si>
    <t>O40&gt;=SUM(P40)(±0.5)</t>
  </si>
  <si>
    <t>BIL.AKT.FAN.GMP{I,T,FVW}&gt;=SUM(BIL.AKT.FAN.GMP{I,T,KAI})(±0.5)</t>
  </si>
  <si>
    <t>O41&gt;=SUM(P41)(±0.5)</t>
  </si>
  <si>
    <t>BIL.AKT.FAN.OBL{I,T,FVW}&gt;=SUM(BIL.AKT.FAN.OBL{I,T,KAI})(±0.5)</t>
  </si>
  <si>
    <t>O42&gt;=SUM(P42)(±0.5)</t>
  </si>
  <si>
    <t>BIL.AKT.FAN.AKT{I,T,FVW}&gt;=SUM(BIL.AKT.FAN.AKT{I,T,KAI})(±0.5)</t>
  </si>
  <si>
    <t>O43&gt;=SUM(P43)(±0.5)</t>
  </si>
  <si>
    <t>BIL.AKT.FAN.AKA{I,T,FVW}&gt;=SUM(BIL.AKT.FAN.AKA{I,T,KAI})(±0.5)</t>
  </si>
  <si>
    <t>O46&gt;=SUM(P46)(±0.5)</t>
  </si>
  <si>
    <t>BIL.AKT.BET{I,T,FVW}&gt;=SUM(BIL.AKT.BET{I,T,KAI})(±0.5)</t>
  </si>
  <si>
    <t>O47&gt;=SUM(P47)(±0.5)</t>
  </si>
  <si>
    <t>BIL.AKT.AUA{I,T,FVW}&gt;=SUM(BIL.AKT.AUA{I,T,KAI})(±0.5)</t>
  </si>
  <si>
    <t>O48&gt;=SUM(P48)(±0.5)</t>
  </si>
  <si>
    <t>BIL.AKT.AUA.NML{I,T,FVW}&gt;=SUM(BIL.AKT.AUA.NML{I,T,KAI})(±0.5)</t>
  </si>
  <si>
    <t>O49&gt;=SUM(P49)(±0.5)</t>
  </si>
  <si>
    <t>BIL.AKT.TOT{I,T,FVW}&gt;=SUM(BIL.AKT.TOT{I,T,KAI})(±0.5)</t>
  </si>
  <si>
    <t>MONA_US_D.D009</t>
  </si>
  <si>
    <t>Davon-Prüfung Versicherungen und Pensionskassen mit Unterposition Pensionskassen</t>
  </si>
  <si>
    <t>Q26&gt;=SUM(R26)(±0.5)</t>
  </si>
  <si>
    <t>BIL.AKT.WFG{I,T,VPK}&gt;=SUM(BIL.AKT.WFG{I,T,PKA})(±0.5)</t>
  </si>
  <si>
    <t>Q27&gt;=SUM(R27)(±0.5)</t>
  </si>
  <si>
    <t>BIL.AKT.FKU{I,T,VPK,T}&gt;=SUM(BIL.AKT.FKU{I,T,PKA,T})(±0.5)</t>
  </si>
  <si>
    <t>Q28&gt;=SUM(R28)(±0.5)</t>
  </si>
  <si>
    <t>BIL.AKT.FKU{I,T,VPK,UNG}&gt;=SUM(BIL.AKT.FKU{I,T,PKA,UNG})(±0.5)</t>
  </si>
  <si>
    <t>Q29&gt;=SUM(R29)(±0.5)</t>
  </si>
  <si>
    <t>BIL.AKT.FKU{I,T,VPK,GED}&gt;=SUM(BIL.AKT.FKU{I,T,PKA,GED})(±0.5)</t>
  </si>
  <si>
    <t>Q30&gt;=SUM(R30)(±0.5)</t>
  </si>
  <si>
    <t>BIL.AKT.HYP{I,T,VPK}&gt;=SUM(BIL.AKT.HYP{I,T,PKA})(±0.5)</t>
  </si>
  <si>
    <t>Q37&gt;=SUM(R37)(±0.5)</t>
  </si>
  <si>
    <t>BIL.AKT.WBW{I,T,VPK}&gt;=SUM(BIL.AKT.WBW{I,T,PKA})(±0.5)</t>
  </si>
  <si>
    <t>Q38&gt;=SUM(R38)(±0.5)</t>
  </si>
  <si>
    <t>BIL.AKT.FFV{I,T,VPK}&gt;=SUM(BIL.AKT.FFV{I,T,PKA})(±0.5)</t>
  </si>
  <si>
    <t>Q47&gt;=SUM(R47)(±0.5)</t>
  </si>
  <si>
    <t>BIL.AKT.AUA{I,T,VPK}&gt;=SUM(BIL.AKT.AUA{I,T,PKA})(±0.5)</t>
  </si>
  <si>
    <t>Q48&gt;=SUM(R48)(±0.5)</t>
  </si>
  <si>
    <t>BIL.AKT.AUA.NML{I,T,VPK}&gt;=SUM(BIL.AKT.AUA.NML{I,T,PKA})(±0.5)</t>
  </si>
  <si>
    <t>Q49&gt;=SUM(R49)(±0.5)</t>
  </si>
  <si>
    <t>BIL.AKT.TOT{I,T,VPK}&gt;=SUM(BIL.AKT.TOT{I,T,PKA})(±0.5)</t>
  </si>
  <si>
    <t>BIL.AKT.TOT{I,CHF,NFU}=SUM(BIL.AKT.AUA{I,CHF,NFU},BIL.AKT.BET{I,CHF,NFU},BIL.AKT.FAN{I,CHF,NFU},BIL.AKT.FFV{I,CHF,NFU},BIL.AKT.FKU{I,CHF,NFU,T},BIL.AKT.HGE{I,CHF,NFU},BIL.AKT.HYP{I,CHF,NFU},BIL.AKT.WBW{I,CHF,NFU},BIL.AKT.WFG{I,CHF,NFU})(±0.5)</t>
  </si>
  <si>
    <t>BIL.AKT.TOT{I,CHF,FUN}=SUM(BIL.AKT.AUA{I,CHF,FUN},BIL.AKT.BET{I,CHF,FUN},BIL.AKT.FAN{I,CHF,FUN},BIL.AKT.FBA{I,CHF,FUN,T},BIL.AKT.FFV{I,CHF,FUN},BIL.AKT.FKU{I,CHF,FUN,T},BIL.AKT.FMI{I,CHF,FUN},BIL.AKT.HGE{I,CHF,FUN},BIL.AKT.HYP{I,CHF,FUN},BIL.AKT.WBW{I,CHF,FUN},BIL.AKT.WFG{I,CHF,FUN})(±0.5)</t>
  </si>
  <si>
    <t>BIL.AKT.TOT{I,CHF,SNB}=SUM(BIL.AKT.AUA{I,CHF,SNB},BIL.AKT.BET{I,CHF,SNB},BIL.AKT.FAN{I,CHF,SNB},BIL.AKT.FBA{I,CHF,SNB,T},BIL.AKT.FFV{I,CHF,SNB},BIL.AKT.FMI{I,CHF,SNB},BIL.AKT.HGE{I,CHF,SNB},BIL.AKT.WBW{I,CHF,SNB},BIL.AKT.WFG{I,CHF,SNB})(±0.5)</t>
  </si>
  <si>
    <t>BIL.AKT.TOT{I,CHF,BAN}=SUM(BIL.AKT.AUA{I,CHF,BAN},BIL.AKT.BET{I,CHF,BAN},BIL.AKT.FAN{I,CHF,BAN},BIL.AKT.FBA{I,CHF,BAN,T},BIL.AKT.FFV{I,CHF,BAN},BIL.AKT.FMI{I,CHF,BAN},BIL.AKT.HGE{I,CHF,BAN},BIL.AKT.HYP{I,CHF,BAN},BIL.AKT.WBW{I,CHF,BAN},BIL.AKT.WFG{I,CHF,BAN})(±0.5)</t>
  </si>
  <si>
    <t>BIL.AKT.TOT{I,CHF,FVW}=SUM(BIL.AKT.AUA{I,CHF,FVW},BIL.AKT.BET{I,CHF,FVW},BIL.AKT.FAN{I,CHF,FVW},BIL.AKT.FFV{I,CHF,FVW},BIL.AKT.FKU{I,CHF,FVW,T},BIL.AKT.HGE{I,CHF,FVW},BIL.AKT.HYP{I,CHF,FVW},BIL.AKT.WBW{I,CHF,FVW},BIL.AKT.WFG{I,CHF,FVW})(±0.5)</t>
  </si>
  <si>
    <t>BIL.AKT.TOT{I,CHF,KAI}=SUM(BIL.AKT.AUA{I,CHF,KAI},BIL.AKT.BET{I,CHF,KAI},BIL.AKT.FAN{I,CHF,KAI},BIL.AKT.FFV{I,CHF,KAI},BIL.AKT.FKU{I,CHF,KAI,T},BIL.AKT.HGE{I,CHF,KAI},BIL.AKT.HYP{I,CHF,KAI},BIL.AKT.WBW{I,CHF,KAI},BIL.AKT.WFG{I,CHF,KAI})(±0.5)</t>
  </si>
  <si>
    <t>BIL.AKT.TOT{I,CHF,VPK}=SUM(BIL.AKT.AUA{I,CHF,VPK},BIL.AKT.BET{I,CHF,VPK},BIL.AKT.FAN{I,CHF,VPK},BIL.AKT.FFV{I,CHF,VPK},BIL.AKT.FKU{I,CHF,VPK,T},BIL.AKT.HGE{I,CHF,VPK},BIL.AKT.HYP{I,CHF,VPK},BIL.AKT.WBW{I,CHF,VPK},BIL.AKT.WFG{I,CHF,VPK})(±0.5)</t>
  </si>
  <si>
    <t>BIL.AKT.TOT{I,CHF,PKA}=SUM(BIL.AKT.AUA{I,CHF,PKA},BIL.AKT.FFV{I,CHF,PKA},BIL.AKT.FKU{I,CHF,PKA,T},BIL.AKT.HYP{I,CHF,PKA},BIL.AKT.WBW{I,CHF,PKA},BIL.AKT.WFG{I,CHF,PKA})(±0.5)</t>
  </si>
  <si>
    <t>BIL.AKT.TOT{I,CHF,FVT}=SUM(BIL.AKT.AUA{I,CHF,FVT},BIL.AKT.BET{I,CHF,FVT},BIL.AKT.FAN{I,CHF,FVT},BIL.AKT.FBA{I,CHF,FVT,T},BIL.AKT.FFV{I,CHF,FVT},BIL.AKT.FKU{I,CHF,FVT,T},BIL.AKT.HGE{I,CHF,FVT},BIL.AKT.HYP{I,CHF,FVT},BIL.AKT.WBW{I,CHF,FVT},BIL.AKT.WFG{I,CHF,FVT})(±0.5)</t>
  </si>
  <si>
    <t>BIL.AKT.TOT{I,CHF,OEH}=SUM(BIL.AKT.AUA{I,CHF,OEH},BIL.AKT.FAN{I,CHF,OEH},BIL.AKT.FFV{I,CHF,OEH},BIL.AKT.FKU{I,CHF,OEH,T},BIL.AKT.FMI{I,CHF,OEH},BIL.AKT.HGE{I,CHF,OEH},BIL.AKT.HYP{I,CHF,OEH},BIL.AKT.WBW{I,CHF,OEH},BIL.AKT.WFG{I,CHF,OEH})(±0.5)</t>
  </si>
  <si>
    <t>BIL.AKT.TOT{I,CHF,BUN}=SUM(BIL.AKT.AUA{I,CHF,BUN},BIL.AKT.FAN{I,CHF,BUN},BIL.AKT.FFV{I,CHF,BUN},BIL.AKT.FKU{I,CHF,BUN,T},BIL.AKT.FMI{I,CHF,BUN},BIL.AKT.HGE{I,CHF,BUN},BIL.AKT.HYP{I,CHF,BUN},BIL.AKT.WBW{I,CHF,BUN},BIL.AKT.WFG{I,CHF,BUN})(±0.5)</t>
  </si>
  <si>
    <t>BIL.AKT.TOT{I,CHF,KAN}=SUM(BIL.AKT.AUA{I,CHF,KAN},BIL.AKT.FAN{I,CHF,KAN},BIL.AKT.FFV{I,CHF,KAN},BIL.AKT.FKU{I,CHF,KAN,T},BIL.AKT.HGE{I,CHF,KAN},BIL.AKT.HYP{I,CHF,KAN},BIL.AKT.WBW{I,CHF,KAN},BIL.AKT.WFG{I,CHF,KAN})(±0.5)</t>
  </si>
  <si>
    <t>BIL.AKT.TOT{I,CHF,GEM}=SUM(BIL.AKT.AUA{I,CHF,GEM},BIL.AKT.FAN{I,CHF,GEM},BIL.AKT.FFV{I,CHF,GEM},BIL.AKT.FKU{I,CHF,GEM,T},BIL.AKT.HGE{I,CHF,GEM},BIL.AKT.HYP{I,CHF,GEM},BIL.AKT.WBW{I,CHF,GEM},BIL.AKT.WFG{I,CHF,GEM})(±0.5)</t>
  </si>
  <si>
    <t>BIL.AKT.TOT{I,CHF,SOZ}=SUM(BIL.AKT.AUA{I,CHF,SOZ},BIL.AKT.FAN{I,CHF,SOZ},BIL.AKT.FFV{I,CHF,SOZ},BIL.AKT.FKU{I,CHF,SOZ,T},BIL.AKT.HGE{I,CHF,SOZ},BIL.AKT.HYP{I,CHF,SOZ},BIL.AKT.WBW{I,CHF,SOZ},BIL.AKT.WFG{I,CHF,SOZ})(±0.5)</t>
  </si>
  <si>
    <t>BIL.AKT.TOT{I,CHF,PHA}=SUM(BIL.AKT.AUA{I,CHF,PHA},BIL.AKT.FFV{I,CHF,PHA},BIL.AKT.FKU{I,CHF,PHA,T},BIL.AKT.HYP{I,CHF,PHA},BIL.AKT.WBW{I,CHF,PHA},BIL.AKT.WFG{I,CHF,PHA})(±0.5)</t>
  </si>
  <si>
    <t>BIL.AKT.TOT{I,CHF,POE}=SUM(BIL.AKT.AUA{I,CHF,POE},BIL.AKT.BET{I,CHF,POE},BIL.AKT.FAN{I,CHF,POE},BIL.AKT.FFV{I,CHF,POE},BIL.AKT.FKU{I,CHF,POE,T},BIL.AKT.HGE{I,CHF,POE},BIL.AKT.HYP{I,CHF,POE},BIL.AKT.WBW{I,CHF,POE},BIL.AKT.WFG{I,CHF,POE})(±0.5)</t>
  </si>
  <si>
    <t>AA49=SUM(AA47,AA46,AA39,AA38,AA27,AA31,AA30,AA37,AA26)(±0.5)</t>
  </si>
  <si>
    <t>BIL.AKT.TOT{I,CHF,U}=SUM(BIL.AKT.AUA{I,CHF,U},BIL.AKT.BET{I,CHF,U},BIL.AKT.FAN{I,CHF,U},BIL.AKT.FFV{I,CHF,U},BIL.AKT.FKU{I,CHF,U,T},BIL.AKT.HGE{I,CHF,U},BIL.AKT.HYP{I,CHF,U},BIL.AKT.WBW{I,CHF,U},BIL.AKT.WFG{I,CHF,U})(±0.5)</t>
  </si>
  <si>
    <t>BIL.AKT.TOT{I,CHF,T}=SUM(BIL.AKT.AUA{I,CHF,T},BIL.AKT.BET{I,CHF,T},BIL.AKT.FAN{I,CHF,T},BIL.AKT.FBA{I,CHF,T,T},BIL.AKT.FFV{I,CHF,T},BIL.AKT.FKU{I,CHF,T,T},BIL.AKT.FMI{I,CHF,T},BIL.AKT.HGE{I,CHF,T},BIL.AKT.HYP{I,CHF,T},BIL.AKT.WBW{I,CHF,T},BIL.AKT.WFG{I,CHF,T})(±0.5)</t>
  </si>
  <si>
    <t>BIL.AKT.HGE{I,CHF,NFU}&gt;=SUM(BIL.AKT.HGE.AKT{I,CHF,NFU},BIL.AKT.HGE.GMP{I,CHF,NFU},BIL.AKT.HGE.OBL{I,CHF,NFU})(±0.5)</t>
  </si>
  <si>
    <t>BIL.AKT.HGE{I,CHF,FUN}&gt;=SUM(BIL.AKT.HGE.AKA{I,CHF,FUN},BIL.AKT.HGE.AKT{I,CHF,FUN},BIL.AKT.HGE.GMP{I,CHF,FUN},BIL.AKT.HGE.OBL{I,CHF,FUN})(±0.5)</t>
  </si>
  <si>
    <t>BIL.AKT.HGE{I,CHF,SNB}&gt;=SUM(BIL.AKT.HGE.AKT{I,CHF,SNB},BIL.AKT.HGE.GMP{I,CHF,SNB},BIL.AKT.HGE.OBL{I,CHF,SNB})(±0.5)</t>
  </si>
  <si>
    <t>BIL.AKT.HGE{I,CHF,BAN}&gt;=SUM(BIL.AKT.HGE.AKT{I,CHF,BAN},BIL.AKT.HGE.GMP{I,CHF,BAN},BIL.AKT.HGE.OBL{I,CHF,BAN})(±0.5)</t>
  </si>
  <si>
    <t>BIL.AKT.HGE{I,CHF,FVW}&gt;=SUM(BIL.AKT.HGE.AKA{I,CHF,FVW},BIL.AKT.HGE.AKT{I,CHF,FVW},BIL.AKT.HGE.GMP{I,CHF,FVW},BIL.AKT.HGE.OBL{I,CHF,FVW})(±0.5)</t>
  </si>
  <si>
    <t>BIL.AKT.HGE{I,CHF,KAI}&gt;=SUM(BIL.AKT.HGE.AKA{I,CHF,KAI},BIL.AKT.HGE.AKT{I,CHF,KAI},BIL.AKT.HGE.GMP{I,CHF,KAI},BIL.AKT.HGE.OBL{I,CHF,KAI})(±0.5)</t>
  </si>
  <si>
    <t>BIL.AKT.HGE{I,CHF,VPK}&gt;=SUM(BIL.AKT.HGE.AKT{I,CHF,VPK},BIL.AKT.HGE.GMP{I,CHF,VPK},BIL.AKT.HGE.OBL{I,CHF,VPK})(±0.5)</t>
  </si>
  <si>
    <t>BIL.AKT.HGE{I,CHF,FVT}&gt;=SUM(BIL.AKT.HGE.AKT{I,CHF,FVT},BIL.AKT.HGE.GMP{I,CHF,FVT},BIL.AKT.HGE.OBL{I,CHF,FVT})(±0.5)</t>
  </si>
  <si>
    <t>BIL.AKT.HGE{I,CHF,OEH}&gt;=SUM(BIL.AKT.HGE.GMP{I,CHF,OEH},BIL.AKT.HGE.OBL{I,CHF,OEH})(±0.5)</t>
  </si>
  <si>
    <t>BIL.AKT.HGE{I,CHF,BUN}&gt;=SUM(BIL.AKT.HGE.GMP{I,CHF,BUN},BIL.AKT.HGE.OBL{I,CHF,BUN})(±0.5)</t>
  </si>
  <si>
    <t>BIL.AKT.HGE{I,CHF,KAN}&gt;=SUM(BIL.AKT.HGE.GMP{I,CHF,KAN},BIL.AKT.HGE.OBL{I,CHF,KAN})(±0.5)</t>
  </si>
  <si>
    <t>BIL.AKT.HGE{I,CHF,GEM}&gt;=SUM(BIL.AKT.HGE.GMP{I,CHF,GEM},BIL.AKT.HGE.OBL{I,CHF,GEM})(±0.5)</t>
  </si>
  <si>
    <t>BIL.AKT.HGE{I,CHF,SOZ}&gt;=SUM(BIL.AKT.HGE.GMP{I,CHF,SOZ},BIL.AKT.HGE.OBL{I,CHF,SOZ})(±0.5)</t>
  </si>
  <si>
    <t>BIL.AKT.HGE{I,CHF,POE}&gt;=SUM(BIL.AKT.HGE.AKT{I,CHF,POE},BIL.AKT.HGE.GMP{I,CHF,POE},BIL.AKT.HGE.OBL{I,CHF,POE})(±0.5)</t>
  </si>
  <si>
    <t>BIL.AKT.HGE{I,CHF,U}&gt;=SUM(BIL.AKT.HGE.AKT{I,CHF,U},BIL.AKT.HGE.EDM{I,CHF,U},BIL.AKT.HGE.GMP{I,CHF,U},BIL.AKT.HGE.OBL{I,CHF,U})(±0.5)</t>
  </si>
  <si>
    <t>BIL.AKT.HGE{I,CHF,T}&gt;=SUM(BIL.AKT.HGE.AKA{I,CHF,T},BIL.AKT.HGE.AKT{I,CHF,T},BIL.AKT.HGE.EDM{I,CHF,T},BIL.AKT.HGE.GMP{I,CHF,T},BIL.AKT.HGE.OBL{I,CHF,T})(±0.5)</t>
  </si>
  <si>
    <t>BIL.AKT.FAN{I,CHF,NFU}&gt;=SUM(BIL.AKT.FAN.AKT{I,CHF,NFU},BIL.AKT.FAN.GMP{I,CHF,NFU},BIL.AKT.FAN.OBL{I,CHF,NFU})(±0.5)</t>
  </si>
  <si>
    <t>BIL.AKT.FAN{I,CHF,FUN}&gt;=SUM(BIL.AKT.FAN.AKA{I,CHF,FUN},BIL.AKT.FAN.AKT{I,CHF,FUN},BIL.AKT.FAN.GMP{I,CHF,FUN},BIL.AKT.FAN.OBL{I,CHF,FUN})(±0.5)</t>
  </si>
  <si>
    <t>BIL.AKT.FAN{I,CHF,SNB}&gt;=SUM(BIL.AKT.FAN.AKT{I,CHF,SNB},BIL.AKT.FAN.GMP{I,CHF,SNB},BIL.AKT.FAN.OBL{I,CHF,SNB})(±0.5)</t>
  </si>
  <si>
    <t>BIL.AKT.FAN{I,CHF,BAN}&gt;=SUM(BIL.AKT.FAN.AKT{I,CHF,BAN},BIL.AKT.FAN.GMP{I,CHF,BAN},BIL.AKT.FAN.OBL{I,CHF,BAN})(±0.5)</t>
  </si>
  <si>
    <t>BIL.AKT.FAN{I,CHF,FVW}&gt;=SUM(BIL.AKT.FAN.AKA{I,CHF,FVW},BIL.AKT.FAN.AKT{I,CHF,FVW},BIL.AKT.FAN.GMP{I,CHF,FVW},BIL.AKT.FAN.OBL{I,CHF,FVW})(±0.5)</t>
  </si>
  <si>
    <t>BIL.AKT.FAN{I,CHF,KAI}&gt;=SUM(BIL.AKT.FAN.AKA{I,CHF,KAI},BIL.AKT.FAN.AKT{I,CHF,KAI},BIL.AKT.FAN.GMP{I,CHF,KAI},BIL.AKT.FAN.OBL{I,CHF,KAI})(±0.5)</t>
  </si>
  <si>
    <t>BIL.AKT.FAN{I,CHF,VPK}&gt;=SUM(BIL.AKT.FAN.AKT{I,CHF,VPK},BIL.AKT.FAN.GMP{I,CHF,VPK},BIL.AKT.FAN.OBL{I,CHF,VPK})(±0.5)</t>
  </si>
  <si>
    <t>BIL.AKT.FAN{I,CHF,FVT}&gt;=SUM(BIL.AKT.FAN.AKT{I,CHF,FVT},BIL.AKT.FAN.GMP{I,CHF,FVT},BIL.AKT.FAN.OBL{I,CHF,FVT})(±0.5)</t>
  </si>
  <si>
    <t>BIL.AKT.FAN{I,CHF,OEH}&gt;=SUM(BIL.AKT.FAN.GMP{I,CHF,OEH},BIL.AKT.FAN.OBL{I,CHF,OEH})(±0.5)</t>
  </si>
  <si>
    <t>BIL.AKT.FAN{I,CHF,BUN}&gt;=SUM(BIL.AKT.FAN.GMP{I,CHF,BUN},BIL.AKT.FAN.OBL{I,CHF,BUN})(±0.5)</t>
  </si>
  <si>
    <t>BIL.AKT.FAN{I,CHF,KAN}&gt;=SUM(BIL.AKT.FAN.GMP{I,CHF,KAN},BIL.AKT.FAN.OBL{I,CHF,KAN})(±0.5)</t>
  </si>
  <si>
    <t>BIL.AKT.FAN{I,CHF,GEM}&gt;=SUM(BIL.AKT.FAN.GMP{I,CHF,GEM},BIL.AKT.FAN.OBL{I,CHF,GEM})(±0.5)</t>
  </si>
  <si>
    <t>BIL.AKT.FAN{I,CHF,SOZ}&gt;=SUM(BIL.AKT.FAN.GMP{I,CHF,SOZ},BIL.AKT.FAN.OBL{I,CHF,SOZ})(±0.5)</t>
  </si>
  <si>
    <t>BIL.AKT.FAN{I,CHF,POE}&gt;=SUM(BIL.AKT.FAN.AKT{I,CHF,POE},BIL.AKT.FAN.GMP{I,CHF,POE},BIL.AKT.FAN.OBL{I,CHF,POE})(±0.5)</t>
  </si>
  <si>
    <t>BIL.AKT.FAN{I,CHF,U}&gt;=SUM(BIL.AKT.FAN.AKT{I,CHF,U},BIL.AKT.FAN.EDM{I,CHF,U},BIL.AKT.FAN.GMP{I,CHF,U},BIL.AKT.FAN.LIS{I,CHF,U},BIL.AKT.FAN.OBL{I,CHF,U})(±0.5)</t>
  </si>
  <si>
    <t>BIL.AKT.FAN{I,CHF,T}&gt;=SUM(BIL.AKT.FAN.AKA{I,CHF,T},BIL.AKT.FAN.AKT{I,CHF,T},BIL.AKT.FAN.EDM{I,CHF,T},BIL.AKT.FAN.GMP{I,CHF,T},BIL.AKT.FAN.LIS{I,CHF,T},BIL.AKT.FAN.OBL{I,CHF,T})(±0.5)</t>
  </si>
  <si>
    <t>BIL.AKT.AUA{I,CHF,NFU}&gt;=SUM(BIL.AKT.AUA.NML{I,CHF,NFU})(±0.5)</t>
  </si>
  <si>
    <t>BIL.AKT.AUA{I,CHF,FUN}&gt;=SUM(BIL.AKT.AUA.NML{I,CHF,FUN})(±0.5)</t>
  </si>
  <si>
    <t>BIL.AKT.AUA{I,CHF,SNB}&gt;=SUM(BIL.AKT.AUA.NML{I,CHF,SNB})(±0.5)</t>
  </si>
  <si>
    <t>BIL.AKT.AUA{I,CHF,BAN}&gt;=SUM(BIL.AKT.AUA.NML{I,CHF,BAN})(±0.5)</t>
  </si>
  <si>
    <t>BIL.AKT.AUA{I,CHF,FVW}&gt;=SUM(BIL.AKT.AUA.NML{I,CHF,FVW})(±0.5)</t>
  </si>
  <si>
    <t>BIL.AKT.AUA{I,CHF,KAI}&gt;=SUM(BIL.AKT.AUA.NML{I,CHF,KAI})(±0.5)</t>
  </si>
  <si>
    <t>BIL.AKT.AUA{I,CHF,VPK}&gt;=SUM(BIL.AKT.AUA.NML{I,CHF,VPK})(±0.5)</t>
  </si>
  <si>
    <t>BIL.AKT.AUA{I,CHF,PKA}&gt;=SUM(BIL.AKT.AUA.NML{I,CHF,PKA})(±0.5)</t>
  </si>
  <si>
    <t>BIL.AKT.AUA{I,CHF,FVT}&gt;=SUM(BIL.AKT.AUA.NML{I,CHF,FVT})(±0.5)</t>
  </si>
  <si>
    <t>BIL.AKT.AUA{I,CHF,OEH}&gt;=SUM(BIL.AKT.AUA.NML{I,CHF,OEH})(±0.5)</t>
  </si>
  <si>
    <t>BIL.AKT.AUA{I,CHF,BUN}&gt;=SUM(BIL.AKT.AUA.NML{I,CHF,BUN})(±0.5)</t>
  </si>
  <si>
    <t>BIL.AKT.AUA{I,CHF,KAN}&gt;=SUM(BIL.AKT.AUA.NML{I,CHF,KAN})(±0.5)</t>
  </si>
  <si>
    <t>BIL.AKT.AUA{I,CHF,GEM}&gt;=SUM(BIL.AKT.AUA.NML{I,CHF,GEM})(±0.5)</t>
  </si>
  <si>
    <t>BIL.AKT.AUA{I,CHF,SOZ}&gt;=SUM(BIL.AKT.AUA.NML{I,CHF,SOZ})(±0.5)</t>
  </si>
  <si>
    <t>BIL.AKT.AUA{I,CHF,PHA}&gt;=SUM(BIL.AKT.AUA.NML{I,CHF,PHA})(±0.5)</t>
  </si>
  <si>
    <t>BIL.AKT.AUA{I,CHF,POE}&gt;=SUM(BIL.AKT.AUA.NML{I,CHF,POE})(±0.5)</t>
  </si>
  <si>
    <t>BIL.AKT.AUA{I,CHF,U}&gt;=SUM(BIL.AKT.AUA.NML{I,CHF,U})(±0.5)</t>
  </si>
  <si>
    <t>BIL.AKT.AUA{I,CHF,T}&gt;=SUM(BIL.AKT.AUA.NML{I,CHF,T})(±0.5)</t>
  </si>
  <si>
    <t>BIL.AKT.FBA{I,CHF,FUN,T}=SUM(BIL.AKT.FBA{I,CHF,FUN,ASI},BIL.AKT.FBA{I,CHF,FUN,KUE},BIL.AKT.FBA{I,CHF,FUN,RLZ})(±0.5)</t>
  </si>
  <si>
    <t>BIL.AKT.FBA{I,CHF,SNB,T}=SUM(BIL.AKT.FBA{I,CHF,SNB,ASI},BIL.AKT.FBA{I,CHF,SNB,KUE},BIL.AKT.FBA{I,CHF,SNB,RLZ})(±0.5)</t>
  </si>
  <si>
    <t>BIL.AKT.FBA{I,CHF,BAN,T}=SUM(BIL.AKT.FBA{I,CHF,BAN,ASI},BIL.AKT.FBA{I,CHF,BAN,KUE},BIL.AKT.FBA{I,CHF,BAN,RLZ})(±0.5)</t>
  </si>
  <si>
    <t>BIL.AKT.FBA{I,CHF,FVT,T}=SUM(BIL.AKT.FBA{I,CHF,FVT,ASI},BIL.AKT.FBA{I,CHF,FVT,KUE},BIL.AKT.FBA{I,CHF,FVT,RLZ})(±0.5)</t>
  </si>
  <si>
    <t>BIL.AKT.FBA{I,CHF,T,T}=SUM(BIL.AKT.FBA{I,CHF,T,ASI},BIL.AKT.FBA{I,CHF,T,KUE},BIL.AKT.FBA{I,CHF,T,RLZ})(±0.5)</t>
  </si>
  <si>
    <t>BIL.AKT.FKU{I,CHF,NFU,T}=SUM(BIL.AKT.FKU{I,CHF,NFU,GED},BIL.AKT.FKU{I,CHF,NFU,UNG})(±0.5)</t>
  </si>
  <si>
    <t>BIL.AKT.FKU{I,CHF,FUN,T}=SUM(BIL.AKT.FKU{I,CHF,FUN,GED},BIL.AKT.FKU{I,CHF,FUN,UNG})(±0.5)</t>
  </si>
  <si>
    <t>BIL.AKT.FKU{I,CHF,FVW,T}=SUM(BIL.AKT.FKU{I,CHF,FVW,GED},BIL.AKT.FKU{I,CHF,FVW,UNG})(±0.5)</t>
  </si>
  <si>
    <t>BIL.AKT.FKU{I,CHF,KAI,T}=SUM(BIL.AKT.FKU{I,CHF,KAI,GED},BIL.AKT.FKU{I,CHF,KAI,UNG})(±0.5)</t>
  </si>
  <si>
    <t>BIL.AKT.FKU{I,CHF,VPK,T}=SUM(BIL.AKT.FKU{I,CHF,VPK,GED},BIL.AKT.FKU{I,CHF,VPK,UNG})(±0.5)</t>
  </si>
  <si>
    <t>BIL.AKT.FKU{I,CHF,PKA,T}=SUM(BIL.AKT.FKU{I,CHF,PKA,GED},BIL.AKT.FKU{I,CHF,PKA,UNG})(±0.5)</t>
  </si>
  <si>
    <t>BIL.AKT.FKU{I,CHF,FVT,T}=SUM(BIL.AKT.FKU{I,CHF,FVT,GED},BIL.AKT.FKU{I,CHF,FVT,UNG})(±0.5)</t>
  </si>
  <si>
    <t>BIL.AKT.FKU{I,CHF,OEH,T}=SUM(BIL.AKT.FKU{I,CHF,OEH,GED},BIL.AKT.FKU{I,CHF,OEH,UNG})(±0.5)</t>
  </si>
  <si>
    <t>BIL.AKT.FKU{I,CHF,BUN,T}=SUM(BIL.AKT.FKU{I,CHF,BUN,GED},BIL.AKT.FKU{I,CHF,BUN,UNG})(±0.5)</t>
  </si>
  <si>
    <t>BIL.AKT.FKU{I,CHF,KAN,T}=SUM(BIL.AKT.FKU{I,CHF,KAN,GED},BIL.AKT.FKU{I,CHF,KAN,UNG})(±0.5)</t>
  </si>
  <si>
    <t>BIL.AKT.FKU{I,CHF,GEM,T}=SUM(BIL.AKT.FKU{I,CHF,GEM,GED},BIL.AKT.FKU{I,CHF,GEM,UNG})(±0.5)</t>
  </si>
  <si>
    <t>BIL.AKT.FKU{I,CHF,SOZ,T}=SUM(BIL.AKT.FKU{I,CHF,SOZ,GED},BIL.AKT.FKU{I,CHF,SOZ,UNG})(±0.5)</t>
  </si>
  <si>
    <t>BIL.AKT.FKU{I,CHF,PHA,T}=SUM(BIL.AKT.FKU{I,CHF,PHA,GED},BIL.AKT.FKU{I,CHF,PHA,UNG})(±0.5)</t>
  </si>
  <si>
    <t>BIL.AKT.FKU{I,CHF,POE,T}=SUM(BIL.AKT.FKU{I,CHF,POE,GED},BIL.AKT.FKU{I,CHF,POE,UNG})(±0.5)</t>
  </si>
  <si>
    <t>BIL.AKT.FKU{I,CHF,U,T}=SUM(BIL.AKT.FKU{I,CHF,U,GED},BIL.AKT.FKU{I,CHF,U,UNG})(±0.5)</t>
  </si>
  <si>
    <t>BIL.AKT.FKU{I,CHF,T,T}=SUM(BIL.AKT.FKU{I,CHF,T,GED},BIL.AKT.FKU{I,CHF,T,UNG})(±0.5)</t>
  </si>
  <si>
    <t>AB21=SUM(L21,T21)(±0.5)</t>
  </si>
  <si>
    <t>BIL.AKT.FMI{I,CHF,T}=SUM(BIL.AKT.FMI{I,CHF,FUN},BIL.AKT.FMI{I,CHF,OEH})(±0.5)</t>
  </si>
  <si>
    <t>BIL.AKT.FBA{I,CHF,T,T}=SUM(BIL.AKT.FBA{I,CHF,FUN,T})(±0.5)</t>
  </si>
  <si>
    <t>BIL.AKT.FBA{I,CHF,T,ASI}=SUM(BIL.AKT.FBA{I,CHF,FUN,ASI})(±0.5)</t>
  </si>
  <si>
    <t>BIL.AKT.FBA{I,CHF,T,KUE}=SUM(BIL.AKT.FBA{I,CHF,FUN,KUE})(±0.5)</t>
  </si>
  <si>
    <t>BIL.AKT.FBA{I,CHF,T,RLZ}=SUM(BIL.AKT.FBA{I,CHF,FUN,RLZ})(±0.5)</t>
  </si>
  <si>
    <t>BIL.AKT.WFG{I,CHF,T}=SUM(BIL.AKT.WFG{I,CHF,FUN},BIL.AKT.WFG{I,CHF,NFU},BIL.AKT.WFG{I,CHF,OEH},BIL.AKT.WFG{I,CHF,PHA},BIL.AKT.WFG{I,CHF,POE},BIL.AKT.WFG{I,CHF,SOZ},BIL.AKT.WFG{I,CHF,U})(±0.5)</t>
  </si>
  <si>
    <t>BIL.AKT.FKU{I,CHF,T,T}=SUM(BIL.AKT.FKU{I,CHF,FUN,T},BIL.AKT.FKU{I,CHF,NFU,T},BIL.AKT.FKU{I,CHF,OEH,T},BIL.AKT.FKU{I,CHF,PHA,T},BIL.AKT.FKU{I,CHF,POE,T},BIL.AKT.FKU{I,CHF,SOZ,T},BIL.AKT.FKU{I,CHF,U,T})(±0.5)</t>
  </si>
  <si>
    <t>BIL.AKT.FKU{I,CHF,T,UNG}=SUM(BIL.AKT.FKU{I,CHF,FUN,UNG},BIL.AKT.FKU{I,CHF,NFU,UNG},BIL.AKT.FKU{I,CHF,OEH,UNG},BIL.AKT.FKU{I,CHF,PHA,UNG},BIL.AKT.FKU{I,CHF,POE,UNG},BIL.AKT.FKU{I,CHF,SOZ,UNG},BIL.AKT.FKU{I,CHF,U,UNG})(±0.5)</t>
  </si>
  <si>
    <t>BIL.AKT.FKU{I,CHF,T,GED}=SUM(BIL.AKT.FKU{I,CHF,FUN,GED},BIL.AKT.FKU{I,CHF,NFU,GED},BIL.AKT.FKU{I,CHF,OEH,GED},BIL.AKT.FKU{I,CHF,PHA,GED},BIL.AKT.FKU{I,CHF,POE,GED},BIL.AKT.FKU{I,CHF,SOZ,GED},BIL.AKT.FKU{I,CHF,U,GED})(±0.5)</t>
  </si>
  <si>
    <t>BIL.AKT.HYP{I,CHF,T}=SUM(BIL.AKT.HYP{I,CHF,FUN},BIL.AKT.HYP{I,CHF,NFU},BIL.AKT.HYP{I,CHF,OEH},BIL.AKT.HYP{I,CHF,PHA},BIL.AKT.HYP{I,CHF,POE},BIL.AKT.HYP{I,CHF,SOZ},BIL.AKT.HYP{I,CHF,U})(±0.5)</t>
  </si>
  <si>
    <t>BIL.AKT.HGE{I,CHF,T}=SUM(BIL.AKT.HGE{I,CHF,FUN},BIL.AKT.HGE{I,CHF,NFU},BIL.AKT.HGE{I,CHF,OEH},BIL.AKT.HGE{I,CHF,POE},BIL.AKT.HGE{I,CHF,SOZ},BIL.AKT.HGE{I,CHF,U})(±0.5)</t>
  </si>
  <si>
    <t>BIL.AKT.HGE.GMP{I,CHF,T}=SUM(BIL.AKT.HGE.GMP{I,CHF,FUN},BIL.AKT.HGE.GMP{I,CHF,NFU},BIL.AKT.HGE.GMP{I,CHF,OEH},BIL.AKT.HGE.GMP{I,CHF,POE},BIL.AKT.HGE.GMP{I,CHF,SOZ},BIL.AKT.HGE.GMP{I,CHF,U})(±0.5)</t>
  </si>
  <si>
    <t>BIL.AKT.HGE.OBL{I,CHF,T}=SUM(BIL.AKT.HGE.OBL{I,CHF,FUN},BIL.AKT.HGE.OBL{I,CHF,NFU},BIL.AKT.HGE.OBL{I,CHF,OEH},BIL.AKT.HGE.OBL{I,CHF,POE},BIL.AKT.HGE.OBL{I,CHF,SOZ},BIL.AKT.HGE.OBL{I,CHF,U})(±0.5)</t>
  </si>
  <si>
    <t>BIL.AKT.HGE.AKT{I,CHF,T}=SUM(BIL.AKT.HGE.AKT{I,CHF,FUN},BIL.AKT.HGE.AKT{I,CHF,NFU},BIL.AKT.HGE.AKT{I,CHF,POE},BIL.AKT.HGE.AKT{I,CHF,U})(±0.5)</t>
  </si>
  <si>
    <t>BIL.AKT.HGE.AKA{I,CHF,T}=SUM(BIL.AKT.HGE.AKA{I,CHF,FUN})(±0.5)</t>
  </si>
  <si>
    <t>BIL.AKT.HGE.EDM{I,CHF,T}=SUM(BIL.AKT.HGE.EDM{I,CHF,U})(±0.5)</t>
  </si>
  <si>
    <t>BIL.AKT.WBW{I,CHF,T}=SUM(BIL.AKT.WBW{I,CHF,FUN},BIL.AKT.WBW{I,CHF,NFU},BIL.AKT.WBW{I,CHF,OEH},BIL.AKT.WBW{I,CHF,PHA},BIL.AKT.WBW{I,CHF,POE},BIL.AKT.WBW{I,CHF,SOZ},BIL.AKT.WBW{I,CHF,U})(±0.5)</t>
  </si>
  <si>
    <t>BIL.AKT.FFV{I,CHF,T}=SUM(BIL.AKT.FFV{I,CHF,FUN},BIL.AKT.FFV{I,CHF,NFU},BIL.AKT.FFV{I,CHF,OEH},BIL.AKT.FFV{I,CHF,PHA},BIL.AKT.FFV{I,CHF,POE},BIL.AKT.FFV{I,CHF,SOZ},BIL.AKT.FFV{I,CHF,U})(±0.5)</t>
  </si>
  <si>
    <t>BIL.AKT.FAN{I,CHF,T}=SUM(BIL.AKT.FAN{I,CHF,FUN},BIL.AKT.FAN{I,CHF,NFU},BIL.AKT.FAN{I,CHF,OEH},BIL.AKT.FAN{I,CHF,POE},BIL.AKT.FAN{I,CHF,SOZ},BIL.AKT.FAN{I,CHF,U})(±0.5)</t>
  </si>
  <si>
    <t>BIL.AKT.FAN.GMP{I,CHF,T}=SUM(BIL.AKT.FAN.GMP{I,CHF,FUN},BIL.AKT.FAN.GMP{I,CHF,NFU},BIL.AKT.FAN.GMP{I,CHF,OEH},BIL.AKT.FAN.GMP{I,CHF,POE},BIL.AKT.FAN.GMP{I,CHF,SOZ},BIL.AKT.FAN.GMP{I,CHF,U})(±0.5)</t>
  </si>
  <si>
    <t>BIL.AKT.FAN.OBL{I,CHF,T}=SUM(BIL.AKT.FAN.OBL{I,CHF,FUN},BIL.AKT.FAN.OBL{I,CHF,NFU},BIL.AKT.FAN.OBL{I,CHF,OEH},BIL.AKT.FAN.OBL{I,CHF,POE},BIL.AKT.FAN.OBL{I,CHF,SOZ},BIL.AKT.FAN.OBL{I,CHF,U})(±0.5)</t>
  </si>
  <si>
    <t>BIL.AKT.FAN.AKT{I,CHF,T}=SUM(BIL.AKT.FAN.AKT{I,CHF,FUN},BIL.AKT.FAN.AKT{I,CHF,NFU},BIL.AKT.FAN.AKT{I,CHF,POE},BIL.AKT.FAN.AKT{I,CHF,U})(±0.5)</t>
  </si>
  <si>
    <t>BIL.AKT.FAN.AKA{I,CHF,T}=SUM(BIL.AKT.FAN.AKA{I,CHF,FUN})(±0.5)</t>
  </si>
  <si>
    <t>BIL.AKT.FAN.EDM{I,CHF,T}=SUM(BIL.AKT.FAN.EDM{I,CHF,U})(±0.5)</t>
  </si>
  <si>
    <t>BIL.AKT.FAN.LIS{I,CHF,T}=SUM(BIL.AKT.FAN.LIS{I,CHF,U})(±0.5)</t>
  </si>
  <si>
    <t>BIL.AKT.BET{I,CHF,T}=SUM(BIL.AKT.BET{I,CHF,FUN},BIL.AKT.BET{I,CHF,NFU},BIL.AKT.BET{I,CHF,POE},BIL.AKT.BET{I,CHF,U})(±0.5)</t>
  </si>
  <si>
    <t>BIL.AKT.AUA{I,CHF,T}=SUM(BIL.AKT.AUA{I,CHF,FUN},BIL.AKT.AUA{I,CHF,NFU},BIL.AKT.AUA{I,CHF,OEH},BIL.AKT.AUA{I,CHF,PHA},BIL.AKT.AUA{I,CHF,POE},BIL.AKT.AUA{I,CHF,SOZ},BIL.AKT.AUA{I,CHF,U})(±0.5)</t>
  </si>
  <si>
    <t>BIL.AKT.AUA.NML{I,CHF,T}=SUM(BIL.AKT.AUA.NML{I,CHF,FUN},BIL.AKT.AUA.NML{I,CHF,NFU},BIL.AKT.AUA.NML{I,CHF,OEH},BIL.AKT.AUA.NML{I,CHF,PHA},BIL.AKT.AUA.NML{I,CHF,POE},BIL.AKT.AUA.NML{I,CHF,SOZ},BIL.AKT.AUA.NML{I,CHF,U})(±0.5)</t>
  </si>
  <si>
    <t>BIL.AKT.TOT{I,CHF,T}=SUM(BIL.AKT.TOT{I,CHF,FUN},BIL.AKT.TOT{I,CHF,NFU},BIL.AKT.TOT{I,CHF,OEH},BIL.AKT.TOT{I,CHF,PHA},BIL.AKT.TOT{I,CHF,POE},BIL.AKT.TOT{I,CHF,SOZ},BIL.AKT.TOT{I,CHF,U})(±0.5)</t>
  </si>
  <si>
    <t>BIL.AKT.FMI{I,CHF,FUN}=SUM(BIL.AKT.FMI{I,CHF,BAN},BIL.AKT.FMI{I,CHF,SNB})(±0.5)</t>
  </si>
  <si>
    <t>BIL.AKT.FBA{I,CHF,FUN,T}=SUM(BIL.AKT.FBA{I,CHF,BAN,T},BIL.AKT.FBA{I,CHF,FVT,T},BIL.AKT.FBA{I,CHF,SNB,T})(±0.5)</t>
  </si>
  <si>
    <t>BIL.AKT.FBA{I,CHF,FUN,ASI}=SUM(BIL.AKT.FBA{I,CHF,BAN,ASI},BIL.AKT.FBA{I,CHF,FVT,ASI},BIL.AKT.FBA{I,CHF,SNB,ASI})(±0.5)</t>
  </si>
  <si>
    <t>BIL.AKT.FBA{I,CHF,FUN,KUE}=SUM(BIL.AKT.FBA{I,CHF,BAN,KUE},BIL.AKT.FBA{I,CHF,FVT,KUE},BIL.AKT.FBA{I,CHF,SNB,KUE})(±0.5)</t>
  </si>
  <si>
    <t>BIL.AKT.FBA{I,CHF,FUN,RLZ}=SUM(BIL.AKT.FBA{I,CHF,BAN,RLZ},BIL.AKT.FBA{I,CHF,FVT,RLZ},BIL.AKT.FBA{I,CHF,SNB,RLZ})(±0.5)</t>
  </si>
  <si>
    <t>BIL.AKT.WFG{I,CHF,FUN}=SUM(BIL.AKT.WFG{I,CHF,BAN},BIL.AKT.WFG{I,CHF,FVT},BIL.AKT.WFG{I,CHF,FVW},BIL.AKT.WFG{I,CHF,SNB},BIL.AKT.WFG{I,CHF,VPK})(±0.5)</t>
  </si>
  <si>
    <t>BIL.AKT.FKU{I,CHF,FUN,T}=SUM(BIL.AKT.FKU{I,CHF,FVT,T},BIL.AKT.FKU{I,CHF,FVW,T},BIL.AKT.FKU{I,CHF,VPK,T})(±0.5)</t>
  </si>
  <si>
    <t>BIL.AKT.FKU{I,CHF,FUN,UNG}=SUM(BIL.AKT.FKU{I,CHF,FVT,UNG},BIL.AKT.FKU{I,CHF,FVW,UNG},BIL.AKT.FKU{I,CHF,VPK,UNG})(±0.5)</t>
  </si>
  <si>
    <t>BIL.AKT.FKU{I,CHF,FUN,GED}=SUM(BIL.AKT.FKU{I,CHF,FVT,GED},BIL.AKT.FKU{I,CHF,FVW,GED},BIL.AKT.FKU{I,CHF,VPK,GED})(±0.5)</t>
  </si>
  <si>
    <t>BIL.AKT.HYP{I,CHF,FUN}=SUM(BIL.AKT.HYP{I,CHF,BAN},BIL.AKT.HYP{I,CHF,FVT},BIL.AKT.HYP{I,CHF,FVW},BIL.AKT.HYP{I,CHF,VPK})(±0.5)</t>
  </si>
  <si>
    <t>BIL.AKT.HGE{I,CHF,FUN}=SUM(BIL.AKT.HGE{I,CHF,BAN},BIL.AKT.HGE{I,CHF,FVT},BIL.AKT.HGE{I,CHF,FVW},BIL.AKT.HGE{I,CHF,SNB},BIL.AKT.HGE{I,CHF,VPK})(±0.5)</t>
  </si>
  <si>
    <t>BIL.AKT.HGE.GMP{I,CHF,FUN}=SUM(BIL.AKT.HGE.GMP{I,CHF,BAN},BIL.AKT.HGE.GMP{I,CHF,FVT},BIL.AKT.HGE.GMP{I,CHF,FVW},BIL.AKT.HGE.GMP{I,CHF,SNB},BIL.AKT.HGE.GMP{I,CHF,VPK})(±0.5)</t>
  </si>
  <si>
    <t>BIL.AKT.HGE.OBL{I,CHF,FUN}=SUM(BIL.AKT.HGE.OBL{I,CHF,BAN},BIL.AKT.HGE.OBL{I,CHF,FVT},BIL.AKT.HGE.OBL{I,CHF,FVW},BIL.AKT.HGE.OBL{I,CHF,SNB},BIL.AKT.HGE.OBL{I,CHF,VPK})(±0.5)</t>
  </si>
  <si>
    <t>BIL.AKT.HGE.AKT{I,CHF,FUN}=SUM(BIL.AKT.HGE.AKT{I,CHF,BAN},BIL.AKT.HGE.AKT{I,CHF,FVT},BIL.AKT.HGE.AKT{I,CHF,FVW},BIL.AKT.HGE.AKT{I,CHF,SNB},BIL.AKT.HGE.AKT{I,CHF,VPK})(±0.5)</t>
  </si>
  <si>
    <t>BIL.AKT.HGE.AKA{I,CHF,FUN}=SUM(BIL.AKT.HGE.AKA{I,CHF,FVW})(±0.5)</t>
  </si>
  <si>
    <t>BIL.AKT.WBW{I,CHF,FUN}=SUM(BIL.AKT.WBW{I,CHF,BAN},BIL.AKT.WBW{I,CHF,FVT},BIL.AKT.WBW{I,CHF,FVW},BIL.AKT.WBW{I,CHF,SNB},BIL.AKT.WBW{I,CHF,VPK})(±0.5)</t>
  </si>
  <si>
    <t>BIL.AKT.FFV{I,CHF,FUN}=SUM(BIL.AKT.FFV{I,CHF,BAN},BIL.AKT.FFV{I,CHF,FVT},BIL.AKT.FFV{I,CHF,FVW},BIL.AKT.FFV{I,CHF,SNB},BIL.AKT.FFV{I,CHF,VPK})(±0.5)</t>
  </si>
  <si>
    <t>BIL.AKT.FAN{I,CHF,FUN}=SUM(BIL.AKT.FAN{I,CHF,BAN},BIL.AKT.FAN{I,CHF,FVT},BIL.AKT.FAN{I,CHF,FVW},BIL.AKT.FAN{I,CHF,SNB},BIL.AKT.FAN{I,CHF,VPK})(±0.5)</t>
  </si>
  <si>
    <t>BIL.AKT.FAN.GMP{I,CHF,FUN}=SUM(BIL.AKT.FAN.GMP{I,CHF,BAN},BIL.AKT.FAN.GMP{I,CHF,FVT},BIL.AKT.FAN.GMP{I,CHF,FVW},BIL.AKT.FAN.GMP{I,CHF,SNB},BIL.AKT.FAN.GMP{I,CHF,VPK})(±0.5)</t>
  </si>
  <si>
    <t>BIL.AKT.FAN.OBL{I,CHF,FUN}=SUM(BIL.AKT.FAN.OBL{I,CHF,BAN},BIL.AKT.FAN.OBL{I,CHF,FVT},BIL.AKT.FAN.OBL{I,CHF,FVW},BIL.AKT.FAN.OBL{I,CHF,SNB},BIL.AKT.FAN.OBL{I,CHF,VPK})(±0.5)</t>
  </si>
  <si>
    <t>BIL.AKT.FAN.AKT{I,CHF,FUN}=SUM(BIL.AKT.FAN.AKT{I,CHF,BAN},BIL.AKT.FAN.AKT{I,CHF,FVT},BIL.AKT.FAN.AKT{I,CHF,FVW},BIL.AKT.FAN.AKT{I,CHF,SNB},BIL.AKT.FAN.AKT{I,CHF,VPK})(±0.5)</t>
  </si>
  <si>
    <t>BIL.AKT.FAN.AKA{I,CHF,FUN}=SUM(BIL.AKT.FAN.AKA{I,CHF,FVW})(±0.5)</t>
  </si>
  <si>
    <t>BIL.AKT.BET{I,CHF,FUN}=SUM(BIL.AKT.BET{I,CHF,BAN},BIL.AKT.BET{I,CHF,FVT},BIL.AKT.BET{I,CHF,FVW},BIL.AKT.BET{I,CHF,SNB},BIL.AKT.BET{I,CHF,VPK})(±0.5)</t>
  </si>
  <si>
    <t>BIL.AKT.AUA{I,CHF,FUN}=SUM(BIL.AKT.AUA{I,CHF,BAN},BIL.AKT.AUA{I,CHF,FVT},BIL.AKT.AUA{I,CHF,FVW},BIL.AKT.AUA{I,CHF,SNB},BIL.AKT.AUA{I,CHF,VPK})(±0.5)</t>
  </si>
  <si>
    <t>BIL.AKT.AUA.NML{I,CHF,FUN}=SUM(BIL.AKT.AUA.NML{I,CHF,BAN},BIL.AKT.AUA.NML{I,CHF,FVT},BIL.AKT.AUA.NML{I,CHF,FVW},BIL.AKT.AUA.NML{I,CHF,SNB},BIL.AKT.AUA.NML{I,CHF,VPK})(±0.5)</t>
  </si>
  <si>
    <t>BIL.AKT.TOT{I,CHF,FUN}=SUM(BIL.AKT.TOT{I,CHF,BAN},BIL.AKT.TOT{I,CHF,FVT},BIL.AKT.TOT{I,CHF,FVW},BIL.AKT.TOT{I,CHF,SNB},BIL.AKT.TOT{I,CHF,VPK})(±0.5)</t>
  </si>
  <si>
    <t>BIL.AKT.FMI{I,CHF,OEH}=SUM(BIL.AKT.FMI{I,CHF,BUN})(±0.5)</t>
  </si>
  <si>
    <t>BIL.AKT.WFG{I,CHF,OEH}=SUM(BIL.AKT.WFG{I,CHF,BUN},BIL.AKT.WFG{I,CHF,GEM},BIL.AKT.WFG{I,CHF,KAN})(±0.5)</t>
  </si>
  <si>
    <t>BIL.AKT.FKU{I,CHF,OEH,T}=SUM(BIL.AKT.FKU{I,CHF,BUN,T},BIL.AKT.FKU{I,CHF,GEM,T},BIL.AKT.FKU{I,CHF,KAN,T})(±0.5)</t>
  </si>
  <si>
    <t>BIL.AKT.FKU{I,CHF,OEH,UNG}=SUM(BIL.AKT.FKU{I,CHF,BUN,UNG},BIL.AKT.FKU{I,CHF,GEM,UNG},BIL.AKT.FKU{I,CHF,KAN,UNG})(±0.5)</t>
  </si>
  <si>
    <t>BIL.AKT.FKU{I,CHF,OEH,GED}=SUM(BIL.AKT.FKU{I,CHF,BUN,GED},BIL.AKT.FKU{I,CHF,GEM,GED},BIL.AKT.FKU{I,CHF,KAN,GED})(±0.5)</t>
  </si>
  <si>
    <t>BIL.AKT.HYP{I,CHF,OEH}=SUM(BIL.AKT.HYP{I,CHF,BUN},BIL.AKT.HYP{I,CHF,GEM},BIL.AKT.HYP{I,CHF,KAN})(±0.5)</t>
  </si>
  <si>
    <t>BIL.AKT.HGE{I,CHF,OEH}=SUM(BIL.AKT.HGE{I,CHF,BUN},BIL.AKT.HGE{I,CHF,GEM},BIL.AKT.HGE{I,CHF,KAN})(±0.5)</t>
  </si>
  <si>
    <t>BIL.AKT.HGE.GMP{I,CHF,OEH}=SUM(BIL.AKT.HGE.GMP{I,CHF,BUN},BIL.AKT.HGE.GMP{I,CHF,GEM},BIL.AKT.HGE.GMP{I,CHF,KAN})(±0.5)</t>
  </si>
  <si>
    <t>BIL.AKT.HGE.OBL{I,CHF,OEH}=SUM(BIL.AKT.HGE.OBL{I,CHF,BUN},BIL.AKT.HGE.OBL{I,CHF,GEM},BIL.AKT.HGE.OBL{I,CHF,KAN})(±0.5)</t>
  </si>
  <si>
    <t>BIL.AKT.WBW{I,CHF,OEH}=SUM(BIL.AKT.WBW{I,CHF,BUN},BIL.AKT.WBW{I,CHF,GEM},BIL.AKT.WBW{I,CHF,KAN})(±0.5)</t>
  </si>
  <si>
    <t>BIL.AKT.FFV{I,CHF,OEH}=SUM(BIL.AKT.FFV{I,CHF,BUN},BIL.AKT.FFV{I,CHF,GEM},BIL.AKT.FFV{I,CHF,KAN})(±0.5)</t>
  </si>
  <si>
    <t>BIL.AKT.FAN{I,CHF,OEH}=SUM(BIL.AKT.FAN{I,CHF,BUN},BIL.AKT.FAN{I,CHF,GEM},BIL.AKT.FAN{I,CHF,KAN})(±0.5)</t>
  </si>
  <si>
    <t>BIL.AKT.FAN.GMP{I,CHF,OEH}=SUM(BIL.AKT.FAN.GMP{I,CHF,BUN},BIL.AKT.FAN.GMP{I,CHF,GEM},BIL.AKT.FAN.GMP{I,CHF,KAN})(±0.5)</t>
  </si>
  <si>
    <t>BIL.AKT.FAN.OBL{I,CHF,OEH}=SUM(BIL.AKT.FAN.OBL{I,CHF,BUN},BIL.AKT.FAN.OBL{I,CHF,GEM},BIL.AKT.FAN.OBL{I,CHF,KAN})(±0.5)</t>
  </si>
  <si>
    <t>BIL.AKT.AUA{I,CHF,OEH}=SUM(BIL.AKT.AUA{I,CHF,BUN},BIL.AKT.AUA{I,CHF,GEM},BIL.AKT.AUA{I,CHF,KAN})(±0.5)</t>
  </si>
  <si>
    <t>BIL.AKT.AUA.NML{I,CHF,OEH}=SUM(BIL.AKT.AUA.NML{I,CHF,BUN},BIL.AKT.AUA.NML{I,CHF,GEM},BIL.AKT.AUA.NML{I,CHF,KAN})(±0.5)</t>
  </si>
  <si>
    <t>BIL.AKT.TOT{I,CHF,OEH}=SUM(BIL.AKT.TOT{I,CHF,BUN},BIL.AKT.TOT{I,CHF,GEM},BIL.AKT.TOT{I,CHF,KAN})(±0.5)</t>
  </si>
  <si>
    <t>BIL.AKT.WFG{I,CHF,FVW}&gt;=SUM(BIL.AKT.WFG{I,CHF,KAI})(±0.5)</t>
  </si>
  <si>
    <t>BIL.AKT.FKU{I,CHF,FVW,T}&gt;=SUM(BIL.AKT.FKU{I,CHF,KAI,T})(±0.5)</t>
  </si>
  <si>
    <t>BIL.AKT.FKU{I,CHF,FVW,UNG}&gt;=SUM(BIL.AKT.FKU{I,CHF,KAI,UNG})(±0.5)</t>
  </si>
  <si>
    <t>BIL.AKT.FKU{I,CHF,FVW,GED}&gt;=SUM(BIL.AKT.FKU{I,CHF,KAI,GED})(±0.5)</t>
  </si>
  <si>
    <t>BIL.AKT.HYP{I,CHF,FVW}&gt;=SUM(BIL.AKT.HYP{I,CHF,KAI})(±0.5)</t>
  </si>
  <si>
    <t>BIL.AKT.HGE{I,CHF,FVW}&gt;=SUM(BIL.AKT.HGE{I,CHF,KAI})(±0.5)</t>
  </si>
  <si>
    <t>BIL.AKT.HGE.GMP{I,CHF,FVW}&gt;=SUM(BIL.AKT.HGE.GMP{I,CHF,KAI})(±0.5)</t>
  </si>
  <si>
    <t>BIL.AKT.HGE.OBL{I,CHF,FVW}&gt;=SUM(BIL.AKT.HGE.OBL{I,CHF,KAI})(±0.5)</t>
  </si>
  <si>
    <t>BIL.AKT.HGE.AKT{I,CHF,FVW}&gt;=SUM(BIL.AKT.HGE.AKT{I,CHF,KAI})(±0.5)</t>
  </si>
  <si>
    <t>BIL.AKT.HGE.AKA{I,CHF,FVW}&gt;=SUM(BIL.AKT.HGE.AKA{I,CHF,KAI})(±0.5)</t>
  </si>
  <si>
    <t>BIL.AKT.WBW{I,CHF,FVW}&gt;=SUM(BIL.AKT.WBW{I,CHF,KAI})(±0.5)</t>
  </si>
  <si>
    <t>BIL.AKT.FFV{I,CHF,FVW}&gt;=SUM(BIL.AKT.FFV{I,CHF,KAI})(±0.5)</t>
  </si>
  <si>
    <t>BIL.AKT.FAN{I,CHF,FVW}&gt;=SUM(BIL.AKT.FAN{I,CHF,KAI})(±0.5)</t>
  </si>
  <si>
    <t>BIL.AKT.FAN.GMP{I,CHF,FVW}&gt;=SUM(BIL.AKT.FAN.GMP{I,CHF,KAI})(±0.5)</t>
  </si>
  <si>
    <t>BIL.AKT.FAN.OBL{I,CHF,FVW}&gt;=SUM(BIL.AKT.FAN.OBL{I,CHF,KAI})(±0.5)</t>
  </si>
  <si>
    <t>BIL.AKT.FAN.AKT{I,CHF,FVW}&gt;=SUM(BIL.AKT.FAN.AKT{I,CHF,KAI})(±0.5)</t>
  </si>
  <si>
    <t>BIL.AKT.FAN.AKA{I,CHF,FVW}&gt;=SUM(BIL.AKT.FAN.AKA{I,CHF,KAI})(±0.5)</t>
  </si>
  <si>
    <t>BIL.AKT.BET{I,CHF,FVW}&gt;=SUM(BIL.AKT.BET{I,CHF,KAI})(±0.5)</t>
  </si>
  <si>
    <t>BIL.AKT.AUA{I,CHF,FVW}&gt;=SUM(BIL.AKT.AUA{I,CHF,KAI})(±0.5)</t>
  </si>
  <si>
    <t>BIL.AKT.AUA.NML{I,CHF,FVW}&gt;=SUM(BIL.AKT.AUA.NML{I,CHF,KAI})(±0.5)</t>
  </si>
  <si>
    <t>BIL.AKT.TOT{I,CHF,FVW}&gt;=SUM(BIL.AKT.TOT{I,CHF,KAI})(±0.5)</t>
  </si>
  <si>
    <t>BIL.AKT.WFG{I,CHF,VPK}&gt;=SUM(BIL.AKT.WFG{I,CHF,PKA})(±0.5)</t>
  </si>
  <si>
    <t>BIL.AKT.FKU{I,CHF,VPK,T}&gt;=SUM(BIL.AKT.FKU{I,CHF,PKA,T})(±0.5)</t>
  </si>
  <si>
    <t>BIL.AKT.FKU{I,CHF,VPK,UNG}&gt;=SUM(BIL.AKT.FKU{I,CHF,PKA,UNG})(±0.5)</t>
  </si>
  <si>
    <t>BIL.AKT.FKU{I,CHF,VPK,GED}&gt;=SUM(BIL.AKT.FKU{I,CHF,PKA,GED})(±0.5)</t>
  </si>
  <si>
    <t>BIL.AKT.HYP{I,CHF,VPK}&gt;=SUM(BIL.AKT.HYP{I,CHF,PKA})(±0.5)</t>
  </si>
  <si>
    <t>BIL.AKT.WBW{I,CHF,VPK}&gt;=SUM(BIL.AKT.WBW{I,CHF,PKA})(±0.5)</t>
  </si>
  <si>
    <t>BIL.AKT.FFV{I,CHF,VPK}&gt;=SUM(BIL.AKT.FFV{I,CHF,PKA})(±0.5)</t>
  </si>
  <si>
    <t>BIL.AKT.AUA{I,CHF,VPK}&gt;=SUM(BIL.AKT.AUA{I,CHF,PKA})(±0.5)</t>
  </si>
  <si>
    <t>BIL.AKT.AUA.NML{I,CHF,VPK}&gt;=SUM(BIL.AKT.AUA.NML{I,CHF,PKA})(±0.5)</t>
  </si>
  <si>
    <t>BIL.AKT.TOT{I,CHF,VPK}&gt;=SUM(BIL.AKT.TOT{I,CHF,PKA})(±0.5)</t>
  </si>
  <si>
    <t>M253,M254</t>
  </si>
  <si>
    <t>'M253'!L21&gt;=SUM('M254'!L21)(±0.5)</t>
  </si>
  <si>
    <t>BIL.PAS.VBA{I,T,FUN,T}&gt;=SUM(BIL.PAS.VBA{I,CHF,FUN,T})(±0.5)</t>
  </si>
  <si>
    <t>'M253'!M21&gt;=SUM('M254'!M21)(±0.5)</t>
  </si>
  <si>
    <t>BIL.PAS.VBA{I,T,SNB,T}&gt;=SUM(BIL.PAS.VBA{I,CHF,SNB,T})(±0.5)</t>
  </si>
  <si>
    <t>'M253'!N21&gt;=SUM('M254'!N21)(±0.5)</t>
  </si>
  <si>
    <t>BIL.PAS.VBA{I,T,BAN,T}&gt;=SUM(BIL.PAS.VBA{I,CHF,BAN,T})(±0.5)</t>
  </si>
  <si>
    <t>'M253'!S21&gt;=SUM('M254'!S21)(±0.5)</t>
  </si>
  <si>
    <t>BIL.PAS.VBA{I,T,FVT,T}&gt;=SUM(BIL.PAS.VBA{I,CHF,FVT,T})(±0.5)</t>
  </si>
  <si>
    <t>'M253'!AB21&gt;=SUM('M254'!AB21)(±0.5)</t>
  </si>
  <si>
    <t>BIL.PAS.VBA{I,T,T,T}&gt;=SUM(BIL.PAS.VBA{I,CHF,T,T})(±0.5)</t>
  </si>
  <si>
    <t>'M253'!L22&gt;=SUM('M254'!L22)(±0.5)</t>
  </si>
  <si>
    <t>BIL.PAS.VBA{I,T,FUN,ASI}&gt;=SUM(BIL.PAS.VBA{I,CHF,FUN,ASI})(±0.5)</t>
  </si>
  <si>
    <t>'M253'!M22&gt;=SUM('M254'!M22)(±0.5)</t>
  </si>
  <si>
    <t>BIL.PAS.VBA{I,T,SNB,ASI}&gt;=SUM(BIL.PAS.VBA{I,CHF,SNB,ASI})(±0.5)</t>
  </si>
  <si>
    <t>'M253'!N22&gt;=SUM('M254'!N22)(±0.5)</t>
  </si>
  <si>
    <t>BIL.PAS.VBA{I,T,BAN,ASI}&gt;=SUM(BIL.PAS.VBA{I,CHF,BAN,ASI})(±0.5)</t>
  </si>
  <si>
    <t>'M253'!S22&gt;=SUM('M254'!S22)(±0.5)</t>
  </si>
  <si>
    <t>BIL.PAS.VBA{I,T,FVT,ASI}&gt;=SUM(BIL.PAS.VBA{I,CHF,FVT,ASI})(±0.5)</t>
  </si>
  <si>
    <t>'M253'!AB22&gt;=SUM('M254'!AB22)(±0.5)</t>
  </si>
  <si>
    <t>BIL.PAS.VBA{I,T,T,ASI}&gt;=SUM(BIL.PAS.VBA{I,CHF,T,ASI})(±0.5)</t>
  </si>
  <si>
    <t>'M253'!L23&gt;=SUM('M254'!L23)(±0.5)</t>
  </si>
  <si>
    <t>BIL.PAS.VBA{I,T,FUN,KUE}&gt;=SUM(BIL.PAS.VBA{I,CHF,FUN,KUE})(±0.5)</t>
  </si>
  <si>
    <t>'M253'!M23&gt;=SUM('M254'!M23)(±0.5)</t>
  </si>
  <si>
    <t>BIL.PAS.VBA{I,T,SNB,KUE}&gt;=SUM(BIL.PAS.VBA{I,CHF,SNB,KUE})(±0.5)</t>
  </si>
  <si>
    <t>'M253'!N23&gt;=SUM('M254'!N23)(±0.5)</t>
  </si>
  <si>
    <t>BIL.PAS.VBA{I,T,BAN,KUE}&gt;=SUM(BIL.PAS.VBA{I,CHF,BAN,KUE})(±0.5)</t>
  </si>
  <si>
    <t>'M253'!S23&gt;=SUM('M254'!S23)(±0.5)</t>
  </si>
  <si>
    <t>BIL.PAS.VBA{I,T,FVT,KUE}&gt;=SUM(BIL.PAS.VBA{I,CHF,FVT,KUE})(±0.5)</t>
  </si>
  <si>
    <t>'M253'!AB23&gt;=SUM('M254'!AB23)(±0.5)</t>
  </si>
  <si>
    <t>BIL.PAS.VBA{I,T,T,KUE}&gt;=SUM(BIL.PAS.VBA{I,CHF,T,KUE})(±0.5)</t>
  </si>
  <si>
    <t>'M253'!L24&gt;=SUM('M254'!L24)(±0.5)</t>
  </si>
  <si>
    <t>BIL.PAS.VBA{I,T,FUN,RLZ}&gt;=SUM(BIL.PAS.VBA{I,CHF,FUN,RLZ})(±0.5)</t>
  </si>
  <si>
    <t>'M253'!M24&gt;=SUM('M254'!M24)(±0.5)</t>
  </si>
  <si>
    <t>BIL.PAS.VBA{I,T,SNB,RLZ}&gt;=SUM(BIL.PAS.VBA{I,CHF,SNB,RLZ})(±0.5)</t>
  </si>
  <si>
    <t>'M253'!N24&gt;=SUM('M254'!N24)(±0.5)</t>
  </si>
  <si>
    <t>BIL.PAS.VBA{I,T,BAN,RLZ}&gt;=SUM(BIL.PAS.VBA{I,CHF,BAN,RLZ})(±0.5)</t>
  </si>
  <si>
    <t>'M253'!S24&gt;=SUM('M254'!S24)(±0.5)</t>
  </si>
  <si>
    <t>BIL.PAS.VBA{I,T,FVT,RLZ}&gt;=SUM(BIL.PAS.VBA{I,CHF,FVT,RLZ})(±0.5)</t>
  </si>
  <si>
    <t>'M253'!AB24&gt;=SUM('M254'!AB24)(±0.5)</t>
  </si>
  <si>
    <t>BIL.PAS.VBA{I,T,T,RLZ}&gt;=SUM(BIL.PAS.VBA{I,CHF,T,RLZ})(±0.5)</t>
  </si>
  <si>
    <t>'M253'!K25&gt;=SUM('M254'!K25)(±0.5)</t>
  </si>
  <si>
    <t>BIL.PAS.WFG{I,T,NFU}&gt;=SUM(BIL.PAS.WFG{I,CHF,NFU})(±0.5)</t>
  </si>
  <si>
    <t>'M253'!L25&gt;=SUM('M254'!L25)(±0.5)</t>
  </si>
  <si>
    <t>BIL.PAS.WFG{I,T,FUN}&gt;=SUM(BIL.PAS.WFG{I,CHF,FUN})(±0.5)</t>
  </si>
  <si>
    <t>'M253'!M25&gt;=SUM('M254'!M25)(±0.5)</t>
  </si>
  <si>
    <t>BIL.PAS.WFG{I,T,SNB}&gt;=SUM(BIL.PAS.WFG{I,CHF,SNB})(±0.5)</t>
  </si>
  <si>
    <t>'M253'!N25&gt;=SUM('M254'!N25)(±0.5)</t>
  </si>
  <si>
    <t>BIL.PAS.WFG{I,T,BAN}&gt;=SUM(BIL.PAS.WFG{I,CHF,BAN})(±0.5)</t>
  </si>
  <si>
    <t>'M253'!O25&gt;=SUM('M254'!O25)(±0.5)</t>
  </si>
  <si>
    <t>BIL.PAS.WFG{I,T,FVW}&gt;=SUM(BIL.PAS.WFG{I,CHF,FVW})(±0.5)</t>
  </si>
  <si>
    <t>'M253'!P25&gt;=SUM('M254'!P25)(±0.5)</t>
  </si>
  <si>
    <t>BIL.PAS.WFG{I,T,KAI}&gt;=SUM(BIL.PAS.WFG{I,CHF,KAI})(±0.5)</t>
  </si>
  <si>
    <t>'M253'!Q25&gt;=SUM('M254'!Q25)(±0.5)</t>
  </si>
  <si>
    <t>BIL.PAS.WFG{I,T,VPK}&gt;=SUM(BIL.PAS.WFG{I,CHF,VPK})(±0.5)</t>
  </si>
  <si>
    <t>'M253'!R25&gt;=SUM('M254'!R25)(±0.5)</t>
  </si>
  <si>
    <t>BIL.PAS.WFG{I,T,PKA}&gt;=SUM(BIL.PAS.WFG{I,CHF,PKA})(±0.5)</t>
  </si>
  <si>
    <t>'M253'!S25&gt;=SUM('M254'!S25)(±0.5)</t>
  </si>
  <si>
    <t>BIL.PAS.WFG{I,T,FVT}&gt;=SUM(BIL.PAS.WFG{I,CHF,FVT})(±0.5)</t>
  </si>
  <si>
    <t>'M253'!T25&gt;=SUM('M254'!T25)(±0.5)</t>
  </si>
  <si>
    <t>BIL.PAS.WFG{I,T,OEH}&gt;=SUM(BIL.PAS.WFG{I,CHF,OEH})(±0.5)</t>
  </si>
  <si>
    <t>'M253'!U25&gt;=SUM('M254'!U25)(±0.5)</t>
  </si>
  <si>
    <t>BIL.PAS.WFG{I,T,BUN}&gt;=SUM(BIL.PAS.WFG{I,CHF,BUN})(±0.5)</t>
  </si>
  <si>
    <t>'M253'!V25&gt;=SUM('M254'!V25)(±0.5)</t>
  </si>
  <si>
    <t>BIL.PAS.WFG{I,T,KAN}&gt;=SUM(BIL.PAS.WFG{I,CHF,KAN})(±0.5)</t>
  </si>
  <si>
    <t>'M253'!W25&gt;=SUM('M254'!W25)(±0.5)</t>
  </si>
  <si>
    <t>BIL.PAS.WFG{I,T,GEM}&gt;=SUM(BIL.PAS.WFG{I,CHF,GEM})(±0.5)</t>
  </si>
  <si>
    <t>'M253'!X25&gt;=SUM('M254'!X25)(±0.5)</t>
  </si>
  <si>
    <t>BIL.PAS.WFG{I,T,SOZ}&gt;=SUM(BIL.PAS.WFG{I,CHF,SOZ})(±0.5)</t>
  </si>
  <si>
    <t>'M253'!Y25&gt;=SUM('M254'!Y25)(±0.5)</t>
  </si>
  <si>
    <t>BIL.PAS.WFG{I,T,PHA}&gt;=SUM(BIL.PAS.WFG{I,CHF,PHA})(±0.5)</t>
  </si>
  <si>
    <t>'M253'!Z25&gt;=SUM('M254'!Z25)(±0.5)</t>
  </si>
  <si>
    <t>BIL.PAS.WFG{I,T,POE}&gt;=SUM(BIL.PAS.WFG{I,CHF,POE})(±0.5)</t>
  </si>
  <si>
    <t>'M253'!AA25&gt;=SUM('M254'!AA25)(±0.5)</t>
  </si>
  <si>
    <t>BIL.PAS.WFG{I,T,U}&gt;=SUM(BIL.PAS.WFG{I,CHF,U})(±0.5)</t>
  </si>
  <si>
    <t>'M253'!AB25&gt;=SUM('M254'!AB25)(±0.5)</t>
  </si>
  <si>
    <t>BIL.PAS.WFG{I,T,T}&gt;=SUM(BIL.PAS.WFG{I,CHF,T})(±0.5)</t>
  </si>
  <si>
    <t>'M253'!K26&gt;=SUM('M254'!K26)(±0.5)</t>
  </si>
  <si>
    <t>BIL.PAS.VKE{I,T,NFU}&gt;=SUM(BIL.PAS.VKE{I,CHF,NFU})(±0.5)</t>
  </si>
  <si>
    <t>'M253'!L26&gt;=SUM('M254'!L26)(±0.5)</t>
  </si>
  <si>
    <t>BIL.PAS.VKE{I,T,FUN}&gt;=SUM(BIL.PAS.VKE{I,CHF,FUN})(±0.5)</t>
  </si>
  <si>
    <t>'M253'!O26&gt;=SUM('M254'!O26)(±0.5)</t>
  </si>
  <si>
    <t>BIL.PAS.VKE{I,T,FVW}&gt;=SUM(BIL.PAS.VKE{I,CHF,FVW})(±0.5)</t>
  </si>
  <si>
    <t>'M253'!P26&gt;=SUM('M254'!P26)(±0.5)</t>
  </si>
  <si>
    <t>BIL.PAS.VKE{I,T,KAI}&gt;=SUM(BIL.PAS.VKE{I,CHF,KAI})(±0.5)</t>
  </si>
  <si>
    <t>'M253'!Q26&gt;=SUM('M254'!Q26)(±0.5)</t>
  </si>
  <si>
    <t>BIL.PAS.VKE{I,T,VPK}&gt;=SUM(BIL.PAS.VKE{I,CHF,VPK})(±0.5)</t>
  </si>
  <si>
    <t>'M253'!R26&gt;=SUM('M254'!R26)(±0.5)</t>
  </si>
  <si>
    <t>BIL.PAS.VKE{I,T,PKA}&gt;=SUM(BIL.PAS.VKE{I,CHF,PKA})(±0.5)</t>
  </si>
  <si>
    <t>'M253'!S26&gt;=SUM('M254'!S26)(±0.5)</t>
  </si>
  <si>
    <t>BIL.PAS.VKE{I,T,FVT}&gt;=SUM(BIL.PAS.VKE{I,CHF,FVT})(±0.5)</t>
  </si>
  <si>
    <t>'M253'!T26&gt;=SUM('M254'!T26)(±0.5)</t>
  </si>
  <si>
    <t>BIL.PAS.VKE{I,T,OEH}&gt;=SUM(BIL.PAS.VKE{I,CHF,OEH})(±0.5)</t>
  </si>
  <si>
    <t>'M253'!U26&gt;=SUM('M254'!U26)(±0.5)</t>
  </si>
  <si>
    <t>BIL.PAS.VKE{I,T,BUN}&gt;=SUM(BIL.PAS.VKE{I,CHF,BUN})(±0.5)</t>
  </si>
  <si>
    <t>'M253'!V26&gt;=SUM('M254'!V26)(±0.5)</t>
  </si>
  <si>
    <t>BIL.PAS.VKE{I,T,KAN}&gt;=SUM(BIL.PAS.VKE{I,CHF,KAN})(±0.5)</t>
  </si>
  <si>
    <t>'M253'!W26&gt;=SUM('M254'!W26)(±0.5)</t>
  </si>
  <si>
    <t>BIL.PAS.VKE{I,T,GEM}&gt;=SUM(BIL.PAS.VKE{I,CHF,GEM})(±0.5)</t>
  </si>
  <si>
    <t>'M253'!X26&gt;=SUM('M254'!X26)(±0.5)</t>
  </si>
  <si>
    <t>BIL.PAS.VKE{I,T,SOZ}&gt;=SUM(BIL.PAS.VKE{I,CHF,SOZ})(±0.5)</t>
  </si>
  <si>
    <t>'M253'!Y26&gt;=SUM('M254'!Y26)(±0.5)</t>
  </si>
  <si>
    <t>BIL.PAS.VKE{I,T,PHA}&gt;=SUM(BIL.PAS.VKE{I,CHF,PHA})(±0.5)</t>
  </si>
  <si>
    <t>'M253'!Z26&gt;=SUM('M254'!Z26)(±0.5)</t>
  </si>
  <si>
    <t>BIL.PAS.VKE{I,T,POE}&gt;=SUM(BIL.PAS.VKE{I,CHF,POE})(±0.5)</t>
  </si>
  <si>
    <t>'M253'!AA26&gt;=SUM('M254'!AA26)(±0.5)</t>
  </si>
  <si>
    <t>BIL.PAS.VKE{I,T,U}&gt;=SUM(BIL.PAS.VKE{I,CHF,U})(±0.5)</t>
  </si>
  <si>
    <t>'M253'!AB26&gt;=SUM('M254'!AB26)(±0.5)</t>
  </si>
  <si>
    <t>BIL.PAS.VKE{I,T,T}&gt;=SUM(BIL.PAS.VKE{I,CHF,T})(±0.5)</t>
  </si>
  <si>
    <t>'M253'!K27&gt;=SUM('M254'!K27)(±0.5)</t>
  </si>
  <si>
    <t>BIL.PAS.VKE.KOV{I,T,NFU,T,T}&gt;=SUM(BIL.PAS.VKE.KOV{I,CHF,NFU,T,T})(±0.5)</t>
  </si>
  <si>
    <t>'M253'!L27&gt;=SUM('M254'!L27)(±0.5)</t>
  </si>
  <si>
    <t>BIL.PAS.VKE.KOV{I,T,FUN,T,T}&gt;=SUM(BIL.PAS.VKE.KOV{I,CHF,FUN,T,T})(±0.5)</t>
  </si>
  <si>
    <t>'M253'!O27&gt;=SUM('M254'!O27)(±0.5)</t>
  </si>
  <si>
    <t>BIL.PAS.VKE.KOV{I,T,FVW,T,T}&gt;=SUM(BIL.PAS.VKE.KOV{I,CHF,FVW,T,T})(±0.5)</t>
  </si>
  <si>
    <t>'M253'!P27&gt;=SUM('M254'!P27)(±0.5)</t>
  </si>
  <si>
    <t>BIL.PAS.VKE.KOV{I,T,KAI,T,T}&gt;=SUM(BIL.PAS.VKE.KOV{I,CHF,KAI,T,T})(±0.5)</t>
  </si>
  <si>
    <t>'M253'!Q27&gt;=SUM('M254'!Q27)(±0.5)</t>
  </si>
  <si>
    <t>BIL.PAS.VKE.KOV{I,T,VPK,T,T}&gt;=SUM(BIL.PAS.VKE.KOV{I,CHF,VPK,T,T})(±0.5)</t>
  </si>
  <si>
    <t>'M253'!R27&gt;=SUM('M254'!R27)(±0.5)</t>
  </si>
  <si>
    <t>BIL.PAS.VKE.KOV{I,T,PKA,T,T}&gt;=SUM(BIL.PAS.VKE.KOV{I,CHF,PKA,T,T})(±0.5)</t>
  </si>
  <si>
    <t>'M253'!S27&gt;=SUM('M254'!S27)(±0.5)</t>
  </si>
  <si>
    <t>BIL.PAS.VKE.KOV{I,T,FVT,T,T}&gt;=SUM(BIL.PAS.VKE.KOV{I,CHF,FVT,T,T})(±0.5)</t>
  </si>
  <si>
    <t>'M253'!T27&gt;=SUM('M254'!T27)(±0.5)</t>
  </si>
  <si>
    <t>BIL.PAS.VKE.KOV{I,T,OEH,T,T}&gt;=SUM(BIL.PAS.VKE.KOV{I,CHF,OEH,T,T})(±0.5)</t>
  </si>
  <si>
    <t>'M253'!U27&gt;=SUM('M254'!U27)(±0.5)</t>
  </si>
  <si>
    <t>BIL.PAS.VKE.KOV{I,T,BUN,T,T}&gt;=SUM(BIL.PAS.VKE.KOV{I,CHF,BUN,T,T})(±0.5)</t>
  </si>
  <si>
    <t>'M253'!V27&gt;=SUM('M254'!V27)(±0.5)</t>
  </si>
  <si>
    <t>BIL.PAS.VKE.KOV{I,T,KAN,T,T}&gt;=SUM(BIL.PAS.VKE.KOV{I,CHF,KAN,T,T})(±0.5)</t>
  </si>
  <si>
    <t>'M253'!W27&gt;=SUM('M254'!W27)(±0.5)</t>
  </si>
  <si>
    <t>BIL.PAS.VKE.KOV{I,T,GEM,T,T}&gt;=SUM(BIL.PAS.VKE.KOV{I,CHF,GEM,T,T})(±0.5)</t>
  </si>
  <si>
    <t>'M253'!X27&gt;=SUM('M254'!X27)(±0.5)</t>
  </si>
  <si>
    <t>BIL.PAS.VKE.KOV{I,T,SOZ,T,T}&gt;=SUM(BIL.PAS.VKE.KOV{I,CHF,SOZ,T,T})(±0.5)</t>
  </si>
  <si>
    <t>'M253'!Y27&gt;=SUM('M254'!Y27)(±0.5)</t>
  </si>
  <si>
    <t>BIL.PAS.VKE.KOV{I,T,PHA,T,T}&gt;=SUM(BIL.PAS.VKE.KOV{I,CHF,PHA,T,T})(±0.5)</t>
  </si>
  <si>
    <t>'M253'!Z27&gt;=SUM('M254'!Z27)(±0.5)</t>
  </si>
  <si>
    <t>BIL.PAS.VKE.KOV{I,T,POE,T,T}&gt;=SUM(BIL.PAS.VKE.KOV{I,CHF,POE,T,T})(±0.5)</t>
  </si>
  <si>
    <t>'M253'!AA27&gt;=SUM('M254'!AA27)(±0.5)</t>
  </si>
  <si>
    <t>BIL.PAS.VKE.KOV{I,T,U,T,T}&gt;=SUM(BIL.PAS.VKE.KOV{I,CHF,U,T,T})(±0.5)</t>
  </si>
  <si>
    <t>'M253'!AB27&gt;=SUM('M254'!AB27)(±0.5)</t>
  </si>
  <si>
    <t>BIL.PAS.VKE.KOV{I,T,T,T,T}&gt;=SUM(BIL.PAS.VKE.KOV{I,CHF,T,T,T})(±0.5)</t>
  </si>
  <si>
    <t>'M253'!K28&gt;=SUM('M254'!K28)(±0.5)</t>
  </si>
  <si>
    <t>BIL.PAS.VKE.KOV{I,T,NFU,ASI,T}&gt;=SUM(BIL.PAS.VKE.KOV{I,CHF,NFU,ASI,T})(±0.5)</t>
  </si>
  <si>
    <t>'M253'!L28&gt;=SUM('M254'!L28)(±0.5)</t>
  </si>
  <si>
    <t>BIL.PAS.VKE.KOV{I,T,FUN,ASI,T}&gt;=SUM(BIL.PAS.VKE.KOV{I,CHF,FUN,ASI,T})(±0.5)</t>
  </si>
  <si>
    <t>'M253'!O28&gt;=SUM('M254'!O28)(±0.5)</t>
  </si>
  <si>
    <t>BIL.PAS.VKE.KOV{I,T,FVW,ASI,T}&gt;=SUM(BIL.PAS.VKE.KOV{I,CHF,FVW,ASI,T})(±0.5)</t>
  </si>
  <si>
    <t>'M253'!P28&gt;=SUM('M254'!P28)(±0.5)</t>
  </si>
  <si>
    <t>BIL.PAS.VKE.KOV{I,T,KAI,ASI,T}&gt;=SUM(BIL.PAS.VKE.KOV{I,CHF,KAI,ASI,T})(±0.5)</t>
  </si>
  <si>
    <t>'M253'!Q28&gt;=SUM('M254'!Q28)(±0.5)</t>
  </si>
  <si>
    <t>BIL.PAS.VKE.KOV{I,T,VPK,ASI,T}&gt;=SUM(BIL.PAS.VKE.KOV{I,CHF,VPK,ASI,T})(±0.5)</t>
  </si>
  <si>
    <t>'M253'!R28&gt;=SUM('M254'!R28)(±0.5)</t>
  </si>
  <si>
    <t>BIL.PAS.VKE.KOV{I,T,PKA,ASI,T}&gt;=SUM(BIL.PAS.VKE.KOV{I,CHF,PKA,ASI,T})(±0.5)</t>
  </si>
  <si>
    <t>'M253'!S28&gt;=SUM('M254'!S28)(±0.5)</t>
  </si>
  <si>
    <t>BIL.PAS.VKE.KOV{I,T,FVT,ASI,T}&gt;=SUM(BIL.PAS.VKE.KOV{I,CHF,FVT,ASI,T})(±0.5)</t>
  </si>
  <si>
    <t>'M253'!T28&gt;=SUM('M254'!T28)(±0.5)</t>
  </si>
  <si>
    <t>BIL.PAS.VKE.KOV{I,T,OEH,ASI,T}&gt;=SUM(BIL.PAS.VKE.KOV{I,CHF,OEH,ASI,T})(±0.5)</t>
  </si>
  <si>
    <t>'M253'!U28&gt;=SUM('M254'!U28)(±0.5)</t>
  </si>
  <si>
    <t>BIL.PAS.VKE.KOV{I,T,BUN,ASI,T}&gt;=SUM(BIL.PAS.VKE.KOV{I,CHF,BUN,ASI,T})(±0.5)</t>
  </si>
  <si>
    <t>'M253'!V28&gt;=SUM('M254'!V28)(±0.5)</t>
  </si>
  <si>
    <t>BIL.PAS.VKE.KOV{I,T,KAN,ASI,T}&gt;=SUM(BIL.PAS.VKE.KOV{I,CHF,KAN,ASI,T})(±0.5)</t>
  </si>
  <si>
    <t>'M253'!W28&gt;=SUM('M254'!W28)(±0.5)</t>
  </si>
  <si>
    <t>BIL.PAS.VKE.KOV{I,T,GEM,ASI,T}&gt;=SUM(BIL.PAS.VKE.KOV{I,CHF,GEM,ASI,T})(±0.5)</t>
  </si>
  <si>
    <t>'M253'!X28&gt;=SUM('M254'!X28)(±0.5)</t>
  </si>
  <si>
    <t>BIL.PAS.VKE.KOV{I,T,SOZ,ASI,T}&gt;=SUM(BIL.PAS.VKE.KOV{I,CHF,SOZ,ASI,T})(±0.5)</t>
  </si>
  <si>
    <t>'M253'!Y28&gt;=SUM('M254'!Y28)(±0.5)</t>
  </si>
  <si>
    <t>BIL.PAS.VKE.KOV{I,T,PHA,ASI,T}&gt;=SUM(BIL.PAS.VKE.KOV{I,CHF,PHA,ASI,T})(±0.5)</t>
  </si>
  <si>
    <t>'M253'!Z28&gt;=SUM('M254'!Z28)(±0.5)</t>
  </si>
  <si>
    <t>BIL.PAS.VKE.KOV{I,T,POE,ASI,T}&gt;=SUM(BIL.PAS.VKE.KOV{I,CHF,POE,ASI,T})(±0.5)</t>
  </si>
  <si>
    <t>'M253'!AA28&gt;=SUM('M254'!AA28)(±0.5)</t>
  </si>
  <si>
    <t>BIL.PAS.VKE.KOV{I,T,U,ASI,T}&gt;=SUM(BIL.PAS.VKE.KOV{I,CHF,U,ASI,T})(±0.5)</t>
  </si>
  <si>
    <t>'M253'!AB28&gt;=SUM('M254'!AB28)(±0.5)</t>
  </si>
  <si>
    <t>BIL.PAS.VKE.KOV{I,T,T,ASI,T}&gt;=SUM(BIL.PAS.VKE.KOV{I,CHF,T,ASI,T})(±0.5)</t>
  </si>
  <si>
    <t>'M253'!K29&gt;=SUM('M254'!K29)(±0.5)</t>
  </si>
  <si>
    <t>BIL.PAS.VKE.KOV{I,T,NFU,KUE,T}&gt;=SUM(BIL.PAS.VKE.KOV{I,CHF,NFU,KUE,T})(±0.5)</t>
  </si>
  <si>
    <t>'M253'!L29&gt;=SUM('M254'!L29)(±0.5)</t>
  </si>
  <si>
    <t>BIL.PAS.VKE.KOV{I,T,FUN,KUE,T}&gt;=SUM(BIL.PAS.VKE.KOV{I,CHF,FUN,KUE,T})(±0.5)</t>
  </si>
  <si>
    <t>'M253'!O29&gt;=SUM('M254'!O29)(±0.5)</t>
  </si>
  <si>
    <t>BIL.PAS.VKE.KOV{I,T,FVW,KUE,T}&gt;=SUM(BIL.PAS.VKE.KOV{I,CHF,FVW,KUE,T})(±0.5)</t>
  </si>
  <si>
    <t>'M253'!P29&gt;=SUM('M254'!P29)(±0.5)</t>
  </si>
  <si>
    <t>BIL.PAS.VKE.KOV{I,T,KAI,KUE,T}&gt;=SUM(BIL.PAS.VKE.KOV{I,CHF,KAI,KUE,T})(±0.5)</t>
  </si>
  <si>
    <t>'M253'!Q29&gt;=SUM('M254'!Q29)(±0.5)</t>
  </si>
  <si>
    <t>BIL.PAS.VKE.KOV{I,T,VPK,KUE,T}&gt;=SUM(BIL.PAS.VKE.KOV{I,CHF,VPK,KUE,T})(±0.5)</t>
  </si>
  <si>
    <t>'M253'!R29&gt;=SUM('M254'!R29)(±0.5)</t>
  </si>
  <si>
    <t>BIL.PAS.VKE.KOV{I,T,PKA,KUE,T}&gt;=SUM(BIL.PAS.VKE.KOV{I,CHF,PKA,KUE,T})(±0.5)</t>
  </si>
  <si>
    <t>'M253'!S29&gt;=SUM('M254'!S29)(±0.5)</t>
  </si>
  <si>
    <t>BIL.PAS.VKE.KOV{I,T,FVT,KUE,T}&gt;=SUM(BIL.PAS.VKE.KOV{I,CHF,FVT,KUE,T})(±0.5)</t>
  </si>
  <si>
    <t>'M253'!T29&gt;=SUM('M254'!T29)(±0.5)</t>
  </si>
  <si>
    <t>BIL.PAS.VKE.KOV{I,T,OEH,KUE,T}&gt;=SUM(BIL.PAS.VKE.KOV{I,CHF,OEH,KUE,T})(±0.5)</t>
  </si>
  <si>
    <t>'M253'!U29&gt;=SUM('M254'!U29)(±0.5)</t>
  </si>
  <si>
    <t>BIL.PAS.VKE.KOV{I,T,BUN,KUE,T}&gt;=SUM(BIL.PAS.VKE.KOV{I,CHF,BUN,KUE,T})(±0.5)</t>
  </si>
  <si>
    <t>'M253'!V29&gt;=SUM('M254'!V29)(±0.5)</t>
  </si>
  <si>
    <t>BIL.PAS.VKE.KOV{I,T,KAN,KUE,T}&gt;=SUM(BIL.PAS.VKE.KOV{I,CHF,KAN,KUE,T})(±0.5)</t>
  </si>
  <si>
    <t>'M253'!W29&gt;=SUM('M254'!W29)(±0.5)</t>
  </si>
  <si>
    <t>BIL.PAS.VKE.KOV{I,T,GEM,KUE,T}&gt;=SUM(BIL.PAS.VKE.KOV{I,CHF,GEM,KUE,T})(±0.5)</t>
  </si>
  <si>
    <t>'M253'!X29&gt;=SUM('M254'!X29)(±0.5)</t>
  </si>
  <si>
    <t>BIL.PAS.VKE.KOV{I,T,SOZ,KUE,T}&gt;=SUM(BIL.PAS.VKE.KOV{I,CHF,SOZ,KUE,T})(±0.5)</t>
  </si>
  <si>
    <t>'M253'!Y29&gt;=SUM('M254'!Y29)(±0.5)</t>
  </si>
  <si>
    <t>BIL.PAS.VKE.KOV{I,T,PHA,KUE,T}&gt;=SUM(BIL.PAS.VKE.KOV{I,CHF,PHA,KUE,T})(±0.5)</t>
  </si>
  <si>
    <t>'M253'!Z29&gt;=SUM('M254'!Z29)(±0.5)</t>
  </si>
  <si>
    <t>BIL.PAS.VKE.KOV{I,T,POE,KUE,T}&gt;=SUM(BIL.PAS.VKE.KOV{I,CHF,POE,KUE,T})(±0.5)</t>
  </si>
  <si>
    <t>'M253'!AA29&gt;=SUM('M254'!AA29)(±0.5)</t>
  </si>
  <si>
    <t>BIL.PAS.VKE.KOV{I,T,U,KUE,T}&gt;=SUM(BIL.PAS.VKE.KOV{I,CHF,U,KUE,T})(±0.5)</t>
  </si>
  <si>
    <t>'M253'!AB29&gt;=SUM('M254'!AB29)(±0.5)</t>
  </si>
  <si>
    <t>BIL.PAS.VKE.KOV{I,T,T,KUE,T}&gt;=SUM(BIL.PAS.VKE.KOV{I,CHF,T,KUE,T})(±0.5)</t>
  </si>
  <si>
    <t>'M253'!K30&gt;=SUM('M254'!K30)(±0.5)</t>
  </si>
  <si>
    <t>BIL.PAS.VKE.KOV{I,T,NFU,KUE,UEB}&gt;=SUM(BIL.PAS.VKE.KOV{I,CHF,NFU,KUE,UEB})(±0.5)</t>
  </si>
  <si>
    <t>'M253'!L30&gt;=SUM('M254'!L30)(±0.5)</t>
  </si>
  <si>
    <t>BIL.PAS.VKE.KOV{I,T,FUN,KUE,UEB}&gt;=SUM(BIL.PAS.VKE.KOV{I,CHF,FUN,KUE,UEB})(±0.5)</t>
  </si>
  <si>
    <t>'M253'!O30&gt;=SUM('M254'!O30)(±0.5)</t>
  </si>
  <si>
    <t>BIL.PAS.VKE.KOV{I,T,FVW,KUE,UEB}&gt;=SUM(BIL.PAS.VKE.KOV{I,CHF,FVW,KUE,UEB})(±0.5)</t>
  </si>
  <si>
    <t>'M253'!P30&gt;=SUM('M254'!P30)(±0.5)</t>
  </si>
  <si>
    <t>BIL.PAS.VKE.KOV{I,T,KAI,KUE,UEB}&gt;=SUM(BIL.PAS.VKE.KOV{I,CHF,KAI,KUE,UEB})(±0.5)</t>
  </si>
  <si>
    <t>'M253'!Q30&gt;=SUM('M254'!Q30)(±0.5)</t>
  </si>
  <si>
    <t>BIL.PAS.VKE.KOV{I,T,VPK,KUE,UEB}&gt;=SUM(BIL.PAS.VKE.KOV{I,CHF,VPK,KUE,UEB})(±0.5)</t>
  </si>
  <si>
    <t>'M253'!R30&gt;=SUM('M254'!R30)(±0.5)</t>
  </si>
  <si>
    <t>BIL.PAS.VKE.KOV{I,T,PKA,KUE,UEB}&gt;=SUM(BIL.PAS.VKE.KOV{I,CHF,PKA,KUE,UEB})(±0.5)</t>
  </si>
  <si>
    <t>'M253'!S30&gt;=SUM('M254'!S30)(±0.5)</t>
  </si>
  <si>
    <t>BIL.PAS.VKE.KOV{I,T,FVT,KUE,UEB}&gt;=SUM(BIL.PAS.VKE.KOV{I,CHF,FVT,KUE,UEB})(±0.5)</t>
  </si>
  <si>
    <t>'M253'!T30&gt;=SUM('M254'!T30)(±0.5)</t>
  </si>
  <si>
    <t>BIL.PAS.VKE.KOV{I,T,OEH,KUE,UEB}&gt;=SUM(BIL.PAS.VKE.KOV{I,CHF,OEH,KUE,UEB})(±0.5)</t>
  </si>
  <si>
    <t>'M253'!U30&gt;=SUM('M254'!U30)(±0.5)</t>
  </si>
  <si>
    <t>BIL.PAS.VKE.KOV{I,T,BUN,KUE,UEB}&gt;=SUM(BIL.PAS.VKE.KOV{I,CHF,BUN,KUE,UEB})(±0.5)</t>
  </si>
  <si>
    <t>'M253'!V30&gt;=SUM('M254'!V30)(±0.5)</t>
  </si>
  <si>
    <t>BIL.PAS.VKE.KOV{I,T,KAN,KUE,UEB}&gt;=SUM(BIL.PAS.VKE.KOV{I,CHF,KAN,KUE,UEB})(±0.5)</t>
  </si>
  <si>
    <t>'M253'!W30&gt;=SUM('M254'!W30)(±0.5)</t>
  </si>
  <si>
    <t>BIL.PAS.VKE.KOV{I,T,GEM,KUE,UEB}&gt;=SUM(BIL.PAS.VKE.KOV{I,CHF,GEM,KUE,UEB})(±0.5)</t>
  </si>
  <si>
    <t>'M253'!X30&gt;=SUM('M254'!X30)(±0.5)</t>
  </si>
  <si>
    <t>BIL.PAS.VKE.KOV{I,T,SOZ,KUE,UEB}&gt;=SUM(BIL.PAS.VKE.KOV{I,CHF,SOZ,KUE,UEB})(±0.5)</t>
  </si>
  <si>
    <t>'M253'!Y30&gt;=SUM('M254'!Y30)(±0.5)</t>
  </si>
  <si>
    <t>BIL.PAS.VKE.KOV{I,T,PHA,KUE,UEB}&gt;=SUM(BIL.PAS.VKE.KOV{I,CHF,PHA,KUE,UEB})(±0.5)</t>
  </si>
  <si>
    <t>'M253'!Z30&gt;=SUM('M254'!Z30)(±0.5)</t>
  </si>
  <si>
    <t>BIL.PAS.VKE.KOV{I,T,POE,KUE,UEB}&gt;=SUM(BIL.PAS.VKE.KOV{I,CHF,POE,KUE,UEB})(±0.5)</t>
  </si>
  <si>
    <t>'M253'!AA30&gt;=SUM('M254'!AA30)(±0.5)</t>
  </si>
  <si>
    <t>BIL.PAS.VKE.KOV{I,T,U,KUE,UEB}&gt;=SUM(BIL.PAS.VKE.KOV{I,CHF,U,KUE,UEB})(±0.5)</t>
  </si>
  <si>
    <t>'M253'!AB30&gt;=SUM('M254'!AB30)(±0.5)</t>
  </si>
  <si>
    <t>BIL.PAS.VKE.KOV{I,T,T,KUE,UEB}&gt;=SUM(BIL.PAS.VKE.KOV{I,CHF,T,KUE,UEB})(±0.5)</t>
  </si>
  <si>
    <t>'M253'!K31&gt;=SUM('M254'!K31)(±0.5)</t>
  </si>
  <si>
    <t>BIL.PAS.VKE.KOV{I,T,NFU,KUE,NUE}&gt;=SUM(BIL.PAS.VKE.KOV{I,CHF,NFU,KUE,NUE})(±0.5)</t>
  </si>
  <si>
    <t>'M253'!L31&gt;=SUM('M254'!L31)(±0.5)</t>
  </si>
  <si>
    <t>BIL.PAS.VKE.KOV{I,T,FUN,KUE,NUE}&gt;=SUM(BIL.PAS.VKE.KOV{I,CHF,FUN,KUE,NUE})(±0.5)</t>
  </si>
  <si>
    <t>'M253'!O31&gt;=SUM('M254'!O31)(±0.5)</t>
  </si>
  <si>
    <t>BIL.PAS.VKE.KOV{I,T,FVW,KUE,NUE}&gt;=SUM(BIL.PAS.VKE.KOV{I,CHF,FVW,KUE,NUE})(±0.5)</t>
  </si>
  <si>
    <t>'M253'!P31&gt;=SUM('M254'!P31)(±0.5)</t>
  </si>
  <si>
    <t>BIL.PAS.VKE.KOV{I,T,KAI,KUE,NUE}&gt;=SUM(BIL.PAS.VKE.KOV{I,CHF,KAI,KUE,NUE})(±0.5)</t>
  </si>
  <si>
    <t>'M253'!Q31&gt;=SUM('M254'!Q31)(±0.5)</t>
  </si>
  <si>
    <t>BIL.PAS.VKE.KOV{I,T,VPK,KUE,NUE}&gt;=SUM(BIL.PAS.VKE.KOV{I,CHF,VPK,KUE,NUE})(±0.5)</t>
  </si>
  <si>
    <t>'M253'!R31&gt;=SUM('M254'!R31)(±0.5)</t>
  </si>
  <si>
    <t>BIL.PAS.VKE.KOV{I,T,PKA,KUE,NUE}&gt;=SUM(BIL.PAS.VKE.KOV{I,CHF,PKA,KUE,NUE})(±0.5)</t>
  </si>
  <si>
    <t>'M253'!S31&gt;=SUM('M254'!S31)(±0.5)</t>
  </si>
  <si>
    <t>BIL.PAS.VKE.KOV{I,T,FVT,KUE,NUE}&gt;=SUM(BIL.PAS.VKE.KOV{I,CHF,FVT,KUE,NUE})(±0.5)</t>
  </si>
  <si>
    <t>'M253'!T31&gt;=SUM('M254'!T31)(±0.5)</t>
  </si>
  <si>
    <t>BIL.PAS.VKE.KOV{I,T,OEH,KUE,NUE}&gt;=SUM(BIL.PAS.VKE.KOV{I,CHF,OEH,KUE,NUE})(±0.5)</t>
  </si>
  <si>
    <t>'M253'!U31&gt;=SUM('M254'!U31)(±0.5)</t>
  </si>
  <si>
    <t>BIL.PAS.VKE.KOV{I,T,BUN,KUE,NUE}&gt;=SUM(BIL.PAS.VKE.KOV{I,CHF,BUN,KUE,NUE})(±0.5)</t>
  </si>
  <si>
    <t>'M253'!V31&gt;=SUM('M254'!V31)(±0.5)</t>
  </si>
  <si>
    <t>BIL.PAS.VKE.KOV{I,T,KAN,KUE,NUE}&gt;=SUM(BIL.PAS.VKE.KOV{I,CHF,KAN,KUE,NUE})(±0.5)</t>
  </si>
  <si>
    <t>'M253'!W31&gt;=SUM('M254'!W31)(±0.5)</t>
  </si>
  <si>
    <t>BIL.PAS.VKE.KOV{I,T,GEM,KUE,NUE}&gt;=SUM(BIL.PAS.VKE.KOV{I,CHF,GEM,KUE,NUE})(±0.5)</t>
  </si>
  <si>
    <t>'M253'!X31&gt;=SUM('M254'!X31)(±0.5)</t>
  </si>
  <si>
    <t>BIL.PAS.VKE.KOV{I,T,SOZ,KUE,NUE}&gt;=SUM(BIL.PAS.VKE.KOV{I,CHF,SOZ,KUE,NUE})(±0.5)</t>
  </si>
  <si>
    <t>'M253'!Y31&gt;=SUM('M254'!Y31)(±0.5)</t>
  </si>
  <si>
    <t>BIL.PAS.VKE.KOV{I,T,PHA,KUE,NUE}&gt;=SUM(BIL.PAS.VKE.KOV{I,CHF,PHA,KUE,NUE})(±0.5)</t>
  </si>
  <si>
    <t>'M253'!Z31&gt;=SUM('M254'!Z31)(±0.5)</t>
  </si>
  <si>
    <t>BIL.PAS.VKE.KOV{I,T,POE,KUE,NUE}&gt;=SUM(BIL.PAS.VKE.KOV{I,CHF,POE,KUE,NUE})(±0.5)</t>
  </si>
  <si>
    <t>'M253'!AA31&gt;=SUM('M254'!AA31)(±0.5)</t>
  </si>
  <si>
    <t>BIL.PAS.VKE.KOV{I,T,U,KUE,NUE}&gt;=SUM(BIL.PAS.VKE.KOV{I,CHF,U,KUE,NUE})(±0.5)</t>
  </si>
  <si>
    <t>'M253'!AB31&gt;=SUM('M254'!AB31)(±0.5)</t>
  </si>
  <si>
    <t>BIL.PAS.VKE.KOV{I,T,T,KUE,NUE}&gt;=SUM(BIL.PAS.VKE.KOV{I,CHF,T,KUE,NUE})(±0.5)</t>
  </si>
  <si>
    <t>'M253'!K32&gt;=SUM('M254'!K32)(±0.5)</t>
  </si>
  <si>
    <t>BIL.PAS.VKE.KOV.CAG{I,T,NFU,KUE,NUE}&gt;=SUM(BIL.PAS.VKE.KOV.CAG{I,CHF,NFU,KUE,NUE})(±0.5)</t>
  </si>
  <si>
    <t>'M253'!L32&gt;=SUM('M254'!L32)(±0.5)</t>
  </si>
  <si>
    <t>BIL.PAS.VKE.KOV.CAG{I,T,FUN,KUE,NUE}&gt;=SUM(BIL.PAS.VKE.KOV.CAG{I,CHF,FUN,KUE,NUE})(±0.5)</t>
  </si>
  <si>
    <t>'M253'!O32&gt;=SUM('M254'!O32)(±0.5)</t>
  </si>
  <si>
    <t>BIL.PAS.VKE.KOV.CAG{I,T,FVW,KUE,NUE}&gt;=SUM(BIL.PAS.VKE.KOV.CAG{I,CHF,FVW,KUE,NUE})(±0.5)</t>
  </si>
  <si>
    <t>'M253'!P32&gt;=SUM('M254'!P32)(±0.5)</t>
  </si>
  <si>
    <t>BIL.PAS.VKE.KOV.CAG{I,T,KAI,KUE,NUE}&gt;=SUM(BIL.PAS.VKE.KOV.CAG{I,CHF,KAI,KUE,NUE})(±0.5)</t>
  </si>
  <si>
    <t>'M253'!Q32&gt;=SUM('M254'!Q32)(±0.5)</t>
  </si>
  <si>
    <t>BIL.PAS.VKE.KOV.CAG{I,T,VPK,KUE,NUE}&gt;=SUM(BIL.PAS.VKE.KOV.CAG{I,CHF,VPK,KUE,NUE})(±0.5)</t>
  </si>
  <si>
    <t>'M253'!R32&gt;=SUM('M254'!R32)(±0.5)</t>
  </si>
  <si>
    <t>BIL.PAS.VKE.KOV.CAG{I,T,PKA,KUE,NUE}&gt;=SUM(BIL.PAS.VKE.KOV.CAG{I,CHF,PKA,KUE,NUE})(±0.5)</t>
  </si>
  <si>
    <t>'M253'!S32&gt;=SUM('M254'!S32)(±0.5)</t>
  </si>
  <si>
    <t>BIL.PAS.VKE.KOV.CAG{I,T,FVT,KUE,NUE}&gt;=SUM(BIL.PAS.VKE.KOV.CAG{I,CHF,FVT,KUE,NUE})(±0.5)</t>
  </si>
  <si>
    <t>'M253'!T32&gt;=SUM('M254'!T32)(±0.5)</t>
  </si>
  <si>
    <t>BIL.PAS.VKE.KOV.CAG{I,T,OEH,KUE,NUE}&gt;=SUM(BIL.PAS.VKE.KOV.CAG{I,CHF,OEH,KUE,NUE})(±0.5)</t>
  </si>
  <si>
    <t>'M253'!U32&gt;=SUM('M254'!U32)(±0.5)</t>
  </si>
  <si>
    <t>BIL.PAS.VKE.KOV.CAG{I,T,BUN,KUE,NUE}&gt;=SUM(BIL.PAS.VKE.KOV.CAG{I,CHF,BUN,KUE,NUE})(±0.5)</t>
  </si>
  <si>
    <t>'M253'!V32&gt;=SUM('M254'!V32)(±0.5)</t>
  </si>
  <si>
    <t>BIL.PAS.VKE.KOV.CAG{I,T,KAN,KUE,NUE}&gt;=SUM(BIL.PAS.VKE.KOV.CAG{I,CHF,KAN,KUE,NUE})(±0.5)</t>
  </si>
  <si>
    <t>'M253'!W32&gt;=SUM('M254'!W32)(±0.5)</t>
  </si>
  <si>
    <t>BIL.PAS.VKE.KOV.CAG{I,T,GEM,KUE,NUE}&gt;=SUM(BIL.PAS.VKE.KOV.CAG{I,CHF,GEM,KUE,NUE})(±0.5)</t>
  </si>
  <si>
    <t>'M253'!X32&gt;=SUM('M254'!X32)(±0.5)</t>
  </si>
  <si>
    <t>BIL.PAS.VKE.KOV.CAG{I,T,SOZ,KUE,NUE}&gt;=SUM(BIL.PAS.VKE.KOV.CAG{I,CHF,SOZ,KUE,NUE})(±0.5)</t>
  </si>
  <si>
    <t>'M253'!Y32&gt;=SUM('M254'!Y32)(±0.5)</t>
  </si>
  <si>
    <t>BIL.PAS.VKE.KOV.CAG{I,T,PHA,KUE,NUE}&gt;=SUM(BIL.PAS.VKE.KOV.CAG{I,CHF,PHA,KUE,NUE})(±0.5)</t>
  </si>
  <si>
    <t>'M253'!Z32&gt;=SUM('M254'!Z32)(±0.5)</t>
  </si>
  <si>
    <t>BIL.PAS.VKE.KOV.CAG{I,T,POE,KUE,NUE}&gt;=SUM(BIL.PAS.VKE.KOV.CAG{I,CHF,POE,KUE,NUE})(±0.5)</t>
  </si>
  <si>
    <t>'M253'!AA32&gt;=SUM('M254'!AA32)(±0.5)</t>
  </si>
  <si>
    <t>BIL.PAS.VKE.KOV.CAG{I,T,U,KUE,NUE}&gt;=SUM(BIL.PAS.VKE.KOV.CAG{I,CHF,U,KUE,NUE})(±0.5)</t>
  </si>
  <si>
    <t>'M253'!AB32&gt;=SUM('M254'!AB32)(±0.5)</t>
  </si>
  <si>
    <t>BIL.PAS.VKE.KOV.CAG{I,T,T,KUE,NUE}&gt;=SUM(BIL.PAS.VKE.KOV.CAG{I,CHF,T,KUE,NUE})(±0.5)</t>
  </si>
  <si>
    <t>'M253'!K33&gt;=SUM('M254'!K33)(±0.5)</t>
  </si>
  <si>
    <t>BIL.PAS.VKE.KOV{I,T,NFU,RLZ,T}&gt;=SUM(BIL.PAS.VKE.KOV{I,CHF,NFU,RLZ,T})(±0.5)</t>
  </si>
  <si>
    <t>'M253'!L33&gt;=SUM('M254'!L33)(±0.5)</t>
  </si>
  <si>
    <t>BIL.PAS.VKE.KOV{I,T,FUN,RLZ,T}&gt;=SUM(BIL.PAS.VKE.KOV{I,CHF,FUN,RLZ,T})(±0.5)</t>
  </si>
  <si>
    <t>'M253'!O33&gt;=SUM('M254'!O33)(±0.5)</t>
  </si>
  <si>
    <t>BIL.PAS.VKE.KOV{I,T,FVW,RLZ,T}&gt;=SUM(BIL.PAS.VKE.KOV{I,CHF,FVW,RLZ,T})(±0.5)</t>
  </si>
  <si>
    <t>'M253'!P33&gt;=SUM('M254'!P33)(±0.5)</t>
  </si>
  <si>
    <t>BIL.PAS.VKE.KOV{I,T,KAI,RLZ,T}&gt;=SUM(BIL.PAS.VKE.KOV{I,CHF,KAI,RLZ,T})(±0.5)</t>
  </si>
  <si>
    <t>'M253'!Q33&gt;=SUM('M254'!Q33)(±0.5)</t>
  </si>
  <si>
    <t>BIL.PAS.VKE.KOV{I,T,VPK,RLZ,T}&gt;=SUM(BIL.PAS.VKE.KOV{I,CHF,VPK,RLZ,T})(±0.5)</t>
  </si>
  <si>
    <t>'M253'!R33&gt;=SUM('M254'!R33)(±0.5)</t>
  </si>
  <si>
    <t>BIL.PAS.VKE.KOV{I,T,PKA,RLZ,T}&gt;=SUM(BIL.PAS.VKE.KOV{I,CHF,PKA,RLZ,T})(±0.5)</t>
  </si>
  <si>
    <t>'M253'!S33&gt;=SUM('M254'!S33)(±0.5)</t>
  </si>
  <si>
    <t>BIL.PAS.VKE.KOV{I,T,FVT,RLZ,T}&gt;=SUM(BIL.PAS.VKE.KOV{I,CHF,FVT,RLZ,T})(±0.5)</t>
  </si>
  <si>
    <t>'M253'!T33&gt;=SUM('M254'!T33)(±0.5)</t>
  </si>
  <si>
    <t>BIL.PAS.VKE.KOV{I,T,OEH,RLZ,T}&gt;=SUM(BIL.PAS.VKE.KOV{I,CHF,OEH,RLZ,T})(±0.5)</t>
  </si>
  <si>
    <t>'M253'!U33&gt;=SUM('M254'!U33)(±0.5)</t>
  </si>
  <si>
    <t>BIL.PAS.VKE.KOV{I,T,BUN,RLZ,T}&gt;=SUM(BIL.PAS.VKE.KOV{I,CHF,BUN,RLZ,T})(±0.5)</t>
  </si>
  <si>
    <t>'M253'!V33&gt;=SUM('M254'!V33)(±0.5)</t>
  </si>
  <si>
    <t>BIL.PAS.VKE.KOV{I,T,KAN,RLZ,T}&gt;=SUM(BIL.PAS.VKE.KOV{I,CHF,KAN,RLZ,T})(±0.5)</t>
  </si>
  <si>
    <t>'M253'!W33&gt;=SUM('M254'!W33)(±0.5)</t>
  </si>
  <si>
    <t>BIL.PAS.VKE.KOV{I,T,GEM,RLZ,T}&gt;=SUM(BIL.PAS.VKE.KOV{I,CHF,GEM,RLZ,T})(±0.5)</t>
  </si>
  <si>
    <t>'M253'!X33&gt;=SUM('M254'!X33)(±0.5)</t>
  </si>
  <si>
    <t>BIL.PAS.VKE.KOV{I,T,SOZ,RLZ,T}&gt;=SUM(BIL.PAS.VKE.KOV{I,CHF,SOZ,RLZ,T})(±0.5)</t>
  </si>
  <si>
    <t>'M253'!Y33&gt;=SUM('M254'!Y33)(±0.5)</t>
  </si>
  <si>
    <t>BIL.PAS.VKE.KOV{I,T,PHA,RLZ,T}&gt;=SUM(BIL.PAS.VKE.KOV{I,CHF,PHA,RLZ,T})(±0.5)</t>
  </si>
  <si>
    <t>'M253'!Z33&gt;=SUM('M254'!Z33)(±0.5)</t>
  </si>
  <si>
    <t>BIL.PAS.VKE.KOV{I,T,POE,RLZ,T}&gt;=SUM(BIL.PAS.VKE.KOV{I,CHF,POE,RLZ,T})(±0.5)</t>
  </si>
  <si>
    <t>'M253'!AA33&gt;=SUM('M254'!AA33)(±0.5)</t>
  </si>
  <si>
    <t>BIL.PAS.VKE.KOV{I,T,U,RLZ,T}&gt;=SUM(BIL.PAS.VKE.KOV{I,CHF,U,RLZ,T})(±0.5)</t>
  </si>
  <si>
    <t>'M253'!AB33&gt;=SUM('M254'!AB33)(±0.5)</t>
  </si>
  <si>
    <t>BIL.PAS.VKE.KOV{I,T,T,RLZ,T}&gt;=SUM(BIL.PAS.VKE.KOV{I,CHF,T,RLZ,T})(±0.5)</t>
  </si>
  <si>
    <t>'M253'!K34&gt;=SUM('M254'!K34)(±0.5)</t>
  </si>
  <si>
    <t>BIL.PAS.VKE.KOV{I,T,NFU,B1M,T}&gt;=SUM(BIL.PAS.VKE.KOV{I,CHF,NFU,B1M,T})(±0.5)</t>
  </si>
  <si>
    <t>'M253'!L34&gt;=SUM('M254'!L34)(±0.5)</t>
  </si>
  <si>
    <t>BIL.PAS.VKE.KOV{I,T,FUN,B1M,T}&gt;=SUM(BIL.PAS.VKE.KOV{I,CHF,FUN,B1M,T})(±0.5)</t>
  </si>
  <si>
    <t>'M253'!O34&gt;=SUM('M254'!O34)(±0.5)</t>
  </si>
  <si>
    <t>BIL.PAS.VKE.KOV{I,T,FVW,B1M,T}&gt;=SUM(BIL.PAS.VKE.KOV{I,CHF,FVW,B1M,T})(±0.5)</t>
  </si>
  <si>
    <t>'M253'!P34&gt;=SUM('M254'!P34)(±0.5)</t>
  </si>
  <si>
    <t>BIL.PAS.VKE.KOV{I,T,KAI,B1M,T}&gt;=SUM(BIL.PAS.VKE.KOV{I,CHF,KAI,B1M,T})(±0.5)</t>
  </si>
  <si>
    <t>'M253'!Q34&gt;=SUM('M254'!Q34)(±0.5)</t>
  </si>
  <si>
    <t>BIL.PAS.VKE.KOV{I,T,VPK,B1M,T}&gt;=SUM(BIL.PAS.VKE.KOV{I,CHF,VPK,B1M,T})(±0.5)</t>
  </si>
  <si>
    <t>'M253'!R34&gt;=SUM('M254'!R34)(±0.5)</t>
  </si>
  <si>
    <t>BIL.PAS.VKE.KOV{I,T,PKA,B1M,T}&gt;=SUM(BIL.PAS.VKE.KOV{I,CHF,PKA,B1M,T})(±0.5)</t>
  </si>
  <si>
    <t>'M253'!S34&gt;=SUM('M254'!S34)(±0.5)</t>
  </si>
  <si>
    <t>BIL.PAS.VKE.KOV{I,T,FVT,B1M,T}&gt;=SUM(BIL.PAS.VKE.KOV{I,CHF,FVT,B1M,T})(±0.5)</t>
  </si>
  <si>
    <t>'M253'!T34&gt;=SUM('M254'!T34)(±0.5)</t>
  </si>
  <si>
    <t>BIL.PAS.VKE.KOV{I,T,OEH,B1M,T}&gt;=SUM(BIL.PAS.VKE.KOV{I,CHF,OEH,B1M,T})(±0.5)</t>
  </si>
  <si>
    <t>'M253'!U34&gt;=SUM('M254'!U34)(±0.5)</t>
  </si>
  <si>
    <t>BIL.PAS.VKE.KOV{I,T,BUN,B1M,T}&gt;=SUM(BIL.PAS.VKE.KOV{I,CHF,BUN,B1M,T})(±0.5)</t>
  </si>
  <si>
    <t>'M253'!V34&gt;=SUM('M254'!V34)(±0.5)</t>
  </si>
  <si>
    <t>BIL.PAS.VKE.KOV{I,T,KAN,B1M,T}&gt;=SUM(BIL.PAS.VKE.KOV{I,CHF,KAN,B1M,T})(±0.5)</t>
  </si>
  <si>
    <t>'M253'!W34&gt;=SUM('M254'!W34)(±0.5)</t>
  </si>
  <si>
    <t>BIL.PAS.VKE.KOV{I,T,GEM,B1M,T}&gt;=SUM(BIL.PAS.VKE.KOV{I,CHF,GEM,B1M,T})(±0.5)</t>
  </si>
  <si>
    <t>'M253'!X34&gt;=SUM('M254'!X34)(±0.5)</t>
  </si>
  <si>
    <t>BIL.PAS.VKE.KOV{I,T,SOZ,B1M,T}&gt;=SUM(BIL.PAS.VKE.KOV{I,CHF,SOZ,B1M,T})(±0.5)</t>
  </si>
  <si>
    <t>'M253'!Y34&gt;=SUM('M254'!Y34)(±0.5)</t>
  </si>
  <si>
    <t>BIL.PAS.VKE.KOV{I,T,PHA,B1M,T}&gt;=SUM(BIL.PAS.VKE.KOV{I,CHF,PHA,B1M,T})(±0.5)</t>
  </si>
  <si>
    <t>'M253'!Z34&gt;=SUM('M254'!Z34)(±0.5)</t>
  </si>
  <si>
    <t>BIL.PAS.VKE.KOV{I,T,POE,B1M,T}&gt;=SUM(BIL.PAS.VKE.KOV{I,CHF,POE,B1M,T})(±0.5)</t>
  </si>
  <si>
    <t>'M253'!AA34&gt;=SUM('M254'!AA34)(±0.5)</t>
  </si>
  <si>
    <t>BIL.PAS.VKE.KOV{I,T,U,B1M,T}&gt;=SUM(BIL.PAS.VKE.KOV{I,CHF,U,B1M,T})(±0.5)</t>
  </si>
  <si>
    <t>'M253'!AB34&gt;=SUM('M254'!AB34)(±0.5)</t>
  </si>
  <si>
    <t>BIL.PAS.VKE.KOV{I,T,T,B1M,T}&gt;=SUM(BIL.PAS.VKE.KOV{I,CHF,T,B1M,T})(±0.5)</t>
  </si>
  <si>
    <t>'M253'!K35&gt;=SUM('M254'!K35)(±0.5)</t>
  </si>
  <si>
    <t>BIL.PAS.VKE.KOV{I,T,NFU,M13,T}&gt;=SUM(BIL.PAS.VKE.KOV{I,CHF,NFU,M13,T})(±0.5)</t>
  </si>
  <si>
    <t>'M253'!L35&gt;=SUM('M254'!L35)(±0.5)</t>
  </si>
  <si>
    <t>BIL.PAS.VKE.KOV{I,T,FUN,M13,T}&gt;=SUM(BIL.PAS.VKE.KOV{I,CHF,FUN,M13,T})(±0.5)</t>
  </si>
  <si>
    <t>'M253'!O35&gt;=SUM('M254'!O35)(±0.5)</t>
  </si>
  <si>
    <t>BIL.PAS.VKE.KOV{I,T,FVW,M13,T}&gt;=SUM(BIL.PAS.VKE.KOV{I,CHF,FVW,M13,T})(±0.5)</t>
  </si>
  <si>
    <t>'M253'!P35&gt;=SUM('M254'!P35)(±0.5)</t>
  </si>
  <si>
    <t>BIL.PAS.VKE.KOV{I,T,KAI,M13,T}&gt;=SUM(BIL.PAS.VKE.KOV{I,CHF,KAI,M13,T})(±0.5)</t>
  </si>
  <si>
    <t>'M253'!Q35&gt;=SUM('M254'!Q35)(±0.5)</t>
  </si>
  <si>
    <t>BIL.PAS.VKE.KOV{I,T,VPK,M13,T}&gt;=SUM(BIL.PAS.VKE.KOV{I,CHF,VPK,M13,T})(±0.5)</t>
  </si>
  <si>
    <t>'M253'!R35&gt;=SUM('M254'!R35)(±0.5)</t>
  </si>
  <si>
    <t>BIL.PAS.VKE.KOV{I,T,PKA,M13,T}&gt;=SUM(BIL.PAS.VKE.KOV{I,CHF,PKA,M13,T})(±0.5)</t>
  </si>
  <si>
    <t>'M253'!S35&gt;=SUM('M254'!S35)(±0.5)</t>
  </si>
  <si>
    <t>BIL.PAS.VKE.KOV{I,T,FVT,M13,T}&gt;=SUM(BIL.PAS.VKE.KOV{I,CHF,FVT,M13,T})(±0.5)</t>
  </si>
  <si>
    <t>'M253'!T35&gt;=SUM('M254'!T35)(±0.5)</t>
  </si>
  <si>
    <t>BIL.PAS.VKE.KOV{I,T,OEH,M13,T}&gt;=SUM(BIL.PAS.VKE.KOV{I,CHF,OEH,M13,T})(±0.5)</t>
  </si>
  <si>
    <t>'M253'!U35&gt;=SUM('M254'!U35)(±0.5)</t>
  </si>
  <si>
    <t>BIL.PAS.VKE.KOV{I,T,BUN,M13,T}&gt;=SUM(BIL.PAS.VKE.KOV{I,CHF,BUN,M13,T})(±0.5)</t>
  </si>
  <si>
    <t>'M253'!V35&gt;=SUM('M254'!V35)(±0.5)</t>
  </si>
  <si>
    <t>BIL.PAS.VKE.KOV{I,T,KAN,M13,T}&gt;=SUM(BIL.PAS.VKE.KOV{I,CHF,KAN,M13,T})(±0.5)</t>
  </si>
  <si>
    <t>'M253'!W35&gt;=SUM('M254'!W35)(±0.5)</t>
  </si>
  <si>
    <t>BIL.PAS.VKE.KOV{I,T,GEM,M13,T}&gt;=SUM(BIL.PAS.VKE.KOV{I,CHF,GEM,M13,T})(±0.5)</t>
  </si>
  <si>
    <t>'M253'!X35&gt;=SUM('M254'!X35)(±0.5)</t>
  </si>
  <si>
    <t>BIL.PAS.VKE.KOV{I,T,SOZ,M13,T}&gt;=SUM(BIL.PAS.VKE.KOV{I,CHF,SOZ,M13,T})(±0.5)</t>
  </si>
  <si>
    <t>'M253'!Y35&gt;=SUM('M254'!Y35)(±0.5)</t>
  </si>
  <si>
    <t>BIL.PAS.VKE.KOV{I,T,PHA,M13,T}&gt;=SUM(BIL.PAS.VKE.KOV{I,CHF,PHA,M13,T})(±0.5)</t>
  </si>
  <si>
    <t>'M253'!Z35&gt;=SUM('M254'!Z35)(±0.5)</t>
  </si>
  <si>
    <t>BIL.PAS.VKE.KOV{I,T,POE,M13,T}&gt;=SUM(BIL.PAS.VKE.KOV{I,CHF,POE,M13,T})(±0.5)</t>
  </si>
  <si>
    <t>'M253'!AA35&gt;=SUM('M254'!AA35)(±0.5)</t>
  </si>
  <si>
    <t>BIL.PAS.VKE.KOV{I,T,U,M13,T}&gt;=SUM(BIL.PAS.VKE.KOV{I,CHF,U,M13,T})(±0.5)</t>
  </si>
  <si>
    <t>'M253'!AB35&gt;=SUM('M254'!AB35)(±0.5)</t>
  </si>
  <si>
    <t>BIL.PAS.VKE.KOV{I,T,T,M13,T}&gt;=SUM(BIL.PAS.VKE.KOV{I,CHF,T,M13,T})(±0.5)</t>
  </si>
  <si>
    <t>'M253'!K36&gt;=SUM('M254'!K36)(±0.5)</t>
  </si>
  <si>
    <t>BIL.PAS.VKE.KOV{I,T,NFU,M31,T}&gt;=SUM(BIL.PAS.VKE.KOV{I,CHF,NFU,M31,T})(±0.5)</t>
  </si>
  <si>
    <t>'M253'!L36&gt;=SUM('M254'!L36)(±0.5)</t>
  </si>
  <si>
    <t>BIL.PAS.VKE.KOV{I,T,FUN,M31,T}&gt;=SUM(BIL.PAS.VKE.KOV{I,CHF,FUN,M31,T})(±0.5)</t>
  </si>
  <si>
    <t>'M253'!O36&gt;=SUM('M254'!O36)(±0.5)</t>
  </si>
  <si>
    <t>BIL.PAS.VKE.KOV{I,T,FVW,M31,T}&gt;=SUM(BIL.PAS.VKE.KOV{I,CHF,FVW,M31,T})(±0.5)</t>
  </si>
  <si>
    <t>'M253'!P36&gt;=SUM('M254'!P36)(±0.5)</t>
  </si>
  <si>
    <t>BIL.PAS.VKE.KOV{I,T,KAI,M31,T}&gt;=SUM(BIL.PAS.VKE.KOV{I,CHF,KAI,M31,T})(±0.5)</t>
  </si>
  <si>
    <t>'M253'!Q36&gt;=SUM('M254'!Q36)(±0.5)</t>
  </si>
  <si>
    <t>BIL.PAS.VKE.KOV{I,T,VPK,M31,T}&gt;=SUM(BIL.PAS.VKE.KOV{I,CHF,VPK,M31,T})(±0.5)</t>
  </si>
  <si>
    <t>'M253'!R36&gt;=SUM('M254'!R36)(±0.5)</t>
  </si>
  <si>
    <t>BIL.PAS.VKE.KOV{I,T,PKA,M31,T}&gt;=SUM(BIL.PAS.VKE.KOV{I,CHF,PKA,M31,T})(±0.5)</t>
  </si>
  <si>
    <t>'M253'!S36&gt;=SUM('M254'!S36)(±0.5)</t>
  </si>
  <si>
    <t>BIL.PAS.VKE.KOV{I,T,FVT,M31,T}&gt;=SUM(BIL.PAS.VKE.KOV{I,CHF,FVT,M31,T})(±0.5)</t>
  </si>
  <si>
    <t>'M253'!T36&gt;=SUM('M254'!T36)(±0.5)</t>
  </si>
  <si>
    <t>BIL.PAS.VKE.KOV{I,T,OEH,M31,T}&gt;=SUM(BIL.PAS.VKE.KOV{I,CHF,OEH,M31,T})(±0.5)</t>
  </si>
  <si>
    <t>'M253'!U36&gt;=SUM('M254'!U36)(±0.5)</t>
  </si>
  <si>
    <t>BIL.PAS.VKE.KOV{I,T,BUN,M31,T}&gt;=SUM(BIL.PAS.VKE.KOV{I,CHF,BUN,M31,T})(±0.5)</t>
  </si>
  <si>
    <t>'M253'!V36&gt;=SUM('M254'!V36)(±0.5)</t>
  </si>
  <si>
    <t>BIL.PAS.VKE.KOV{I,T,KAN,M31,T}&gt;=SUM(BIL.PAS.VKE.KOV{I,CHF,KAN,M31,T})(±0.5)</t>
  </si>
  <si>
    <t>'M253'!W36&gt;=SUM('M254'!W36)(±0.5)</t>
  </si>
  <si>
    <t>BIL.PAS.VKE.KOV{I,T,GEM,M31,T}&gt;=SUM(BIL.PAS.VKE.KOV{I,CHF,GEM,M31,T})(±0.5)</t>
  </si>
  <si>
    <t>'M253'!X36&gt;=SUM('M254'!X36)(±0.5)</t>
  </si>
  <si>
    <t>BIL.PAS.VKE.KOV{I,T,SOZ,M31,T}&gt;=SUM(BIL.PAS.VKE.KOV{I,CHF,SOZ,M31,T})(±0.5)</t>
  </si>
  <si>
    <t>'M253'!Y36&gt;=SUM('M254'!Y36)(±0.5)</t>
  </si>
  <si>
    <t>BIL.PAS.VKE.KOV{I,T,PHA,M31,T}&gt;=SUM(BIL.PAS.VKE.KOV{I,CHF,PHA,M31,T})(±0.5)</t>
  </si>
  <si>
    <t>'M253'!Z36&gt;=SUM('M254'!Z36)(±0.5)</t>
  </si>
  <si>
    <t>BIL.PAS.VKE.KOV{I,T,POE,M31,T}&gt;=SUM(BIL.PAS.VKE.KOV{I,CHF,POE,M31,T})(±0.5)</t>
  </si>
  <si>
    <t>'M253'!AA36&gt;=SUM('M254'!AA36)(±0.5)</t>
  </si>
  <si>
    <t>BIL.PAS.VKE.KOV{I,T,U,M31,T}&gt;=SUM(BIL.PAS.VKE.KOV{I,CHF,U,M31,T})(±0.5)</t>
  </si>
  <si>
    <t>'M253'!AB36&gt;=SUM('M254'!AB36)(±0.5)</t>
  </si>
  <si>
    <t>BIL.PAS.VKE.KOV{I,T,T,M31,T}&gt;=SUM(BIL.PAS.VKE.KOV{I,CHF,T,M31,T})(±0.5)</t>
  </si>
  <si>
    <t>'M253'!K37&gt;=SUM('M254'!K37)(±0.5)</t>
  </si>
  <si>
    <t>BIL.PAS.VKE.KOV{I,T,NFU,J15,T}&gt;=SUM(BIL.PAS.VKE.KOV{I,CHF,NFU,J15,T})(±0.5)</t>
  </si>
  <si>
    <t>'M253'!L37&gt;=SUM('M254'!L37)(±0.5)</t>
  </si>
  <si>
    <t>BIL.PAS.VKE.KOV{I,T,FUN,J15,T}&gt;=SUM(BIL.PAS.VKE.KOV{I,CHF,FUN,J15,T})(±0.5)</t>
  </si>
  <si>
    <t>'M253'!O37&gt;=SUM('M254'!O37)(±0.5)</t>
  </si>
  <si>
    <t>BIL.PAS.VKE.KOV{I,T,FVW,J15,T}&gt;=SUM(BIL.PAS.VKE.KOV{I,CHF,FVW,J15,T})(±0.5)</t>
  </si>
  <si>
    <t>'M253'!P37&gt;=SUM('M254'!P37)(±0.5)</t>
  </si>
  <si>
    <t>BIL.PAS.VKE.KOV{I,T,KAI,J15,T}&gt;=SUM(BIL.PAS.VKE.KOV{I,CHF,KAI,J15,T})(±0.5)</t>
  </si>
  <si>
    <t>'M253'!Q37&gt;=SUM('M254'!Q37)(±0.5)</t>
  </si>
  <si>
    <t>BIL.PAS.VKE.KOV{I,T,VPK,J15,T}&gt;=SUM(BIL.PAS.VKE.KOV{I,CHF,VPK,J15,T})(±0.5)</t>
  </si>
  <si>
    <t>'M253'!R37&gt;=SUM('M254'!R37)(±0.5)</t>
  </si>
  <si>
    <t>BIL.PAS.VKE.KOV{I,T,PKA,J15,T}&gt;=SUM(BIL.PAS.VKE.KOV{I,CHF,PKA,J15,T})(±0.5)</t>
  </si>
  <si>
    <t>'M253'!S37&gt;=SUM('M254'!S37)(±0.5)</t>
  </si>
  <si>
    <t>BIL.PAS.VKE.KOV{I,T,FVT,J15,T}&gt;=SUM(BIL.PAS.VKE.KOV{I,CHF,FVT,J15,T})(±0.5)</t>
  </si>
  <si>
    <t>'M253'!T37&gt;=SUM('M254'!T37)(±0.5)</t>
  </si>
  <si>
    <t>BIL.PAS.VKE.KOV{I,T,OEH,J15,T}&gt;=SUM(BIL.PAS.VKE.KOV{I,CHF,OEH,J15,T})(±0.5)</t>
  </si>
  <si>
    <t>'M253'!U37&gt;=SUM('M254'!U37)(±0.5)</t>
  </si>
  <si>
    <t>BIL.PAS.VKE.KOV{I,T,BUN,J15,T}&gt;=SUM(BIL.PAS.VKE.KOV{I,CHF,BUN,J15,T})(±0.5)</t>
  </si>
  <si>
    <t>'M253'!V37&gt;=SUM('M254'!V37)(±0.5)</t>
  </si>
  <si>
    <t>BIL.PAS.VKE.KOV{I,T,KAN,J15,T}&gt;=SUM(BIL.PAS.VKE.KOV{I,CHF,KAN,J15,T})(±0.5)</t>
  </si>
  <si>
    <t>'M253'!W37&gt;=SUM('M254'!W37)(±0.5)</t>
  </si>
  <si>
    <t>BIL.PAS.VKE.KOV{I,T,GEM,J15,T}&gt;=SUM(BIL.PAS.VKE.KOV{I,CHF,GEM,J15,T})(±0.5)</t>
  </si>
  <si>
    <t>'M253'!X37&gt;=SUM('M254'!X37)(±0.5)</t>
  </si>
  <si>
    <t>BIL.PAS.VKE.KOV{I,T,SOZ,J15,T}&gt;=SUM(BIL.PAS.VKE.KOV{I,CHF,SOZ,J15,T})(±0.5)</t>
  </si>
  <si>
    <t>'M253'!Y37&gt;=SUM('M254'!Y37)(±0.5)</t>
  </si>
  <si>
    <t>BIL.PAS.VKE.KOV{I,T,PHA,J15,T}&gt;=SUM(BIL.PAS.VKE.KOV{I,CHF,PHA,J15,T})(±0.5)</t>
  </si>
  <si>
    <t>'M253'!Z37&gt;=SUM('M254'!Z37)(±0.5)</t>
  </si>
  <si>
    <t>BIL.PAS.VKE.KOV{I,T,POE,J15,T}&gt;=SUM(BIL.PAS.VKE.KOV{I,CHF,POE,J15,T})(±0.5)</t>
  </si>
  <si>
    <t>'M253'!AA37&gt;=SUM('M254'!AA37)(±0.5)</t>
  </si>
  <si>
    <t>BIL.PAS.VKE.KOV{I,T,U,J15,T}&gt;=SUM(BIL.PAS.VKE.KOV{I,CHF,U,J15,T})(±0.5)</t>
  </si>
  <si>
    <t>'M253'!AB37&gt;=SUM('M254'!AB37)(±0.5)</t>
  </si>
  <si>
    <t>BIL.PAS.VKE.KOV{I,T,T,J15,T}&gt;=SUM(BIL.PAS.VKE.KOV{I,CHF,T,J15,T})(±0.5)</t>
  </si>
  <si>
    <t>'M253'!K38&gt;=SUM('M254'!K38)(±0.5)</t>
  </si>
  <si>
    <t>BIL.PAS.VKE.KOV{I,T,NFU,U5J,T}&gt;=SUM(BIL.PAS.VKE.KOV{I,CHF,NFU,U5J,T})(±0.5)</t>
  </si>
  <si>
    <t>'M253'!L38&gt;=SUM('M254'!L38)(±0.5)</t>
  </si>
  <si>
    <t>BIL.PAS.VKE.KOV{I,T,FUN,U5J,T}&gt;=SUM(BIL.PAS.VKE.KOV{I,CHF,FUN,U5J,T})(±0.5)</t>
  </si>
  <si>
    <t>'M253'!O38&gt;=SUM('M254'!O38)(±0.5)</t>
  </si>
  <si>
    <t>BIL.PAS.VKE.KOV{I,T,FVW,U5J,T}&gt;=SUM(BIL.PAS.VKE.KOV{I,CHF,FVW,U5J,T})(±0.5)</t>
  </si>
  <si>
    <t>'M253'!P38&gt;=SUM('M254'!P38)(±0.5)</t>
  </si>
  <si>
    <t>BIL.PAS.VKE.KOV{I,T,KAI,U5J,T}&gt;=SUM(BIL.PAS.VKE.KOV{I,CHF,KAI,U5J,T})(±0.5)</t>
  </si>
  <si>
    <t>'M253'!Q38&gt;=SUM('M254'!Q38)(±0.5)</t>
  </si>
  <si>
    <t>BIL.PAS.VKE.KOV{I,T,VPK,U5J,T}&gt;=SUM(BIL.PAS.VKE.KOV{I,CHF,VPK,U5J,T})(±0.5)</t>
  </si>
  <si>
    <t>'M253'!R38&gt;=SUM('M254'!R38)(±0.5)</t>
  </si>
  <si>
    <t>BIL.PAS.VKE.KOV{I,T,PKA,U5J,T}&gt;=SUM(BIL.PAS.VKE.KOV{I,CHF,PKA,U5J,T})(±0.5)</t>
  </si>
  <si>
    <t>'M253'!S38&gt;=SUM('M254'!S38)(±0.5)</t>
  </si>
  <si>
    <t>BIL.PAS.VKE.KOV{I,T,FVT,U5J,T}&gt;=SUM(BIL.PAS.VKE.KOV{I,CHF,FVT,U5J,T})(±0.5)</t>
  </si>
  <si>
    <t>'M253'!T38&gt;=SUM('M254'!T38)(±0.5)</t>
  </si>
  <si>
    <t>BIL.PAS.VKE.KOV{I,T,OEH,U5J,T}&gt;=SUM(BIL.PAS.VKE.KOV{I,CHF,OEH,U5J,T})(±0.5)</t>
  </si>
  <si>
    <t>'M253'!U38&gt;=SUM('M254'!U38)(±0.5)</t>
  </si>
  <si>
    <t>BIL.PAS.VKE.KOV{I,T,BUN,U5J,T}&gt;=SUM(BIL.PAS.VKE.KOV{I,CHF,BUN,U5J,T})(±0.5)</t>
  </si>
  <si>
    <t>'M253'!V38&gt;=SUM('M254'!V38)(±0.5)</t>
  </si>
  <si>
    <t>BIL.PAS.VKE.KOV{I,T,KAN,U5J,T}&gt;=SUM(BIL.PAS.VKE.KOV{I,CHF,KAN,U5J,T})(±0.5)</t>
  </si>
  <si>
    <t>'M253'!W38&gt;=SUM('M254'!W38)(±0.5)</t>
  </si>
  <si>
    <t>BIL.PAS.VKE.KOV{I,T,GEM,U5J,T}&gt;=SUM(BIL.PAS.VKE.KOV{I,CHF,GEM,U5J,T})(±0.5)</t>
  </si>
  <si>
    <t>'M253'!X38&gt;=SUM('M254'!X38)(±0.5)</t>
  </si>
  <si>
    <t>BIL.PAS.VKE.KOV{I,T,SOZ,U5J,T}&gt;=SUM(BIL.PAS.VKE.KOV{I,CHF,SOZ,U5J,T})(±0.5)</t>
  </si>
  <si>
    <t>'M253'!Y38&gt;=SUM('M254'!Y38)(±0.5)</t>
  </si>
  <si>
    <t>BIL.PAS.VKE.KOV{I,T,PHA,U5J,T}&gt;=SUM(BIL.PAS.VKE.KOV{I,CHF,PHA,U5J,T})(±0.5)</t>
  </si>
  <si>
    <t>'M253'!Z38&gt;=SUM('M254'!Z38)(±0.5)</t>
  </si>
  <si>
    <t>BIL.PAS.VKE.KOV{I,T,POE,U5J,T}&gt;=SUM(BIL.PAS.VKE.KOV{I,CHF,POE,U5J,T})(±0.5)</t>
  </si>
  <si>
    <t>'M253'!AA38&gt;=SUM('M254'!AA38)(±0.5)</t>
  </si>
  <si>
    <t>BIL.PAS.VKE.KOV{I,T,U,U5J,T}&gt;=SUM(BIL.PAS.VKE.KOV{I,CHF,U,U5J,T})(±0.5)</t>
  </si>
  <si>
    <t>'M253'!AB38&gt;=SUM('M254'!AB38)(±0.5)</t>
  </si>
  <si>
    <t>BIL.PAS.VKE.KOV{I,T,T,U5J,T}&gt;=SUM(BIL.PAS.VKE.KOV{I,CHF,T,U5J,T})(±0.5)</t>
  </si>
  <si>
    <t>'M253'!K39&gt;=SUM('M254'!K39)(±0.5)</t>
  </si>
  <si>
    <t>BIL.PAS.VKE.KOV.GMP{I,T,NFU}&gt;=SUM(BIL.PAS.VKE.KOV.GMP{I,CHF,NFU})(±0.5)</t>
  </si>
  <si>
    <t>'M253'!L39&gt;=SUM('M254'!L39)(±0.5)</t>
  </si>
  <si>
    <t>BIL.PAS.VKE.KOV.GMP{I,T,FUN}&gt;=SUM(BIL.PAS.VKE.KOV.GMP{I,CHF,FUN})(±0.5)</t>
  </si>
  <si>
    <t>'M253'!O39&gt;=SUM('M254'!O39)(±0.5)</t>
  </si>
  <si>
    <t>BIL.PAS.VKE.KOV.GMP{I,T,FVW}&gt;=SUM(BIL.PAS.VKE.KOV.GMP{I,CHF,FVW})(±0.5)</t>
  </si>
  <si>
    <t>'M253'!P39&gt;=SUM('M254'!P39)(±0.5)</t>
  </si>
  <si>
    <t>BIL.PAS.VKE.KOV.GMP{I,T,KAI}&gt;=SUM(BIL.PAS.VKE.KOV.GMP{I,CHF,KAI})(±0.5)</t>
  </si>
  <si>
    <t>'M253'!Q39&gt;=SUM('M254'!Q39)(±0.5)</t>
  </si>
  <si>
    <t>BIL.PAS.VKE.KOV.GMP{I,T,VPK}&gt;=SUM(BIL.PAS.VKE.KOV.GMP{I,CHF,VPK})(±0.5)</t>
  </si>
  <si>
    <t>'M253'!R39&gt;=SUM('M254'!R39)(±0.5)</t>
  </si>
  <si>
    <t>BIL.PAS.VKE.KOV.GMP{I,T,PKA}&gt;=SUM(BIL.PAS.VKE.KOV.GMP{I,CHF,PKA})(±0.5)</t>
  </si>
  <si>
    <t>'M253'!S39&gt;=SUM('M254'!S39)(±0.5)</t>
  </si>
  <si>
    <t>BIL.PAS.VKE.KOV.GMP{I,T,FVT}&gt;=SUM(BIL.PAS.VKE.KOV.GMP{I,CHF,FVT})(±0.5)</t>
  </si>
  <si>
    <t>'M253'!T39&gt;=SUM('M254'!T39)(±0.5)</t>
  </si>
  <si>
    <t>BIL.PAS.VKE.KOV.GMP{I,T,OEH}&gt;=SUM(BIL.PAS.VKE.KOV.GMP{I,CHF,OEH})(±0.5)</t>
  </si>
  <si>
    <t>'M253'!U39&gt;=SUM('M254'!U39)(±0.5)</t>
  </si>
  <si>
    <t>BIL.PAS.VKE.KOV.GMP{I,T,BUN}&gt;=SUM(BIL.PAS.VKE.KOV.GMP{I,CHF,BUN})(±0.5)</t>
  </si>
  <si>
    <t>'M253'!V39&gt;=SUM('M254'!V39)(±0.5)</t>
  </si>
  <si>
    <t>BIL.PAS.VKE.KOV.GMP{I,T,KAN}&gt;=SUM(BIL.PAS.VKE.KOV.GMP{I,CHF,KAN})(±0.5)</t>
  </si>
  <si>
    <t>'M253'!W39&gt;=SUM('M254'!W39)(±0.5)</t>
  </si>
  <si>
    <t>BIL.PAS.VKE.KOV.GMP{I,T,GEM}&gt;=SUM(BIL.PAS.VKE.KOV.GMP{I,CHF,GEM})(±0.5)</t>
  </si>
  <si>
    <t>'M253'!X39&gt;=SUM('M254'!X39)(±0.5)</t>
  </si>
  <si>
    <t>BIL.PAS.VKE.KOV.GMP{I,T,SOZ}&gt;=SUM(BIL.PAS.VKE.KOV.GMP{I,CHF,SOZ})(±0.5)</t>
  </si>
  <si>
    <t>'M253'!Y39&gt;=SUM('M254'!Y39)(±0.5)</t>
  </si>
  <si>
    <t>BIL.PAS.VKE.KOV.GMP{I,T,PHA}&gt;=SUM(BIL.PAS.VKE.KOV.GMP{I,CHF,PHA})(±0.5)</t>
  </si>
  <si>
    <t>'M253'!Z39&gt;=SUM('M254'!Z39)(±0.5)</t>
  </si>
  <si>
    <t>BIL.PAS.VKE.KOV.GMP{I,T,POE}&gt;=SUM(BIL.PAS.VKE.KOV.GMP{I,CHF,POE})(±0.5)</t>
  </si>
  <si>
    <t>'M253'!AA39&gt;=SUM('M254'!AA39)(±0.5)</t>
  </si>
  <si>
    <t>BIL.PAS.VKE.KOV.GMP{I,T,U}&gt;=SUM(BIL.PAS.VKE.KOV.GMP{I,CHF,U})(±0.5)</t>
  </si>
  <si>
    <t>'M253'!AB39&gt;=SUM('M254'!AB39)(±0.5)</t>
  </si>
  <si>
    <t>BIL.PAS.VKE.KOV.GMP{I,T,T}&gt;=SUM(BIL.PAS.VKE.KOV.GMP{I,CHF,T})(±0.5)</t>
  </si>
  <si>
    <t>'M253'!Y40&gt;=SUM('M254'!Y40)(±0.5)</t>
  </si>
  <si>
    <t>BIL.PAS.VKE.GVG{I,T,PHA}&gt;=SUM(BIL.PAS.VKE.GVG{I,CHF,PHA})(±0.5)</t>
  </si>
  <si>
    <t>'M253'!AB40&gt;=SUM('M254'!AB40)(±0.5)</t>
  </si>
  <si>
    <t>BIL.PAS.VKE.GVG{I,T,T}&gt;=SUM(BIL.PAS.VKE.GVG{I,CHF,T})(±0.5)</t>
  </si>
  <si>
    <t>'M253'!Y41&gt;=SUM('M254'!Y41)(±0.5)</t>
  </si>
  <si>
    <t>BIL.PAS.VKE.GVG.F2S{I,T,PHA}&gt;=SUM(BIL.PAS.VKE.GVG.F2S{I,CHF,PHA})(±0.5)</t>
  </si>
  <si>
    <t>'M253'!AB41&gt;=SUM('M254'!AB41)(±0.5)</t>
  </si>
  <si>
    <t>BIL.PAS.VKE.GVG.F2S{I,T,T}&gt;=SUM(BIL.PAS.VKE.GVG.F2S{I,CHF,T})(±0.5)</t>
  </si>
  <si>
    <t>'M253'!Y42&gt;=SUM('M254'!Y42)(±0.5)</t>
  </si>
  <si>
    <t>BIL.PAS.VKE.GVG.S3A{I,T,PHA}&gt;=SUM(BIL.PAS.VKE.GVG.S3A{I,CHF,PHA})(±0.5)</t>
  </si>
  <si>
    <t>'M253'!AB42&gt;=SUM('M254'!AB42)(±0.5)</t>
  </si>
  <si>
    <t>BIL.PAS.VKE.GVG.S3A{I,T,T}&gt;=SUM(BIL.PAS.VKE.GVG.S3A{I,CHF,T})(±0.5)</t>
  </si>
  <si>
    <t>'M253'!K43&gt;=SUM('M254'!K43)(±0.5)</t>
  </si>
  <si>
    <t>BIL.PAS.HGE{I,T,NFU}&gt;=SUM(BIL.PAS.HGE{I,CHF,NFU})(±0.5)</t>
  </si>
  <si>
    <t>'M253'!L43&gt;=SUM('M254'!L43)(±0.5)</t>
  </si>
  <si>
    <t>BIL.PAS.HGE{I,T,FUN}&gt;=SUM(BIL.PAS.HGE{I,CHF,FUN})(±0.5)</t>
  </si>
  <si>
    <t>'M253'!M43&gt;=SUM('M254'!M43)(±0.5)</t>
  </si>
  <si>
    <t>BIL.PAS.HGE{I,T,SNB}&gt;=SUM(BIL.PAS.HGE{I,CHF,SNB})(±0.5)</t>
  </si>
  <si>
    <t>'M253'!N43&gt;=SUM('M254'!N43)(±0.5)</t>
  </si>
  <si>
    <t>BIL.PAS.HGE{I,T,BAN}&gt;=SUM(BIL.PAS.HGE{I,CHF,BAN})(±0.5)</t>
  </si>
  <si>
    <t>'M253'!O43&gt;=SUM('M254'!O43)(±0.5)</t>
  </si>
  <si>
    <t>BIL.PAS.HGE{I,T,FVW}&gt;=SUM(BIL.PAS.HGE{I,CHF,FVW})(±0.5)</t>
  </si>
  <si>
    <t>'M253'!P43&gt;=SUM('M254'!P43)(±0.5)</t>
  </si>
  <si>
    <t>BIL.PAS.HGE{I,T,KAI}&gt;=SUM(BIL.PAS.HGE{I,CHF,KAI})(±0.5)</t>
  </si>
  <si>
    <t>'M253'!Q43&gt;=SUM('M254'!Q43)(±0.5)</t>
  </si>
  <si>
    <t>BIL.PAS.HGE{I,T,VPK}&gt;=SUM(BIL.PAS.HGE{I,CHF,VPK})(±0.5)</t>
  </si>
  <si>
    <t>'M253'!R43&gt;=SUM('M254'!R43)(±0.5)</t>
  </si>
  <si>
    <t>BIL.PAS.HGE{I,T,PKA}&gt;=SUM(BIL.PAS.HGE{I,CHF,PKA})(±0.5)</t>
  </si>
  <si>
    <t>'M253'!S43&gt;=SUM('M254'!S43)(±0.5)</t>
  </si>
  <si>
    <t>BIL.PAS.HGE{I,T,FVT}&gt;=SUM(BIL.PAS.HGE{I,CHF,FVT})(±0.5)</t>
  </si>
  <si>
    <t>'M253'!T43&gt;=SUM('M254'!T43)(±0.5)</t>
  </si>
  <si>
    <t>BIL.PAS.HGE{I,T,OEH}&gt;=SUM(BIL.PAS.HGE{I,CHF,OEH})(±0.5)</t>
  </si>
  <si>
    <t>'M253'!U43&gt;=SUM('M254'!U43)(±0.5)</t>
  </si>
  <si>
    <t>BIL.PAS.HGE{I,T,BUN}&gt;=SUM(BIL.PAS.HGE{I,CHF,BUN})(±0.5)</t>
  </si>
  <si>
    <t>'M253'!V43&gt;=SUM('M254'!V43)(±0.5)</t>
  </si>
  <si>
    <t>BIL.PAS.HGE{I,T,KAN}&gt;=SUM(BIL.PAS.HGE{I,CHF,KAN})(±0.5)</t>
  </si>
  <si>
    <t>'M253'!W43&gt;=SUM('M254'!W43)(±0.5)</t>
  </si>
  <si>
    <t>BIL.PAS.HGE{I,T,GEM}&gt;=SUM(BIL.PAS.HGE{I,CHF,GEM})(±0.5)</t>
  </si>
  <si>
    <t>'M253'!X43&gt;=SUM('M254'!X43)(±0.5)</t>
  </si>
  <si>
    <t>BIL.PAS.HGE{I,T,SOZ}&gt;=SUM(BIL.PAS.HGE{I,CHF,SOZ})(±0.5)</t>
  </si>
  <si>
    <t>'M253'!Y43&gt;=SUM('M254'!Y43)(±0.5)</t>
  </si>
  <si>
    <t>BIL.PAS.HGE{I,T,PHA}&gt;=SUM(BIL.PAS.HGE{I,CHF,PHA})(±0.5)</t>
  </si>
  <si>
    <t>'M253'!Z43&gt;=SUM('M254'!Z43)(±0.5)</t>
  </si>
  <si>
    <t>BIL.PAS.HGE{I,T,POE}&gt;=SUM(BIL.PAS.HGE{I,CHF,POE})(±0.5)</t>
  </si>
  <si>
    <t>'M253'!AA43&gt;=SUM('M254'!AA43)(±0.5)</t>
  </si>
  <si>
    <t>BIL.PAS.HGE{I,T,U}&gt;=SUM(BIL.PAS.HGE{I,CHF,U})(±0.5)</t>
  </si>
  <si>
    <t>'M253'!AB43&gt;=SUM('M254'!AB43)(±0.5)</t>
  </si>
  <si>
    <t>BIL.PAS.HGE{I,T,T}&gt;=SUM(BIL.PAS.HGE{I,CHF,T})(±0.5)</t>
  </si>
  <si>
    <t>'M253'!K44&gt;=SUM('M254'!K44)(±0.5)</t>
  </si>
  <si>
    <t>BIL.PAS.WBW{I,T,NFU}&gt;=SUM(BIL.PAS.WBW{I,CHF,NFU})(±0.5)</t>
  </si>
  <si>
    <t>'M253'!L44&gt;=SUM('M254'!L44)(±0.5)</t>
  </si>
  <si>
    <t>BIL.PAS.WBW{I,T,FUN}&gt;=SUM(BIL.PAS.WBW{I,CHF,FUN})(±0.5)</t>
  </si>
  <si>
    <t>'M253'!M44&gt;=SUM('M254'!M44)(±0.5)</t>
  </si>
  <si>
    <t>BIL.PAS.WBW{I,T,SNB}&gt;=SUM(BIL.PAS.WBW{I,CHF,SNB})(±0.5)</t>
  </si>
  <si>
    <t>'M253'!N44&gt;=SUM('M254'!N44)(±0.5)</t>
  </si>
  <si>
    <t>BIL.PAS.WBW{I,T,BAN}&gt;=SUM(BIL.PAS.WBW{I,CHF,BAN})(±0.5)</t>
  </si>
  <si>
    <t>'M253'!O44&gt;=SUM('M254'!O44)(±0.5)</t>
  </si>
  <si>
    <t>BIL.PAS.WBW{I,T,FVW}&gt;=SUM(BIL.PAS.WBW{I,CHF,FVW})(±0.5)</t>
  </si>
  <si>
    <t>'M253'!P44&gt;=SUM('M254'!P44)(±0.5)</t>
  </si>
  <si>
    <t>BIL.PAS.WBW{I,T,KAI}&gt;=SUM(BIL.PAS.WBW{I,CHF,KAI})(±0.5)</t>
  </si>
  <si>
    <t>'M253'!Q44&gt;=SUM('M254'!Q44)(±0.5)</t>
  </si>
  <si>
    <t>BIL.PAS.WBW{I,T,VPK}&gt;=SUM(BIL.PAS.WBW{I,CHF,VPK})(±0.5)</t>
  </si>
  <si>
    <t>'M253'!R44&gt;=SUM('M254'!R44)(±0.5)</t>
  </si>
  <si>
    <t>BIL.PAS.WBW{I,T,PKA}&gt;=SUM(BIL.PAS.WBW{I,CHF,PKA})(±0.5)</t>
  </si>
  <si>
    <t>'M253'!S44&gt;=SUM('M254'!S44)(±0.5)</t>
  </si>
  <si>
    <t>BIL.PAS.WBW{I,T,FVT}&gt;=SUM(BIL.PAS.WBW{I,CHF,FVT})(±0.5)</t>
  </si>
  <si>
    <t>'M253'!T44&gt;=SUM('M254'!T44)(±0.5)</t>
  </si>
  <si>
    <t>BIL.PAS.WBW{I,T,OEH}&gt;=SUM(BIL.PAS.WBW{I,CHF,OEH})(±0.5)</t>
  </si>
  <si>
    <t>'M253'!U44&gt;=SUM('M254'!U44)(±0.5)</t>
  </si>
  <si>
    <t>BIL.PAS.WBW{I,T,BUN}&gt;=SUM(BIL.PAS.WBW{I,CHF,BUN})(±0.5)</t>
  </si>
  <si>
    <t>'M253'!V44&gt;=SUM('M254'!V44)(±0.5)</t>
  </si>
  <si>
    <t>BIL.PAS.WBW{I,T,KAN}&gt;=SUM(BIL.PAS.WBW{I,CHF,KAN})(±0.5)</t>
  </si>
  <si>
    <t>'M253'!W44&gt;=SUM('M254'!W44)(±0.5)</t>
  </si>
  <si>
    <t>BIL.PAS.WBW{I,T,GEM}&gt;=SUM(BIL.PAS.WBW{I,CHF,GEM})(±0.5)</t>
  </si>
  <si>
    <t>'M253'!X44&gt;=SUM('M254'!X44)(±0.5)</t>
  </si>
  <si>
    <t>BIL.PAS.WBW{I,T,SOZ}&gt;=SUM(BIL.PAS.WBW{I,CHF,SOZ})(±0.5)</t>
  </si>
  <si>
    <t>'M253'!Y44&gt;=SUM('M254'!Y44)(±0.5)</t>
  </si>
  <si>
    <t>BIL.PAS.WBW{I,T,PHA}&gt;=SUM(BIL.PAS.WBW{I,CHF,PHA})(±0.5)</t>
  </si>
  <si>
    <t>'M253'!Z44&gt;=SUM('M254'!Z44)(±0.5)</t>
  </si>
  <si>
    <t>BIL.PAS.WBW{I,T,POE}&gt;=SUM(BIL.PAS.WBW{I,CHF,POE})(±0.5)</t>
  </si>
  <si>
    <t>'M253'!AA44&gt;=SUM('M254'!AA44)(±0.5)</t>
  </si>
  <si>
    <t>BIL.PAS.WBW{I,T,U}&gt;=SUM(BIL.PAS.WBW{I,CHF,U})(±0.5)</t>
  </si>
  <si>
    <t>'M253'!AB44&gt;=SUM('M254'!AB44)(±0.5)</t>
  </si>
  <si>
    <t>BIL.PAS.WBW{I,T,T}&gt;=SUM(BIL.PAS.WBW{I,CHF,T})(±0.5)</t>
  </si>
  <si>
    <t>'M253'!K45&gt;=SUM('M254'!K45)(±0.5)</t>
  </si>
  <si>
    <t>BIL.PAS.FFV{I,T,NFU}&gt;=SUM(BIL.PAS.FFV{I,CHF,NFU})(±0.5)</t>
  </si>
  <si>
    <t>'M253'!L45&gt;=SUM('M254'!L45)(±0.5)</t>
  </si>
  <si>
    <t>BIL.PAS.FFV{I,T,FUN}&gt;=SUM(BIL.PAS.FFV{I,CHF,FUN})(±0.5)</t>
  </si>
  <si>
    <t>'M253'!M45&gt;=SUM('M254'!M45)(±0.5)</t>
  </si>
  <si>
    <t>BIL.PAS.FFV{I,T,SNB}&gt;=SUM(BIL.PAS.FFV{I,CHF,SNB})(±0.5)</t>
  </si>
  <si>
    <t>'M253'!N45&gt;=SUM('M254'!N45)(±0.5)</t>
  </si>
  <si>
    <t>BIL.PAS.FFV{I,T,BAN}&gt;=SUM(BIL.PAS.FFV{I,CHF,BAN})(±0.5)</t>
  </si>
  <si>
    <t>'M253'!O45&gt;=SUM('M254'!O45)(±0.5)</t>
  </si>
  <si>
    <t>BIL.PAS.FFV{I,T,FVW}&gt;=SUM(BIL.PAS.FFV{I,CHF,FVW})(±0.5)</t>
  </si>
  <si>
    <t>'M253'!P45&gt;=SUM('M254'!P45)(±0.5)</t>
  </si>
  <si>
    <t>BIL.PAS.FFV{I,T,KAI}&gt;=SUM(BIL.PAS.FFV{I,CHF,KAI})(±0.5)</t>
  </si>
  <si>
    <t>'M253'!Q45&gt;=SUM('M254'!Q45)(±0.5)</t>
  </si>
  <si>
    <t>BIL.PAS.FFV{I,T,VPK}&gt;=SUM(BIL.PAS.FFV{I,CHF,VPK})(±0.5)</t>
  </si>
  <si>
    <t>'M253'!R45&gt;=SUM('M254'!R45)(±0.5)</t>
  </si>
  <si>
    <t>BIL.PAS.FFV{I,T,PKA}&gt;=SUM(BIL.PAS.FFV{I,CHF,PKA})(±0.5)</t>
  </si>
  <si>
    <t>'M253'!S45&gt;=SUM('M254'!S45)(±0.5)</t>
  </si>
  <si>
    <t>BIL.PAS.FFV{I,T,FVT}&gt;=SUM(BIL.PAS.FFV{I,CHF,FVT})(±0.5)</t>
  </si>
  <si>
    <t>'M253'!T45&gt;=SUM('M254'!T45)(±0.5)</t>
  </si>
  <si>
    <t>BIL.PAS.FFV{I,T,OEH}&gt;=SUM(BIL.PAS.FFV{I,CHF,OEH})(±0.5)</t>
  </si>
  <si>
    <t>'M253'!U45&gt;=SUM('M254'!U45)(±0.5)</t>
  </si>
  <si>
    <t>BIL.PAS.FFV{I,T,BUN}&gt;=SUM(BIL.PAS.FFV{I,CHF,BUN})(±0.5)</t>
  </si>
  <si>
    <t>'M253'!V45&gt;=SUM('M254'!V45)(±0.5)</t>
  </si>
  <si>
    <t>BIL.PAS.FFV{I,T,KAN}&gt;=SUM(BIL.PAS.FFV{I,CHF,KAN})(±0.5)</t>
  </si>
  <si>
    <t>'M253'!W45&gt;=SUM('M254'!W45)(±0.5)</t>
  </si>
  <si>
    <t>BIL.PAS.FFV{I,T,GEM}&gt;=SUM(BIL.PAS.FFV{I,CHF,GEM})(±0.5)</t>
  </si>
  <si>
    <t>'M253'!X45&gt;=SUM('M254'!X45)(±0.5)</t>
  </si>
  <si>
    <t>BIL.PAS.FFV{I,T,SOZ}&gt;=SUM(BIL.PAS.FFV{I,CHF,SOZ})(±0.5)</t>
  </si>
  <si>
    <t>'M253'!Y45&gt;=SUM('M254'!Y45)(±0.5)</t>
  </si>
  <si>
    <t>BIL.PAS.FFV{I,T,PHA}&gt;=SUM(BIL.PAS.FFV{I,CHF,PHA})(±0.5)</t>
  </si>
  <si>
    <t>'M253'!Z45&gt;=SUM('M254'!Z45)(±0.5)</t>
  </si>
  <si>
    <t>BIL.PAS.FFV{I,T,POE}&gt;=SUM(BIL.PAS.FFV{I,CHF,POE})(±0.5)</t>
  </si>
  <si>
    <t>'M253'!AA45&gt;=SUM('M254'!AA45)(±0.5)</t>
  </si>
  <si>
    <t>BIL.PAS.FFV{I,T,U}&gt;=SUM(BIL.PAS.FFV{I,CHF,U})(±0.5)</t>
  </si>
  <si>
    <t>'M253'!AB45&gt;=SUM('M254'!AB45)(±0.5)</t>
  </si>
  <si>
    <t>BIL.PAS.FFV{I,T,T}&gt;=SUM(BIL.PAS.FFV{I,CHF,T})(±0.5)</t>
  </si>
  <si>
    <t>'M253'!K46&gt;=SUM('M254'!K46)(±0.5)</t>
  </si>
  <si>
    <t>BIL.PAS.KOB{I,T,NFU}&gt;=SUM(BIL.PAS.KOB{I,CHF,NFU})(±0.5)</t>
  </si>
  <si>
    <t>'M253'!L46&gt;=SUM('M254'!L46)(±0.5)</t>
  </si>
  <si>
    <t>BIL.PAS.KOB{I,T,FUN}&gt;=SUM(BIL.PAS.KOB{I,CHF,FUN})(±0.5)</t>
  </si>
  <si>
    <t>'M253'!M46&gt;=SUM('M254'!M46)(±0.5)</t>
  </si>
  <si>
    <t>BIL.PAS.KOB{I,T,SNB}&gt;=SUM(BIL.PAS.KOB{I,CHF,SNB})(±0.5)</t>
  </si>
  <si>
    <t>'M253'!N46&gt;=SUM('M254'!N46)(±0.5)</t>
  </si>
  <si>
    <t>BIL.PAS.KOB{I,T,BAN}&gt;=SUM(BIL.PAS.KOB{I,CHF,BAN})(±0.5)</t>
  </si>
  <si>
    <t>'M253'!O46&gt;=SUM('M254'!O46)(±0.5)</t>
  </si>
  <si>
    <t>BIL.PAS.KOB{I,T,FVW}&gt;=SUM(BIL.PAS.KOB{I,CHF,FVW})(±0.5)</t>
  </si>
  <si>
    <t>'M253'!P46&gt;=SUM('M254'!P46)(±0.5)</t>
  </si>
  <si>
    <t>BIL.PAS.KOB{I,T,KAI}&gt;=SUM(BIL.PAS.KOB{I,CHF,KAI})(±0.5)</t>
  </si>
  <si>
    <t>'M253'!Q46&gt;=SUM('M254'!Q46)(±0.5)</t>
  </si>
  <si>
    <t>BIL.PAS.KOB{I,T,VPK}&gt;=SUM(BIL.PAS.KOB{I,CHF,VPK})(±0.5)</t>
  </si>
  <si>
    <t>'M253'!R46&gt;=SUM('M254'!R46)(±0.5)</t>
  </si>
  <si>
    <t>BIL.PAS.KOB{I,T,PKA}&gt;=SUM(BIL.PAS.KOB{I,CHF,PKA})(±0.5)</t>
  </si>
  <si>
    <t>'M253'!S46&gt;=SUM('M254'!S46)(±0.5)</t>
  </si>
  <si>
    <t>BIL.PAS.KOB{I,T,FVT}&gt;=SUM(BIL.PAS.KOB{I,CHF,FVT})(±0.5)</t>
  </si>
  <si>
    <t>'M253'!T46&gt;=SUM('M254'!T46)(±0.5)</t>
  </si>
  <si>
    <t>BIL.PAS.KOB{I,T,OEH}&gt;=SUM(BIL.PAS.KOB{I,CHF,OEH})(±0.5)</t>
  </si>
  <si>
    <t>'M253'!U46&gt;=SUM('M254'!U46)(±0.5)</t>
  </si>
  <si>
    <t>BIL.PAS.KOB{I,T,BUN}&gt;=SUM(BIL.PAS.KOB{I,CHF,BUN})(±0.5)</t>
  </si>
  <si>
    <t>'M253'!V46&gt;=SUM('M254'!V46)(±0.5)</t>
  </si>
  <si>
    <t>BIL.PAS.KOB{I,T,KAN}&gt;=SUM(BIL.PAS.KOB{I,CHF,KAN})(±0.5)</t>
  </si>
  <si>
    <t>'M253'!W46&gt;=SUM('M254'!W46)(±0.5)</t>
  </si>
  <si>
    <t>BIL.PAS.KOB{I,T,GEM}&gt;=SUM(BIL.PAS.KOB{I,CHF,GEM})(±0.5)</t>
  </si>
  <si>
    <t>'M253'!X46&gt;=SUM('M254'!X46)(±0.5)</t>
  </si>
  <si>
    <t>BIL.PAS.KOB{I,T,SOZ}&gt;=SUM(BIL.PAS.KOB{I,CHF,SOZ})(±0.5)</t>
  </si>
  <si>
    <t>'M253'!Y46&gt;=SUM('M254'!Y46)(±0.5)</t>
  </si>
  <si>
    <t>BIL.PAS.KOB{I,T,PHA}&gt;=SUM(BIL.PAS.KOB{I,CHF,PHA})(±0.5)</t>
  </si>
  <si>
    <t>'M253'!Z46&gt;=SUM('M254'!Z46)(±0.5)</t>
  </si>
  <si>
    <t>BIL.PAS.KOB{I,T,POE}&gt;=SUM(BIL.PAS.KOB{I,CHF,POE})(±0.5)</t>
  </si>
  <si>
    <t>'M253'!AA46&gt;=SUM('M254'!AA46)(±0.5)</t>
  </si>
  <si>
    <t>BIL.PAS.KOB{I,T,U}&gt;=SUM(BIL.PAS.KOB{I,CHF,U})(±0.5)</t>
  </si>
  <si>
    <t>'M253'!AB46&gt;=SUM('M254'!AB46)(±0.5)</t>
  </si>
  <si>
    <t>BIL.PAS.KOB{I,T,T}&gt;=SUM(BIL.PAS.KOB{I,CHF,T})(±0.5)</t>
  </si>
  <si>
    <t>'M253'!L47&gt;=SUM('M254'!L47)(±0.5)</t>
  </si>
  <si>
    <t>BIL.PAS.APF{I,T,FUN}&gt;=SUM(BIL.PAS.APF{I,CHF,FUN})(±0.5)</t>
  </si>
  <si>
    <t>'M253'!N47&gt;=SUM('M254'!N47)(±0.5)</t>
  </si>
  <si>
    <t>BIL.PAS.APF{I,T,BAN}&gt;=SUM(BIL.PAS.APF{I,CHF,BAN})(±0.5)</t>
  </si>
  <si>
    <t>'M253'!AA47&gt;=SUM('M254'!AA47)(±0.5)</t>
  </si>
  <si>
    <t>BIL.PAS.APF{I,T,U}&gt;=SUM(BIL.PAS.APF{I,CHF,U})(±0.5)</t>
  </si>
  <si>
    <t>'M253'!AB47&gt;=SUM('M254'!AB47)(±0.5)</t>
  </si>
  <si>
    <t>BIL.PAS.APF{I,T,T}&gt;=SUM(BIL.PAS.APF{I,CHF,T})(±0.5)</t>
  </si>
  <si>
    <t>'M253'!AA48&gt;=SUM('M254'!AA48)(±0.5)</t>
  </si>
  <si>
    <t>BIL.PAS.APF.OOW{I,T,U}&gt;=SUM(BIL.PAS.APF.OOW{I,CHF,U})(±0.5)</t>
  </si>
  <si>
    <t>'M253'!AB48&gt;=SUM('M254'!AB48)(±0.5)</t>
  </si>
  <si>
    <t>BIL.PAS.APF.OOW{I,T,T}&gt;=SUM(BIL.PAS.APF.OOW{I,CHF,T})(±0.5)</t>
  </si>
  <si>
    <t>'M253'!AA49&gt;=SUM('M254'!AA49)(±0.5)</t>
  </si>
  <si>
    <t>BIL.PAS.APF.GMP{I,T,U}&gt;=SUM(BIL.PAS.APF.GMP{I,CHF,U})(±0.5)</t>
  </si>
  <si>
    <t>'M253'!AB49&gt;=SUM('M254'!AB49)(±0.5)</t>
  </si>
  <si>
    <t>BIL.PAS.APF.GMP{I,T,T}&gt;=SUM(BIL.PAS.APF.GMP{I,CHF,T})(±0.5)</t>
  </si>
  <si>
    <t>'M253'!L50&gt;=SUM('M254'!L50)(±0.5)</t>
  </si>
  <si>
    <t>BIL.PAS.APF.DPZ{I,T,FUN}&gt;=SUM(BIL.PAS.APF.DPZ{I,CHF,FUN})(±0.5)</t>
  </si>
  <si>
    <t>'M253'!N50&gt;=SUM('M254'!N50)(±0.5)</t>
  </si>
  <si>
    <t>BIL.PAS.APF.DPZ{I,T,BAN}&gt;=SUM(BIL.PAS.APF.DPZ{I,CHF,BAN})(±0.5)</t>
  </si>
  <si>
    <t>'M253'!AB50&gt;=SUM('M254'!AB50)(±0.5)</t>
  </si>
  <si>
    <t>BIL.PAS.APF.DPZ{I,T,T}&gt;=SUM(BIL.PAS.APF.DPZ{I,CHF,T})(±0.5)</t>
  </si>
  <si>
    <t>'M253'!L51&gt;=SUM('M254'!L51)(±0.5)</t>
  </si>
  <si>
    <t>BIL.PAS.APF.DEZ{I,T,FUN}&gt;=SUM(BIL.PAS.APF.DEZ{I,CHF,FUN})(±0.5)</t>
  </si>
  <si>
    <t>'M253'!N51&gt;=SUM('M254'!N51)(±0.5)</t>
  </si>
  <si>
    <t>BIL.PAS.APF.DEZ{I,T,BAN}&gt;=SUM(BIL.PAS.APF.DEZ{I,CHF,BAN})(±0.5)</t>
  </si>
  <si>
    <t>'M253'!AB51&gt;=SUM('M254'!AB51)(±0.5)</t>
  </si>
  <si>
    <t>BIL.PAS.APF.DEZ{I,T,T}&gt;=SUM(BIL.PAS.APF.DEZ{I,CHF,T})(±0.5)</t>
  </si>
  <si>
    <t>'M253'!K52&gt;=SUM('M254'!K52)(±0.5)</t>
  </si>
  <si>
    <t>BIL.PAS.AUP{I,T,NFU}&gt;=SUM(BIL.PAS.AUP{I,CHF,NFU})(±0.5)</t>
  </si>
  <si>
    <t>'M253'!L52&gt;=SUM('M254'!L52)(±0.5)</t>
  </si>
  <si>
    <t>BIL.PAS.AUP{I,T,FUN}&gt;=SUM(BIL.PAS.AUP{I,CHF,FUN})(±0.5)</t>
  </si>
  <si>
    <t>'M253'!M52&gt;=SUM('M254'!M52)(±0.5)</t>
  </si>
  <si>
    <t>BIL.PAS.AUP{I,T,SNB}&gt;=SUM(BIL.PAS.AUP{I,CHF,SNB})(±0.5)</t>
  </si>
  <si>
    <t>'M253'!N52&gt;=SUM('M254'!N52)(±0.5)</t>
  </si>
  <si>
    <t>BIL.PAS.AUP{I,T,BAN}&gt;=SUM(BIL.PAS.AUP{I,CHF,BAN})(±0.5)</t>
  </si>
  <si>
    <t>'M253'!O52&gt;=SUM('M254'!O52)(±0.5)</t>
  </si>
  <si>
    <t>BIL.PAS.AUP{I,T,FVW}&gt;=SUM(BIL.PAS.AUP{I,CHF,FVW})(±0.5)</t>
  </si>
  <si>
    <t>'M253'!P52&gt;=SUM('M254'!P52)(±0.5)</t>
  </si>
  <si>
    <t>BIL.PAS.AUP{I,T,KAI}&gt;=SUM(BIL.PAS.AUP{I,CHF,KAI})(±0.5)</t>
  </si>
  <si>
    <t>'M253'!Q52&gt;=SUM('M254'!Q52)(±0.5)</t>
  </si>
  <si>
    <t>BIL.PAS.AUP{I,T,VPK}&gt;=SUM(BIL.PAS.AUP{I,CHF,VPK})(±0.5)</t>
  </si>
  <si>
    <t>'M253'!R52&gt;=SUM('M254'!R52)(±0.5)</t>
  </si>
  <si>
    <t>BIL.PAS.AUP{I,T,PKA}&gt;=SUM(BIL.PAS.AUP{I,CHF,PKA})(±0.5)</t>
  </si>
  <si>
    <t>'M253'!S52&gt;=SUM('M254'!S52)(±0.5)</t>
  </si>
  <si>
    <t>BIL.PAS.AUP{I,T,FVT}&gt;=SUM(BIL.PAS.AUP{I,CHF,FVT})(±0.5)</t>
  </si>
  <si>
    <t>'M253'!T52&gt;=SUM('M254'!T52)(±0.5)</t>
  </si>
  <si>
    <t>BIL.PAS.AUP{I,T,OEH}&gt;=SUM(BIL.PAS.AUP{I,CHF,OEH})(±0.5)</t>
  </si>
  <si>
    <t>'M253'!U52&gt;=SUM('M254'!U52)(±0.5)</t>
  </si>
  <si>
    <t>BIL.PAS.AUP{I,T,BUN}&gt;=SUM(BIL.PAS.AUP{I,CHF,BUN})(±0.5)</t>
  </si>
  <si>
    <t>'M253'!V52&gt;=SUM('M254'!V52)(±0.5)</t>
  </si>
  <si>
    <t>BIL.PAS.AUP{I,T,KAN}&gt;=SUM(BIL.PAS.AUP{I,CHF,KAN})(±0.5)</t>
  </si>
  <si>
    <t>'M253'!W52&gt;=SUM('M254'!W52)(±0.5)</t>
  </si>
  <si>
    <t>BIL.PAS.AUP{I,T,GEM}&gt;=SUM(BIL.PAS.AUP{I,CHF,GEM})(±0.5)</t>
  </si>
  <si>
    <t>'M253'!X52&gt;=SUM('M254'!X52)(±0.5)</t>
  </si>
  <si>
    <t>BIL.PAS.AUP{I,T,SOZ}&gt;=SUM(BIL.PAS.AUP{I,CHF,SOZ})(±0.5)</t>
  </si>
  <si>
    <t>'M253'!Y52&gt;=SUM('M254'!Y52)(±0.5)</t>
  </si>
  <si>
    <t>BIL.PAS.AUP{I,T,PHA}&gt;=SUM(BIL.PAS.AUP{I,CHF,PHA})(±0.5)</t>
  </si>
  <si>
    <t>'M253'!Z52&gt;=SUM('M254'!Z52)(±0.5)</t>
  </si>
  <si>
    <t>BIL.PAS.AUP{I,T,POE}&gt;=SUM(BIL.PAS.AUP{I,CHF,POE})(±0.5)</t>
  </si>
  <si>
    <t>'M253'!AA52&gt;=SUM('M254'!AA52)(±0.5)</t>
  </si>
  <si>
    <t>BIL.PAS.AUP{I,T,U}&gt;=SUM(BIL.PAS.AUP{I,CHF,U})(±0.5)</t>
  </si>
  <si>
    <t>'M253'!AB52&gt;=SUM('M254'!AB52)(±0.5)</t>
  </si>
  <si>
    <t>BIL.PAS.AUP{I,T,T}&gt;=SUM(BIL.PAS.AUP{I,CHF,T})(±0.5)</t>
  </si>
  <si>
    <t>'M253'!K53&gt;=SUM('M254'!K53)(±0.5)</t>
  </si>
  <si>
    <t>BIL.PAS.AUP.NML{I,T,NFU}&gt;=SUM(BIL.PAS.AUP.NML{I,CHF,NFU})(±0.5)</t>
  </si>
  <si>
    <t>'M253'!L53&gt;=SUM('M254'!L53)(±0.5)</t>
  </si>
  <si>
    <t>BIL.PAS.AUP.NML{I,T,FUN}&gt;=SUM(BIL.PAS.AUP.NML{I,CHF,FUN})(±0.5)</t>
  </si>
  <si>
    <t>'M253'!M53&gt;=SUM('M254'!M53)(±0.5)</t>
  </si>
  <si>
    <t>BIL.PAS.AUP.NML{I,T,SNB}&gt;=SUM(BIL.PAS.AUP.NML{I,CHF,SNB})(±0.5)</t>
  </si>
  <si>
    <t>'M253'!N53&gt;=SUM('M254'!N53)(±0.5)</t>
  </si>
  <si>
    <t>BIL.PAS.AUP.NML{I,T,BAN}&gt;=SUM(BIL.PAS.AUP.NML{I,CHF,BAN})(±0.5)</t>
  </si>
  <si>
    <t>'M253'!O53&gt;=SUM('M254'!O53)(±0.5)</t>
  </si>
  <si>
    <t>BIL.PAS.AUP.NML{I,T,FVW}&gt;=SUM(BIL.PAS.AUP.NML{I,CHF,FVW})(±0.5)</t>
  </si>
  <si>
    <t>'M253'!P53&gt;=SUM('M254'!P53)(±0.5)</t>
  </si>
  <si>
    <t>BIL.PAS.AUP.NML{I,T,KAI}&gt;=SUM(BIL.PAS.AUP.NML{I,CHF,KAI})(±0.5)</t>
  </si>
  <si>
    <t>'M253'!Q53&gt;=SUM('M254'!Q53)(±0.5)</t>
  </si>
  <si>
    <t>BIL.PAS.AUP.NML{I,T,VPK}&gt;=SUM(BIL.PAS.AUP.NML{I,CHF,VPK})(±0.5)</t>
  </si>
  <si>
    <t>'M253'!R53&gt;=SUM('M254'!R53)(±0.5)</t>
  </si>
  <si>
    <t>BIL.PAS.AUP.NML{I,T,PKA}&gt;=SUM(BIL.PAS.AUP.NML{I,CHF,PKA})(±0.5)</t>
  </si>
  <si>
    <t>'M253'!S53&gt;=SUM('M254'!S53)(±0.5)</t>
  </si>
  <si>
    <t>BIL.PAS.AUP.NML{I,T,FVT}&gt;=SUM(BIL.PAS.AUP.NML{I,CHF,FVT})(±0.5)</t>
  </si>
  <si>
    <t>'M253'!T53&gt;=SUM('M254'!T53)(±0.5)</t>
  </si>
  <si>
    <t>BIL.PAS.AUP.NML{I,T,OEH}&gt;=SUM(BIL.PAS.AUP.NML{I,CHF,OEH})(±0.5)</t>
  </si>
  <si>
    <t>'M253'!U53&gt;=SUM('M254'!U53)(±0.5)</t>
  </si>
  <si>
    <t>BIL.PAS.AUP.NML{I,T,BUN}&gt;=SUM(BIL.PAS.AUP.NML{I,CHF,BUN})(±0.5)</t>
  </si>
  <si>
    <t>'M253'!V53&gt;=SUM('M254'!V53)(±0.5)</t>
  </si>
  <si>
    <t>BIL.PAS.AUP.NML{I,T,KAN}&gt;=SUM(BIL.PAS.AUP.NML{I,CHF,KAN})(±0.5)</t>
  </si>
  <si>
    <t>'M253'!W53&gt;=SUM('M254'!W53)(±0.5)</t>
  </si>
  <si>
    <t>BIL.PAS.AUP.NML{I,T,GEM}&gt;=SUM(BIL.PAS.AUP.NML{I,CHF,GEM})(±0.5)</t>
  </si>
  <si>
    <t>'M253'!X53&gt;=SUM('M254'!X53)(±0.5)</t>
  </si>
  <si>
    <t>BIL.PAS.AUP.NML{I,T,SOZ}&gt;=SUM(BIL.PAS.AUP.NML{I,CHF,SOZ})(±0.5)</t>
  </si>
  <si>
    <t>'M253'!Y53&gt;=SUM('M254'!Y53)(±0.5)</t>
  </si>
  <si>
    <t>BIL.PAS.AUP.NML{I,T,PHA}&gt;=SUM(BIL.PAS.AUP.NML{I,CHF,PHA})(±0.5)</t>
  </si>
  <si>
    <t>'M253'!Z53&gt;=SUM('M254'!Z53)(±0.5)</t>
  </si>
  <si>
    <t>BIL.PAS.AUP.NML{I,T,POE}&gt;=SUM(BIL.PAS.AUP.NML{I,CHF,POE})(±0.5)</t>
  </si>
  <si>
    <t>'M253'!AA53&gt;=SUM('M254'!AA53)(±0.5)</t>
  </si>
  <si>
    <t>BIL.PAS.AUP.NML{I,T,U}&gt;=SUM(BIL.PAS.AUP.NML{I,CHF,U})(±0.5)</t>
  </si>
  <si>
    <t>'M253'!AB53&gt;=SUM('M254'!AB53)(±0.5)</t>
  </si>
  <si>
    <t>BIL.PAS.AUP.NML{I,T,T}&gt;=SUM(BIL.PAS.AUP.NML{I,CHF,T})(±0.5)</t>
  </si>
  <si>
    <t>'M253'!K54&gt;=SUM('M254'!K54)(±0.5)</t>
  </si>
  <si>
    <t>BIL.PAS.TOT{I,T,NFU}&gt;=SUM(BIL.PAS.TOT{I,CHF,NFU})(±0.5)</t>
  </si>
  <si>
    <t>'M253'!L54&gt;=SUM('M254'!L54)(±0.5)</t>
  </si>
  <si>
    <t>BIL.PAS.TOT{I,T,FUN}&gt;=SUM(BIL.PAS.TOT{I,CHF,FUN})(±0.5)</t>
  </si>
  <si>
    <t>'M253'!M54&gt;=SUM('M254'!M54)(±0.5)</t>
  </si>
  <si>
    <t>BIL.PAS.TOT{I,T,SNB}&gt;=SUM(BIL.PAS.TOT{I,CHF,SNB})(±0.5)</t>
  </si>
  <si>
    <t>'M253'!N54&gt;=SUM('M254'!N54)(±0.5)</t>
  </si>
  <si>
    <t>BIL.PAS.TOT{I,T,BAN}&gt;=SUM(BIL.PAS.TOT{I,CHF,BAN})(±0.5)</t>
  </si>
  <si>
    <t>'M253'!O54&gt;=SUM('M254'!O54)(±0.5)</t>
  </si>
  <si>
    <t>BIL.PAS.TOT{I,T,FVW}&gt;=SUM(BIL.PAS.TOT{I,CHF,FVW})(±0.5)</t>
  </si>
  <si>
    <t>'M253'!P54&gt;=SUM('M254'!P54)(±0.5)</t>
  </si>
  <si>
    <t>BIL.PAS.TOT{I,T,KAI}&gt;=SUM(BIL.PAS.TOT{I,CHF,KAI})(±0.5)</t>
  </si>
  <si>
    <t>'M253'!Q54&gt;=SUM('M254'!Q54)(±0.5)</t>
  </si>
  <si>
    <t>BIL.PAS.TOT{I,T,VPK}&gt;=SUM(BIL.PAS.TOT{I,CHF,VPK})(±0.5)</t>
  </si>
  <si>
    <t>'M253'!R54&gt;=SUM('M254'!R54)(±0.5)</t>
  </si>
  <si>
    <t>BIL.PAS.TOT{I,T,PKA}&gt;=SUM(BIL.PAS.TOT{I,CHF,PKA})(±0.5)</t>
  </si>
  <si>
    <t>'M253'!S54&gt;=SUM('M254'!S54)(±0.5)</t>
  </si>
  <si>
    <t>BIL.PAS.TOT{I,T,FVT}&gt;=SUM(BIL.PAS.TOT{I,CHF,FVT})(±0.5)</t>
  </si>
  <si>
    <t>'M253'!T54&gt;=SUM('M254'!T54)(±0.5)</t>
  </si>
  <si>
    <t>BIL.PAS.TOT{I,T,OEH}&gt;=SUM(BIL.PAS.TOT{I,CHF,OEH})(±0.5)</t>
  </si>
  <si>
    <t>'M253'!U54&gt;=SUM('M254'!U54)(±0.5)</t>
  </si>
  <si>
    <t>BIL.PAS.TOT{I,T,BUN}&gt;=SUM(BIL.PAS.TOT{I,CHF,BUN})(±0.5)</t>
  </si>
  <si>
    <t>'M253'!V54&gt;=SUM('M254'!V54)(±0.5)</t>
  </si>
  <si>
    <t>BIL.PAS.TOT{I,T,KAN}&gt;=SUM(BIL.PAS.TOT{I,CHF,KAN})(±0.5)</t>
  </si>
  <si>
    <t>'M253'!W54&gt;=SUM('M254'!W54)(±0.5)</t>
  </si>
  <si>
    <t>BIL.PAS.TOT{I,T,GEM}&gt;=SUM(BIL.PAS.TOT{I,CHF,GEM})(±0.5)</t>
  </si>
  <si>
    <t>'M253'!X54&gt;=SUM('M254'!X54)(±0.5)</t>
  </si>
  <si>
    <t>BIL.PAS.TOT{I,T,SOZ}&gt;=SUM(BIL.PAS.TOT{I,CHF,SOZ})(±0.5)</t>
  </si>
  <si>
    <t>'M253'!Y54&gt;=SUM('M254'!Y54)(±0.5)</t>
  </si>
  <si>
    <t>BIL.PAS.TOT{I,T,PHA}&gt;=SUM(BIL.PAS.TOT{I,CHF,PHA})(±0.5)</t>
  </si>
  <si>
    <t>'M253'!Z54&gt;=SUM('M254'!Z54)(±0.5)</t>
  </si>
  <si>
    <t>BIL.PAS.TOT{I,T,POE}&gt;=SUM(BIL.PAS.TOT{I,CHF,POE})(±0.5)</t>
  </si>
  <si>
    <t>'M253'!AA54&gt;=SUM('M254'!AA54)(±0.5)</t>
  </si>
  <si>
    <t>BIL.PAS.TOT{I,T,U}&gt;=SUM(BIL.PAS.TOT{I,CHF,U})(±0.5)</t>
  </si>
  <si>
    <t>'M253'!AB54&gt;=SUM('M254'!AB54)(±0.5)</t>
  </si>
  <si>
    <t>BIL.PAS.TOT{I,T,T}&gt;=SUM(BIL.PAS.TOT{I,CHF,T})(±0.5)</t>
  </si>
  <si>
    <t>L21=SUM(L22,L23,L24)(±0.5)</t>
  </si>
  <si>
    <t>BIL.PAS.VBA{I,T,FUN,T}=SUM(BIL.PAS.VBA{I,T,FUN,ASI},BIL.PAS.VBA{I,T,FUN,KUE},BIL.PAS.VBA{I,T,FUN,RLZ})(±0.5)</t>
  </si>
  <si>
    <t>M21=SUM(M22,M23,M24)(±0.5)</t>
  </si>
  <si>
    <t>BIL.PAS.VBA{I,T,SNB,T}=SUM(BIL.PAS.VBA{I,T,SNB,ASI},BIL.PAS.VBA{I,T,SNB,KUE},BIL.PAS.VBA{I,T,SNB,RLZ})(±0.5)</t>
  </si>
  <si>
    <t>N21=SUM(N22,N23,N24)(±0.5)</t>
  </si>
  <si>
    <t>BIL.PAS.VBA{I,T,BAN,T}=SUM(BIL.PAS.VBA{I,T,BAN,ASI},BIL.PAS.VBA{I,T,BAN,KUE},BIL.PAS.VBA{I,T,BAN,RLZ})(±0.5)</t>
  </si>
  <si>
    <t>S21=SUM(S22,S23,S24)(±0.5)</t>
  </si>
  <si>
    <t>BIL.PAS.VBA{I,T,FVT,T}=SUM(BIL.PAS.VBA{I,T,FVT,ASI},BIL.PAS.VBA{I,T,FVT,KUE},BIL.PAS.VBA{I,T,FVT,RLZ})(±0.5)</t>
  </si>
  <si>
    <t>AB21=SUM(AB22,AB23,AB24)(±0.5)</t>
  </si>
  <si>
    <t>BIL.PAS.VBA{I,T,T,T}=SUM(BIL.PAS.VBA{I,T,T,ASI},BIL.PAS.VBA{I,T,T,KUE},BIL.PAS.VBA{I,T,T,RLZ})(±0.5)</t>
  </si>
  <si>
    <t>K27=SUM(K28,K29,K33)(±0.5)</t>
  </si>
  <si>
    <t>BIL.PAS.VKE.KOV{I,T,NFU,T,T}=SUM(BIL.PAS.VKE.KOV{I,T,NFU,ASI,T},BIL.PAS.VKE.KOV{I,T,NFU,KUE,T},BIL.PAS.VKE.KOV{I,T,NFU,RLZ,T})(±0.5)</t>
  </si>
  <si>
    <t>L27=SUM(L28,L29,L33)(±0.5)</t>
  </si>
  <si>
    <t>BIL.PAS.VKE.KOV{I,T,FUN,T,T}=SUM(BIL.PAS.VKE.KOV{I,T,FUN,ASI,T},BIL.PAS.VKE.KOV{I,T,FUN,KUE,T},BIL.PAS.VKE.KOV{I,T,FUN,RLZ,T})(±0.5)</t>
  </si>
  <si>
    <t>O27=SUM(O28,O29,O33)(±0.5)</t>
  </si>
  <si>
    <t>BIL.PAS.VKE.KOV{I,T,FVW,T,T}=SUM(BIL.PAS.VKE.KOV{I,T,FVW,ASI,T},BIL.PAS.VKE.KOV{I,T,FVW,KUE,T},BIL.PAS.VKE.KOV{I,T,FVW,RLZ,T})(±0.5)</t>
  </si>
  <si>
    <t>P27=SUM(P28,P29,P33)(±0.5)</t>
  </si>
  <si>
    <t>BIL.PAS.VKE.KOV{I,T,KAI,T,T}=SUM(BIL.PAS.VKE.KOV{I,T,KAI,ASI,T},BIL.PAS.VKE.KOV{I,T,KAI,KUE,T},BIL.PAS.VKE.KOV{I,T,KAI,RLZ,T})(±0.5)</t>
  </si>
  <si>
    <t>Q27=SUM(Q28,Q29,Q33)(±0.5)</t>
  </si>
  <si>
    <t>BIL.PAS.VKE.KOV{I,T,VPK,T,T}=SUM(BIL.PAS.VKE.KOV{I,T,VPK,ASI,T},BIL.PAS.VKE.KOV{I,T,VPK,KUE,T},BIL.PAS.VKE.KOV{I,T,VPK,RLZ,T})(±0.5)</t>
  </si>
  <si>
    <t>R27=SUM(R28,R29,R33)(±0.5)</t>
  </si>
  <si>
    <t>BIL.PAS.VKE.KOV{I,T,PKA,T,T}=SUM(BIL.PAS.VKE.KOV{I,T,PKA,ASI,T},BIL.PAS.VKE.KOV{I,T,PKA,KUE,T},BIL.PAS.VKE.KOV{I,T,PKA,RLZ,T})(±0.5)</t>
  </si>
  <si>
    <t>S27=SUM(S28,S29,S33)(±0.5)</t>
  </si>
  <si>
    <t>BIL.PAS.VKE.KOV{I,T,FVT,T,T}=SUM(BIL.PAS.VKE.KOV{I,T,FVT,ASI,T},BIL.PAS.VKE.KOV{I,T,FVT,KUE,T},BIL.PAS.VKE.KOV{I,T,FVT,RLZ,T})(±0.5)</t>
  </si>
  <si>
    <t>T27=SUM(T28,T29,T33)(±0.5)</t>
  </si>
  <si>
    <t>BIL.PAS.VKE.KOV{I,T,OEH,T,T}=SUM(BIL.PAS.VKE.KOV{I,T,OEH,ASI,T},BIL.PAS.VKE.KOV{I,T,OEH,KUE,T},BIL.PAS.VKE.KOV{I,T,OEH,RLZ,T})(±0.5)</t>
  </si>
  <si>
    <t>U27=SUM(U28,U29,U33)(±0.5)</t>
  </si>
  <si>
    <t>BIL.PAS.VKE.KOV{I,T,BUN,T,T}=SUM(BIL.PAS.VKE.KOV{I,T,BUN,ASI,T},BIL.PAS.VKE.KOV{I,T,BUN,KUE,T},BIL.PAS.VKE.KOV{I,T,BUN,RLZ,T})(±0.5)</t>
  </si>
  <si>
    <t>V27=SUM(V28,V29,V33)(±0.5)</t>
  </si>
  <si>
    <t>BIL.PAS.VKE.KOV{I,T,KAN,T,T}=SUM(BIL.PAS.VKE.KOV{I,T,KAN,ASI,T},BIL.PAS.VKE.KOV{I,T,KAN,KUE,T},BIL.PAS.VKE.KOV{I,T,KAN,RLZ,T})(±0.5)</t>
  </si>
  <si>
    <t>W27=SUM(W28,W29,W33)(±0.5)</t>
  </si>
  <si>
    <t>BIL.PAS.VKE.KOV{I,T,GEM,T,T}=SUM(BIL.PAS.VKE.KOV{I,T,GEM,ASI,T},BIL.PAS.VKE.KOV{I,T,GEM,KUE,T},BIL.PAS.VKE.KOV{I,T,GEM,RLZ,T})(±0.5)</t>
  </si>
  <si>
    <t>X27=SUM(X28,X29,X33)(±0.5)</t>
  </si>
  <si>
    <t>BIL.PAS.VKE.KOV{I,T,SOZ,T,T}=SUM(BIL.PAS.VKE.KOV{I,T,SOZ,ASI,T},BIL.PAS.VKE.KOV{I,T,SOZ,KUE,T},BIL.PAS.VKE.KOV{I,T,SOZ,RLZ,T})(±0.5)</t>
  </si>
  <si>
    <t>Y27=SUM(Y28,Y29,Y33)(±0.5)</t>
  </si>
  <si>
    <t>BIL.PAS.VKE.KOV{I,T,PHA,T,T}=SUM(BIL.PAS.VKE.KOV{I,T,PHA,ASI,T},BIL.PAS.VKE.KOV{I,T,PHA,KUE,T},BIL.PAS.VKE.KOV{I,T,PHA,RLZ,T})(±0.5)</t>
  </si>
  <si>
    <t>Z27=SUM(Z28,Z29,Z33)(±0.5)</t>
  </si>
  <si>
    <t>BIL.PAS.VKE.KOV{I,T,POE,T,T}=SUM(BIL.PAS.VKE.KOV{I,T,POE,ASI,T},BIL.PAS.VKE.KOV{I,T,POE,KUE,T},BIL.PAS.VKE.KOV{I,T,POE,RLZ,T})(±0.5)</t>
  </si>
  <si>
    <t>AA27=SUM(AA28,AA29,AA33)(±0.5)</t>
  </si>
  <si>
    <t>BIL.PAS.VKE.KOV{I,T,U,T,T}=SUM(BIL.PAS.VKE.KOV{I,T,U,ASI,T},BIL.PAS.VKE.KOV{I,T,U,KUE,T},BIL.PAS.VKE.KOV{I,T,U,RLZ,T})(±0.5)</t>
  </si>
  <si>
    <t>AB27=SUM(AB28,AB29,AB33)(±0.5)</t>
  </si>
  <si>
    <t>BIL.PAS.VKE.KOV{I,T,T,T,T}=SUM(BIL.PAS.VKE.KOV{I,T,T,ASI,T},BIL.PAS.VKE.KOV{I,T,T,KUE,T},BIL.PAS.VKE.KOV{I,T,T,RLZ,T})(±0.5)</t>
  </si>
  <si>
    <t>MONA_US_D.D003</t>
  </si>
  <si>
    <t>Total Restlaufzeit</t>
  </si>
  <si>
    <t>K33=SUM(K34,K37,K35,K36,K38)(±0.5)</t>
  </si>
  <si>
    <t>BIL.PAS.VKE.KOV{I,T,NFU,RLZ,T}=SUM(BIL.PAS.VKE.KOV{I,T,NFU,B1M,T},BIL.PAS.VKE.KOV{I,T,NFU,J15,T},BIL.PAS.VKE.KOV{I,T,NFU,M13,T},BIL.PAS.VKE.KOV{I,T,NFU,M31,T},BIL.PAS.VKE.KOV{I,T,NFU,U5J,T})(±0.5)</t>
  </si>
  <si>
    <t>L33=SUM(L34,L37,L35,L36,L38)(±0.5)</t>
  </si>
  <si>
    <t>BIL.PAS.VKE.KOV{I,T,FUN,RLZ,T}=SUM(BIL.PAS.VKE.KOV{I,T,FUN,B1M,T},BIL.PAS.VKE.KOV{I,T,FUN,J15,T},BIL.PAS.VKE.KOV{I,T,FUN,M13,T},BIL.PAS.VKE.KOV{I,T,FUN,M31,T},BIL.PAS.VKE.KOV{I,T,FUN,U5J,T})(±0.5)</t>
  </si>
  <si>
    <t>O33=SUM(O34,O37,O35,O36,O38)(±0.5)</t>
  </si>
  <si>
    <t>BIL.PAS.VKE.KOV{I,T,FVW,RLZ,T}=SUM(BIL.PAS.VKE.KOV{I,T,FVW,B1M,T},BIL.PAS.VKE.KOV{I,T,FVW,J15,T},BIL.PAS.VKE.KOV{I,T,FVW,M13,T},BIL.PAS.VKE.KOV{I,T,FVW,M31,T},BIL.PAS.VKE.KOV{I,T,FVW,U5J,T})(±0.5)</t>
  </si>
  <si>
    <t>P33=SUM(P34,P37,P35,P36,P38)(±0.5)</t>
  </si>
  <si>
    <t>BIL.PAS.VKE.KOV{I,T,KAI,RLZ,T}=SUM(BIL.PAS.VKE.KOV{I,T,KAI,B1M,T},BIL.PAS.VKE.KOV{I,T,KAI,J15,T},BIL.PAS.VKE.KOV{I,T,KAI,M13,T},BIL.PAS.VKE.KOV{I,T,KAI,M31,T},BIL.PAS.VKE.KOV{I,T,KAI,U5J,T})(±0.5)</t>
  </si>
  <si>
    <t>Q33=SUM(Q34,Q37,Q35,Q36,Q38)(±0.5)</t>
  </si>
  <si>
    <t>BIL.PAS.VKE.KOV{I,T,VPK,RLZ,T}=SUM(BIL.PAS.VKE.KOV{I,T,VPK,B1M,T},BIL.PAS.VKE.KOV{I,T,VPK,J15,T},BIL.PAS.VKE.KOV{I,T,VPK,M13,T},BIL.PAS.VKE.KOV{I,T,VPK,M31,T},BIL.PAS.VKE.KOV{I,T,VPK,U5J,T})(±0.5)</t>
  </si>
  <si>
    <t>R33=SUM(R34,R37,R35,R36,R38)(±0.5)</t>
  </si>
  <si>
    <t>BIL.PAS.VKE.KOV{I,T,PKA,RLZ,T}=SUM(BIL.PAS.VKE.KOV{I,T,PKA,B1M,T},BIL.PAS.VKE.KOV{I,T,PKA,J15,T},BIL.PAS.VKE.KOV{I,T,PKA,M13,T},BIL.PAS.VKE.KOV{I,T,PKA,M31,T},BIL.PAS.VKE.KOV{I,T,PKA,U5J,T})(±0.5)</t>
  </si>
  <si>
    <t>S33=SUM(S34,S37,S35,S36,S38)(±0.5)</t>
  </si>
  <si>
    <t>BIL.PAS.VKE.KOV{I,T,FVT,RLZ,T}=SUM(BIL.PAS.VKE.KOV{I,T,FVT,B1M,T},BIL.PAS.VKE.KOV{I,T,FVT,J15,T},BIL.PAS.VKE.KOV{I,T,FVT,M13,T},BIL.PAS.VKE.KOV{I,T,FVT,M31,T},BIL.PAS.VKE.KOV{I,T,FVT,U5J,T})(±0.5)</t>
  </si>
  <si>
    <t>T33=SUM(T34,T37,T35,T36,T38)(±0.5)</t>
  </si>
  <si>
    <t>BIL.PAS.VKE.KOV{I,T,OEH,RLZ,T}=SUM(BIL.PAS.VKE.KOV{I,T,OEH,B1M,T},BIL.PAS.VKE.KOV{I,T,OEH,J15,T},BIL.PAS.VKE.KOV{I,T,OEH,M13,T},BIL.PAS.VKE.KOV{I,T,OEH,M31,T},BIL.PAS.VKE.KOV{I,T,OEH,U5J,T})(±0.5)</t>
  </si>
  <si>
    <t>U33=SUM(U34,U37,U35,U36,U38)(±0.5)</t>
  </si>
  <si>
    <t>BIL.PAS.VKE.KOV{I,T,BUN,RLZ,T}=SUM(BIL.PAS.VKE.KOV{I,T,BUN,B1M,T},BIL.PAS.VKE.KOV{I,T,BUN,J15,T},BIL.PAS.VKE.KOV{I,T,BUN,M13,T},BIL.PAS.VKE.KOV{I,T,BUN,M31,T},BIL.PAS.VKE.KOV{I,T,BUN,U5J,T})(±0.5)</t>
  </si>
  <si>
    <t>V33=SUM(V34,V37,V35,V36,V38)(±0.5)</t>
  </si>
  <si>
    <t>BIL.PAS.VKE.KOV{I,T,KAN,RLZ,T}=SUM(BIL.PAS.VKE.KOV{I,T,KAN,B1M,T},BIL.PAS.VKE.KOV{I,T,KAN,J15,T},BIL.PAS.VKE.KOV{I,T,KAN,M13,T},BIL.PAS.VKE.KOV{I,T,KAN,M31,T},BIL.PAS.VKE.KOV{I,T,KAN,U5J,T})(±0.5)</t>
  </si>
  <si>
    <t>W33=SUM(W34,W37,W35,W36,W38)(±0.5)</t>
  </si>
  <si>
    <t>BIL.PAS.VKE.KOV{I,T,GEM,RLZ,T}=SUM(BIL.PAS.VKE.KOV{I,T,GEM,B1M,T},BIL.PAS.VKE.KOV{I,T,GEM,J15,T},BIL.PAS.VKE.KOV{I,T,GEM,M13,T},BIL.PAS.VKE.KOV{I,T,GEM,M31,T},BIL.PAS.VKE.KOV{I,T,GEM,U5J,T})(±0.5)</t>
  </si>
  <si>
    <t>X33=SUM(X34,X37,X35,X36,X38)(±0.5)</t>
  </si>
  <si>
    <t>BIL.PAS.VKE.KOV{I,T,SOZ,RLZ,T}=SUM(BIL.PAS.VKE.KOV{I,T,SOZ,B1M,T},BIL.PAS.VKE.KOV{I,T,SOZ,J15,T},BIL.PAS.VKE.KOV{I,T,SOZ,M13,T},BIL.PAS.VKE.KOV{I,T,SOZ,M31,T},BIL.PAS.VKE.KOV{I,T,SOZ,U5J,T})(±0.5)</t>
  </si>
  <si>
    <t>Y33=SUM(Y34,Y37,Y35,Y36,Y38)(±0.5)</t>
  </si>
  <si>
    <t>BIL.PAS.VKE.KOV{I,T,PHA,RLZ,T}=SUM(BIL.PAS.VKE.KOV{I,T,PHA,B1M,T},BIL.PAS.VKE.KOV{I,T,PHA,J15,T},BIL.PAS.VKE.KOV{I,T,PHA,M13,T},BIL.PAS.VKE.KOV{I,T,PHA,M31,T},BIL.PAS.VKE.KOV{I,T,PHA,U5J,T})(±0.5)</t>
  </si>
  <si>
    <t>Z33=SUM(Z34,Z37,Z35,Z36,Z38)(±0.5)</t>
  </si>
  <si>
    <t>BIL.PAS.VKE.KOV{I,T,POE,RLZ,T}=SUM(BIL.PAS.VKE.KOV{I,T,POE,B1M,T},BIL.PAS.VKE.KOV{I,T,POE,J15,T},BIL.PAS.VKE.KOV{I,T,POE,M13,T},BIL.PAS.VKE.KOV{I,T,POE,M31,T},BIL.PAS.VKE.KOV{I,T,POE,U5J,T})(±0.5)</t>
  </si>
  <si>
    <t>AA33=SUM(AA34,AA37,AA35,AA36,AA38)(±0.5)</t>
  </si>
  <si>
    <t>BIL.PAS.VKE.KOV{I,T,U,RLZ,T}=SUM(BIL.PAS.VKE.KOV{I,T,U,B1M,T},BIL.PAS.VKE.KOV{I,T,U,J15,T},BIL.PAS.VKE.KOV{I,T,U,M13,T},BIL.PAS.VKE.KOV{I,T,U,M31,T},BIL.PAS.VKE.KOV{I,T,U,U5J,T})(±0.5)</t>
  </si>
  <si>
    <t>AB33=SUM(AB34,AB37,AB35,AB36,AB38)(±0.5)</t>
  </si>
  <si>
    <t>BIL.PAS.VKE.KOV{I,T,T,RLZ,T}=SUM(BIL.PAS.VKE.KOV{I,T,T,B1M,T},BIL.PAS.VKE.KOV{I,T,T,J15,T},BIL.PAS.VKE.KOV{I,T,T,M13,T},BIL.PAS.VKE.KOV{I,T,T,M31,T},BIL.PAS.VKE.KOV{I,T,T,U5J,T})(±0.5)</t>
  </si>
  <si>
    <t>AB21=SUM(L21)(±0.5)</t>
  </si>
  <si>
    <t>BIL.PAS.VBA{I,T,T,T}=SUM(BIL.PAS.VBA{I,T,FUN,T})(±0.5)</t>
  </si>
  <si>
    <t>BIL.PAS.VBA{I,T,T,ASI}=SUM(BIL.PAS.VBA{I,T,FUN,ASI})(±0.5)</t>
  </si>
  <si>
    <t>BIL.PAS.VBA{I,T,T,KUE}=SUM(BIL.PAS.VBA{I,T,FUN,KUE})(±0.5)</t>
  </si>
  <si>
    <t>BIL.PAS.VBA{I,T,T,RLZ}=SUM(BIL.PAS.VBA{I,T,FUN,RLZ})(±0.5)</t>
  </si>
  <si>
    <t>AB25=SUM(L25,K25,T25,Y25,Z25,X25,AA25)(±0.5)</t>
  </si>
  <si>
    <t>BIL.PAS.WFG{I,T,T}=SUM(BIL.PAS.WFG{I,T,FUN},BIL.PAS.WFG{I,T,NFU},BIL.PAS.WFG{I,T,OEH},BIL.PAS.WFG{I,T,PHA},BIL.PAS.WFG{I,T,POE},BIL.PAS.WFG{I,T,SOZ},BIL.PAS.WFG{I,T,U})(±0.5)</t>
  </si>
  <si>
    <t>BIL.PAS.VKE{I,T,T}=SUM(BIL.PAS.VKE{I,T,FUN},BIL.PAS.VKE{I,T,NFU},BIL.PAS.VKE{I,T,OEH},BIL.PAS.VKE{I,T,PHA},BIL.PAS.VKE{I,T,POE},BIL.PAS.VKE{I,T,SOZ},BIL.PAS.VKE{I,T,U})(±0.5)</t>
  </si>
  <si>
    <t>BIL.PAS.VKE.KOV{I,T,T,T,T}=SUM(BIL.PAS.VKE.KOV{I,T,FUN,T,T},BIL.PAS.VKE.KOV{I,T,NFU,T,T},BIL.PAS.VKE.KOV{I,T,OEH,T,T},BIL.PAS.VKE.KOV{I,T,PHA,T,T},BIL.PAS.VKE.KOV{I,T,POE,T,T},BIL.PAS.VKE.KOV{I,T,SOZ,T,T},BIL.PAS.VKE.KOV{I,T,U,T,T})(±0.5)</t>
  </si>
  <si>
    <t>BIL.PAS.VKE.KOV{I,T,T,ASI,T}=SUM(BIL.PAS.VKE.KOV{I,T,FUN,ASI,T},BIL.PAS.VKE.KOV{I,T,NFU,ASI,T},BIL.PAS.VKE.KOV{I,T,OEH,ASI,T},BIL.PAS.VKE.KOV{I,T,PHA,ASI,T},BIL.PAS.VKE.KOV{I,T,POE,ASI,T},BIL.PAS.VKE.KOV{I,T,SOZ,ASI,T},BIL.PAS.VKE.KOV{I,T,U,ASI,T})(±0.5)</t>
  </si>
  <si>
    <t>BIL.PAS.VKE.KOV{I,T,T,KUE,T}=SUM(BIL.PAS.VKE.KOV{I,T,FUN,KUE,T},BIL.PAS.VKE.KOV{I,T,NFU,KUE,T},BIL.PAS.VKE.KOV{I,T,OEH,KUE,T},BIL.PAS.VKE.KOV{I,T,PHA,KUE,T},BIL.PAS.VKE.KOV{I,T,POE,KUE,T},BIL.PAS.VKE.KOV{I,T,SOZ,KUE,T},BIL.PAS.VKE.KOV{I,T,U,KUE,T})(±0.5)</t>
  </si>
  <si>
    <t>BIL.PAS.VKE.KOV{I,T,T,KUE,UEB}=SUM(BIL.PAS.VKE.KOV{I,T,FUN,KUE,UEB},BIL.PAS.VKE.KOV{I,T,NFU,KUE,UEB},BIL.PAS.VKE.KOV{I,T,OEH,KUE,UEB},BIL.PAS.VKE.KOV{I,T,PHA,KUE,UEB},BIL.PAS.VKE.KOV{I,T,POE,KUE,UEB},BIL.PAS.VKE.KOV{I,T,SOZ,KUE,UEB},BIL.PAS.VKE.KOV{I,T,U,KUE,UEB})(±0.5)</t>
  </si>
  <si>
    <t>AB31=SUM(L31,K31,T31,Y31,Z31,X31,AA31)(±0.5)</t>
  </si>
  <si>
    <t>BIL.PAS.VKE.KOV{I,T,T,KUE,NUE}=SUM(BIL.PAS.VKE.KOV{I,T,FUN,KUE,NUE},BIL.PAS.VKE.KOV{I,T,NFU,KUE,NUE},BIL.PAS.VKE.KOV{I,T,OEH,KUE,NUE},BIL.PAS.VKE.KOV{I,T,PHA,KUE,NUE},BIL.PAS.VKE.KOV{I,T,POE,KUE,NUE},BIL.PAS.VKE.KOV{I,T,SOZ,KUE,NUE},BIL.PAS.VKE.KOV{I,T,U,KUE,NUE})(±0.5)</t>
  </si>
  <si>
    <t>AB32=SUM(L32,K32,T32,Y32,Z32,X32,AA32)(±0.5)</t>
  </si>
  <si>
    <t>BIL.PAS.VKE.KOV.CAG{I,T,T,KUE,NUE}=SUM(BIL.PAS.VKE.KOV.CAG{I,T,FUN,KUE,NUE},BIL.PAS.VKE.KOV.CAG{I,T,NFU,KUE,NUE},BIL.PAS.VKE.KOV.CAG{I,T,OEH,KUE,NUE},BIL.PAS.VKE.KOV.CAG{I,T,PHA,KUE,NUE},BIL.PAS.VKE.KOV.CAG{I,T,POE,KUE,NUE},BIL.PAS.VKE.KOV.CAG{I,T,SOZ,KUE,NUE},BIL.PAS.VKE.KOV.CAG{I,T,U,KUE,NUE})(±0.5)</t>
  </si>
  <si>
    <t>AB33=SUM(L33,K33,T33,Y33,Z33,X33,AA33)(±0.5)</t>
  </si>
  <si>
    <t>BIL.PAS.VKE.KOV{I,T,T,RLZ,T}=SUM(BIL.PAS.VKE.KOV{I,T,FUN,RLZ,T},BIL.PAS.VKE.KOV{I,T,NFU,RLZ,T},BIL.PAS.VKE.KOV{I,T,OEH,RLZ,T},BIL.PAS.VKE.KOV{I,T,PHA,RLZ,T},BIL.PAS.VKE.KOV{I,T,POE,RLZ,T},BIL.PAS.VKE.KOV{I,T,SOZ,RLZ,T},BIL.PAS.VKE.KOV{I,T,U,RLZ,T})(±0.5)</t>
  </si>
  <si>
    <t>AB34=SUM(L34,K34,T34,Y34,Z34,X34,AA34)(±0.5)</t>
  </si>
  <si>
    <t>BIL.PAS.VKE.KOV{I,T,T,B1M,T}=SUM(BIL.PAS.VKE.KOV{I,T,FUN,B1M,T},BIL.PAS.VKE.KOV{I,T,NFU,B1M,T},BIL.PAS.VKE.KOV{I,T,OEH,B1M,T},BIL.PAS.VKE.KOV{I,T,PHA,B1M,T},BIL.PAS.VKE.KOV{I,T,POE,B1M,T},BIL.PAS.VKE.KOV{I,T,SOZ,B1M,T},BIL.PAS.VKE.KOV{I,T,U,B1M,T})(±0.5)</t>
  </si>
  <si>
    <t>AB35=SUM(L35,K35,T35,Y35,Z35,X35,AA35)(±0.5)</t>
  </si>
  <si>
    <t>BIL.PAS.VKE.KOV{I,T,T,M13,T}=SUM(BIL.PAS.VKE.KOV{I,T,FUN,M13,T},BIL.PAS.VKE.KOV{I,T,NFU,M13,T},BIL.PAS.VKE.KOV{I,T,OEH,M13,T},BIL.PAS.VKE.KOV{I,T,PHA,M13,T},BIL.PAS.VKE.KOV{I,T,POE,M13,T},BIL.PAS.VKE.KOV{I,T,SOZ,M13,T},BIL.PAS.VKE.KOV{I,T,U,M13,T})(±0.5)</t>
  </si>
  <si>
    <t>AB36=SUM(L36,K36,T36,Y36,Z36,X36,AA36)(±0.5)</t>
  </si>
  <si>
    <t>BIL.PAS.VKE.KOV{I,T,T,M31,T}=SUM(BIL.PAS.VKE.KOV{I,T,FUN,M31,T},BIL.PAS.VKE.KOV{I,T,NFU,M31,T},BIL.PAS.VKE.KOV{I,T,OEH,M31,T},BIL.PAS.VKE.KOV{I,T,PHA,M31,T},BIL.PAS.VKE.KOV{I,T,POE,M31,T},BIL.PAS.VKE.KOV{I,T,SOZ,M31,T},BIL.PAS.VKE.KOV{I,T,U,M31,T})(±0.5)</t>
  </si>
  <si>
    <t>BIL.PAS.VKE.KOV{I,T,T,J15,T}=SUM(BIL.PAS.VKE.KOV{I,T,FUN,J15,T},BIL.PAS.VKE.KOV{I,T,NFU,J15,T},BIL.PAS.VKE.KOV{I,T,OEH,J15,T},BIL.PAS.VKE.KOV{I,T,PHA,J15,T},BIL.PAS.VKE.KOV{I,T,POE,J15,T},BIL.PAS.VKE.KOV{I,T,SOZ,J15,T},BIL.PAS.VKE.KOV{I,T,U,J15,T})(±0.5)</t>
  </si>
  <si>
    <t>BIL.PAS.VKE.KOV{I,T,T,U5J,T}=SUM(BIL.PAS.VKE.KOV{I,T,FUN,U5J,T},BIL.PAS.VKE.KOV{I,T,NFU,U5J,T},BIL.PAS.VKE.KOV{I,T,OEH,U5J,T},BIL.PAS.VKE.KOV{I,T,PHA,U5J,T},BIL.PAS.VKE.KOV{I,T,POE,U5J,T},BIL.PAS.VKE.KOV{I,T,SOZ,U5J,T},BIL.PAS.VKE.KOV{I,T,U,U5J,T})(±0.5)</t>
  </si>
  <si>
    <t>AB39=SUM(L39,K39,T39,Y39,Z39,X39,AA39)(±0.5)</t>
  </si>
  <si>
    <t>BIL.PAS.VKE.KOV.GMP{I,T,T}=SUM(BIL.PAS.VKE.KOV.GMP{I,T,FUN},BIL.PAS.VKE.KOV.GMP{I,T,NFU},BIL.PAS.VKE.KOV.GMP{I,T,OEH},BIL.PAS.VKE.KOV.GMP{I,T,PHA},BIL.PAS.VKE.KOV.GMP{I,T,POE},BIL.PAS.VKE.KOV.GMP{I,T,SOZ},BIL.PAS.VKE.KOV.GMP{I,T,U})(±0.5)</t>
  </si>
  <si>
    <t>AB40=SUM(Y40)(±0.5)</t>
  </si>
  <si>
    <t>BIL.PAS.VKE.GVG{I,T,T}=SUM(BIL.PAS.VKE.GVG{I,T,PHA})(±0.5)</t>
  </si>
  <si>
    <t>AB41=SUM(Y41)(±0.5)</t>
  </si>
  <si>
    <t>BIL.PAS.VKE.GVG.F2S{I,T,T}=SUM(BIL.PAS.VKE.GVG.F2S{I,T,PHA})(±0.5)</t>
  </si>
  <si>
    <t>AB42=SUM(Y42)(±0.5)</t>
  </si>
  <si>
    <t>BIL.PAS.VKE.GVG.S3A{I,T,T}=SUM(BIL.PAS.VKE.GVG.S3A{I,T,PHA})(±0.5)</t>
  </si>
  <si>
    <t>AB43=SUM(L43,K43,T43,Y43,Z43,X43,AA43)(±0.5)</t>
  </si>
  <si>
    <t>BIL.PAS.HGE{I,T,T}=SUM(BIL.PAS.HGE{I,T,FUN},BIL.PAS.HGE{I,T,NFU},BIL.PAS.HGE{I,T,OEH},BIL.PAS.HGE{I,T,PHA},BIL.PAS.HGE{I,T,POE},BIL.PAS.HGE{I,T,SOZ},BIL.PAS.HGE{I,T,U})(±0.5)</t>
  </si>
  <si>
    <t>AB44=SUM(L44,K44,T44,Y44,Z44,X44,AA44)(±0.5)</t>
  </si>
  <si>
    <t>BIL.PAS.WBW{I,T,T}=SUM(BIL.PAS.WBW{I,T,FUN},BIL.PAS.WBW{I,T,NFU},BIL.PAS.WBW{I,T,OEH},BIL.PAS.WBW{I,T,PHA},BIL.PAS.WBW{I,T,POE},BIL.PAS.WBW{I,T,SOZ},BIL.PAS.WBW{I,T,U})(±0.5)</t>
  </si>
  <si>
    <t>AB45=SUM(L45,K45,T45,Y45,Z45,X45,AA45)(±0.5)</t>
  </si>
  <si>
    <t>BIL.PAS.FFV{I,T,T}=SUM(BIL.PAS.FFV{I,T,FUN},BIL.PAS.FFV{I,T,NFU},BIL.PAS.FFV{I,T,OEH},BIL.PAS.FFV{I,T,PHA},BIL.PAS.FFV{I,T,POE},BIL.PAS.FFV{I,T,SOZ},BIL.PAS.FFV{I,T,U})(±0.5)</t>
  </si>
  <si>
    <t>AB46=SUM(L46,K46,T46,Y46,Z46,X46,AA46)(±0.5)</t>
  </si>
  <si>
    <t>BIL.PAS.KOB{I,T,T}=SUM(BIL.PAS.KOB{I,T,FUN},BIL.PAS.KOB{I,T,NFU},BIL.PAS.KOB{I,T,OEH},BIL.PAS.KOB{I,T,PHA},BIL.PAS.KOB{I,T,POE},BIL.PAS.KOB{I,T,SOZ},BIL.PAS.KOB{I,T,U})(±0.5)</t>
  </si>
  <si>
    <t>AB47=SUM(L47,AA47)(±0.5)</t>
  </si>
  <si>
    <t>BIL.PAS.APF{I,T,T}=SUM(BIL.PAS.APF{I,T,FUN},BIL.PAS.APF{I,T,U})(±0.5)</t>
  </si>
  <si>
    <t>AB48=SUM(AA48)(±0.5)</t>
  </si>
  <si>
    <t>BIL.PAS.APF.OOW{I,T,T}=SUM(BIL.PAS.APF.OOW{I,T,U})(±0.5)</t>
  </si>
  <si>
    <t>AB49=SUM(AA49)(±0.5)</t>
  </si>
  <si>
    <t>BIL.PAS.APF.GMP{I,T,T}=SUM(BIL.PAS.APF.GMP{I,T,U})(±0.5)</t>
  </si>
  <si>
    <t>AB50=SUM(L50)(±0.5)</t>
  </si>
  <si>
    <t>BIL.PAS.APF.DPZ{I,T,T}=SUM(BIL.PAS.APF.DPZ{I,T,FUN})(±0.5)</t>
  </si>
  <si>
    <t>AB51=SUM(L51)(±0.5)</t>
  </si>
  <si>
    <t>BIL.PAS.APF.DEZ{I,T,T}=SUM(BIL.PAS.APF.DEZ{I,T,FUN})(±0.5)</t>
  </si>
  <si>
    <t>AB52=SUM(L52,K52,T52,Y52,Z52,X52,AA52)(±0.5)</t>
  </si>
  <si>
    <t>BIL.PAS.AUP{I,T,T}=SUM(BIL.PAS.AUP{I,T,FUN},BIL.PAS.AUP{I,T,NFU},BIL.PAS.AUP{I,T,OEH},BIL.PAS.AUP{I,T,PHA},BIL.PAS.AUP{I,T,POE},BIL.PAS.AUP{I,T,SOZ},BIL.PAS.AUP{I,T,U})(±0.5)</t>
  </si>
  <si>
    <t>AB53=SUM(L53,K53,T53,Y53,Z53,X53,AA53)(±0.5)</t>
  </si>
  <si>
    <t>BIL.PAS.AUP.NML{I,T,T}=SUM(BIL.PAS.AUP.NML{I,T,FUN},BIL.PAS.AUP.NML{I,T,NFU},BIL.PAS.AUP.NML{I,T,OEH},BIL.PAS.AUP.NML{I,T,PHA},BIL.PAS.AUP.NML{I,T,POE},BIL.PAS.AUP.NML{I,T,SOZ},BIL.PAS.AUP.NML{I,T,U})(±0.5)</t>
  </si>
  <si>
    <t>AB54=SUM(L54,K54,T54,Y54,Z54,X54,AA54)(±0.5)</t>
  </si>
  <si>
    <t>BIL.PAS.TOT{I,T,T}=SUM(BIL.PAS.TOT{I,T,FUN},BIL.PAS.TOT{I,T,NFU},BIL.PAS.TOT{I,T,OEH},BIL.PAS.TOT{I,T,PHA},BIL.PAS.TOT{I,T,POE},BIL.PAS.TOT{I,T,SOZ},BIL.PAS.TOT{I,T,U})(±0.5)</t>
  </si>
  <si>
    <t>L21=SUM(N21,S21,M21)(±0.5)</t>
  </si>
  <si>
    <t>BIL.PAS.VBA{I,T,FUN,T}=SUM(BIL.PAS.VBA{I,T,BAN,T},BIL.PAS.VBA{I,T,FVT,T},BIL.PAS.VBA{I,T,SNB,T})(±0.5)</t>
  </si>
  <si>
    <t>BIL.PAS.VBA{I,T,FUN,ASI}=SUM(BIL.PAS.VBA{I,T,BAN,ASI},BIL.PAS.VBA{I,T,FVT,ASI},BIL.PAS.VBA{I,T,SNB,ASI})(±0.5)</t>
  </si>
  <si>
    <t>BIL.PAS.VBA{I,T,FUN,KUE}=SUM(BIL.PAS.VBA{I,T,BAN,KUE},BIL.PAS.VBA{I,T,FVT,KUE},BIL.PAS.VBA{I,T,SNB,KUE})(±0.5)</t>
  </si>
  <si>
    <t>BIL.PAS.VBA{I,T,FUN,RLZ}=SUM(BIL.PAS.VBA{I,T,BAN,RLZ},BIL.PAS.VBA{I,T,FVT,RLZ},BIL.PAS.VBA{I,T,SNB,RLZ})(±0.5)</t>
  </si>
  <si>
    <t>L25=SUM(N25,S25,O25,M25,Q25)(±0.5)</t>
  </si>
  <si>
    <t>BIL.PAS.WFG{I,T,FUN}=SUM(BIL.PAS.WFG{I,T,BAN},BIL.PAS.WFG{I,T,FVT},BIL.PAS.WFG{I,T,FVW},BIL.PAS.WFG{I,T,SNB},BIL.PAS.WFG{I,T,VPK})(±0.5)</t>
  </si>
  <si>
    <t>L26=SUM(S26,O26,Q26)(±0.5)</t>
  </si>
  <si>
    <t>BIL.PAS.VKE{I,T,FUN}=SUM(BIL.PAS.VKE{I,T,FVT},BIL.PAS.VKE{I,T,FVW},BIL.PAS.VKE{I,T,VPK})(±0.5)</t>
  </si>
  <si>
    <t>BIL.PAS.VKE.KOV{I,T,FUN,T,T}=SUM(BIL.PAS.VKE.KOV{I,T,FVT,T,T},BIL.PAS.VKE.KOV{I,T,FVW,T,T},BIL.PAS.VKE.KOV{I,T,VPK,T,T})(±0.5)</t>
  </si>
  <si>
    <t>BIL.PAS.VKE.KOV{I,T,FUN,ASI,T}=SUM(BIL.PAS.VKE.KOV{I,T,FVT,ASI,T},BIL.PAS.VKE.KOV{I,T,FVW,ASI,T},BIL.PAS.VKE.KOV{I,T,VPK,ASI,T})(±0.5)</t>
  </si>
  <si>
    <t>BIL.PAS.VKE.KOV{I,T,FUN,KUE,T}=SUM(BIL.PAS.VKE.KOV{I,T,FVT,KUE,T},BIL.PAS.VKE.KOV{I,T,FVW,KUE,T},BIL.PAS.VKE.KOV{I,T,VPK,KUE,T})(±0.5)</t>
  </si>
  <si>
    <t>L30=SUM(S30,O30,Q30)(±0.5)</t>
  </si>
  <si>
    <t>BIL.PAS.VKE.KOV{I,T,FUN,KUE,UEB}=SUM(BIL.PAS.VKE.KOV{I,T,FVT,KUE,UEB},BIL.PAS.VKE.KOV{I,T,FVW,KUE,UEB},BIL.PAS.VKE.KOV{I,T,VPK,KUE,UEB})(±0.5)</t>
  </si>
  <si>
    <t>L31=SUM(S31,O31,Q31)(±0.5)</t>
  </si>
  <si>
    <t>BIL.PAS.VKE.KOV{I,T,FUN,KUE,NUE}=SUM(BIL.PAS.VKE.KOV{I,T,FVT,KUE,NUE},BIL.PAS.VKE.KOV{I,T,FVW,KUE,NUE},BIL.PAS.VKE.KOV{I,T,VPK,KUE,NUE})(±0.5)</t>
  </si>
  <si>
    <t>L32=SUM(S32,O32,Q32)(±0.5)</t>
  </si>
  <si>
    <t>BIL.PAS.VKE.KOV.CAG{I,T,FUN,KUE,NUE}=SUM(BIL.PAS.VKE.KOV.CAG{I,T,FVT,KUE,NUE},BIL.PAS.VKE.KOV.CAG{I,T,FVW,KUE,NUE},BIL.PAS.VKE.KOV.CAG{I,T,VPK,KUE,NUE})(±0.5)</t>
  </si>
  <si>
    <t>L33=SUM(S33,O33,Q33)(±0.5)</t>
  </si>
  <si>
    <t>BIL.PAS.VKE.KOV{I,T,FUN,RLZ,T}=SUM(BIL.PAS.VKE.KOV{I,T,FVT,RLZ,T},BIL.PAS.VKE.KOV{I,T,FVW,RLZ,T},BIL.PAS.VKE.KOV{I,T,VPK,RLZ,T})(±0.5)</t>
  </si>
  <si>
    <t>L34=SUM(S34,O34,Q34)(±0.5)</t>
  </si>
  <si>
    <t>BIL.PAS.VKE.KOV{I,T,FUN,B1M,T}=SUM(BIL.PAS.VKE.KOV{I,T,FVT,B1M,T},BIL.PAS.VKE.KOV{I,T,FVW,B1M,T},BIL.PAS.VKE.KOV{I,T,VPK,B1M,T})(±0.5)</t>
  </si>
  <si>
    <t>L35=SUM(S35,O35,Q35)(±0.5)</t>
  </si>
  <si>
    <t>BIL.PAS.VKE.KOV{I,T,FUN,M13,T}=SUM(BIL.PAS.VKE.KOV{I,T,FVT,M13,T},BIL.PAS.VKE.KOV{I,T,FVW,M13,T},BIL.PAS.VKE.KOV{I,T,VPK,M13,T})(±0.5)</t>
  </si>
  <si>
    <t>L36=SUM(S36,O36,Q36)(±0.5)</t>
  </si>
  <si>
    <t>BIL.PAS.VKE.KOV{I,T,FUN,M31,T}=SUM(BIL.PAS.VKE.KOV{I,T,FVT,M31,T},BIL.PAS.VKE.KOV{I,T,FVW,M31,T},BIL.PAS.VKE.KOV{I,T,VPK,M31,T})(±0.5)</t>
  </si>
  <si>
    <t>L37=SUM(S37,O37,Q37)(±0.5)</t>
  </si>
  <si>
    <t>BIL.PAS.VKE.KOV{I,T,FUN,J15,T}=SUM(BIL.PAS.VKE.KOV{I,T,FVT,J15,T},BIL.PAS.VKE.KOV{I,T,FVW,J15,T},BIL.PAS.VKE.KOV{I,T,VPK,J15,T})(±0.5)</t>
  </si>
  <si>
    <t>L38=SUM(S38,O38,Q38)(±0.5)</t>
  </si>
  <si>
    <t>BIL.PAS.VKE.KOV{I,T,FUN,U5J,T}=SUM(BIL.PAS.VKE.KOV{I,T,FVT,U5J,T},BIL.PAS.VKE.KOV{I,T,FVW,U5J,T},BIL.PAS.VKE.KOV{I,T,VPK,U5J,T})(±0.5)</t>
  </si>
  <si>
    <t>L39=SUM(S39,O39,Q39)(±0.5)</t>
  </si>
  <si>
    <t>BIL.PAS.VKE.KOV.GMP{I,T,FUN}=SUM(BIL.PAS.VKE.KOV.GMP{I,T,FVT},BIL.PAS.VKE.KOV.GMP{I,T,FVW},BIL.PAS.VKE.KOV.GMP{I,T,VPK})(±0.5)</t>
  </si>
  <si>
    <t>L43=SUM(N43,S43,O43,M43,Q43)(±0.5)</t>
  </si>
  <si>
    <t>BIL.PAS.HGE{I,T,FUN}=SUM(BIL.PAS.HGE{I,T,BAN},BIL.PAS.HGE{I,T,FVT},BIL.PAS.HGE{I,T,FVW},BIL.PAS.HGE{I,T,SNB},BIL.PAS.HGE{I,T,VPK})(±0.5)</t>
  </si>
  <si>
    <t>L44=SUM(N44,S44,O44,M44,Q44)(±0.5)</t>
  </si>
  <si>
    <t>BIL.PAS.WBW{I,T,FUN}=SUM(BIL.PAS.WBW{I,T,BAN},BIL.PAS.WBW{I,T,FVT},BIL.PAS.WBW{I,T,FVW},BIL.PAS.WBW{I,T,SNB},BIL.PAS.WBW{I,T,VPK})(±0.5)</t>
  </si>
  <si>
    <t>L45=SUM(N45,S45,O45,M45,Q45)(±0.5)</t>
  </si>
  <si>
    <t>BIL.PAS.FFV{I,T,FUN}=SUM(BIL.PAS.FFV{I,T,BAN},BIL.PAS.FFV{I,T,FVT},BIL.PAS.FFV{I,T,FVW},BIL.PAS.FFV{I,T,SNB},BIL.PAS.FFV{I,T,VPK})(±0.5)</t>
  </si>
  <si>
    <t>BIL.PAS.KOB{I,T,FUN}=SUM(BIL.PAS.KOB{I,T,BAN},BIL.PAS.KOB{I,T,FVT},BIL.PAS.KOB{I,T,FVW},BIL.PAS.KOB{I,T,SNB},BIL.PAS.KOB{I,T,VPK})(±0.5)</t>
  </si>
  <si>
    <t>L47=SUM(N47)(±0.5)</t>
  </si>
  <si>
    <t>BIL.PAS.APF{I,T,FUN}=SUM(BIL.PAS.APF{I,T,BAN})(±0.5)</t>
  </si>
  <si>
    <t>L50=SUM(N50)(±0.5)</t>
  </si>
  <si>
    <t>BIL.PAS.APF.DPZ{I,T,FUN}=SUM(BIL.PAS.APF.DPZ{I,T,BAN})(±0.5)</t>
  </si>
  <si>
    <t>L51=SUM(N51)(±0.5)</t>
  </si>
  <si>
    <t>BIL.PAS.APF.DEZ{I,T,FUN}=SUM(BIL.PAS.APF.DEZ{I,T,BAN})(±0.5)</t>
  </si>
  <si>
    <t>L52=SUM(N52,S52,O52,M52,Q52)(±0.5)</t>
  </si>
  <si>
    <t>BIL.PAS.AUP{I,T,FUN}=SUM(BIL.PAS.AUP{I,T,BAN},BIL.PAS.AUP{I,T,FVT},BIL.PAS.AUP{I,T,FVW},BIL.PAS.AUP{I,T,SNB},BIL.PAS.AUP{I,T,VPK})(±0.5)</t>
  </si>
  <si>
    <t>L53=SUM(N53,S53,O53,M53,Q53)(±0.5)</t>
  </si>
  <si>
    <t>BIL.PAS.AUP.NML{I,T,FUN}=SUM(BIL.PAS.AUP.NML{I,T,BAN},BIL.PAS.AUP.NML{I,T,FVT},BIL.PAS.AUP.NML{I,T,FVW},BIL.PAS.AUP.NML{I,T,SNB},BIL.PAS.AUP.NML{I,T,VPK})(±0.5)</t>
  </si>
  <si>
    <t>L54=SUM(N54,S54,O54,M54,Q54)(±0.5)</t>
  </si>
  <si>
    <t>BIL.PAS.TOT{I,T,FUN}=SUM(BIL.PAS.TOT{I,T,BAN},BIL.PAS.TOT{I,T,FVT},BIL.PAS.TOT{I,T,FVW},BIL.PAS.TOT{I,T,SNB},BIL.PAS.TOT{I,T,VPK})(±0.5)</t>
  </si>
  <si>
    <t>T25=SUM(U25,W25,V25)(±0.5)</t>
  </si>
  <si>
    <t>BIL.PAS.WFG{I,T,OEH}=SUM(BIL.PAS.WFG{I,T,BUN},BIL.PAS.WFG{I,T,GEM},BIL.PAS.WFG{I,T,KAN})(±0.5)</t>
  </si>
  <si>
    <t>BIL.PAS.VKE{I,T,OEH}=SUM(BIL.PAS.VKE{I,T,BUN},BIL.PAS.VKE{I,T,GEM},BIL.PAS.VKE{I,T,KAN})(±0.5)</t>
  </si>
  <si>
    <t>BIL.PAS.VKE.KOV{I,T,OEH,T,T}=SUM(BIL.PAS.VKE.KOV{I,T,BUN,T,T},BIL.PAS.VKE.KOV{I,T,GEM,T,T},BIL.PAS.VKE.KOV{I,T,KAN,T,T})(±0.5)</t>
  </si>
  <si>
    <t>BIL.PAS.VKE.KOV{I,T,OEH,ASI,T}=SUM(BIL.PAS.VKE.KOV{I,T,BUN,ASI,T},BIL.PAS.VKE.KOV{I,T,GEM,ASI,T},BIL.PAS.VKE.KOV{I,T,KAN,ASI,T})(±0.5)</t>
  </si>
  <si>
    <t>BIL.PAS.VKE.KOV{I,T,OEH,KUE,T}=SUM(BIL.PAS.VKE.KOV{I,T,BUN,KUE,T},BIL.PAS.VKE.KOV{I,T,GEM,KUE,T},BIL.PAS.VKE.KOV{I,T,KAN,KUE,T})(±0.5)</t>
  </si>
  <si>
    <t>BIL.PAS.VKE.KOV{I,T,OEH,KUE,UEB}=SUM(BIL.PAS.VKE.KOV{I,T,BUN,KUE,UEB},BIL.PAS.VKE.KOV{I,T,GEM,KUE,UEB},BIL.PAS.VKE.KOV{I,T,KAN,KUE,UEB})(±0.5)</t>
  </si>
  <si>
    <t>BIL.PAS.VKE.KOV{I,T,OEH,KUE,NUE}=SUM(BIL.PAS.VKE.KOV{I,T,BUN,KUE,NUE},BIL.PAS.VKE.KOV{I,T,GEM,KUE,NUE},BIL.PAS.VKE.KOV{I,T,KAN,KUE,NUE})(±0.5)</t>
  </si>
  <si>
    <t>BIL.PAS.VKE.KOV.CAG{I,T,OEH,KUE,NUE}=SUM(BIL.PAS.VKE.KOV.CAG{I,T,BUN,KUE,NUE},BIL.PAS.VKE.KOV.CAG{I,T,GEM,KUE,NUE},BIL.PAS.VKE.KOV.CAG{I,T,KAN,KUE,NUE})(±0.5)</t>
  </si>
  <si>
    <t>BIL.PAS.VKE.KOV{I,T,OEH,RLZ,T}=SUM(BIL.PAS.VKE.KOV{I,T,BUN,RLZ,T},BIL.PAS.VKE.KOV{I,T,GEM,RLZ,T},BIL.PAS.VKE.KOV{I,T,KAN,RLZ,T})(±0.5)</t>
  </si>
  <si>
    <t>T34=SUM(U34,W34,V34)(±0.5)</t>
  </si>
  <si>
    <t>BIL.PAS.VKE.KOV{I,T,OEH,B1M,T}=SUM(BIL.PAS.VKE.KOV{I,T,BUN,B1M,T},BIL.PAS.VKE.KOV{I,T,GEM,B1M,T},BIL.PAS.VKE.KOV{I,T,KAN,B1M,T})(±0.5)</t>
  </si>
  <si>
    <t>T35=SUM(U35,W35,V35)(±0.5)</t>
  </si>
  <si>
    <t>BIL.PAS.VKE.KOV{I,T,OEH,M13,T}=SUM(BIL.PAS.VKE.KOV{I,T,BUN,M13,T},BIL.PAS.VKE.KOV{I,T,GEM,M13,T},BIL.PAS.VKE.KOV{I,T,KAN,M13,T})(±0.5)</t>
  </si>
  <si>
    <t>T36=SUM(U36,W36,V36)(±0.5)</t>
  </si>
  <si>
    <t>BIL.PAS.VKE.KOV{I,T,OEH,M31,T}=SUM(BIL.PAS.VKE.KOV{I,T,BUN,M31,T},BIL.PAS.VKE.KOV{I,T,GEM,M31,T},BIL.PAS.VKE.KOV{I,T,KAN,M31,T})(±0.5)</t>
  </si>
  <si>
    <t>BIL.PAS.VKE.KOV{I,T,OEH,J15,T}=SUM(BIL.PAS.VKE.KOV{I,T,BUN,J15,T},BIL.PAS.VKE.KOV{I,T,GEM,J15,T},BIL.PAS.VKE.KOV{I,T,KAN,J15,T})(±0.5)</t>
  </si>
  <si>
    <t>BIL.PAS.VKE.KOV{I,T,OEH,U5J,T}=SUM(BIL.PAS.VKE.KOV{I,T,BUN,U5J,T},BIL.PAS.VKE.KOV{I,T,GEM,U5J,T},BIL.PAS.VKE.KOV{I,T,KAN,U5J,T})(±0.5)</t>
  </si>
  <si>
    <t>BIL.PAS.VKE.KOV.GMP{I,T,OEH}=SUM(BIL.PAS.VKE.KOV.GMP{I,T,BUN},BIL.PAS.VKE.KOV.GMP{I,T,GEM},BIL.PAS.VKE.KOV.GMP{I,T,KAN})(±0.5)</t>
  </si>
  <si>
    <t>T43=SUM(U43,W43,V43)(±0.5)</t>
  </si>
  <si>
    <t>BIL.PAS.HGE{I,T,OEH}=SUM(BIL.PAS.HGE{I,T,BUN},BIL.PAS.HGE{I,T,GEM},BIL.PAS.HGE{I,T,KAN})(±0.5)</t>
  </si>
  <si>
    <t>T44=SUM(U44,W44,V44)(±0.5)</t>
  </si>
  <si>
    <t>BIL.PAS.WBW{I,T,OEH}=SUM(BIL.PAS.WBW{I,T,BUN},BIL.PAS.WBW{I,T,GEM},BIL.PAS.WBW{I,T,KAN})(±0.5)</t>
  </si>
  <si>
    <t>T45=SUM(U45,W45,V45)(±0.5)</t>
  </si>
  <si>
    <t>BIL.PAS.FFV{I,T,OEH}=SUM(BIL.PAS.FFV{I,T,BUN},BIL.PAS.FFV{I,T,GEM},BIL.PAS.FFV{I,T,KAN})(±0.5)</t>
  </si>
  <si>
    <t>T46=SUM(U46,W46,V46)(±0.5)</t>
  </si>
  <si>
    <t>BIL.PAS.KOB{I,T,OEH}=SUM(BIL.PAS.KOB{I,T,BUN},BIL.PAS.KOB{I,T,GEM},BIL.PAS.KOB{I,T,KAN})(±0.5)</t>
  </si>
  <si>
    <t>T52=SUM(U52,W52,V52)(±0.5)</t>
  </si>
  <si>
    <t>BIL.PAS.AUP{I,T,OEH}=SUM(BIL.PAS.AUP{I,T,BUN},BIL.PAS.AUP{I,T,GEM},BIL.PAS.AUP{I,T,KAN})(±0.5)</t>
  </si>
  <si>
    <t>T53=SUM(U53,W53,V53)(±0.5)</t>
  </si>
  <si>
    <t>BIL.PAS.AUP.NML{I,T,OEH}=SUM(BIL.PAS.AUP.NML{I,T,BUN},BIL.PAS.AUP.NML{I,T,GEM},BIL.PAS.AUP.NML{I,T,KAN})(±0.5)</t>
  </si>
  <si>
    <t>T54=SUM(U54,W54,V54)(±0.5)</t>
  </si>
  <si>
    <t>BIL.PAS.TOT{I,T,OEH}=SUM(BIL.PAS.TOT{I,T,BUN},BIL.PAS.TOT{I,T,GEM},BIL.PAS.TOT{I,T,KAN})(±0.5)</t>
  </si>
  <si>
    <t>O25&gt;=SUM(P25)(±0.5)</t>
  </si>
  <si>
    <t>BIL.PAS.WFG{I,T,FVW}&gt;=SUM(BIL.PAS.WFG{I,T,KAI})(±0.5)</t>
  </si>
  <si>
    <t>BIL.PAS.VKE{I,T,FVW}&gt;=SUM(BIL.PAS.VKE{I,T,KAI})(±0.5)</t>
  </si>
  <si>
    <t>BIL.PAS.VKE.KOV{I,T,FVW,T,T}&gt;=SUM(BIL.PAS.VKE.KOV{I,T,KAI,T,T})(±0.5)</t>
  </si>
  <si>
    <t>BIL.PAS.VKE.KOV{I,T,FVW,ASI,T}&gt;=SUM(BIL.PAS.VKE.KOV{I,T,KAI,ASI,T})(±0.5)</t>
  </si>
  <si>
    <t>BIL.PAS.VKE.KOV{I,T,FVW,KUE,T}&gt;=SUM(BIL.PAS.VKE.KOV{I,T,KAI,KUE,T})(±0.5)</t>
  </si>
  <si>
    <t>BIL.PAS.VKE.KOV{I,T,FVW,KUE,UEB}&gt;=SUM(BIL.PAS.VKE.KOV{I,T,KAI,KUE,UEB})(±0.5)</t>
  </si>
  <si>
    <t>BIL.PAS.VKE.KOV{I,T,FVW,KUE,NUE}&gt;=SUM(BIL.PAS.VKE.KOV{I,T,KAI,KUE,NUE})(±0.5)</t>
  </si>
  <si>
    <t>BIL.PAS.VKE.KOV.CAG{I,T,FVW,KUE,NUE}&gt;=SUM(BIL.PAS.VKE.KOV.CAG{I,T,KAI,KUE,NUE})(±0.5)</t>
  </si>
  <si>
    <t>BIL.PAS.VKE.KOV{I,T,FVW,RLZ,T}&gt;=SUM(BIL.PAS.VKE.KOV{I,T,KAI,RLZ,T})(±0.5)</t>
  </si>
  <si>
    <t>BIL.PAS.VKE.KOV{I,T,FVW,B1M,T}&gt;=SUM(BIL.PAS.VKE.KOV{I,T,KAI,B1M,T})(±0.5)</t>
  </si>
  <si>
    <t>BIL.PAS.VKE.KOV{I,T,FVW,M13,T}&gt;=SUM(BIL.PAS.VKE.KOV{I,T,KAI,M13,T})(±0.5)</t>
  </si>
  <si>
    <t>O36&gt;=SUM(P36)(±0.5)</t>
  </si>
  <si>
    <t>BIL.PAS.VKE.KOV{I,T,FVW,M31,T}&gt;=SUM(BIL.PAS.VKE.KOV{I,T,KAI,M31,T})(±0.5)</t>
  </si>
  <si>
    <t>BIL.PAS.VKE.KOV{I,T,FVW,J15,T}&gt;=SUM(BIL.PAS.VKE.KOV{I,T,KAI,J15,T})(±0.5)</t>
  </si>
  <si>
    <t>BIL.PAS.VKE.KOV{I,T,FVW,U5J,T}&gt;=SUM(BIL.PAS.VKE.KOV{I,T,KAI,U5J,T})(±0.5)</t>
  </si>
  <si>
    <t>BIL.PAS.VKE.KOV.GMP{I,T,FVW}&gt;=SUM(BIL.PAS.VKE.KOV.GMP{I,T,KAI})(±0.5)</t>
  </si>
  <si>
    <t>BIL.PAS.HGE{I,T,FVW}&gt;=SUM(BIL.PAS.HGE{I,T,KAI})(±0.5)</t>
  </si>
  <si>
    <t>O44&gt;=SUM(P44)(±0.5)</t>
  </si>
  <si>
    <t>BIL.PAS.WBW{I,T,FVW}&gt;=SUM(BIL.PAS.WBW{I,T,KAI})(±0.5)</t>
  </si>
  <si>
    <t>O45&gt;=SUM(P45)(±0.5)</t>
  </si>
  <si>
    <t>BIL.PAS.FFV{I,T,FVW}&gt;=SUM(BIL.PAS.FFV{I,T,KAI})(±0.5)</t>
  </si>
  <si>
    <t>BIL.PAS.KOB{I,T,FVW}&gt;=SUM(BIL.PAS.KOB{I,T,KAI})(±0.5)</t>
  </si>
  <si>
    <t>O52&gt;=SUM(P52)(±0.5)</t>
  </si>
  <si>
    <t>BIL.PAS.AUP{I,T,FVW}&gt;=SUM(BIL.PAS.AUP{I,T,KAI})(±0.5)</t>
  </si>
  <si>
    <t>O53&gt;=SUM(P53)(±0.5)</t>
  </si>
  <si>
    <t>BIL.PAS.AUP.NML{I,T,FVW}&gt;=SUM(BIL.PAS.AUP.NML{I,T,KAI})(±0.5)</t>
  </si>
  <si>
    <t>O54&gt;=SUM(P54)(±0.5)</t>
  </si>
  <si>
    <t>BIL.PAS.TOT{I,T,FVW}&gt;=SUM(BIL.PAS.TOT{I,T,KAI})(±0.5)</t>
  </si>
  <si>
    <t>Q25&gt;=SUM(R25)(±0.5)</t>
  </si>
  <si>
    <t>BIL.PAS.WFG{I,T,VPK}&gt;=SUM(BIL.PAS.WFG{I,T,PKA})(±0.5)</t>
  </si>
  <si>
    <t>BIL.PAS.VKE{I,T,VPK}&gt;=SUM(BIL.PAS.VKE{I,T,PKA})(±0.5)</t>
  </si>
  <si>
    <t>BIL.PAS.VKE.KOV{I,T,VPK,T,T}&gt;=SUM(BIL.PAS.VKE.KOV{I,T,PKA,T,T})(±0.5)</t>
  </si>
  <si>
    <t>BIL.PAS.VKE.KOV{I,T,VPK,ASI,T}&gt;=SUM(BIL.PAS.VKE.KOV{I,T,PKA,ASI,T})(±0.5)</t>
  </si>
  <si>
    <t>BIL.PAS.VKE.KOV{I,T,VPK,KUE,T}&gt;=SUM(BIL.PAS.VKE.KOV{I,T,PKA,KUE,T})(±0.5)</t>
  </si>
  <si>
    <t>BIL.PAS.VKE.KOV{I,T,VPK,KUE,UEB}&gt;=SUM(BIL.PAS.VKE.KOV{I,T,PKA,KUE,UEB})(±0.5)</t>
  </si>
  <si>
    <t>Q31&gt;=SUM(R31)(±0.5)</t>
  </si>
  <si>
    <t>BIL.PAS.VKE.KOV{I,T,VPK,KUE,NUE}&gt;=SUM(BIL.PAS.VKE.KOV{I,T,PKA,KUE,NUE})(±0.5)</t>
  </si>
  <si>
    <t>Q32&gt;=SUM(R32)(±0.5)</t>
  </si>
  <si>
    <t>BIL.PAS.VKE.KOV.CAG{I,T,VPK,KUE,NUE}&gt;=SUM(BIL.PAS.VKE.KOV.CAG{I,T,PKA,KUE,NUE})(±0.5)</t>
  </si>
  <si>
    <t>Q33&gt;=SUM(R33)(±0.5)</t>
  </si>
  <si>
    <t>BIL.PAS.VKE.KOV{I,T,VPK,RLZ,T}&gt;=SUM(BIL.PAS.VKE.KOV{I,T,PKA,RLZ,T})(±0.5)</t>
  </si>
  <si>
    <t>Q34&gt;=SUM(R34)(±0.5)</t>
  </si>
  <si>
    <t>BIL.PAS.VKE.KOV{I,T,VPK,B1M,T}&gt;=SUM(BIL.PAS.VKE.KOV{I,T,PKA,B1M,T})(±0.5)</t>
  </si>
  <si>
    <t>Q35&gt;=SUM(R35)(±0.5)</t>
  </si>
  <si>
    <t>BIL.PAS.VKE.KOV{I,T,VPK,M13,T}&gt;=SUM(BIL.PAS.VKE.KOV{I,T,PKA,M13,T})(±0.5)</t>
  </si>
  <si>
    <t>Q36&gt;=SUM(R36)(±0.5)</t>
  </si>
  <si>
    <t>BIL.PAS.VKE.KOV{I,T,VPK,M31,T}&gt;=SUM(BIL.PAS.VKE.KOV{I,T,PKA,M31,T})(±0.5)</t>
  </si>
  <si>
    <t>BIL.PAS.VKE.KOV{I,T,VPK,J15,T}&gt;=SUM(BIL.PAS.VKE.KOV{I,T,PKA,J15,T})(±0.5)</t>
  </si>
  <si>
    <t>BIL.PAS.VKE.KOV{I,T,VPK,U5J,T}&gt;=SUM(BIL.PAS.VKE.KOV{I,T,PKA,U5J,T})(±0.5)</t>
  </si>
  <si>
    <t>Q39&gt;=SUM(R39)(±0.5)</t>
  </si>
  <si>
    <t>BIL.PAS.VKE.KOV.GMP{I,T,VPK}&gt;=SUM(BIL.PAS.VKE.KOV.GMP{I,T,PKA})(±0.5)</t>
  </si>
  <si>
    <t>Q43&gt;=SUM(R43)(±0.5)</t>
  </si>
  <si>
    <t>BIL.PAS.HGE{I,T,VPK}&gt;=SUM(BIL.PAS.HGE{I,T,PKA})(±0.5)</t>
  </si>
  <si>
    <t>Q44&gt;=SUM(R44)(±0.5)</t>
  </si>
  <si>
    <t>BIL.PAS.WBW{I,T,VPK}&gt;=SUM(BIL.PAS.WBW{I,T,PKA})(±0.5)</t>
  </si>
  <si>
    <t>Q45&gt;=SUM(R45)(±0.5)</t>
  </si>
  <si>
    <t>BIL.PAS.FFV{I,T,VPK}&gt;=SUM(BIL.PAS.FFV{I,T,PKA})(±0.5)</t>
  </si>
  <si>
    <t>Q46&gt;=SUM(R46)(±0.5)</t>
  </si>
  <si>
    <t>BIL.PAS.KOB{I,T,VPK}&gt;=SUM(BIL.PAS.KOB{I,T,PKA})(±0.5)</t>
  </si>
  <si>
    <t>Q52&gt;=SUM(R52)(±0.5)</t>
  </si>
  <si>
    <t>BIL.PAS.AUP{I,T,VPK}&gt;=SUM(BIL.PAS.AUP{I,T,PKA})(±0.5)</t>
  </si>
  <si>
    <t>Q53&gt;=SUM(R53)(±0.5)</t>
  </si>
  <si>
    <t>BIL.PAS.AUP.NML{I,T,VPK}&gt;=SUM(BIL.PAS.AUP.NML{I,T,PKA})(±0.5)</t>
  </si>
  <si>
    <t>Q54&gt;=SUM(R54)(±0.5)</t>
  </si>
  <si>
    <t>BIL.PAS.TOT{I,T,VPK}&gt;=SUM(BIL.PAS.TOT{I,T,PKA})(±0.5)</t>
  </si>
  <si>
    <t>MONA_US_D.D010</t>
  </si>
  <si>
    <t>Total Übertragbarkeit</t>
  </si>
  <si>
    <t>K29=SUM(K31,K30)(±0.5)</t>
  </si>
  <si>
    <t>BIL.PAS.VKE.KOV{I,T,NFU,KUE,T}=SUM(BIL.PAS.VKE.KOV{I,T,NFU,KUE,NUE},BIL.PAS.VKE.KOV{I,T,NFU,KUE,UEB})(±0.5)</t>
  </si>
  <si>
    <t>L29=SUM(L31,L30)(±0.5)</t>
  </si>
  <si>
    <t>BIL.PAS.VKE.KOV{I,T,FUN,KUE,T}=SUM(BIL.PAS.VKE.KOV{I,T,FUN,KUE,NUE},BIL.PAS.VKE.KOV{I,T,FUN,KUE,UEB})(±0.5)</t>
  </si>
  <si>
    <t>O29=SUM(O31,O30)(±0.5)</t>
  </si>
  <si>
    <t>BIL.PAS.VKE.KOV{I,T,FVW,KUE,T}=SUM(BIL.PAS.VKE.KOV{I,T,FVW,KUE,NUE},BIL.PAS.VKE.KOV{I,T,FVW,KUE,UEB})(±0.5)</t>
  </si>
  <si>
    <t>P29=SUM(P31,P30)(±0.5)</t>
  </si>
  <si>
    <t>BIL.PAS.VKE.KOV{I,T,KAI,KUE,T}=SUM(BIL.PAS.VKE.KOV{I,T,KAI,KUE,NUE},BIL.PAS.VKE.KOV{I,T,KAI,KUE,UEB})(±0.5)</t>
  </si>
  <si>
    <t>Q29=SUM(Q31,Q30)(±0.5)</t>
  </si>
  <si>
    <t>BIL.PAS.VKE.KOV{I,T,VPK,KUE,T}=SUM(BIL.PAS.VKE.KOV{I,T,VPK,KUE,NUE},BIL.PAS.VKE.KOV{I,T,VPK,KUE,UEB})(±0.5)</t>
  </si>
  <si>
    <t>R29=SUM(R31,R30)(±0.5)</t>
  </si>
  <si>
    <t>BIL.PAS.VKE.KOV{I,T,PKA,KUE,T}=SUM(BIL.PAS.VKE.KOV{I,T,PKA,KUE,NUE},BIL.PAS.VKE.KOV{I,T,PKA,KUE,UEB})(±0.5)</t>
  </si>
  <si>
    <t>S29=SUM(S31,S30)(±0.5)</t>
  </si>
  <si>
    <t>BIL.PAS.VKE.KOV{I,T,FVT,KUE,T}=SUM(BIL.PAS.VKE.KOV{I,T,FVT,KUE,NUE},BIL.PAS.VKE.KOV{I,T,FVT,KUE,UEB})(±0.5)</t>
  </si>
  <si>
    <t>T29=SUM(T31,T30)(±0.5)</t>
  </si>
  <si>
    <t>BIL.PAS.VKE.KOV{I,T,OEH,KUE,T}=SUM(BIL.PAS.VKE.KOV{I,T,OEH,KUE,NUE},BIL.PAS.VKE.KOV{I,T,OEH,KUE,UEB})(±0.5)</t>
  </si>
  <si>
    <t>U29=SUM(U31,U30)(±0.5)</t>
  </si>
  <si>
    <t>BIL.PAS.VKE.KOV{I,T,BUN,KUE,T}=SUM(BIL.PAS.VKE.KOV{I,T,BUN,KUE,NUE},BIL.PAS.VKE.KOV{I,T,BUN,KUE,UEB})(±0.5)</t>
  </si>
  <si>
    <t>V29=SUM(V31,V30)(±0.5)</t>
  </si>
  <si>
    <t>BIL.PAS.VKE.KOV{I,T,KAN,KUE,T}=SUM(BIL.PAS.VKE.KOV{I,T,KAN,KUE,NUE},BIL.PAS.VKE.KOV{I,T,KAN,KUE,UEB})(±0.5)</t>
  </si>
  <si>
    <t>W29=SUM(W31,W30)(±0.5)</t>
  </si>
  <si>
    <t>BIL.PAS.VKE.KOV{I,T,GEM,KUE,T}=SUM(BIL.PAS.VKE.KOV{I,T,GEM,KUE,NUE},BIL.PAS.VKE.KOV{I,T,GEM,KUE,UEB})(±0.5)</t>
  </si>
  <si>
    <t>X29=SUM(X31,X30)(±0.5)</t>
  </si>
  <si>
    <t>BIL.PAS.VKE.KOV{I,T,SOZ,KUE,T}=SUM(BIL.PAS.VKE.KOV{I,T,SOZ,KUE,NUE},BIL.PAS.VKE.KOV{I,T,SOZ,KUE,UEB})(±0.5)</t>
  </si>
  <si>
    <t>Y29=SUM(Y31,Y30)(±0.5)</t>
  </si>
  <si>
    <t>BIL.PAS.VKE.KOV{I,T,PHA,KUE,T}=SUM(BIL.PAS.VKE.KOV{I,T,PHA,KUE,NUE},BIL.PAS.VKE.KOV{I,T,PHA,KUE,UEB})(±0.5)</t>
  </si>
  <si>
    <t>Z29=SUM(Z31,Z30)(±0.5)</t>
  </si>
  <si>
    <t>BIL.PAS.VKE.KOV{I,T,POE,KUE,T}=SUM(BIL.PAS.VKE.KOV{I,T,POE,KUE,NUE},BIL.PAS.VKE.KOV{I,T,POE,KUE,UEB})(±0.5)</t>
  </si>
  <si>
    <t>AA29=SUM(AA31,AA30)(±0.5)</t>
  </si>
  <si>
    <t>BIL.PAS.VKE.KOV{I,T,U,KUE,T}=SUM(BIL.PAS.VKE.KOV{I,T,U,KUE,NUE},BIL.PAS.VKE.KOV{I,T,U,KUE,UEB})(±0.5)</t>
  </si>
  <si>
    <t>AB29=SUM(AB31,AB30)(±0.5)</t>
  </si>
  <si>
    <t>BIL.PAS.VKE.KOV{I,T,T,KUE,T}=SUM(BIL.PAS.VKE.KOV{I,T,T,KUE,NUE},BIL.PAS.VKE.KOV{I,T,T,KUE,UEB})(±0.5)</t>
  </si>
  <si>
    <t>MONA_US_PAS.K001</t>
  </si>
  <si>
    <t>Total Total Passiven</t>
  </si>
  <si>
    <t>K54=SUM(K52,K45,K43,K46,K26,K44,K25)(±0.5)</t>
  </si>
  <si>
    <t>BIL.PAS.TOT{I,T,NFU}=SUM(BIL.PAS.AUP{I,T,NFU},BIL.PAS.FFV{I,T,NFU},BIL.PAS.HGE{I,T,NFU},BIL.PAS.KOB{I,T,NFU},BIL.PAS.VKE{I,T,NFU},BIL.PAS.WBW{I,T,NFU},BIL.PAS.WFG{I,T,NFU})(±0.5)</t>
  </si>
  <si>
    <t>L54=SUM(L47,L52,L45,L43,L46,L21,L26,L44,L25)(±0.5)</t>
  </si>
  <si>
    <t>BIL.PAS.TOT{I,T,FUN}=SUM(BIL.PAS.APF{I,T,FUN},BIL.PAS.AUP{I,T,FUN},BIL.PAS.FFV{I,T,FUN},BIL.PAS.HGE{I,T,FUN},BIL.PAS.KOB{I,T,FUN},BIL.PAS.VBA{I,T,FUN,T},BIL.PAS.VKE{I,T,FUN},BIL.PAS.WBW{I,T,FUN},BIL.PAS.WFG{I,T,FUN})(±0.5)</t>
  </si>
  <si>
    <t>M54=SUM(M52,M45,M43,M46,M21,M44,M25)(±0.5)</t>
  </si>
  <si>
    <t>BIL.PAS.TOT{I,T,SNB}=SUM(BIL.PAS.AUP{I,T,SNB},BIL.PAS.FFV{I,T,SNB},BIL.PAS.HGE{I,T,SNB},BIL.PAS.KOB{I,T,SNB},BIL.PAS.VBA{I,T,SNB,T},BIL.PAS.WBW{I,T,SNB},BIL.PAS.WFG{I,T,SNB})(±0.5)</t>
  </si>
  <si>
    <t>N54=SUM(N47,N52,N45,N43,N46,N21,N44,N25)(±0.5)</t>
  </si>
  <si>
    <t>BIL.PAS.TOT{I,T,BAN}=SUM(BIL.PAS.APF{I,T,BAN},BIL.PAS.AUP{I,T,BAN},BIL.PAS.FFV{I,T,BAN},BIL.PAS.HGE{I,T,BAN},BIL.PAS.KOB{I,T,BAN},BIL.PAS.VBA{I,T,BAN,T},BIL.PAS.WBW{I,T,BAN},BIL.PAS.WFG{I,T,BAN})(±0.5)</t>
  </si>
  <si>
    <t>O54=SUM(O52,O45,O43,O46,O26,O44,O25)(±0.5)</t>
  </si>
  <si>
    <t>BIL.PAS.TOT{I,T,FVW}=SUM(BIL.PAS.AUP{I,T,FVW},BIL.PAS.FFV{I,T,FVW},BIL.PAS.HGE{I,T,FVW},BIL.PAS.KOB{I,T,FVW},BIL.PAS.VKE{I,T,FVW},BIL.PAS.WBW{I,T,FVW},BIL.PAS.WFG{I,T,FVW})(±0.5)</t>
  </si>
  <si>
    <t>P54=SUM(P52,P45,P43,P46,P26,P44,P25)(±0.5)</t>
  </si>
  <si>
    <t>BIL.PAS.TOT{I,T,KAI}=SUM(BIL.PAS.AUP{I,T,KAI},BIL.PAS.FFV{I,T,KAI},BIL.PAS.HGE{I,T,KAI},BIL.PAS.KOB{I,T,KAI},BIL.PAS.VKE{I,T,KAI},BIL.PAS.WBW{I,T,KAI},BIL.PAS.WFG{I,T,KAI})(±0.5)</t>
  </si>
  <si>
    <t>Q54=SUM(Q52,Q45,Q43,Q46,Q26,Q44,Q25)(±0.5)</t>
  </si>
  <si>
    <t>BIL.PAS.TOT{I,T,VPK}=SUM(BIL.PAS.AUP{I,T,VPK},BIL.PAS.FFV{I,T,VPK},BIL.PAS.HGE{I,T,VPK},BIL.PAS.KOB{I,T,VPK},BIL.PAS.VKE{I,T,VPK},BIL.PAS.WBW{I,T,VPK},BIL.PAS.WFG{I,T,VPK})(±0.5)</t>
  </si>
  <si>
    <t>R54=SUM(R52,R45,R43,R46,R26,R44,R25)(±0.5)</t>
  </si>
  <si>
    <t>BIL.PAS.TOT{I,T,PKA}=SUM(BIL.PAS.AUP{I,T,PKA},BIL.PAS.FFV{I,T,PKA},BIL.PAS.HGE{I,T,PKA},BIL.PAS.KOB{I,T,PKA},BIL.PAS.VKE{I,T,PKA},BIL.PAS.WBW{I,T,PKA},BIL.PAS.WFG{I,T,PKA})(±0.5)</t>
  </si>
  <si>
    <t>S54=SUM(S52,S45,S43,S46,S21,S26,S44,S25)(±0.5)</t>
  </si>
  <si>
    <t>BIL.PAS.TOT{I,T,FVT}=SUM(BIL.PAS.AUP{I,T,FVT},BIL.PAS.FFV{I,T,FVT},BIL.PAS.HGE{I,T,FVT},BIL.PAS.KOB{I,T,FVT},BIL.PAS.VBA{I,T,FVT,T},BIL.PAS.VKE{I,T,FVT},BIL.PAS.WBW{I,T,FVT},BIL.PAS.WFG{I,T,FVT})(±0.5)</t>
  </si>
  <si>
    <t>T54=SUM(T52,T45,T43,T46,T26,T44,T25)(±0.5)</t>
  </si>
  <si>
    <t>BIL.PAS.TOT{I,T,OEH}=SUM(BIL.PAS.AUP{I,T,OEH},BIL.PAS.FFV{I,T,OEH},BIL.PAS.HGE{I,T,OEH},BIL.PAS.KOB{I,T,OEH},BIL.PAS.VKE{I,T,OEH},BIL.PAS.WBW{I,T,OEH},BIL.PAS.WFG{I,T,OEH})(±0.5)</t>
  </si>
  <si>
    <t>U54=SUM(U52,U45,U43,U46,U26,U44,U25)(±0.5)</t>
  </si>
  <si>
    <t>BIL.PAS.TOT{I,T,BUN}=SUM(BIL.PAS.AUP{I,T,BUN},BIL.PAS.FFV{I,T,BUN},BIL.PAS.HGE{I,T,BUN},BIL.PAS.KOB{I,T,BUN},BIL.PAS.VKE{I,T,BUN},BIL.PAS.WBW{I,T,BUN},BIL.PAS.WFG{I,T,BUN})(±0.5)</t>
  </si>
  <si>
    <t>V54=SUM(V52,V45,V43,V46,V26,V44,V25)(±0.5)</t>
  </si>
  <si>
    <t>BIL.PAS.TOT{I,T,KAN}=SUM(BIL.PAS.AUP{I,T,KAN},BIL.PAS.FFV{I,T,KAN},BIL.PAS.HGE{I,T,KAN},BIL.PAS.KOB{I,T,KAN},BIL.PAS.VKE{I,T,KAN},BIL.PAS.WBW{I,T,KAN},BIL.PAS.WFG{I,T,KAN})(±0.5)</t>
  </si>
  <si>
    <t>W54=SUM(W52,W45,W43,W46,W26,W44,W25)(±0.5)</t>
  </si>
  <si>
    <t>BIL.PAS.TOT{I,T,GEM}=SUM(BIL.PAS.AUP{I,T,GEM},BIL.PAS.FFV{I,T,GEM},BIL.PAS.HGE{I,T,GEM},BIL.PAS.KOB{I,T,GEM},BIL.PAS.VKE{I,T,GEM},BIL.PAS.WBW{I,T,GEM},BIL.PAS.WFG{I,T,GEM})(±0.5)</t>
  </si>
  <si>
    <t>X54=SUM(X52,X45,X43,X46,X26,X44,X25)(±0.5)</t>
  </si>
  <si>
    <t>BIL.PAS.TOT{I,T,SOZ}=SUM(BIL.PAS.AUP{I,T,SOZ},BIL.PAS.FFV{I,T,SOZ},BIL.PAS.HGE{I,T,SOZ},BIL.PAS.KOB{I,T,SOZ},BIL.PAS.VKE{I,T,SOZ},BIL.PAS.WBW{I,T,SOZ},BIL.PAS.WFG{I,T,SOZ})(±0.5)</t>
  </si>
  <si>
    <t>Y54=SUM(Y52,Y45,Y43,Y46,Y26,Y44,Y25)(±0.5)</t>
  </si>
  <si>
    <t>BIL.PAS.TOT{I,T,PHA}=SUM(BIL.PAS.AUP{I,T,PHA},BIL.PAS.FFV{I,T,PHA},BIL.PAS.HGE{I,T,PHA},BIL.PAS.KOB{I,T,PHA},BIL.PAS.VKE{I,T,PHA},BIL.PAS.WBW{I,T,PHA},BIL.PAS.WFG{I,T,PHA})(±0.5)</t>
  </si>
  <si>
    <t>Z54=SUM(Z52,Z45,Z43,Z46,Z26,Z44,Z25)(±0.5)</t>
  </si>
  <si>
    <t>BIL.PAS.TOT{I,T,POE}=SUM(BIL.PAS.AUP{I,T,POE},BIL.PAS.FFV{I,T,POE},BIL.PAS.HGE{I,T,POE},BIL.PAS.KOB{I,T,POE},BIL.PAS.VKE{I,T,POE},BIL.PAS.WBW{I,T,POE},BIL.PAS.WFG{I,T,POE})(±0.5)</t>
  </si>
  <si>
    <t>AA54=SUM(AA47,AA52,AA45,AA43,AA46,AA26,AA44,AA25)(±0.5)</t>
  </si>
  <si>
    <t>BIL.PAS.TOT{I,T,U}=SUM(BIL.PAS.APF{I,T,U},BIL.PAS.AUP{I,T,U},BIL.PAS.FFV{I,T,U},BIL.PAS.HGE{I,T,U},BIL.PAS.KOB{I,T,U},BIL.PAS.VKE{I,T,U},BIL.PAS.WBW{I,T,U},BIL.PAS.WFG{I,T,U})(±0.5)</t>
  </si>
  <si>
    <t>AB54=SUM(AB47,AB52,AB45,AB43,AB46,AB21,AB26,AB44,AB25)(±0.5)</t>
  </si>
  <si>
    <t>BIL.PAS.TOT{I,T,T}=SUM(BIL.PAS.APF{I,T,T},BIL.PAS.AUP{I,T,T},BIL.PAS.FFV{I,T,T},BIL.PAS.HGE{I,T,T},BIL.PAS.KOB{I,T,T},BIL.PAS.VBA{I,T,T,T},BIL.PAS.VKE{I,T,T},BIL.PAS.WBW{I,T,T},BIL.PAS.WFG{I,T,T})(±0.5)</t>
  </si>
  <si>
    <t>MONA_US_PAS.K002</t>
  </si>
  <si>
    <t>Davon-Prüfung Kundeneinlagen ohne gebundene Vorsorgegelder, Total Fälligkeit, Total Übertragbarkeit mit Unterpositionen Callgelder, kündbar, nicht übertragbar und Geldmarktpapiere</t>
  </si>
  <si>
    <t>K27&gt;=K32+K39(±0.5)</t>
  </si>
  <si>
    <t>BIL.PAS.VKE.KOV{I,T,NFU,T,T}&gt;=BIL.PAS.VKE.KOV.CAG{I,T,NFU,KUE,NUE}+BIL.PAS.VKE.KOV.GMP{I,T,NFU}(±0.5)</t>
  </si>
  <si>
    <t>L27&gt;=L32+L39(±0.5)</t>
  </si>
  <si>
    <t>BIL.PAS.VKE.KOV{I,T,FUN,T,T}&gt;=BIL.PAS.VKE.KOV.CAG{I,T,FUN,KUE,NUE}+BIL.PAS.VKE.KOV.GMP{I,T,FUN}(±0.5)</t>
  </si>
  <si>
    <t>O27&gt;=O32+O39(±0.5)</t>
  </si>
  <si>
    <t>BIL.PAS.VKE.KOV{I,T,FVW,T,T}&gt;=BIL.PAS.VKE.KOV.CAG{I,T,FVW,KUE,NUE}+BIL.PAS.VKE.KOV.GMP{I,T,FVW}(±0.5)</t>
  </si>
  <si>
    <t>P27&gt;=P32+P39(±0.5)</t>
  </si>
  <si>
    <t>BIL.PAS.VKE.KOV{I,T,KAI,T,T}&gt;=BIL.PAS.VKE.KOV.CAG{I,T,KAI,KUE,NUE}+BIL.PAS.VKE.KOV.GMP{I,T,KAI}(±0.5)</t>
  </si>
  <si>
    <t>Q27&gt;=Q32+Q39(±0.5)</t>
  </si>
  <si>
    <t>BIL.PAS.VKE.KOV{I,T,VPK,T,T}&gt;=BIL.PAS.VKE.KOV.CAG{I,T,VPK,KUE,NUE}+BIL.PAS.VKE.KOV.GMP{I,T,VPK}(±0.5)</t>
  </si>
  <si>
    <t>R27&gt;=R32+R39(±0.5)</t>
  </si>
  <si>
    <t>BIL.PAS.VKE.KOV{I,T,PKA,T,T}&gt;=BIL.PAS.VKE.KOV.CAG{I,T,PKA,KUE,NUE}+BIL.PAS.VKE.KOV.GMP{I,T,PKA}(±0.5)</t>
  </si>
  <si>
    <t>S27&gt;=S32+S39(±0.5)</t>
  </si>
  <si>
    <t>BIL.PAS.VKE.KOV{I,T,FVT,T,T}&gt;=BIL.PAS.VKE.KOV.CAG{I,T,FVT,KUE,NUE}+BIL.PAS.VKE.KOV.GMP{I,T,FVT}(±0.5)</t>
  </si>
  <si>
    <t>T27&gt;=T32+T39(±0.5)</t>
  </si>
  <si>
    <t>BIL.PAS.VKE.KOV{I,T,OEH,T,T}&gt;=BIL.PAS.VKE.KOV.CAG{I,T,OEH,KUE,NUE}+BIL.PAS.VKE.KOV.GMP{I,T,OEH}(±0.5)</t>
  </si>
  <si>
    <t>U27&gt;=U32+U39(±0.5)</t>
  </si>
  <si>
    <t>BIL.PAS.VKE.KOV{I,T,BUN,T,T}&gt;=BIL.PAS.VKE.KOV.CAG{I,T,BUN,KUE,NUE}+BIL.PAS.VKE.KOV.GMP{I,T,BUN}(±0.5)</t>
  </si>
  <si>
    <t>V27&gt;=V32+V39(±0.5)</t>
  </si>
  <si>
    <t>BIL.PAS.VKE.KOV{I,T,KAN,T,T}&gt;=BIL.PAS.VKE.KOV.CAG{I,T,KAN,KUE,NUE}+BIL.PAS.VKE.KOV.GMP{I,T,KAN}(±0.5)</t>
  </si>
  <si>
    <t>W27&gt;=W32+W39(±0.5)</t>
  </si>
  <si>
    <t>BIL.PAS.VKE.KOV{I,T,GEM,T,T}&gt;=BIL.PAS.VKE.KOV.CAG{I,T,GEM,KUE,NUE}+BIL.PAS.VKE.KOV.GMP{I,T,GEM}(±0.5)</t>
  </si>
  <si>
    <t>X27&gt;=X32+X39(±0.5)</t>
  </si>
  <si>
    <t>BIL.PAS.VKE.KOV{I,T,SOZ,T,T}&gt;=BIL.PAS.VKE.KOV.CAG{I,T,SOZ,KUE,NUE}+BIL.PAS.VKE.KOV.GMP{I,T,SOZ}(±0.5)</t>
  </si>
  <si>
    <t>Y27&gt;=Y32+Y39(±0.5)</t>
  </si>
  <si>
    <t>BIL.PAS.VKE.KOV{I,T,PHA,T,T}&gt;=BIL.PAS.VKE.KOV.CAG{I,T,PHA,KUE,NUE}+BIL.PAS.VKE.KOV.GMP{I,T,PHA}(±0.5)</t>
  </si>
  <si>
    <t>Z27&gt;=Z32+Z39(±0.5)</t>
  </si>
  <si>
    <t>BIL.PAS.VKE.KOV{I,T,POE,T,T}&gt;=BIL.PAS.VKE.KOV.CAG{I,T,POE,KUE,NUE}+BIL.PAS.VKE.KOV.GMP{I,T,POE}(±0.5)</t>
  </si>
  <si>
    <t>AA27&gt;=AA32+AA39(±0.5)</t>
  </si>
  <si>
    <t>BIL.PAS.VKE.KOV{I,T,U,T,T}&gt;=BIL.PAS.VKE.KOV.CAG{I,T,U,KUE,NUE}+BIL.PAS.VKE.KOV.GMP{I,T,U}(±0.5)</t>
  </si>
  <si>
    <t>AB27&gt;=AB32+AB39(±0.5)</t>
  </si>
  <si>
    <t>BIL.PAS.VKE.KOV{I,T,T,T,T}&gt;=BIL.PAS.VKE.KOV.CAG{I,T,T,KUE,NUE}+BIL.PAS.VKE.KOV.GMP{I,T,T}(±0.5)</t>
  </si>
  <si>
    <t>MONA_US_PAS.K003</t>
  </si>
  <si>
    <t>Davon-Prüfung Kundeneinlagen ohne gebundene Vorsorgegelder mit Unterposition Geldmarktpapiere</t>
  </si>
  <si>
    <t>K27&gt;=K39(±0.5)</t>
  </si>
  <si>
    <t>BIL.PAS.VKE.KOV{I,T,NFU,T,T}&gt;=BIL.PAS.VKE.KOV.GMP{I,T,NFU}(±0.5)</t>
  </si>
  <si>
    <t>L27&gt;=L39(±0.5)</t>
  </si>
  <si>
    <t>BIL.PAS.VKE.KOV{I,T,FUN,T,T}&gt;=BIL.PAS.VKE.KOV.GMP{I,T,FUN}(±0.5)</t>
  </si>
  <si>
    <t>O27&gt;=O39(±0.5)</t>
  </si>
  <si>
    <t>BIL.PAS.VKE.KOV{I,T,FVW,T,T}&gt;=BIL.PAS.VKE.KOV.GMP{I,T,FVW}(±0.5)</t>
  </si>
  <si>
    <t>P27&gt;=P39(±0.5)</t>
  </si>
  <si>
    <t>BIL.PAS.VKE.KOV{I,T,KAI,T,T}&gt;=BIL.PAS.VKE.KOV.GMP{I,T,KAI}(±0.5)</t>
  </si>
  <si>
    <t>Q27&gt;=Q39(±0.5)</t>
  </si>
  <si>
    <t>BIL.PAS.VKE.KOV{I,T,VPK,T,T}&gt;=BIL.PAS.VKE.KOV.GMP{I,T,VPK}(±0.5)</t>
  </si>
  <si>
    <t>R27&gt;=R39(±0.5)</t>
  </si>
  <si>
    <t>BIL.PAS.VKE.KOV{I,T,PKA,T,T}&gt;=BIL.PAS.VKE.KOV.GMP{I,T,PKA}(±0.5)</t>
  </si>
  <si>
    <t>S27&gt;=S39(±0.5)</t>
  </si>
  <si>
    <t>BIL.PAS.VKE.KOV{I,T,FVT,T,T}&gt;=BIL.PAS.VKE.KOV.GMP{I,T,FVT}(±0.5)</t>
  </si>
  <si>
    <t>T27&gt;=T39(±0.5)</t>
  </si>
  <si>
    <t>BIL.PAS.VKE.KOV{I,T,OEH,T,T}&gt;=BIL.PAS.VKE.KOV.GMP{I,T,OEH}(±0.5)</t>
  </si>
  <si>
    <t>U27&gt;=U39(±0.5)</t>
  </si>
  <si>
    <t>BIL.PAS.VKE.KOV{I,T,BUN,T,T}&gt;=BIL.PAS.VKE.KOV.GMP{I,T,BUN}(±0.5)</t>
  </si>
  <si>
    <t>V27&gt;=V39(±0.5)</t>
  </si>
  <si>
    <t>BIL.PAS.VKE.KOV{I,T,KAN,T,T}&gt;=BIL.PAS.VKE.KOV.GMP{I,T,KAN}(±0.5)</t>
  </si>
  <si>
    <t>W27&gt;=W39(±0.5)</t>
  </si>
  <si>
    <t>BIL.PAS.VKE.KOV{I,T,GEM,T,T}&gt;=BIL.PAS.VKE.KOV.GMP{I,T,GEM}(±0.5)</t>
  </si>
  <si>
    <t>X27&gt;=X39(±0.5)</t>
  </si>
  <si>
    <t>BIL.PAS.VKE.KOV{I,T,SOZ,T,T}&gt;=BIL.PAS.VKE.KOV.GMP{I,T,SOZ}(±0.5)</t>
  </si>
  <si>
    <t>Y27&gt;=Y39(±0.5)</t>
  </si>
  <si>
    <t>BIL.PAS.VKE.KOV{I,T,PHA,T,T}&gt;=BIL.PAS.VKE.KOV.GMP{I,T,PHA}(±0.5)</t>
  </si>
  <si>
    <t>Z27&gt;=Z39(±0.5)</t>
  </si>
  <si>
    <t>BIL.PAS.VKE.KOV{I,T,POE,T,T}&gt;=BIL.PAS.VKE.KOV.GMP{I,T,POE}(±0.5)</t>
  </si>
  <si>
    <t>AA27&gt;=AA39(±0.5)</t>
  </si>
  <si>
    <t>BIL.PAS.VKE.KOV{I,T,U,T,T}&gt;=BIL.PAS.VKE.KOV.GMP{I,T,U}(±0.5)</t>
  </si>
  <si>
    <t>AB27&gt;=AB39(±0.5)</t>
  </si>
  <si>
    <t>BIL.PAS.VKE.KOV{I,T,T,T,T}&gt;=BIL.PAS.VKE.KOV.GMP{I,T,T}(±0.5)</t>
  </si>
  <si>
    <t>MONA_US_PAS.K004</t>
  </si>
  <si>
    <t>Davon-Prüfung Kundeneinlagen ohne gebundene Vorsorgegelder, kündbar, nicht übertragbar mit Unterpositionen Callgelder, kündbar, nicht übertragbar</t>
  </si>
  <si>
    <t>K31&gt;=K32(±0.5)</t>
  </si>
  <si>
    <t>BIL.PAS.VKE.KOV{I,T,NFU,KUE,NUE}&gt;=BIL.PAS.VKE.KOV.CAG{I,T,NFU,KUE,NUE}(±0.5)</t>
  </si>
  <si>
    <t>L31&gt;=L32(±0.5)</t>
  </si>
  <si>
    <t>BIL.PAS.VKE.KOV{I,T,FUN,KUE,NUE}&gt;=BIL.PAS.VKE.KOV.CAG{I,T,FUN,KUE,NUE}(±0.5)</t>
  </si>
  <si>
    <t>O31&gt;=O32(±0.5)</t>
  </si>
  <si>
    <t>BIL.PAS.VKE.KOV{I,T,FVW,KUE,NUE}&gt;=BIL.PAS.VKE.KOV.CAG{I,T,FVW,KUE,NUE}(±0.5)</t>
  </si>
  <si>
    <t>P31&gt;=P32(±0.5)</t>
  </si>
  <si>
    <t>BIL.PAS.VKE.KOV{I,T,KAI,KUE,NUE}&gt;=BIL.PAS.VKE.KOV.CAG{I,T,KAI,KUE,NUE}(±0.5)</t>
  </si>
  <si>
    <t>Q31&gt;=Q32(±0.5)</t>
  </si>
  <si>
    <t>BIL.PAS.VKE.KOV{I,T,VPK,KUE,NUE}&gt;=BIL.PAS.VKE.KOV.CAG{I,T,VPK,KUE,NUE}(±0.5)</t>
  </si>
  <si>
    <t>R31&gt;=R32(±0.5)</t>
  </si>
  <si>
    <t>BIL.PAS.VKE.KOV{I,T,PKA,KUE,NUE}&gt;=BIL.PAS.VKE.KOV.CAG{I,T,PKA,KUE,NUE}(±0.5)</t>
  </si>
  <si>
    <t>S31&gt;=S32(±0.5)</t>
  </si>
  <si>
    <t>BIL.PAS.VKE.KOV{I,T,FVT,KUE,NUE}&gt;=BIL.PAS.VKE.KOV.CAG{I,T,FVT,KUE,NUE}(±0.5)</t>
  </si>
  <si>
    <t>T31&gt;=T32(±0.5)</t>
  </si>
  <si>
    <t>BIL.PAS.VKE.KOV{I,T,OEH,KUE,NUE}&gt;=BIL.PAS.VKE.KOV.CAG{I,T,OEH,KUE,NUE}(±0.5)</t>
  </si>
  <si>
    <t>U31&gt;=U32(±0.5)</t>
  </si>
  <si>
    <t>BIL.PAS.VKE.KOV{I,T,BUN,KUE,NUE}&gt;=BIL.PAS.VKE.KOV.CAG{I,T,BUN,KUE,NUE}(±0.5)</t>
  </si>
  <si>
    <t>V31&gt;=V32(±0.5)</t>
  </si>
  <si>
    <t>BIL.PAS.VKE.KOV{I,T,KAN,KUE,NUE}&gt;=BIL.PAS.VKE.KOV.CAG{I,T,KAN,KUE,NUE}(±0.5)</t>
  </si>
  <si>
    <t>W31&gt;=W32(±0.5)</t>
  </si>
  <si>
    <t>BIL.PAS.VKE.KOV{I,T,GEM,KUE,NUE}&gt;=BIL.PAS.VKE.KOV.CAG{I,T,GEM,KUE,NUE}(±0.5)</t>
  </si>
  <si>
    <t>X31&gt;=X32(±0.5)</t>
  </si>
  <si>
    <t>BIL.PAS.VKE.KOV{I,T,SOZ,KUE,NUE}&gt;=BIL.PAS.VKE.KOV.CAG{I,T,SOZ,KUE,NUE}(±0.5)</t>
  </si>
  <si>
    <t>Y31&gt;=Y32(±0.5)</t>
  </si>
  <si>
    <t>BIL.PAS.VKE.KOV{I,T,PHA,KUE,NUE}&gt;=BIL.PAS.VKE.KOV.CAG{I,T,PHA,KUE,NUE}(±0.5)</t>
  </si>
  <si>
    <t>Z31&gt;=Z32(±0.5)</t>
  </si>
  <si>
    <t>BIL.PAS.VKE.KOV{I,T,POE,KUE,NUE}&gt;=BIL.PAS.VKE.KOV.CAG{I,T,POE,KUE,NUE}(±0.5)</t>
  </si>
  <si>
    <t>AA31&gt;=AA32(±0.5)</t>
  </si>
  <si>
    <t>BIL.PAS.VKE.KOV{I,T,U,KUE,NUE}&gt;=BIL.PAS.VKE.KOV.CAG{I,T,U,KUE,NUE}(±0.5)</t>
  </si>
  <si>
    <t>AB31&gt;=AB32(±0.5)</t>
  </si>
  <si>
    <t>BIL.PAS.VKE.KOV{I,T,T,KUE,NUE}&gt;=BIL.PAS.VKE.KOV.CAG{I,T,T,KUE,NUE}(±0.5)</t>
  </si>
  <si>
    <t>MONA_US_PAS.K005</t>
  </si>
  <si>
    <t>Total Gebundene Vorsorgegelder</t>
  </si>
  <si>
    <t>Y40=SUM(Y41,Y42)(±0.5)</t>
  </si>
  <si>
    <t>BIL.PAS.VKE.GVG{I,T,PHA}=SUM(BIL.PAS.VKE.GVG.F2S{I,T,PHA},BIL.PAS.VKE.GVG.S3A{I,T,PHA})(±0.5)</t>
  </si>
  <si>
    <t>AB40=SUM(AB41,AB42)(±0.5)</t>
  </si>
  <si>
    <t>BIL.PAS.VKE.GVG{I,T,T}=SUM(BIL.PAS.VKE.GVG.F2S{I,T,T},BIL.PAS.VKE.GVG.S3A{I,T,T})(±0.5)</t>
  </si>
  <si>
    <t>MONA_US_PAS.K006</t>
  </si>
  <si>
    <t>Davon-Prüfung Alle übrigen Passivpositionen mit Unterposition Nicht-monetäre Verpflichtungen aus Leih- und Repogeschäften</t>
  </si>
  <si>
    <t>K52&gt;=K53(±0.5)</t>
  </si>
  <si>
    <t>BIL.PAS.AUP{I,T,NFU}&gt;=BIL.PAS.AUP.NML{I,T,NFU}(±0.5)</t>
  </si>
  <si>
    <t>L52&gt;=L53(±0.5)</t>
  </si>
  <si>
    <t>BIL.PAS.AUP{I,T,FUN}&gt;=BIL.PAS.AUP.NML{I,T,FUN}(±0.5)</t>
  </si>
  <si>
    <t>M52&gt;=M53(±0.5)</t>
  </si>
  <si>
    <t>BIL.PAS.AUP{I,T,SNB}&gt;=BIL.PAS.AUP.NML{I,T,SNB}(±0.5)</t>
  </si>
  <si>
    <t>N52&gt;=N53(±0.5)</t>
  </si>
  <si>
    <t>BIL.PAS.AUP{I,T,BAN}&gt;=BIL.PAS.AUP.NML{I,T,BAN}(±0.5)</t>
  </si>
  <si>
    <t>O52&gt;=O53(±0.5)</t>
  </si>
  <si>
    <t>BIL.PAS.AUP{I,T,FVW}&gt;=BIL.PAS.AUP.NML{I,T,FVW}(±0.5)</t>
  </si>
  <si>
    <t>P52&gt;=P53(±0.5)</t>
  </si>
  <si>
    <t>BIL.PAS.AUP{I,T,KAI}&gt;=BIL.PAS.AUP.NML{I,T,KAI}(±0.5)</t>
  </si>
  <si>
    <t>Q52&gt;=Q53(±0.5)</t>
  </si>
  <si>
    <t>BIL.PAS.AUP{I,T,VPK}&gt;=BIL.PAS.AUP.NML{I,T,VPK}(±0.5)</t>
  </si>
  <si>
    <t>R52&gt;=R53(±0.5)</t>
  </si>
  <si>
    <t>BIL.PAS.AUP{I,T,PKA}&gt;=BIL.PAS.AUP.NML{I,T,PKA}(±0.5)</t>
  </si>
  <si>
    <t>S52&gt;=S53(±0.5)</t>
  </si>
  <si>
    <t>BIL.PAS.AUP{I,T,FVT}&gt;=BIL.PAS.AUP.NML{I,T,FVT}(±0.5)</t>
  </si>
  <si>
    <t>T52&gt;=T53(±0.5)</t>
  </si>
  <si>
    <t>BIL.PAS.AUP{I,T,OEH}&gt;=BIL.PAS.AUP.NML{I,T,OEH}(±0.5)</t>
  </si>
  <si>
    <t>U52&gt;=U53(±0.5)</t>
  </si>
  <si>
    <t>BIL.PAS.AUP{I,T,BUN}&gt;=BIL.PAS.AUP.NML{I,T,BUN}(±0.5)</t>
  </si>
  <si>
    <t>V52&gt;=V53(±0.5)</t>
  </si>
  <si>
    <t>BIL.PAS.AUP{I,T,KAN}&gt;=BIL.PAS.AUP.NML{I,T,KAN}(±0.5)</t>
  </si>
  <si>
    <t>W52&gt;=W53(±0.5)</t>
  </si>
  <si>
    <t>BIL.PAS.AUP{I,T,GEM}&gt;=BIL.PAS.AUP.NML{I,T,GEM}(±0.5)</t>
  </si>
  <si>
    <t>X52&gt;=X53(±0.5)</t>
  </si>
  <si>
    <t>BIL.PAS.AUP{I,T,SOZ}&gt;=BIL.PAS.AUP.NML{I,T,SOZ}(±0.5)</t>
  </si>
  <si>
    <t>Y52&gt;=Y53(±0.5)</t>
  </si>
  <si>
    <t>BIL.PAS.AUP{I,T,PHA}&gt;=BIL.PAS.AUP.NML{I,T,PHA}(±0.5)</t>
  </si>
  <si>
    <t>Z52&gt;=Z53(±0.5)</t>
  </si>
  <si>
    <t>BIL.PAS.AUP{I,T,POE}&gt;=BIL.PAS.AUP.NML{I,T,POE}(±0.5)</t>
  </si>
  <si>
    <t>AA52&gt;=AA53(±0.5)</t>
  </si>
  <si>
    <t>BIL.PAS.AUP{I,T,U}&gt;=BIL.PAS.AUP.NML{I,T,U}(±0.5)</t>
  </si>
  <si>
    <t>AB52&gt;=AB53(±0.5)</t>
  </si>
  <si>
    <t>BIL.PAS.AUP{I,T,T}&gt;=BIL.PAS.AUP.NML{I,T,T}(±0.5)</t>
  </si>
  <si>
    <t>MONA_US_PAS.K007</t>
  </si>
  <si>
    <t>Total Anleihen und Pfandbriefe</t>
  </si>
  <si>
    <t>L47=SUM(L51,L50)(±0.5)</t>
  </si>
  <si>
    <t>BIL.PAS.APF{I,T,FUN}=SUM(BIL.PAS.APF.DEZ{I,T,FUN},BIL.PAS.APF.DPZ{I,T,FUN})(±0.5)</t>
  </si>
  <si>
    <t>N47=SUM(N51,N50)(±0.5)</t>
  </si>
  <si>
    <t>BIL.PAS.APF{I,T,BAN}=SUM(BIL.PAS.APF.DEZ{I,T,BAN},BIL.PAS.APF.DPZ{I,T,BAN})(±0.5)</t>
  </si>
  <si>
    <t>AA47=SUM(AA49,AA48)(±0.5)</t>
  </si>
  <si>
    <t>BIL.PAS.APF{I,T,U}=SUM(BIL.PAS.APF.GMP{I,T,U},BIL.PAS.APF.OOW{I,T,U})(±0.5)</t>
  </si>
  <si>
    <t>AB47=SUM(AB51,AB50,AB49,AB48)(±0.5)</t>
  </si>
  <si>
    <t>BIL.PAS.APF{I,T,T}=SUM(BIL.PAS.APF.DEZ{I,T,T},BIL.PAS.APF.DPZ{I,T,T},BIL.PAS.APF.GMP{I,T,T},BIL.PAS.APF.OOW{I,T,T})(±0.5)</t>
  </si>
  <si>
    <t>MONA_US_PAS.K008</t>
  </si>
  <si>
    <t>Total Verpflichtungen aus Kundeneinlagen</t>
  </si>
  <si>
    <t>K26=SUM(K27)(±0.5)</t>
  </si>
  <si>
    <t>BIL.PAS.VKE{I,T,NFU}=SUM(BIL.PAS.VKE.KOV{I,T,NFU,T,T})(±0.5)</t>
  </si>
  <si>
    <t>L26=SUM(L27)(±0.5)</t>
  </si>
  <si>
    <t>BIL.PAS.VKE{I,T,FUN}=SUM(BIL.PAS.VKE.KOV{I,T,FUN,T,T})(±0.5)</t>
  </si>
  <si>
    <t>O26=SUM(O27)(±0.5)</t>
  </si>
  <si>
    <t>BIL.PAS.VKE{I,T,FVW}=SUM(BIL.PAS.VKE.KOV{I,T,FVW,T,T})(±0.5)</t>
  </si>
  <si>
    <t>P26=SUM(P27)(±0.5)</t>
  </si>
  <si>
    <t>BIL.PAS.VKE{I,T,KAI}=SUM(BIL.PAS.VKE.KOV{I,T,KAI,T,T})(±0.5)</t>
  </si>
  <si>
    <t>Q26=SUM(Q27)(±0.5)</t>
  </si>
  <si>
    <t>BIL.PAS.VKE{I,T,VPK}=SUM(BIL.PAS.VKE.KOV{I,T,VPK,T,T})(±0.5)</t>
  </si>
  <si>
    <t>R26=SUM(R27)(±0.5)</t>
  </si>
  <si>
    <t>BIL.PAS.VKE{I,T,PKA}=SUM(BIL.PAS.VKE.KOV{I,T,PKA,T,T})(±0.5)</t>
  </si>
  <si>
    <t>S26=SUM(S27)(±0.5)</t>
  </si>
  <si>
    <t>BIL.PAS.VKE{I,T,FVT}=SUM(BIL.PAS.VKE.KOV{I,T,FVT,T,T})(±0.5)</t>
  </si>
  <si>
    <t>T26=SUM(T27)(±0.5)</t>
  </si>
  <si>
    <t>BIL.PAS.VKE{I,T,OEH}=SUM(BIL.PAS.VKE.KOV{I,T,OEH,T,T})(±0.5)</t>
  </si>
  <si>
    <t>U26=SUM(U27)(±0.5)</t>
  </si>
  <si>
    <t>BIL.PAS.VKE{I,T,BUN}=SUM(BIL.PAS.VKE.KOV{I,T,BUN,T,T})(±0.5)</t>
  </si>
  <si>
    <t>V26=SUM(V27)(±0.5)</t>
  </si>
  <si>
    <t>BIL.PAS.VKE{I,T,KAN}=SUM(BIL.PAS.VKE.KOV{I,T,KAN,T,T})(±0.5)</t>
  </si>
  <si>
    <t>W26=SUM(W27)(±0.5)</t>
  </si>
  <si>
    <t>BIL.PAS.VKE{I,T,GEM}=SUM(BIL.PAS.VKE.KOV{I,T,GEM,T,T})(±0.5)</t>
  </si>
  <si>
    <t>X26=SUM(X27)(±0.5)</t>
  </si>
  <si>
    <t>BIL.PAS.VKE{I,T,SOZ}=SUM(BIL.PAS.VKE.KOV{I,T,SOZ,T,T})(±0.5)</t>
  </si>
  <si>
    <t>Y26=SUM(Y40,Y27)(±0.5)</t>
  </si>
  <si>
    <t>BIL.PAS.VKE{I,T,PHA}=SUM(BIL.PAS.VKE.GVG{I,T,PHA},BIL.PAS.VKE.KOV{I,T,PHA,T,T})(±0.5)</t>
  </si>
  <si>
    <t>Z26=SUM(Z27)(±0.5)</t>
  </si>
  <si>
    <t>BIL.PAS.VKE{I,T,POE}=SUM(BIL.PAS.VKE.KOV{I,T,POE,T,T})(±0.5)</t>
  </si>
  <si>
    <t>AA26=SUM(AA27)(±0.5)</t>
  </si>
  <si>
    <t>BIL.PAS.VKE{I,T,U}=SUM(BIL.PAS.VKE.KOV{I,T,U,T,T})(±0.5)</t>
  </si>
  <si>
    <t>AB26=SUM(AB40,AB27)(±0.5)</t>
  </si>
  <si>
    <t>BIL.PAS.VKE{I,T,T}=SUM(BIL.PAS.VKE.GVG{I,T,T},BIL.PAS.VKE.KOV{I,T,T,T,T})(±0.5)</t>
  </si>
  <si>
    <t>BIL.PAS.VBA{I,CHF,FUN,T}=SUM(BIL.PAS.VBA{I,CHF,FUN,ASI},BIL.PAS.VBA{I,CHF,FUN,KUE},BIL.PAS.VBA{I,CHF,FUN,RLZ})(±0.5)</t>
  </si>
  <si>
    <t>BIL.PAS.VBA{I,CHF,SNB,T}=SUM(BIL.PAS.VBA{I,CHF,SNB,ASI},BIL.PAS.VBA{I,CHF,SNB,KUE},BIL.PAS.VBA{I,CHF,SNB,RLZ})(±0.5)</t>
  </si>
  <si>
    <t>BIL.PAS.VBA{I,CHF,BAN,T}=SUM(BIL.PAS.VBA{I,CHF,BAN,ASI},BIL.PAS.VBA{I,CHF,BAN,KUE},BIL.PAS.VBA{I,CHF,BAN,RLZ})(±0.5)</t>
  </si>
  <si>
    <t>BIL.PAS.VBA{I,CHF,FVT,T}=SUM(BIL.PAS.VBA{I,CHF,FVT,ASI},BIL.PAS.VBA{I,CHF,FVT,KUE},BIL.PAS.VBA{I,CHF,FVT,RLZ})(±0.5)</t>
  </si>
  <si>
    <t>BIL.PAS.VBA{I,CHF,T,T}=SUM(BIL.PAS.VBA{I,CHF,T,ASI},BIL.PAS.VBA{I,CHF,T,KUE},BIL.PAS.VBA{I,CHF,T,RLZ})(±0.5)</t>
  </si>
  <si>
    <t>BIL.PAS.VKE.KOV{I,CHF,NFU,T,T}=SUM(BIL.PAS.VKE.KOV{I,CHF,NFU,ASI,T},BIL.PAS.VKE.KOV{I,CHF,NFU,KUE,T},BIL.PAS.VKE.KOV{I,CHF,NFU,RLZ,T})(±0.5)</t>
  </si>
  <si>
    <t>BIL.PAS.VKE.KOV{I,CHF,FUN,T,T}=SUM(BIL.PAS.VKE.KOV{I,CHF,FUN,ASI,T},BIL.PAS.VKE.KOV{I,CHF,FUN,KUE,T},BIL.PAS.VKE.KOV{I,CHF,FUN,RLZ,T})(±0.5)</t>
  </si>
  <si>
    <t>BIL.PAS.VKE.KOV{I,CHF,FVW,T,T}=SUM(BIL.PAS.VKE.KOV{I,CHF,FVW,ASI,T},BIL.PAS.VKE.KOV{I,CHF,FVW,KUE,T},BIL.PAS.VKE.KOV{I,CHF,FVW,RLZ,T})(±0.5)</t>
  </si>
  <si>
    <t>BIL.PAS.VKE.KOV{I,CHF,KAI,T,T}=SUM(BIL.PAS.VKE.KOV{I,CHF,KAI,ASI,T},BIL.PAS.VKE.KOV{I,CHF,KAI,KUE,T},BIL.PAS.VKE.KOV{I,CHF,KAI,RLZ,T})(±0.5)</t>
  </si>
  <si>
    <t>BIL.PAS.VKE.KOV{I,CHF,VPK,T,T}=SUM(BIL.PAS.VKE.KOV{I,CHF,VPK,ASI,T},BIL.PAS.VKE.KOV{I,CHF,VPK,KUE,T},BIL.PAS.VKE.KOV{I,CHF,VPK,RLZ,T})(±0.5)</t>
  </si>
  <si>
    <t>BIL.PAS.VKE.KOV{I,CHF,PKA,T,T}=SUM(BIL.PAS.VKE.KOV{I,CHF,PKA,ASI,T},BIL.PAS.VKE.KOV{I,CHF,PKA,KUE,T},BIL.PAS.VKE.KOV{I,CHF,PKA,RLZ,T})(±0.5)</t>
  </si>
  <si>
    <t>BIL.PAS.VKE.KOV{I,CHF,FVT,T,T}=SUM(BIL.PAS.VKE.KOV{I,CHF,FVT,ASI,T},BIL.PAS.VKE.KOV{I,CHF,FVT,KUE,T},BIL.PAS.VKE.KOV{I,CHF,FVT,RLZ,T})(±0.5)</t>
  </si>
  <si>
    <t>BIL.PAS.VKE.KOV{I,CHF,OEH,T,T}=SUM(BIL.PAS.VKE.KOV{I,CHF,OEH,ASI,T},BIL.PAS.VKE.KOV{I,CHF,OEH,KUE,T},BIL.PAS.VKE.KOV{I,CHF,OEH,RLZ,T})(±0.5)</t>
  </si>
  <si>
    <t>BIL.PAS.VKE.KOV{I,CHF,BUN,T,T}=SUM(BIL.PAS.VKE.KOV{I,CHF,BUN,ASI,T},BIL.PAS.VKE.KOV{I,CHF,BUN,KUE,T},BIL.PAS.VKE.KOV{I,CHF,BUN,RLZ,T})(±0.5)</t>
  </si>
  <si>
    <t>BIL.PAS.VKE.KOV{I,CHF,KAN,T,T}=SUM(BIL.PAS.VKE.KOV{I,CHF,KAN,ASI,T},BIL.PAS.VKE.KOV{I,CHF,KAN,KUE,T},BIL.PAS.VKE.KOV{I,CHF,KAN,RLZ,T})(±0.5)</t>
  </si>
  <si>
    <t>BIL.PAS.VKE.KOV{I,CHF,GEM,T,T}=SUM(BIL.PAS.VKE.KOV{I,CHF,GEM,ASI,T},BIL.PAS.VKE.KOV{I,CHF,GEM,KUE,T},BIL.PAS.VKE.KOV{I,CHF,GEM,RLZ,T})(±0.5)</t>
  </si>
  <si>
    <t>BIL.PAS.VKE.KOV{I,CHF,SOZ,T,T}=SUM(BIL.PAS.VKE.KOV{I,CHF,SOZ,ASI,T},BIL.PAS.VKE.KOV{I,CHF,SOZ,KUE,T},BIL.PAS.VKE.KOV{I,CHF,SOZ,RLZ,T})(±0.5)</t>
  </si>
  <si>
    <t>BIL.PAS.VKE.KOV{I,CHF,PHA,T,T}=SUM(BIL.PAS.VKE.KOV{I,CHF,PHA,ASI,T},BIL.PAS.VKE.KOV{I,CHF,PHA,KUE,T},BIL.PAS.VKE.KOV{I,CHF,PHA,RLZ,T})(±0.5)</t>
  </si>
  <si>
    <t>BIL.PAS.VKE.KOV{I,CHF,POE,T,T}=SUM(BIL.PAS.VKE.KOV{I,CHF,POE,ASI,T},BIL.PAS.VKE.KOV{I,CHF,POE,KUE,T},BIL.PAS.VKE.KOV{I,CHF,POE,RLZ,T})(±0.5)</t>
  </si>
  <si>
    <t>BIL.PAS.VKE.KOV{I,CHF,U,T,T}=SUM(BIL.PAS.VKE.KOV{I,CHF,U,ASI,T},BIL.PAS.VKE.KOV{I,CHF,U,KUE,T},BIL.PAS.VKE.KOV{I,CHF,U,RLZ,T})(±0.5)</t>
  </si>
  <si>
    <t>BIL.PAS.VKE.KOV{I,CHF,T,T,T}=SUM(BIL.PAS.VKE.KOV{I,CHF,T,ASI,T},BIL.PAS.VKE.KOV{I,CHF,T,KUE,T},BIL.PAS.VKE.KOV{I,CHF,T,RLZ,T})(±0.5)</t>
  </si>
  <si>
    <t>BIL.PAS.VKE.KOV{I,CHF,NFU,RLZ,T}=SUM(BIL.PAS.VKE.KOV{I,CHF,NFU,B1M,T},BIL.PAS.VKE.KOV{I,CHF,NFU,J15,T},BIL.PAS.VKE.KOV{I,CHF,NFU,M13,T},BIL.PAS.VKE.KOV{I,CHF,NFU,M31,T},BIL.PAS.VKE.KOV{I,CHF,NFU,U5J,T})(±0.5)</t>
  </si>
  <si>
    <t>BIL.PAS.VKE.KOV{I,CHF,FUN,RLZ,T}=SUM(BIL.PAS.VKE.KOV{I,CHF,FUN,B1M,T},BIL.PAS.VKE.KOV{I,CHF,FUN,J15,T},BIL.PAS.VKE.KOV{I,CHF,FUN,M13,T},BIL.PAS.VKE.KOV{I,CHF,FUN,M31,T},BIL.PAS.VKE.KOV{I,CHF,FUN,U5J,T})(±0.5)</t>
  </si>
  <si>
    <t>BIL.PAS.VKE.KOV{I,CHF,FVW,RLZ,T}=SUM(BIL.PAS.VKE.KOV{I,CHF,FVW,B1M,T},BIL.PAS.VKE.KOV{I,CHF,FVW,J15,T},BIL.PAS.VKE.KOV{I,CHF,FVW,M13,T},BIL.PAS.VKE.KOV{I,CHF,FVW,M31,T},BIL.PAS.VKE.KOV{I,CHF,FVW,U5J,T})(±0.5)</t>
  </si>
  <si>
    <t>BIL.PAS.VKE.KOV{I,CHF,KAI,RLZ,T}=SUM(BIL.PAS.VKE.KOV{I,CHF,KAI,B1M,T},BIL.PAS.VKE.KOV{I,CHF,KAI,J15,T},BIL.PAS.VKE.KOV{I,CHF,KAI,M13,T},BIL.PAS.VKE.KOV{I,CHF,KAI,M31,T},BIL.PAS.VKE.KOV{I,CHF,KAI,U5J,T})(±0.5)</t>
  </si>
  <si>
    <t>BIL.PAS.VKE.KOV{I,CHF,VPK,RLZ,T}=SUM(BIL.PAS.VKE.KOV{I,CHF,VPK,B1M,T},BIL.PAS.VKE.KOV{I,CHF,VPK,J15,T},BIL.PAS.VKE.KOV{I,CHF,VPK,M13,T},BIL.PAS.VKE.KOV{I,CHF,VPK,M31,T},BIL.PAS.VKE.KOV{I,CHF,VPK,U5J,T})(±0.5)</t>
  </si>
  <si>
    <t>BIL.PAS.VKE.KOV{I,CHF,PKA,RLZ,T}=SUM(BIL.PAS.VKE.KOV{I,CHF,PKA,B1M,T},BIL.PAS.VKE.KOV{I,CHF,PKA,J15,T},BIL.PAS.VKE.KOV{I,CHF,PKA,M13,T},BIL.PAS.VKE.KOV{I,CHF,PKA,M31,T},BIL.PAS.VKE.KOV{I,CHF,PKA,U5J,T})(±0.5)</t>
  </si>
  <si>
    <t>BIL.PAS.VKE.KOV{I,CHF,FVT,RLZ,T}=SUM(BIL.PAS.VKE.KOV{I,CHF,FVT,B1M,T},BIL.PAS.VKE.KOV{I,CHF,FVT,J15,T},BIL.PAS.VKE.KOV{I,CHF,FVT,M13,T},BIL.PAS.VKE.KOV{I,CHF,FVT,M31,T},BIL.PAS.VKE.KOV{I,CHF,FVT,U5J,T})(±0.5)</t>
  </si>
  <si>
    <t>BIL.PAS.VKE.KOV{I,CHF,OEH,RLZ,T}=SUM(BIL.PAS.VKE.KOV{I,CHF,OEH,B1M,T},BIL.PAS.VKE.KOV{I,CHF,OEH,J15,T},BIL.PAS.VKE.KOV{I,CHF,OEH,M13,T},BIL.PAS.VKE.KOV{I,CHF,OEH,M31,T},BIL.PAS.VKE.KOV{I,CHF,OEH,U5J,T})(±0.5)</t>
  </si>
  <si>
    <t>BIL.PAS.VKE.KOV{I,CHF,BUN,RLZ,T}=SUM(BIL.PAS.VKE.KOV{I,CHF,BUN,B1M,T},BIL.PAS.VKE.KOV{I,CHF,BUN,J15,T},BIL.PAS.VKE.KOV{I,CHF,BUN,M13,T},BIL.PAS.VKE.KOV{I,CHF,BUN,M31,T},BIL.PAS.VKE.KOV{I,CHF,BUN,U5J,T})(±0.5)</t>
  </si>
  <si>
    <t>BIL.PAS.VKE.KOV{I,CHF,KAN,RLZ,T}=SUM(BIL.PAS.VKE.KOV{I,CHF,KAN,B1M,T},BIL.PAS.VKE.KOV{I,CHF,KAN,J15,T},BIL.PAS.VKE.KOV{I,CHF,KAN,M13,T},BIL.PAS.VKE.KOV{I,CHF,KAN,M31,T},BIL.PAS.VKE.KOV{I,CHF,KAN,U5J,T})(±0.5)</t>
  </si>
  <si>
    <t>BIL.PAS.VKE.KOV{I,CHF,GEM,RLZ,T}=SUM(BIL.PAS.VKE.KOV{I,CHF,GEM,B1M,T},BIL.PAS.VKE.KOV{I,CHF,GEM,J15,T},BIL.PAS.VKE.KOV{I,CHF,GEM,M13,T},BIL.PAS.VKE.KOV{I,CHF,GEM,M31,T},BIL.PAS.VKE.KOV{I,CHF,GEM,U5J,T})(±0.5)</t>
  </si>
  <si>
    <t>BIL.PAS.VKE.KOV{I,CHF,SOZ,RLZ,T}=SUM(BIL.PAS.VKE.KOV{I,CHF,SOZ,B1M,T},BIL.PAS.VKE.KOV{I,CHF,SOZ,J15,T},BIL.PAS.VKE.KOV{I,CHF,SOZ,M13,T},BIL.PAS.VKE.KOV{I,CHF,SOZ,M31,T},BIL.PAS.VKE.KOV{I,CHF,SOZ,U5J,T})(±0.5)</t>
  </si>
  <si>
    <t>BIL.PAS.VKE.KOV{I,CHF,PHA,RLZ,T}=SUM(BIL.PAS.VKE.KOV{I,CHF,PHA,B1M,T},BIL.PAS.VKE.KOV{I,CHF,PHA,J15,T},BIL.PAS.VKE.KOV{I,CHF,PHA,M13,T},BIL.PAS.VKE.KOV{I,CHF,PHA,M31,T},BIL.PAS.VKE.KOV{I,CHF,PHA,U5J,T})(±0.5)</t>
  </si>
  <si>
    <t>BIL.PAS.VKE.KOV{I,CHF,POE,RLZ,T}=SUM(BIL.PAS.VKE.KOV{I,CHF,POE,B1M,T},BIL.PAS.VKE.KOV{I,CHF,POE,J15,T},BIL.PAS.VKE.KOV{I,CHF,POE,M13,T},BIL.PAS.VKE.KOV{I,CHF,POE,M31,T},BIL.PAS.VKE.KOV{I,CHF,POE,U5J,T})(±0.5)</t>
  </si>
  <si>
    <t>BIL.PAS.VKE.KOV{I,CHF,U,RLZ,T}=SUM(BIL.PAS.VKE.KOV{I,CHF,U,B1M,T},BIL.PAS.VKE.KOV{I,CHF,U,J15,T},BIL.PAS.VKE.KOV{I,CHF,U,M13,T},BIL.PAS.VKE.KOV{I,CHF,U,M31,T},BIL.PAS.VKE.KOV{I,CHF,U,U5J,T})(±0.5)</t>
  </si>
  <si>
    <t>BIL.PAS.VKE.KOV{I,CHF,T,RLZ,T}=SUM(BIL.PAS.VKE.KOV{I,CHF,T,B1M,T},BIL.PAS.VKE.KOV{I,CHF,T,J15,T},BIL.PAS.VKE.KOV{I,CHF,T,M13,T},BIL.PAS.VKE.KOV{I,CHF,T,M31,T},BIL.PAS.VKE.KOV{I,CHF,T,U5J,T})(±0.5)</t>
  </si>
  <si>
    <t>BIL.PAS.VBA{I,CHF,T,T}=SUM(BIL.PAS.VBA{I,CHF,FUN,T})(±0.5)</t>
  </si>
  <si>
    <t>BIL.PAS.VBA{I,CHF,T,ASI}=SUM(BIL.PAS.VBA{I,CHF,FUN,ASI})(±0.5)</t>
  </si>
  <si>
    <t>BIL.PAS.VBA{I,CHF,T,KUE}=SUM(BIL.PAS.VBA{I,CHF,FUN,KUE})(±0.5)</t>
  </si>
  <si>
    <t>BIL.PAS.VBA{I,CHF,T,RLZ}=SUM(BIL.PAS.VBA{I,CHF,FUN,RLZ})(±0.5)</t>
  </si>
  <si>
    <t>BIL.PAS.WFG{I,CHF,T}=SUM(BIL.PAS.WFG{I,CHF,FUN},BIL.PAS.WFG{I,CHF,NFU},BIL.PAS.WFG{I,CHF,OEH},BIL.PAS.WFG{I,CHF,PHA},BIL.PAS.WFG{I,CHF,POE},BIL.PAS.WFG{I,CHF,SOZ},BIL.PAS.WFG{I,CHF,U})(±0.5)</t>
  </si>
  <si>
    <t>BIL.PAS.VKE{I,CHF,T}=SUM(BIL.PAS.VKE{I,CHF,FUN},BIL.PAS.VKE{I,CHF,NFU},BIL.PAS.VKE{I,CHF,OEH},BIL.PAS.VKE{I,CHF,PHA},BIL.PAS.VKE{I,CHF,POE},BIL.PAS.VKE{I,CHF,SOZ},BIL.PAS.VKE{I,CHF,U})(±0.5)</t>
  </si>
  <si>
    <t>BIL.PAS.VKE.KOV{I,CHF,T,T,T}=SUM(BIL.PAS.VKE.KOV{I,CHF,FUN,T,T},BIL.PAS.VKE.KOV{I,CHF,NFU,T,T},BIL.PAS.VKE.KOV{I,CHF,OEH,T,T},BIL.PAS.VKE.KOV{I,CHF,PHA,T,T},BIL.PAS.VKE.KOV{I,CHF,POE,T,T},BIL.PAS.VKE.KOV{I,CHF,SOZ,T,T},BIL.PAS.VKE.KOV{I,CHF,U,T,T})(±0.5)</t>
  </si>
  <si>
    <t>BIL.PAS.VKE.KOV{I,CHF,T,ASI,T}=SUM(BIL.PAS.VKE.KOV{I,CHF,FUN,ASI,T},BIL.PAS.VKE.KOV{I,CHF,NFU,ASI,T},BIL.PAS.VKE.KOV{I,CHF,OEH,ASI,T},BIL.PAS.VKE.KOV{I,CHF,PHA,ASI,T},BIL.PAS.VKE.KOV{I,CHF,POE,ASI,T},BIL.PAS.VKE.KOV{I,CHF,SOZ,ASI,T},BIL.PAS.VKE.KOV{I,CHF,U,ASI,T})(±0.5)</t>
  </si>
  <si>
    <t>BIL.PAS.VKE.KOV{I,CHF,T,KUE,T}=SUM(BIL.PAS.VKE.KOV{I,CHF,FUN,KUE,T},BIL.PAS.VKE.KOV{I,CHF,NFU,KUE,T},BIL.PAS.VKE.KOV{I,CHF,OEH,KUE,T},BIL.PAS.VKE.KOV{I,CHF,PHA,KUE,T},BIL.PAS.VKE.KOV{I,CHF,POE,KUE,T},BIL.PAS.VKE.KOV{I,CHF,SOZ,KUE,T},BIL.PAS.VKE.KOV{I,CHF,U,KUE,T})(±0.5)</t>
  </si>
  <si>
    <t>BIL.PAS.VKE.KOV{I,CHF,T,KUE,UEB}=SUM(BIL.PAS.VKE.KOV{I,CHF,FUN,KUE,UEB},BIL.PAS.VKE.KOV{I,CHF,NFU,KUE,UEB},BIL.PAS.VKE.KOV{I,CHF,OEH,KUE,UEB},BIL.PAS.VKE.KOV{I,CHF,PHA,KUE,UEB},BIL.PAS.VKE.KOV{I,CHF,POE,KUE,UEB},BIL.PAS.VKE.KOV{I,CHF,SOZ,KUE,UEB},BIL.PAS.VKE.KOV{I,CHF,U,KUE,UEB})(±0.5)</t>
  </si>
  <si>
    <t>BIL.PAS.VKE.KOV{I,CHF,T,KUE,NUE}=SUM(BIL.PAS.VKE.KOV{I,CHF,FUN,KUE,NUE},BIL.PAS.VKE.KOV{I,CHF,NFU,KUE,NUE},BIL.PAS.VKE.KOV{I,CHF,OEH,KUE,NUE},BIL.PAS.VKE.KOV{I,CHF,PHA,KUE,NUE},BIL.PAS.VKE.KOV{I,CHF,POE,KUE,NUE},BIL.PAS.VKE.KOV{I,CHF,SOZ,KUE,NUE},BIL.PAS.VKE.KOV{I,CHF,U,KUE,NUE})(±0.5)</t>
  </si>
  <si>
    <t>BIL.PAS.VKE.KOV.CAG{I,CHF,T,KUE,NUE}=SUM(BIL.PAS.VKE.KOV.CAG{I,CHF,FUN,KUE,NUE},BIL.PAS.VKE.KOV.CAG{I,CHF,NFU,KUE,NUE},BIL.PAS.VKE.KOV.CAG{I,CHF,OEH,KUE,NUE},BIL.PAS.VKE.KOV.CAG{I,CHF,PHA,KUE,NUE},BIL.PAS.VKE.KOV.CAG{I,CHF,POE,KUE,NUE},BIL.PAS.VKE.KOV.CAG{I,CHF,SOZ,KUE,NUE},BIL.PAS.VKE.KOV.CAG{I,CHF,U,KUE,NUE})(±0.5)</t>
  </si>
  <si>
    <t>BIL.PAS.VKE.KOV{I,CHF,T,RLZ,T}=SUM(BIL.PAS.VKE.KOV{I,CHF,FUN,RLZ,T},BIL.PAS.VKE.KOV{I,CHF,NFU,RLZ,T},BIL.PAS.VKE.KOV{I,CHF,OEH,RLZ,T},BIL.PAS.VKE.KOV{I,CHF,PHA,RLZ,T},BIL.PAS.VKE.KOV{I,CHF,POE,RLZ,T},BIL.PAS.VKE.KOV{I,CHF,SOZ,RLZ,T},BIL.PAS.VKE.KOV{I,CHF,U,RLZ,T})(±0.5)</t>
  </si>
  <si>
    <t>BIL.PAS.VKE.KOV{I,CHF,T,B1M,T}=SUM(BIL.PAS.VKE.KOV{I,CHF,FUN,B1M,T},BIL.PAS.VKE.KOV{I,CHF,NFU,B1M,T},BIL.PAS.VKE.KOV{I,CHF,OEH,B1M,T},BIL.PAS.VKE.KOV{I,CHF,PHA,B1M,T},BIL.PAS.VKE.KOV{I,CHF,POE,B1M,T},BIL.PAS.VKE.KOV{I,CHF,SOZ,B1M,T},BIL.PAS.VKE.KOV{I,CHF,U,B1M,T})(±0.5)</t>
  </si>
  <si>
    <t>BIL.PAS.VKE.KOV{I,CHF,T,M13,T}=SUM(BIL.PAS.VKE.KOV{I,CHF,FUN,M13,T},BIL.PAS.VKE.KOV{I,CHF,NFU,M13,T},BIL.PAS.VKE.KOV{I,CHF,OEH,M13,T},BIL.PAS.VKE.KOV{I,CHF,PHA,M13,T},BIL.PAS.VKE.KOV{I,CHF,POE,M13,T},BIL.PAS.VKE.KOV{I,CHF,SOZ,M13,T},BIL.PAS.VKE.KOV{I,CHF,U,M13,T})(±0.5)</t>
  </si>
  <si>
    <t>BIL.PAS.VKE.KOV{I,CHF,T,M31,T}=SUM(BIL.PAS.VKE.KOV{I,CHF,FUN,M31,T},BIL.PAS.VKE.KOV{I,CHF,NFU,M31,T},BIL.PAS.VKE.KOV{I,CHF,OEH,M31,T},BIL.PAS.VKE.KOV{I,CHF,PHA,M31,T},BIL.PAS.VKE.KOV{I,CHF,POE,M31,T},BIL.PAS.VKE.KOV{I,CHF,SOZ,M31,T},BIL.PAS.VKE.KOV{I,CHF,U,M31,T})(±0.5)</t>
  </si>
  <si>
    <t>BIL.PAS.VKE.KOV{I,CHF,T,J15,T}=SUM(BIL.PAS.VKE.KOV{I,CHF,FUN,J15,T},BIL.PAS.VKE.KOV{I,CHF,NFU,J15,T},BIL.PAS.VKE.KOV{I,CHF,OEH,J15,T},BIL.PAS.VKE.KOV{I,CHF,PHA,J15,T},BIL.PAS.VKE.KOV{I,CHF,POE,J15,T},BIL.PAS.VKE.KOV{I,CHF,SOZ,J15,T},BIL.PAS.VKE.KOV{I,CHF,U,J15,T})(±0.5)</t>
  </si>
  <si>
    <t>BIL.PAS.VKE.KOV{I,CHF,T,U5J,T}=SUM(BIL.PAS.VKE.KOV{I,CHF,FUN,U5J,T},BIL.PAS.VKE.KOV{I,CHF,NFU,U5J,T},BIL.PAS.VKE.KOV{I,CHF,OEH,U5J,T},BIL.PAS.VKE.KOV{I,CHF,PHA,U5J,T},BIL.PAS.VKE.KOV{I,CHF,POE,U5J,T},BIL.PAS.VKE.KOV{I,CHF,SOZ,U5J,T},BIL.PAS.VKE.KOV{I,CHF,U,U5J,T})(±0.5)</t>
  </si>
  <si>
    <t>BIL.PAS.VKE.KOV.GMP{I,CHF,T}=SUM(BIL.PAS.VKE.KOV.GMP{I,CHF,FUN},BIL.PAS.VKE.KOV.GMP{I,CHF,NFU},BIL.PAS.VKE.KOV.GMP{I,CHF,OEH},BIL.PAS.VKE.KOV.GMP{I,CHF,PHA},BIL.PAS.VKE.KOV.GMP{I,CHF,POE},BIL.PAS.VKE.KOV.GMP{I,CHF,SOZ},BIL.PAS.VKE.KOV.GMP{I,CHF,U})(±0.5)</t>
  </si>
  <si>
    <t>BIL.PAS.VKE.GVG{I,CHF,T}=SUM(BIL.PAS.VKE.GVG{I,CHF,PHA})(±0.5)</t>
  </si>
  <si>
    <t>BIL.PAS.VKE.GVG.F2S{I,CHF,T}=SUM(BIL.PAS.VKE.GVG.F2S{I,CHF,PHA})(±0.5)</t>
  </si>
  <si>
    <t>BIL.PAS.VKE.GVG.S3A{I,CHF,T}=SUM(BIL.PAS.VKE.GVG.S3A{I,CHF,PHA})(±0.5)</t>
  </si>
  <si>
    <t>BIL.PAS.HGE{I,CHF,T}=SUM(BIL.PAS.HGE{I,CHF,FUN},BIL.PAS.HGE{I,CHF,NFU},BIL.PAS.HGE{I,CHF,OEH},BIL.PAS.HGE{I,CHF,PHA},BIL.PAS.HGE{I,CHF,POE},BIL.PAS.HGE{I,CHF,SOZ},BIL.PAS.HGE{I,CHF,U})(±0.5)</t>
  </si>
  <si>
    <t>BIL.PAS.WBW{I,CHF,T}=SUM(BIL.PAS.WBW{I,CHF,FUN},BIL.PAS.WBW{I,CHF,NFU},BIL.PAS.WBW{I,CHF,OEH},BIL.PAS.WBW{I,CHF,PHA},BIL.PAS.WBW{I,CHF,POE},BIL.PAS.WBW{I,CHF,SOZ},BIL.PAS.WBW{I,CHF,U})(±0.5)</t>
  </si>
  <si>
    <t>BIL.PAS.FFV{I,CHF,T}=SUM(BIL.PAS.FFV{I,CHF,FUN},BIL.PAS.FFV{I,CHF,NFU},BIL.PAS.FFV{I,CHF,OEH},BIL.PAS.FFV{I,CHF,PHA},BIL.PAS.FFV{I,CHF,POE},BIL.PAS.FFV{I,CHF,SOZ},BIL.PAS.FFV{I,CHF,U})(±0.5)</t>
  </si>
  <si>
    <t>BIL.PAS.KOB{I,CHF,T}=SUM(BIL.PAS.KOB{I,CHF,FUN},BIL.PAS.KOB{I,CHF,NFU},BIL.PAS.KOB{I,CHF,OEH},BIL.PAS.KOB{I,CHF,PHA},BIL.PAS.KOB{I,CHF,POE},BIL.PAS.KOB{I,CHF,SOZ},BIL.PAS.KOB{I,CHF,U})(±0.5)</t>
  </si>
  <si>
    <t>BIL.PAS.APF{I,CHF,T}=SUM(BIL.PAS.APF{I,CHF,FUN},BIL.PAS.APF{I,CHF,U})(±0.5)</t>
  </si>
  <si>
    <t>BIL.PAS.APF.OOW{I,CHF,T}=SUM(BIL.PAS.APF.OOW{I,CHF,U})(±0.5)</t>
  </si>
  <si>
    <t>BIL.PAS.APF.GMP{I,CHF,T}=SUM(BIL.PAS.APF.GMP{I,CHF,U})(±0.5)</t>
  </si>
  <si>
    <t>BIL.PAS.APF.DPZ{I,CHF,T}=SUM(BIL.PAS.APF.DPZ{I,CHF,FUN})(±0.5)</t>
  </si>
  <si>
    <t>BIL.PAS.APF.DEZ{I,CHF,T}=SUM(BIL.PAS.APF.DEZ{I,CHF,FUN})(±0.5)</t>
  </si>
  <si>
    <t>BIL.PAS.AUP{I,CHF,T}=SUM(BIL.PAS.AUP{I,CHF,FUN},BIL.PAS.AUP{I,CHF,NFU},BIL.PAS.AUP{I,CHF,OEH},BIL.PAS.AUP{I,CHF,PHA},BIL.PAS.AUP{I,CHF,POE},BIL.PAS.AUP{I,CHF,SOZ},BIL.PAS.AUP{I,CHF,U})(±0.5)</t>
  </si>
  <si>
    <t>BIL.PAS.AUP.NML{I,CHF,T}=SUM(BIL.PAS.AUP.NML{I,CHF,FUN},BIL.PAS.AUP.NML{I,CHF,NFU},BIL.PAS.AUP.NML{I,CHF,OEH},BIL.PAS.AUP.NML{I,CHF,PHA},BIL.PAS.AUP.NML{I,CHF,POE},BIL.PAS.AUP.NML{I,CHF,SOZ},BIL.PAS.AUP.NML{I,CHF,U})(±0.5)</t>
  </si>
  <si>
    <t>BIL.PAS.TOT{I,CHF,T}=SUM(BIL.PAS.TOT{I,CHF,FUN},BIL.PAS.TOT{I,CHF,NFU},BIL.PAS.TOT{I,CHF,OEH},BIL.PAS.TOT{I,CHF,PHA},BIL.PAS.TOT{I,CHF,POE},BIL.PAS.TOT{I,CHF,SOZ},BIL.PAS.TOT{I,CHF,U})(±0.5)</t>
  </si>
  <si>
    <t>BIL.PAS.VBA{I,CHF,FUN,T}=SUM(BIL.PAS.VBA{I,CHF,BAN,T},BIL.PAS.VBA{I,CHF,FVT,T},BIL.PAS.VBA{I,CHF,SNB,T})(±0.5)</t>
  </si>
  <si>
    <t>BIL.PAS.VBA{I,CHF,FUN,ASI}=SUM(BIL.PAS.VBA{I,CHF,BAN,ASI},BIL.PAS.VBA{I,CHF,FVT,ASI},BIL.PAS.VBA{I,CHF,SNB,ASI})(±0.5)</t>
  </si>
  <si>
    <t>BIL.PAS.VBA{I,CHF,FUN,KUE}=SUM(BIL.PAS.VBA{I,CHF,BAN,KUE},BIL.PAS.VBA{I,CHF,FVT,KUE},BIL.PAS.VBA{I,CHF,SNB,KUE})(±0.5)</t>
  </si>
  <si>
    <t>BIL.PAS.VBA{I,CHF,FUN,RLZ}=SUM(BIL.PAS.VBA{I,CHF,BAN,RLZ},BIL.PAS.VBA{I,CHF,FVT,RLZ},BIL.PAS.VBA{I,CHF,SNB,RLZ})(±0.5)</t>
  </si>
  <si>
    <t>BIL.PAS.WFG{I,CHF,FUN}=SUM(BIL.PAS.WFG{I,CHF,BAN},BIL.PAS.WFG{I,CHF,FVT},BIL.PAS.WFG{I,CHF,FVW},BIL.PAS.WFG{I,CHF,SNB},BIL.PAS.WFG{I,CHF,VPK})(±0.5)</t>
  </si>
  <si>
    <t>BIL.PAS.VKE{I,CHF,FUN}=SUM(BIL.PAS.VKE{I,CHF,FVT},BIL.PAS.VKE{I,CHF,FVW},BIL.PAS.VKE{I,CHF,VPK})(±0.5)</t>
  </si>
  <si>
    <t>BIL.PAS.VKE.KOV{I,CHF,FUN,T,T}=SUM(BIL.PAS.VKE.KOV{I,CHF,FVT,T,T},BIL.PAS.VKE.KOV{I,CHF,FVW,T,T},BIL.PAS.VKE.KOV{I,CHF,VPK,T,T})(±0.5)</t>
  </si>
  <si>
    <t>BIL.PAS.VKE.KOV{I,CHF,FUN,ASI,T}=SUM(BIL.PAS.VKE.KOV{I,CHF,FVT,ASI,T},BIL.PAS.VKE.KOV{I,CHF,FVW,ASI,T},BIL.PAS.VKE.KOV{I,CHF,VPK,ASI,T})(±0.5)</t>
  </si>
  <si>
    <t>BIL.PAS.VKE.KOV{I,CHF,FUN,KUE,T}=SUM(BIL.PAS.VKE.KOV{I,CHF,FVT,KUE,T},BIL.PAS.VKE.KOV{I,CHF,FVW,KUE,T},BIL.PAS.VKE.KOV{I,CHF,VPK,KUE,T})(±0.5)</t>
  </si>
  <si>
    <t>BIL.PAS.VKE.KOV{I,CHF,FUN,KUE,UEB}=SUM(BIL.PAS.VKE.KOV{I,CHF,FVT,KUE,UEB},BIL.PAS.VKE.KOV{I,CHF,FVW,KUE,UEB},BIL.PAS.VKE.KOV{I,CHF,VPK,KUE,UEB})(±0.5)</t>
  </si>
  <si>
    <t>BIL.PAS.VKE.KOV{I,CHF,FUN,KUE,NUE}=SUM(BIL.PAS.VKE.KOV{I,CHF,FVT,KUE,NUE},BIL.PAS.VKE.KOV{I,CHF,FVW,KUE,NUE},BIL.PAS.VKE.KOV{I,CHF,VPK,KUE,NUE})(±0.5)</t>
  </si>
  <si>
    <t>BIL.PAS.VKE.KOV.CAG{I,CHF,FUN,KUE,NUE}=SUM(BIL.PAS.VKE.KOV.CAG{I,CHF,FVT,KUE,NUE},BIL.PAS.VKE.KOV.CAG{I,CHF,FVW,KUE,NUE},BIL.PAS.VKE.KOV.CAG{I,CHF,VPK,KUE,NUE})(±0.5)</t>
  </si>
  <si>
    <t>BIL.PAS.VKE.KOV{I,CHF,FUN,RLZ,T}=SUM(BIL.PAS.VKE.KOV{I,CHF,FVT,RLZ,T},BIL.PAS.VKE.KOV{I,CHF,FVW,RLZ,T},BIL.PAS.VKE.KOV{I,CHF,VPK,RLZ,T})(±0.5)</t>
  </si>
  <si>
    <t>BIL.PAS.VKE.KOV{I,CHF,FUN,B1M,T}=SUM(BIL.PAS.VKE.KOV{I,CHF,FVT,B1M,T},BIL.PAS.VKE.KOV{I,CHF,FVW,B1M,T},BIL.PAS.VKE.KOV{I,CHF,VPK,B1M,T})(±0.5)</t>
  </si>
  <si>
    <t>BIL.PAS.VKE.KOV{I,CHF,FUN,M13,T}=SUM(BIL.PAS.VKE.KOV{I,CHF,FVT,M13,T},BIL.PAS.VKE.KOV{I,CHF,FVW,M13,T},BIL.PAS.VKE.KOV{I,CHF,VPK,M13,T})(±0.5)</t>
  </si>
  <si>
    <t>BIL.PAS.VKE.KOV{I,CHF,FUN,M31,T}=SUM(BIL.PAS.VKE.KOV{I,CHF,FVT,M31,T},BIL.PAS.VKE.KOV{I,CHF,FVW,M31,T},BIL.PAS.VKE.KOV{I,CHF,VPK,M31,T})(±0.5)</t>
  </si>
  <si>
    <t>BIL.PAS.VKE.KOV{I,CHF,FUN,J15,T}=SUM(BIL.PAS.VKE.KOV{I,CHF,FVT,J15,T},BIL.PAS.VKE.KOV{I,CHF,FVW,J15,T},BIL.PAS.VKE.KOV{I,CHF,VPK,J15,T})(±0.5)</t>
  </si>
  <si>
    <t>BIL.PAS.VKE.KOV{I,CHF,FUN,U5J,T}=SUM(BIL.PAS.VKE.KOV{I,CHF,FVT,U5J,T},BIL.PAS.VKE.KOV{I,CHF,FVW,U5J,T},BIL.PAS.VKE.KOV{I,CHF,VPK,U5J,T})(±0.5)</t>
  </si>
  <si>
    <t>BIL.PAS.VKE.KOV.GMP{I,CHF,FUN}=SUM(BIL.PAS.VKE.KOV.GMP{I,CHF,FVT},BIL.PAS.VKE.KOV.GMP{I,CHF,FVW},BIL.PAS.VKE.KOV.GMP{I,CHF,VPK})(±0.5)</t>
  </si>
  <si>
    <t>BIL.PAS.HGE{I,CHF,FUN}=SUM(BIL.PAS.HGE{I,CHF,BAN},BIL.PAS.HGE{I,CHF,FVT},BIL.PAS.HGE{I,CHF,FVW},BIL.PAS.HGE{I,CHF,SNB},BIL.PAS.HGE{I,CHF,VPK})(±0.5)</t>
  </si>
  <si>
    <t>BIL.PAS.WBW{I,CHF,FUN}=SUM(BIL.PAS.WBW{I,CHF,BAN},BIL.PAS.WBW{I,CHF,FVT},BIL.PAS.WBW{I,CHF,FVW},BIL.PAS.WBW{I,CHF,SNB},BIL.PAS.WBW{I,CHF,VPK})(±0.5)</t>
  </si>
  <si>
    <t>BIL.PAS.FFV{I,CHF,FUN}=SUM(BIL.PAS.FFV{I,CHF,BAN},BIL.PAS.FFV{I,CHF,FVT},BIL.PAS.FFV{I,CHF,FVW},BIL.PAS.FFV{I,CHF,SNB},BIL.PAS.FFV{I,CHF,VPK})(±0.5)</t>
  </si>
  <si>
    <t>BIL.PAS.KOB{I,CHF,FUN}=SUM(BIL.PAS.KOB{I,CHF,BAN},BIL.PAS.KOB{I,CHF,FVT},BIL.PAS.KOB{I,CHF,FVW},BIL.PAS.KOB{I,CHF,SNB},BIL.PAS.KOB{I,CHF,VPK})(±0.5)</t>
  </si>
  <si>
    <t>BIL.PAS.APF{I,CHF,FUN}=SUM(BIL.PAS.APF{I,CHF,BAN})(±0.5)</t>
  </si>
  <si>
    <t>BIL.PAS.APF.DPZ{I,CHF,FUN}=SUM(BIL.PAS.APF.DPZ{I,CHF,BAN})(±0.5)</t>
  </si>
  <si>
    <t>BIL.PAS.APF.DEZ{I,CHF,FUN}=SUM(BIL.PAS.APF.DEZ{I,CHF,BAN})(±0.5)</t>
  </si>
  <si>
    <t>BIL.PAS.AUP{I,CHF,FUN}=SUM(BIL.PAS.AUP{I,CHF,BAN},BIL.PAS.AUP{I,CHF,FVT},BIL.PAS.AUP{I,CHF,FVW},BIL.PAS.AUP{I,CHF,SNB},BIL.PAS.AUP{I,CHF,VPK})(±0.5)</t>
  </si>
  <si>
    <t>BIL.PAS.AUP.NML{I,CHF,FUN}=SUM(BIL.PAS.AUP.NML{I,CHF,BAN},BIL.PAS.AUP.NML{I,CHF,FVT},BIL.PAS.AUP.NML{I,CHF,FVW},BIL.PAS.AUP.NML{I,CHF,SNB},BIL.PAS.AUP.NML{I,CHF,VPK})(±0.5)</t>
  </si>
  <si>
    <t>BIL.PAS.TOT{I,CHF,FUN}=SUM(BIL.PAS.TOT{I,CHF,BAN},BIL.PAS.TOT{I,CHF,FVT},BIL.PAS.TOT{I,CHF,FVW},BIL.PAS.TOT{I,CHF,SNB},BIL.PAS.TOT{I,CHF,VPK})(±0.5)</t>
  </si>
  <si>
    <t>BIL.PAS.WFG{I,CHF,OEH}=SUM(BIL.PAS.WFG{I,CHF,BUN},BIL.PAS.WFG{I,CHF,GEM},BIL.PAS.WFG{I,CHF,KAN})(±0.5)</t>
  </si>
  <si>
    <t>BIL.PAS.VKE{I,CHF,OEH}=SUM(BIL.PAS.VKE{I,CHF,BUN},BIL.PAS.VKE{I,CHF,GEM},BIL.PAS.VKE{I,CHF,KAN})(±0.5)</t>
  </si>
  <si>
    <t>BIL.PAS.VKE.KOV{I,CHF,OEH,T,T}=SUM(BIL.PAS.VKE.KOV{I,CHF,BUN,T,T},BIL.PAS.VKE.KOV{I,CHF,GEM,T,T},BIL.PAS.VKE.KOV{I,CHF,KAN,T,T})(±0.5)</t>
  </si>
  <si>
    <t>BIL.PAS.VKE.KOV{I,CHF,OEH,ASI,T}=SUM(BIL.PAS.VKE.KOV{I,CHF,BUN,ASI,T},BIL.PAS.VKE.KOV{I,CHF,GEM,ASI,T},BIL.PAS.VKE.KOV{I,CHF,KAN,ASI,T})(±0.5)</t>
  </si>
  <si>
    <t>BIL.PAS.VKE.KOV{I,CHF,OEH,KUE,T}=SUM(BIL.PAS.VKE.KOV{I,CHF,BUN,KUE,T},BIL.PAS.VKE.KOV{I,CHF,GEM,KUE,T},BIL.PAS.VKE.KOV{I,CHF,KAN,KUE,T})(±0.5)</t>
  </si>
  <si>
    <t>BIL.PAS.VKE.KOV{I,CHF,OEH,KUE,UEB}=SUM(BIL.PAS.VKE.KOV{I,CHF,BUN,KUE,UEB},BIL.PAS.VKE.KOV{I,CHF,GEM,KUE,UEB},BIL.PAS.VKE.KOV{I,CHF,KAN,KUE,UEB})(±0.5)</t>
  </si>
  <si>
    <t>BIL.PAS.VKE.KOV{I,CHF,OEH,KUE,NUE}=SUM(BIL.PAS.VKE.KOV{I,CHF,BUN,KUE,NUE},BIL.PAS.VKE.KOV{I,CHF,GEM,KUE,NUE},BIL.PAS.VKE.KOV{I,CHF,KAN,KUE,NUE})(±0.5)</t>
  </si>
  <si>
    <t>BIL.PAS.VKE.KOV.CAG{I,CHF,OEH,KUE,NUE}=SUM(BIL.PAS.VKE.KOV.CAG{I,CHF,BUN,KUE,NUE},BIL.PAS.VKE.KOV.CAG{I,CHF,GEM,KUE,NUE},BIL.PAS.VKE.KOV.CAG{I,CHF,KAN,KUE,NUE})(±0.5)</t>
  </si>
  <si>
    <t>BIL.PAS.VKE.KOV{I,CHF,OEH,RLZ,T}=SUM(BIL.PAS.VKE.KOV{I,CHF,BUN,RLZ,T},BIL.PAS.VKE.KOV{I,CHF,GEM,RLZ,T},BIL.PAS.VKE.KOV{I,CHF,KAN,RLZ,T})(±0.5)</t>
  </si>
  <si>
    <t>BIL.PAS.VKE.KOV{I,CHF,OEH,B1M,T}=SUM(BIL.PAS.VKE.KOV{I,CHF,BUN,B1M,T},BIL.PAS.VKE.KOV{I,CHF,GEM,B1M,T},BIL.PAS.VKE.KOV{I,CHF,KAN,B1M,T})(±0.5)</t>
  </si>
  <si>
    <t>BIL.PAS.VKE.KOV{I,CHF,OEH,M13,T}=SUM(BIL.PAS.VKE.KOV{I,CHF,BUN,M13,T},BIL.PAS.VKE.KOV{I,CHF,GEM,M13,T},BIL.PAS.VKE.KOV{I,CHF,KAN,M13,T})(±0.5)</t>
  </si>
  <si>
    <t>BIL.PAS.VKE.KOV{I,CHF,OEH,M31,T}=SUM(BIL.PAS.VKE.KOV{I,CHF,BUN,M31,T},BIL.PAS.VKE.KOV{I,CHF,GEM,M31,T},BIL.PAS.VKE.KOV{I,CHF,KAN,M31,T})(±0.5)</t>
  </si>
  <si>
    <t>BIL.PAS.VKE.KOV{I,CHF,OEH,J15,T}=SUM(BIL.PAS.VKE.KOV{I,CHF,BUN,J15,T},BIL.PAS.VKE.KOV{I,CHF,GEM,J15,T},BIL.PAS.VKE.KOV{I,CHF,KAN,J15,T})(±0.5)</t>
  </si>
  <si>
    <t>BIL.PAS.VKE.KOV{I,CHF,OEH,U5J,T}=SUM(BIL.PAS.VKE.KOV{I,CHF,BUN,U5J,T},BIL.PAS.VKE.KOV{I,CHF,GEM,U5J,T},BIL.PAS.VKE.KOV{I,CHF,KAN,U5J,T})(±0.5)</t>
  </si>
  <si>
    <t>BIL.PAS.VKE.KOV.GMP{I,CHF,OEH}=SUM(BIL.PAS.VKE.KOV.GMP{I,CHF,BUN},BIL.PAS.VKE.KOV.GMP{I,CHF,GEM},BIL.PAS.VKE.KOV.GMP{I,CHF,KAN})(±0.5)</t>
  </si>
  <si>
    <t>BIL.PAS.HGE{I,CHF,OEH}=SUM(BIL.PAS.HGE{I,CHF,BUN},BIL.PAS.HGE{I,CHF,GEM},BIL.PAS.HGE{I,CHF,KAN})(±0.5)</t>
  </si>
  <si>
    <t>BIL.PAS.WBW{I,CHF,OEH}=SUM(BIL.PAS.WBW{I,CHF,BUN},BIL.PAS.WBW{I,CHF,GEM},BIL.PAS.WBW{I,CHF,KAN})(±0.5)</t>
  </si>
  <si>
    <t>BIL.PAS.FFV{I,CHF,OEH}=SUM(BIL.PAS.FFV{I,CHF,BUN},BIL.PAS.FFV{I,CHF,GEM},BIL.PAS.FFV{I,CHF,KAN})(±0.5)</t>
  </si>
  <si>
    <t>BIL.PAS.KOB{I,CHF,OEH}=SUM(BIL.PAS.KOB{I,CHF,BUN},BIL.PAS.KOB{I,CHF,GEM},BIL.PAS.KOB{I,CHF,KAN})(±0.5)</t>
  </si>
  <si>
    <t>BIL.PAS.AUP{I,CHF,OEH}=SUM(BIL.PAS.AUP{I,CHF,BUN},BIL.PAS.AUP{I,CHF,GEM},BIL.PAS.AUP{I,CHF,KAN})(±0.5)</t>
  </si>
  <si>
    <t>BIL.PAS.AUP.NML{I,CHF,OEH}=SUM(BIL.PAS.AUP.NML{I,CHF,BUN},BIL.PAS.AUP.NML{I,CHF,GEM},BIL.PAS.AUP.NML{I,CHF,KAN})(±0.5)</t>
  </si>
  <si>
    <t>BIL.PAS.TOT{I,CHF,OEH}=SUM(BIL.PAS.TOT{I,CHF,BUN},BIL.PAS.TOT{I,CHF,GEM},BIL.PAS.TOT{I,CHF,KAN})(±0.5)</t>
  </si>
  <si>
    <t>BIL.PAS.WFG{I,CHF,FVW}&gt;=SUM(BIL.PAS.WFG{I,CHF,KAI})(±0.5)</t>
  </si>
  <si>
    <t>BIL.PAS.VKE{I,CHF,FVW}&gt;=SUM(BIL.PAS.VKE{I,CHF,KAI})(±0.5)</t>
  </si>
  <si>
    <t>BIL.PAS.VKE.KOV{I,CHF,FVW,T,T}&gt;=SUM(BIL.PAS.VKE.KOV{I,CHF,KAI,T,T})(±0.5)</t>
  </si>
  <si>
    <t>BIL.PAS.VKE.KOV{I,CHF,FVW,ASI,T}&gt;=SUM(BIL.PAS.VKE.KOV{I,CHF,KAI,ASI,T})(±0.5)</t>
  </si>
  <si>
    <t>BIL.PAS.VKE.KOV{I,CHF,FVW,KUE,T}&gt;=SUM(BIL.PAS.VKE.KOV{I,CHF,KAI,KUE,T})(±0.5)</t>
  </si>
  <si>
    <t>BIL.PAS.VKE.KOV{I,CHF,FVW,KUE,UEB}&gt;=SUM(BIL.PAS.VKE.KOV{I,CHF,KAI,KUE,UEB})(±0.5)</t>
  </si>
  <si>
    <t>BIL.PAS.VKE.KOV{I,CHF,FVW,KUE,NUE}&gt;=SUM(BIL.PAS.VKE.KOV{I,CHF,KAI,KUE,NUE})(±0.5)</t>
  </si>
  <si>
    <t>BIL.PAS.VKE.KOV.CAG{I,CHF,FVW,KUE,NUE}&gt;=SUM(BIL.PAS.VKE.KOV.CAG{I,CHF,KAI,KUE,NUE})(±0.5)</t>
  </si>
  <si>
    <t>BIL.PAS.VKE.KOV{I,CHF,FVW,RLZ,T}&gt;=SUM(BIL.PAS.VKE.KOV{I,CHF,KAI,RLZ,T})(±0.5)</t>
  </si>
  <si>
    <t>BIL.PAS.VKE.KOV{I,CHF,FVW,B1M,T}&gt;=SUM(BIL.PAS.VKE.KOV{I,CHF,KAI,B1M,T})(±0.5)</t>
  </si>
  <si>
    <t>BIL.PAS.VKE.KOV{I,CHF,FVW,M13,T}&gt;=SUM(BIL.PAS.VKE.KOV{I,CHF,KAI,M13,T})(±0.5)</t>
  </si>
  <si>
    <t>BIL.PAS.VKE.KOV{I,CHF,FVW,M31,T}&gt;=SUM(BIL.PAS.VKE.KOV{I,CHF,KAI,M31,T})(±0.5)</t>
  </si>
  <si>
    <t>BIL.PAS.VKE.KOV{I,CHF,FVW,J15,T}&gt;=SUM(BIL.PAS.VKE.KOV{I,CHF,KAI,J15,T})(±0.5)</t>
  </si>
  <si>
    <t>BIL.PAS.VKE.KOV{I,CHF,FVW,U5J,T}&gt;=SUM(BIL.PAS.VKE.KOV{I,CHF,KAI,U5J,T})(±0.5)</t>
  </si>
  <si>
    <t>BIL.PAS.VKE.KOV.GMP{I,CHF,FVW}&gt;=SUM(BIL.PAS.VKE.KOV.GMP{I,CHF,KAI})(±0.5)</t>
  </si>
  <si>
    <t>BIL.PAS.HGE{I,CHF,FVW}&gt;=SUM(BIL.PAS.HGE{I,CHF,KAI})(±0.5)</t>
  </si>
  <si>
    <t>BIL.PAS.WBW{I,CHF,FVW}&gt;=SUM(BIL.PAS.WBW{I,CHF,KAI})(±0.5)</t>
  </si>
  <si>
    <t>BIL.PAS.FFV{I,CHF,FVW}&gt;=SUM(BIL.PAS.FFV{I,CHF,KAI})(±0.5)</t>
  </si>
  <si>
    <t>BIL.PAS.KOB{I,CHF,FVW}&gt;=SUM(BIL.PAS.KOB{I,CHF,KAI})(±0.5)</t>
  </si>
  <si>
    <t>BIL.PAS.AUP{I,CHF,FVW}&gt;=SUM(BIL.PAS.AUP{I,CHF,KAI})(±0.5)</t>
  </si>
  <si>
    <t>BIL.PAS.AUP.NML{I,CHF,FVW}&gt;=SUM(BIL.PAS.AUP.NML{I,CHF,KAI})(±0.5)</t>
  </si>
  <si>
    <t>BIL.PAS.TOT{I,CHF,FVW}&gt;=SUM(BIL.PAS.TOT{I,CHF,KAI})(±0.5)</t>
  </si>
  <si>
    <t>BIL.PAS.WFG{I,CHF,VPK}&gt;=SUM(BIL.PAS.WFG{I,CHF,PKA})(±0.5)</t>
  </si>
  <si>
    <t>BIL.PAS.VKE{I,CHF,VPK}&gt;=SUM(BIL.PAS.VKE{I,CHF,PKA})(±0.5)</t>
  </si>
  <si>
    <t>BIL.PAS.VKE.KOV{I,CHF,VPK,T,T}&gt;=SUM(BIL.PAS.VKE.KOV{I,CHF,PKA,T,T})(±0.5)</t>
  </si>
  <si>
    <t>BIL.PAS.VKE.KOV{I,CHF,VPK,ASI,T}&gt;=SUM(BIL.PAS.VKE.KOV{I,CHF,PKA,ASI,T})(±0.5)</t>
  </si>
  <si>
    <t>BIL.PAS.VKE.KOV{I,CHF,VPK,KUE,T}&gt;=SUM(BIL.PAS.VKE.KOV{I,CHF,PKA,KUE,T})(±0.5)</t>
  </si>
  <si>
    <t>BIL.PAS.VKE.KOV{I,CHF,VPK,KUE,UEB}&gt;=SUM(BIL.PAS.VKE.KOV{I,CHF,PKA,KUE,UEB})(±0.5)</t>
  </si>
  <si>
    <t>BIL.PAS.VKE.KOV{I,CHF,VPK,KUE,NUE}&gt;=SUM(BIL.PAS.VKE.KOV{I,CHF,PKA,KUE,NUE})(±0.5)</t>
  </si>
  <si>
    <t>BIL.PAS.VKE.KOV.CAG{I,CHF,VPK,KUE,NUE}&gt;=SUM(BIL.PAS.VKE.KOV.CAG{I,CHF,PKA,KUE,NUE})(±0.5)</t>
  </si>
  <si>
    <t>BIL.PAS.VKE.KOV{I,CHF,VPK,RLZ,T}&gt;=SUM(BIL.PAS.VKE.KOV{I,CHF,PKA,RLZ,T})(±0.5)</t>
  </si>
  <si>
    <t>BIL.PAS.VKE.KOV{I,CHF,VPK,B1M,T}&gt;=SUM(BIL.PAS.VKE.KOV{I,CHF,PKA,B1M,T})(±0.5)</t>
  </si>
  <si>
    <t>BIL.PAS.VKE.KOV{I,CHF,VPK,M13,T}&gt;=SUM(BIL.PAS.VKE.KOV{I,CHF,PKA,M13,T})(±0.5)</t>
  </si>
  <si>
    <t>BIL.PAS.VKE.KOV{I,CHF,VPK,M31,T}&gt;=SUM(BIL.PAS.VKE.KOV{I,CHF,PKA,M31,T})(±0.5)</t>
  </si>
  <si>
    <t>BIL.PAS.VKE.KOV{I,CHF,VPK,J15,T}&gt;=SUM(BIL.PAS.VKE.KOV{I,CHF,PKA,J15,T})(±0.5)</t>
  </si>
  <si>
    <t>BIL.PAS.VKE.KOV{I,CHF,VPK,U5J,T}&gt;=SUM(BIL.PAS.VKE.KOV{I,CHF,PKA,U5J,T})(±0.5)</t>
  </si>
  <si>
    <t>BIL.PAS.VKE.KOV.GMP{I,CHF,VPK}&gt;=SUM(BIL.PAS.VKE.KOV.GMP{I,CHF,PKA})(±0.5)</t>
  </si>
  <si>
    <t>BIL.PAS.HGE{I,CHF,VPK}&gt;=SUM(BIL.PAS.HGE{I,CHF,PKA})(±0.5)</t>
  </si>
  <si>
    <t>BIL.PAS.WBW{I,CHF,VPK}&gt;=SUM(BIL.PAS.WBW{I,CHF,PKA})(±0.5)</t>
  </si>
  <si>
    <t>BIL.PAS.FFV{I,CHF,VPK}&gt;=SUM(BIL.PAS.FFV{I,CHF,PKA})(±0.5)</t>
  </si>
  <si>
    <t>BIL.PAS.KOB{I,CHF,VPK}&gt;=SUM(BIL.PAS.KOB{I,CHF,PKA})(±0.5)</t>
  </si>
  <si>
    <t>BIL.PAS.AUP{I,CHF,VPK}&gt;=SUM(BIL.PAS.AUP{I,CHF,PKA})(±0.5)</t>
  </si>
  <si>
    <t>BIL.PAS.AUP.NML{I,CHF,VPK}&gt;=SUM(BIL.PAS.AUP.NML{I,CHF,PKA})(±0.5)</t>
  </si>
  <si>
    <t>BIL.PAS.TOT{I,CHF,VPK}&gt;=SUM(BIL.PAS.TOT{I,CHF,PKA})(±0.5)</t>
  </si>
  <si>
    <t>BIL.PAS.VKE.KOV{I,CHF,NFU,KUE,T}=SUM(BIL.PAS.VKE.KOV{I,CHF,NFU,KUE,NUE},BIL.PAS.VKE.KOV{I,CHF,NFU,KUE,UEB})(±0.5)</t>
  </si>
  <si>
    <t>BIL.PAS.VKE.KOV{I,CHF,FUN,KUE,T}=SUM(BIL.PAS.VKE.KOV{I,CHF,FUN,KUE,NUE},BIL.PAS.VKE.KOV{I,CHF,FUN,KUE,UEB})(±0.5)</t>
  </si>
  <si>
    <t>BIL.PAS.VKE.KOV{I,CHF,FVW,KUE,T}=SUM(BIL.PAS.VKE.KOV{I,CHF,FVW,KUE,NUE},BIL.PAS.VKE.KOV{I,CHF,FVW,KUE,UEB})(±0.5)</t>
  </si>
  <si>
    <t>BIL.PAS.VKE.KOV{I,CHF,KAI,KUE,T}=SUM(BIL.PAS.VKE.KOV{I,CHF,KAI,KUE,NUE},BIL.PAS.VKE.KOV{I,CHF,KAI,KUE,UEB})(±0.5)</t>
  </si>
  <si>
    <t>BIL.PAS.VKE.KOV{I,CHF,VPK,KUE,T}=SUM(BIL.PAS.VKE.KOV{I,CHF,VPK,KUE,NUE},BIL.PAS.VKE.KOV{I,CHF,VPK,KUE,UEB})(±0.5)</t>
  </si>
  <si>
    <t>BIL.PAS.VKE.KOV{I,CHF,PKA,KUE,T}=SUM(BIL.PAS.VKE.KOV{I,CHF,PKA,KUE,NUE},BIL.PAS.VKE.KOV{I,CHF,PKA,KUE,UEB})(±0.5)</t>
  </si>
  <si>
    <t>BIL.PAS.VKE.KOV{I,CHF,FVT,KUE,T}=SUM(BIL.PAS.VKE.KOV{I,CHF,FVT,KUE,NUE},BIL.PAS.VKE.KOV{I,CHF,FVT,KUE,UEB})(±0.5)</t>
  </si>
  <si>
    <t>BIL.PAS.VKE.KOV{I,CHF,OEH,KUE,T}=SUM(BIL.PAS.VKE.KOV{I,CHF,OEH,KUE,NUE},BIL.PAS.VKE.KOV{I,CHF,OEH,KUE,UEB})(±0.5)</t>
  </si>
  <si>
    <t>BIL.PAS.VKE.KOV{I,CHF,BUN,KUE,T}=SUM(BIL.PAS.VKE.KOV{I,CHF,BUN,KUE,NUE},BIL.PAS.VKE.KOV{I,CHF,BUN,KUE,UEB})(±0.5)</t>
  </si>
  <si>
    <t>BIL.PAS.VKE.KOV{I,CHF,KAN,KUE,T}=SUM(BIL.PAS.VKE.KOV{I,CHF,KAN,KUE,NUE},BIL.PAS.VKE.KOV{I,CHF,KAN,KUE,UEB})(±0.5)</t>
  </si>
  <si>
    <t>BIL.PAS.VKE.KOV{I,CHF,GEM,KUE,T}=SUM(BIL.PAS.VKE.KOV{I,CHF,GEM,KUE,NUE},BIL.PAS.VKE.KOV{I,CHF,GEM,KUE,UEB})(±0.5)</t>
  </si>
  <si>
    <t>BIL.PAS.VKE.KOV{I,CHF,SOZ,KUE,T}=SUM(BIL.PAS.VKE.KOV{I,CHF,SOZ,KUE,NUE},BIL.PAS.VKE.KOV{I,CHF,SOZ,KUE,UEB})(±0.5)</t>
  </si>
  <si>
    <t>BIL.PAS.VKE.KOV{I,CHF,PHA,KUE,T}=SUM(BIL.PAS.VKE.KOV{I,CHF,PHA,KUE,NUE},BIL.PAS.VKE.KOV{I,CHF,PHA,KUE,UEB})(±0.5)</t>
  </si>
  <si>
    <t>BIL.PAS.VKE.KOV{I,CHF,POE,KUE,T}=SUM(BIL.PAS.VKE.KOV{I,CHF,POE,KUE,NUE},BIL.PAS.VKE.KOV{I,CHF,POE,KUE,UEB})(±0.5)</t>
  </si>
  <si>
    <t>BIL.PAS.VKE.KOV{I,CHF,U,KUE,T}=SUM(BIL.PAS.VKE.KOV{I,CHF,U,KUE,NUE},BIL.PAS.VKE.KOV{I,CHF,U,KUE,UEB})(±0.5)</t>
  </si>
  <si>
    <t>BIL.PAS.VKE.KOV{I,CHF,T,KUE,T}=SUM(BIL.PAS.VKE.KOV{I,CHF,T,KUE,NUE},BIL.PAS.VKE.KOV{I,CHF,T,KUE,UEB})(±0.5)</t>
  </si>
  <si>
    <t>BIL.PAS.TOT{I,CHF,NFU}=SUM(BIL.PAS.AUP{I,CHF,NFU},BIL.PAS.FFV{I,CHF,NFU},BIL.PAS.HGE{I,CHF,NFU},BIL.PAS.KOB{I,CHF,NFU},BIL.PAS.VKE{I,CHF,NFU},BIL.PAS.WBW{I,CHF,NFU},BIL.PAS.WFG{I,CHF,NFU})(±0.5)</t>
  </si>
  <si>
    <t>BIL.PAS.TOT{I,CHF,FUN}=SUM(BIL.PAS.APF{I,CHF,FUN},BIL.PAS.AUP{I,CHF,FUN},BIL.PAS.FFV{I,CHF,FUN},BIL.PAS.HGE{I,CHF,FUN},BIL.PAS.KOB{I,CHF,FUN},BIL.PAS.VBA{I,CHF,FUN,T},BIL.PAS.VKE{I,CHF,FUN},BIL.PAS.WBW{I,CHF,FUN},BIL.PAS.WFG{I,CHF,FUN})(±0.5)</t>
  </si>
  <si>
    <t>BIL.PAS.TOT{I,CHF,SNB}=SUM(BIL.PAS.AUP{I,CHF,SNB},BIL.PAS.FFV{I,CHF,SNB},BIL.PAS.HGE{I,CHF,SNB},BIL.PAS.KOB{I,CHF,SNB},BIL.PAS.VBA{I,CHF,SNB,T},BIL.PAS.WBW{I,CHF,SNB},BIL.PAS.WFG{I,CHF,SNB})(±0.5)</t>
  </si>
  <si>
    <t>BIL.PAS.TOT{I,CHF,BAN}=SUM(BIL.PAS.APF{I,CHF,BAN},BIL.PAS.AUP{I,CHF,BAN},BIL.PAS.FFV{I,CHF,BAN},BIL.PAS.HGE{I,CHF,BAN},BIL.PAS.KOB{I,CHF,BAN},BIL.PAS.VBA{I,CHF,BAN,T},BIL.PAS.WBW{I,CHF,BAN},BIL.PAS.WFG{I,CHF,BAN})(±0.5)</t>
  </si>
  <si>
    <t>BIL.PAS.TOT{I,CHF,FVW}=SUM(BIL.PAS.AUP{I,CHF,FVW},BIL.PAS.FFV{I,CHF,FVW},BIL.PAS.HGE{I,CHF,FVW},BIL.PAS.KOB{I,CHF,FVW},BIL.PAS.VKE{I,CHF,FVW},BIL.PAS.WBW{I,CHF,FVW},BIL.PAS.WFG{I,CHF,FVW})(±0.5)</t>
  </si>
  <si>
    <t>BIL.PAS.TOT{I,CHF,KAI}=SUM(BIL.PAS.AUP{I,CHF,KAI},BIL.PAS.FFV{I,CHF,KAI},BIL.PAS.HGE{I,CHF,KAI},BIL.PAS.KOB{I,CHF,KAI},BIL.PAS.VKE{I,CHF,KAI},BIL.PAS.WBW{I,CHF,KAI},BIL.PAS.WFG{I,CHF,KAI})(±0.5)</t>
  </si>
  <si>
    <t>BIL.PAS.TOT{I,CHF,VPK}=SUM(BIL.PAS.AUP{I,CHF,VPK},BIL.PAS.FFV{I,CHF,VPK},BIL.PAS.HGE{I,CHF,VPK},BIL.PAS.KOB{I,CHF,VPK},BIL.PAS.VKE{I,CHF,VPK},BIL.PAS.WBW{I,CHF,VPK},BIL.PAS.WFG{I,CHF,VPK})(±0.5)</t>
  </si>
  <si>
    <t>BIL.PAS.TOT{I,CHF,PKA}=SUM(BIL.PAS.AUP{I,CHF,PKA},BIL.PAS.FFV{I,CHF,PKA},BIL.PAS.HGE{I,CHF,PKA},BIL.PAS.KOB{I,CHF,PKA},BIL.PAS.VKE{I,CHF,PKA},BIL.PAS.WBW{I,CHF,PKA},BIL.PAS.WFG{I,CHF,PKA})(±0.5)</t>
  </si>
  <si>
    <t>BIL.PAS.TOT{I,CHF,FVT}=SUM(BIL.PAS.AUP{I,CHF,FVT},BIL.PAS.FFV{I,CHF,FVT},BIL.PAS.HGE{I,CHF,FVT},BIL.PAS.KOB{I,CHF,FVT},BIL.PAS.VBA{I,CHF,FVT,T},BIL.PAS.VKE{I,CHF,FVT},BIL.PAS.WBW{I,CHF,FVT},BIL.PAS.WFG{I,CHF,FVT})(±0.5)</t>
  </si>
  <si>
    <t>BIL.PAS.TOT{I,CHF,OEH}=SUM(BIL.PAS.AUP{I,CHF,OEH},BIL.PAS.FFV{I,CHF,OEH},BIL.PAS.HGE{I,CHF,OEH},BIL.PAS.KOB{I,CHF,OEH},BIL.PAS.VKE{I,CHF,OEH},BIL.PAS.WBW{I,CHF,OEH},BIL.PAS.WFG{I,CHF,OEH})(±0.5)</t>
  </si>
  <si>
    <t>BIL.PAS.TOT{I,CHF,BUN}=SUM(BIL.PAS.AUP{I,CHF,BUN},BIL.PAS.FFV{I,CHF,BUN},BIL.PAS.HGE{I,CHF,BUN},BIL.PAS.KOB{I,CHF,BUN},BIL.PAS.VKE{I,CHF,BUN},BIL.PAS.WBW{I,CHF,BUN},BIL.PAS.WFG{I,CHF,BUN})(±0.5)</t>
  </si>
  <si>
    <t>BIL.PAS.TOT{I,CHF,KAN}=SUM(BIL.PAS.AUP{I,CHF,KAN},BIL.PAS.FFV{I,CHF,KAN},BIL.PAS.HGE{I,CHF,KAN},BIL.PAS.KOB{I,CHF,KAN},BIL.PAS.VKE{I,CHF,KAN},BIL.PAS.WBW{I,CHF,KAN},BIL.PAS.WFG{I,CHF,KAN})(±0.5)</t>
  </si>
  <si>
    <t>BIL.PAS.TOT{I,CHF,GEM}=SUM(BIL.PAS.AUP{I,CHF,GEM},BIL.PAS.FFV{I,CHF,GEM},BIL.PAS.HGE{I,CHF,GEM},BIL.PAS.KOB{I,CHF,GEM},BIL.PAS.VKE{I,CHF,GEM},BIL.PAS.WBW{I,CHF,GEM},BIL.PAS.WFG{I,CHF,GEM})(±0.5)</t>
  </si>
  <si>
    <t>BIL.PAS.TOT{I,CHF,SOZ}=SUM(BIL.PAS.AUP{I,CHF,SOZ},BIL.PAS.FFV{I,CHF,SOZ},BIL.PAS.HGE{I,CHF,SOZ},BIL.PAS.KOB{I,CHF,SOZ},BIL.PAS.VKE{I,CHF,SOZ},BIL.PAS.WBW{I,CHF,SOZ},BIL.PAS.WFG{I,CHF,SOZ})(±0.5)</t>
  </si>
  <si>
    <t>BIL.PAS.TOT{I,CHF,PHA}=SUM(BIL.PAS.AUP{I,CHF,PHA},BIL.PAS.FFV{I,CHF,PHA},BIL.PAS.HGE{I,CHF,PHA},BIL.PAS.KOB{I,CHF,PHA},BIL.PAS.VKE{I,CHF,PHA},BIL.PAS.WBW{I,CHF,PHA},BIL.PAS.WFG{I,CHF,PHA})(±0.5)</t>
  </si>
  <si>
    <t>BIL.PAS.TOT{I,CHF,POE}=SUM(BIL.PAS.AUP{I,CHF,POE},BIL.PAS.FFV{I,CHF,POE},BIL.PAS.HGE{I,CHF,POE},BIL.PAS.KOB{I,CHF,POE},BIL.PAS.VKE{I,CHF,POE},BIL.PAS.WBW{I,CHF,POE},BIL.PAS.WFG{I,CHF,POE})(±0.5)</t>
  </si>
  <si>
    <t>BIL.PAS.TOT{I,CHF,U}=SUM(BIL.PAS.APF{I,CHF,U},BIL.PAS.AUP{I,CHF,U},BIL.PAS.FFV{I,CHF,U},BIL.PAS.HGE{I,CHF,U},BIL.PAS.KOB{I,CHF,U},BIL.PAS.VKE{I,CHF,U},BIL.PAS.WBW{I,CHF,U},BIL.PAS.WFG{I,CHF,U})(±0.5)</t>
  </si>
  <si>
    <t>BIL.PAS.TOT{I,CHF,T}=SUM(BIL.PAS.APF{I,CHF,T},BIL.PAS.AUP{I,CHF,T},BIL.PAS.FFV{I,CHF,T},BIL.PAS.HGE{I,CHF,T},BIL.PAS.KOB{I,CHF,T},BIL.PAS.VBA{I,CHF,T,T},BIL.PAS.VKE{I,CHF,T},BIL.PAS.WBW{I,CHF,T},BIL.PAS.WFG{I,CHF,T})(±0.5)</t>
  </si>
  <si>
    <t>BIL.PAS.VKE.KOV{I,CHF,NFU,T,T}&gt;=BIL.PAS.VKE.KOV.CAG{I,CHF,NFU,KUE,NUE}+BIL.PAS.VKE.KOV.GMP{I,CHF,NFU}(±0.5)</t>
  </si>
  <si>
    <t>BIL.PAS.VKE.KOV{I,CHF,FUN,T,T}&gt;=BIL.PAS.VKE.KOV.CAG{I,CHF,FUN,KUE,NUE}+BIL.PAS.VKE.KOV.GMP{I,CHF,FUN}(±0.5)</t>
  </si>
  <si>
    <t>BIL.PAS.VKE.KOV{I,CHF,FVW,T,T}&gt;=BIL.PAS.VKE.KOV.CAG{I,CHF,FVW,KUE,NUE}+BIL.PAS.VKE.KOV.GMP{I,CHF,FVW}(±0.5)</t>
  </si>
  <si>
    <t>BIL.PAS.VKE.KOV{I,CHF,KAI,T,T}&gt;=BIL.PAS.VKE.KOV.CAG{I,CHF,KAI,KUE,NUE}+BIL.PAS.VKE.KOV.GMP{I,CHF,KAI}(±0.5)</t>
  </si>
  <si>
    <t>BIL.PAS.VKE.KOV{I,CHF,VPK,T,T}&gt;=BIL.PAS.VKE.KOV.CAG{I,CHF,VPK,KUE,NUE}+BIL.PAS.VKE.KOV.GMP{I,CHF,VPK}(±0.5)</t>
  </si>
  <si>
    <t>BIL.PAS.VKE.KOV{I,CHF,PKA,T,T}&gt;=BIL.PAS.VKE.KOV.CAG{I,CHF,PKA,KUE,NUE}+BIL.PAS.VKE.KOV.GMP{I,CHF,PKA}(±0.5)</t>
  </si>
  <si>
    <t>BIL.PAS.VKE.KOV{I,CHF,FVT,T,T}&gt;=BIL.PAS.VKE.KOV.CAG{I,CHF,FVT,KUE,NUE}+BIL.PAS.VKE.KOV.GMP{I,CHF,FVT}(±0.5)</t>
  </si>
  <si>
    <t>BIL.PAS.VKE.KOV{I,CHF,OEH,T,T}&gt;=BIL.PAS.VKE.KOV.CAG{I,CHF,OEH,KUE,NUE}+BIL.PAS.VKE.KOV.GMP{I,CHF,OEH}(±0.5)</t>
  </si>
  <si>
    <t>BIL.PAS.VKE.KOV{I,CHF,BUN,T,T}&gt;=BIL.PAS.VKE.KOV.CAG{I,CHF,BUN,KUE,NUE}+BIL.PAS.VKE.KOV.GMP{I,CHF,BUN}(±0.5)</t>
  </si>
  <si>
    <t>BIL.PAS.VKE.KOV{I,CHF,KAN,T,T}&gt;=BIL.PAS.VKE.KOV.CAG{I,CHF,KAN,KUE,NUE}+BIL.PAS.VKE.KOV.GMP{I,CHF,KAN}(±0.5)</t>
  </si>
  <si>
    <t>BIL.PAS.VKE.KOV{I,CHF,GEM,T,T}&gt;=BIL.PAS.VKE.KOV.CAG{I,CHF,GEM,KUE,NUE}+BIL.PAS.VKE.KOV.GMP{I,CHF,GEM}(±0.5)</t>
  </si>
  <si>
    <t>BIL.PAS.VKE.KOV{I,CHF,SOZ,T,T}&gt;=BIL.PAS.VKE.KOV.CAG{I,CHF,SOZ,KUE,NUE}+BIL.PAS.VKE.KOV.GMP{I,CHF,SOZ}(±0.5)</t>
  </si>
  <si>
    <t>BIL.PAS.VKE.KOV{I,CHF,PHA,T,T}&gt;=BIL.PAS.VKE.KOV.CAG{I,CHF,PHA,KUE,NUE}+BIL.PAS.VKE.KOV.GMP{I,CHF,PHA}(±0.5)</t>
  </si>
  <si>
    <t>BIL.PAS.VKE.KOV{I,CHF,POE,T,T}&gt;=BIL.PAS.VKE.KOV.CAG{I,CHF,POE,KUE,NUE}+BIL.PAS.VKE.KOV.GMP{I,CHF,POE}(±0.5)</t>
  </si>
  <si>
    <t>BIL.PAS.VKE.KOV{I,CHF,U,T,T}&gt;=BIL.PAS.VKE.KOV.CAG{I,CHF,U,KUE,NUE}+BIL.PAS.VKE.KOV.GMP{I,CHF,U}(±0.5)</t>
  </si>
  <si>
    <t>BIL.PAS.VKE.KOV{I,CHF,T,T,T}&gt;=BIL.PAS.VKE.KOV.CAG{I,CHF,T,KUE,NUE}+BIL.PAS.VKE.KOV.GMP{I,CHF,T}(±0.5)</t>
  </si>
  <si>
    <t>BIL.PAS.VKE.KOV{I,CHF,NFU,T,T}&gt;=BIL.PAS.VKE.KOV.GMP{I,CHF,NFU}(±0.5)</t>
  </si>
  <si>
    <t>BIL.PAS.VKE.KOV{I,CHF,FUN,T,T}&gt;=BIL.PAS.VKE.KOV.GMP{I,CHF,FUN}(±0.5)</t>
  </si>
  <si>
    <t>BIL.PAS.VKE.KOV{I,CHF,FVW,T,T}&gt;=BIL.PAS.VKE.KOV.GMP{I,CHF,FVW}(±0.5)</t>
  </si>
  <si>
    <t>BIL.PAS.VKE.KOV{I,CHF,KAI,T,T}&gt;=BIL.PAS.VKE.KOV.GMP{I,CHF,KAI}(±0.5)</t>
  </si>
  <si>
    <t>BIL.PAS.VKE.KOV{I,CHF,VPK,T,T}&gt;=BIL.PAS.VKE.KOV.GMP{I,CHF,VPK}(±0.5)</t>
  </si>
  <si>
    <t>BIL.PAS.VKE.KOV{I,CHF,PKA,T,T}&gt;=BIL.PAS.VKE.KOV.GMP{I,CHF,PKA}(±0.5)</t>
  </si>
  <si>
    <t>BIL.PAS.VKE.KOV{I,CHF,FVT,T,T}&gt;=BIL.PAS.VKE.KOV.GMP{I,CHF,FVT}(±0.5)</t>
  </si>
  <si>
    <t>BIL.PAS.VKE.KOV{I,CHF,OEH,T,T}&gt;=BIL.PAS.VKE.KOV.GMP{I,CHF,OEH}(±0.5)</t>
  </si>
  <si>
    <t>BIL.PAS.VKE.KOV{I,CHF,BUN,T,T}&gt;=BIL.PAS.VKE.KOV.GMP{I,CHF,BUN}(±0.5)</t>
  </si>
  <si>
    <t>BIL.PAS.VKE.KOV{I,CHF,KAN,T,T}&gt;=BIL.PAS.VKE.KOV.GMP{I,CHF,KAN}(±0.5)</t>
  </si>
  <si>
    <t>BIL.PAS.VKE.KOV{I,CHF,GEM,T,T}&gt;=BIL.PAS.VKE.KOV.GMP{I,CHF,GEM}(±0.5)</t>
  </si>
  <si>
    <t>BIL.PAS.VKE.KOV{I,CHF,SOZ,T,T}&gt;=BIL.PAS.VKE.KOV.GMP{I,CHF,SOZ}(±0.5)</t>
  </si>
  <si>
    <t>BIL.PAS.VKE.KOV{I,CHF,PHA,T,T}&gt;=BIL.PAS.VKE.KOV.GMP{I,CHF,PHA}(±0.5)</t>
  </si>
  <si>
    <t>BIL.PAS.VKE.KOV{I,CHF,POE,T,T}&gt;=BIL.PAS.VKE.KOV.GMP{I,CHF,POE}(±0.5)</t>
  </si>
  <si>
    <t>BIL.PAS.VKE.KOV{I,CHF,U,T,T}&gt;=BIL.PAS.VKE.KOV.GMP{I,CHF,U}(±0.5)</t>
  </si>
  <si>
    <t>BIL.PAS.VKE.KOV{I,CHF,T,T,T}&gt;=BIL.PAS.VKE.KOV.GMP{I,CHF,T}(±0.5)</t>
  </si>
  <si>
    <t>BIL.PAS.VKE.KOV{I,CHF,NFU,KUE,NUE}&gt;=BIL.PAS.VKE.KOV.CAG{I,CHF,NFU,KUE,NUE}(±0.5)</t>
  </si>
  <si>
    <t>BIL.PAS.VKE.KOV{I,CHF,FUN,KUE,NUE}&gt;=BIL.PAS.VKE.KOV.CAG{I,CHF,FUN,KUE,NUE}(±0.5)</t>
  </si>
  <si>
    <t>BIL.PAS.VKE.KOV{I,CHF,FVW,KUE,NUE}&gt;=BIL.PAS.VKE.KOV.CAG{I,CHF,FVW,KUE,NUE}(±0.5)</t>
  </si>
  <si>
    <t>BIL.PAS.VKE.KOV{I,CHF,KAI,KUE,NUE}&gt;=BIL.PAS.VKE.KOV.CAG{I,CHF,KAI,KUE,NUE}(±0.5)</t>
  </si>
  <si>
    <t>BIL.PAS.VKE.KOV{I,CHF,VPK,KUE,NUE}&gt;=BIL.PAS.VKE.KOV.CAG{I,CHF,VPK,KUE,NUE}(±0.5)</t>
  </si>
  <si>
    <t>BIL.PAS.VKE.KOV{I,CHF,PKA,KUE,NUE}&gt;=BIL.PAS.VKE.KOV.CAG{I,CHF,PKA,KUE,NUE}(±0.5)</t>
  </si>
  <si>
    <t>BIL.PAS.VKE.KOV{I,CHF,FVT,KUE,NUE}&gt;=BIL.PAS.VKE.KOV.CAG{I,CHF,FVT,KUE,NUE}(±0.5)</t>
  </si>
  <si>
    <t>BIL.PAS.VKE.KOV{I,CHF,OEH,KUE,NUE}&gt;=BIL.PAS.VKE.KOV.CAG{I,CHF,OEH,KUE,NUE}(±0.5)</t>
  </si>
  <si>
    <t>BIL.PAS.VKE.KOV{I,CHF,BUN,KUE,NUE}&gt;=BIL.PAS.VKE.KOV.CAG{I,CHF,BUN,KUE,NUE}(±0.5)</t>
  </si>
  <si>
    <t>BIL.PAS.VKE.KOV{I,CHF,KAN,KUE,NUE}&gt;=BIL.PAS.VKE.KOV.CAG{I,CHF,KAN,KUE,NUE}(±0.5)</t>
  </si>
  <si>
    <t>BIL.PAS.VKE.KOV{I,CHF,GEM,KUE,NUE}&gt;=BIL.PAS.VKE.KOV.CAG{I,CHF,GEM,KUE,NUE}(±0.5)</t>
  </si>
  <si>
    <t>BIL.PAS.VKE.KOV{I,CHF,SOZ,KUE,NUE}&gt;=BIL.PAS.VKE.KOV.CAG{I,CHF,SOZ,KUE,NUE}(±0.5)</t>
  </si>
  <si>
    <t>BIL.PAS.VKE.KOV{I,CHF,PHA,KUE,NUE}&gt;=BIL.PAS.VKE.KOV.CAG{I,CHF,PHA,KUE,NUE}(±0.5)</t>
  </si>
  <si>
    <t>BIL.PAS.VKE.KOV{I,CHF,POE,KUE,NUE}&gt;=BIL.PAS.VKE.KOV.CAG{I,CHF,POE,KUE,NUE}(±0.5)</t>
  </si>
  <si>
    <t>BIL.PAS.VKE.KOV{I,CHF,U,KUE,NUE}&gt;=BIL.PAS.VKE.KOV.CAG{I,CHF,U,KUE,NUE}(±0.5)</t>
  </si>
  <si>
    <t>BIL.PAS.VKE.KOV{I,CHF,T,KUE,NUE}&gt;=BIL.PAS.VKE.KOV.CAG{I,CHF,T,KUE,NUE}(±0.5)</t>
  </si>
  <si>
    <t>BIL.PAS.VKE.GVG{I,CHF,PHA}=SUM(BIL.PAS.VKE.GVG.F2S{I,CHF,PHA},BIL.PAS.VKE.GVG.S3A{I,CHF,PHA})(±0.5)</t>
  </si>
  <si>
    <t>BIL.PAS.VKE.GVG{I,CHF,T}=SUM(BIL.PAS.VKE.GVG.F2S{I,CHF,T},BIL.PAS.VKE.GVG.S3A{I,CHF,T})(±0.5)</t>
  </si>
  <si>
    <t>BIL.PAS.AUP{I,CHF,NFU}&gt;=BIL.PAS.AUP.NML{I,CHF,NFU}(±0.5)</t>
  </si>
  <si>
    <t>BIL.PAS.AUP{I,CHF,FUN}&gt;=BIL.PAS.AUP.NML{I,CHF,FUN}(±0.5)</t>
  </si>
  <si>
    <t>BIL.PAS.AUP{I,CHF,SNB}&gt;=BIL.PAS.AUP.NML{I,CHF,SNB}(±0.5)</t>
  </si>
  <si>
    <t>BIL.PAS.AUP{I,CHF,BAN}&gt;=BIL.PAS.AUP.NML{I,CHF,BAN}(±0.5)</t>
  </si>
  <si>
    <t>BIL.PAS.AUP{I,CHF,FVW}&gt;=BIL.PAS.AUP.NML{I,CHF,FVW}(±0.5)</t>
  </si>
  <si>
    <t>BIL.PAS.AUP{I,CHF,KAI}&gt;=BIL.PAS.AUP.NML{I,CHF,KAI}(±0.5)</t>
  </si>
  <si>
    <t>BIL.PAS.AUP{I,CHF,VPK}&gt;=BIL.PAS.AUP.NML{I,CHF,VPK}(±0.5)</t>
  </si>
  <si>
    <t>BIL.PAS.AUP{I,CHF,PKA}&gt;=BIL.PAS.AUP.NML{I,CHF,PKA}(±0.5)</t>
  </si>
  <si>
    <t>BIL.PAS.AUP{I,CHF,FVT}&gt;=BIL.PAS.AUP.NML{I,CHF,FVT}(±0.5)</t>
  </si>
  <si>
    <t>BIL.PAS.AUP{I,CHF,OEH}&gt;=BIL.PAS.AUP.NML{I,CHF,OEH}(±0.5)</t>
  </si>
  <si>
    <t>BIL.PAS.AUP{I,CHF,BUN}&gt;=BIL.PAS.AUP.NML{I,CHF,BUN}(±0.5)</t>
  </si>
  <si>
    <t>BIL.PAS.AUP{I,CHF,KAN}&gt;=BIL.PAS.AUP.NML{I,CHF,KAN}(±0.5)</t>
  </si>
  <si>
    <t>BIL.PAS.AUP{I,CHF,GEM}&gt;=BIL.PAS.AUP.NML{I,CHF,GEM}(±0.5)</t>
  </si>
  <si>
    <t>BIL.PAS.AUP{I,CHF,SOZ}&gt;=BIL.PAS.AUP.NML{I,CHF,SOZ}(±0.5)</t>
  </si>
  <si>
    <t>BIL.PAS.AUP{I,CHF,PHA}&gt;=BIL.PAS.AUP.NML{I,CHF,PHA}(±0.5)</t>
  </si>
  <si>
    <t>BIL.PAS.AUP{I,CHF,POE}&gt;=BIL.PAS.AUP.NML{I,CHF,POE}(±0.5)</t>
  </si>
  <si>
    <t>BIL.PAS.AUP{I,CHF,U}&gt;=BIL.PAS.AUP.NML{I,CHF,U}(±0.5)</t>
  </si>
  <si>
    <t>BIL.PAS.AUP{I,CHF,T}&gt;=BIL.PAS.AUP.NML{I,CHF,T}(±0.5)</t>
  </si>
  <si>
    <t>BIL.PAS.APF{I,CHF,FUN}=SUM(BIL.PAS.APF.DEZ{I,CHF,FUN},BIL.PAS.APF.DPZ{I,CHF,FUN})(±0.5)</t>
  </si>
  <si>
    <t>BIL.PAS.APF{I,CHF,BAN}=SUM(BIL.PAS.APF.DEZ{I,CHF,BAN},BIL.PAS.APF.DPZ{I,CHF,BAN})(±0.5)</t>
  </si>
  <si>
    <t>BIL.PAS.APF{I,CHF,U}=SUM(BIL.PAS.APF.GMP{I,CHF,U},BIL.PAS.APF.OOW{I,CHF,U})(±0.5)</t>
  </si>
  <si>
    <t>BIL.PAS.APF{I,CHF,T}=SUM(BIL.PAS.APF.DEZ{I,CHF,T},BIL.PAS.APF.DPZ{I,CHF,T},BIL.PAS.APF.GMP{I,CHF,T},BIL.PAS.APF.OOW{I,CHF,T})(±0.5)</t>
  </si>
  <si>
    <t>BIL.PAS.VKE{I,CHF,NFU}=SUM(BIL.PAS.VKE.KOV{I,CHF,NFU,T,T})(±0.5)</t>
  </si>
  <si>
    <t>BIL.PAS.VKE{I,CHF,FUN}=SUM(BIL.PAS.VKE.KOV{I,CHF,FUN,T,T})(±0.5)</t>
  </si>
  <si>
    <t>BIL.PAS.VKE{I,CHF,FVW}=SUM(BIL.PAS.VKE.KOV{I,CHF,FVW,T,T})(±0.5)</t>
  </si>
  <si>
    <t>BIL.PAS.VKE{I,CHF,KAI}=SUM(BIL.PAS.VKE.KOV{I,CHF,KAI,T,T})(±0.5)</t>
  </si>
  <si>
    <t>BIL.PAS.VKE{I,CHF,VPK}=SUM(BIL.PAS.VKE.KOV{I,CHF,VPK,T,T})(±0.5)</t>
  </si>
  <si>
    <t>BIL.PAS.VKE{I,CHF,PKA}=SUM(BIL.PAS.VKE.KOV{I,CHF,PKA,T,T})(±0.5)</t>
  </si>
  <si>
    <t>BIL.PAS.VKE{I,CHF,FVT}=SUM(BIL.PAS.VKE.KOV{I,CHF,FVT,T,T})(±0.5)</t>
  </si>
  <si>
    <t>BIL.PAS.VKE{I,CHF,OEH}=SUM(BIL.PAS.VKE.KOV{I,CHF,OEH,T,T})(±0.5)</t>
  </si>
  <si>
    <t>BIL.PAS.VKE{I,CHF,BUN}=SUM(BIL.PAS.VKE.KOV{I,CHF,BUN,T,T})(±0.5)</t>
  </si>
  <si>
    <t>BIL.PAS.VKE{I,CHF,KAN}=SUM(BIL.PAS.VKE.KOV{I,CHF,KAN,T,T})(±0.5)</t>
  </si>
  <si>
    <t>BIL.PAS.VKE{I,CHF,GEM}=SUM(BIL.PAS.VKE.KOV{I,CHF,GEM,T,T})(±0.5)</t>
  </si>
  <si>
    <t>BIL.PAS.VKE{I,CHF,SOZ}=SUM(BIL.PAS.VKE.KOV{I,CHF,SOZ,T,T})(±0.5)</t>
  </si>
  <si>
    <t>BIL.PAS.VKE{I,CHF,PHA}=SUM(BIL.PAS.VKE.GVG{I,CHF,PHA},BIL.PAS.VKE.KOV{I,CHF,PHA,T,T})(±0.5)</t>
  </si>
  <si>
    <t>BIL.PAS.VKE{I,CHF,POE}=SUM(BIL.PAS.VKE.KOV{I,CHF,POE,T,T})(±0.5)</t>
  </si>
  <si>
    <t>BIL.PAS.VKE{I,CHF,U}=SUM(BIL.PAS.VKE.KOV{I,CHF,U,T,T})(±0.5)</t>
  </si>
  <si>
    <t>BIL.PAS.VKE{I,CHF,T}=SUM(BIL.PAS.VKE.GVG{I,CHF,T},BIL.PAS.VKE.KOV{I,CHF,T,T,T})(±0.5)</t>
  </si>
  <si>
    <t>K21&gt;=SUM(K22)(±0.5)</t>
  </si>
  <si>
    <t>ABI.TRE.AKT{I,T,NFU}&gt;=SUM(ABI.TRE.AKT{I,CHF,NFU})(±0.5)</t>
  </si>
  <si>
    <t>L21&gt;=SUM(L22)(±0.5)</t>
  </si>
  <si>
    <t>ABI.TRE.AKT{I,T,FUN}&gt;=SUM(ABI.TRE.AKT{I,CHF,FUN})(±0.5)</t>
  </si>
  <si>
    <t>N21&gt;=SUM(N22)(±0.5)</t>
  </si>
  <si>
    <t>ABI.TRE.AKT{I,T,BAN}&gt;=SUM(ABI.TRE.AKT{I,CHF,BAN})(±0.5)</t>
  </si>
  <si>
    <t>O21&gt;=SUM(O22)(±0.5)</t>
  </si>
  <si>
    <t>ABI.TRE.AKT{I,T,FVW}&gt;=SUM(ABI.TRE.AKT{I,CHF,FVW})(±0.5)</t>
  </si>
  <si>
    <t>P21&gt;=SUM(P22)(±0.5)</t>
  </si>
  <si>
    <t>ABI.TRE.AKT{I,T,KAI}&gt;=SUM(ABI.TRE.AKT{I,CHF,KAI})(±0.5)</t>
  </si>
  <si>
    <t>Q21&gt;=SUM(Q22)(±0.5)</t>
  </si>
  <si>
    <t>ABI.TRE.AKT{I,T,VPK}&gt;=SUM(ABI.TRE.AKT{I,CHF,VPK})(±0.5)</t>
  </si>
  <si>
    <t>R21&gt;=SUM(R22)(±0.5)</t>
  </si>
  <si>
    <t>ABI.TRE.AKT{I,T,PKA}&gt;=SUM(ABI.TRE.AKT{I,CHF,PKA})(±0.5)</t>
  </si>
  <si>
    <t>S21&gt;=SUM(S22)(±0.5)</t>
  </si>
  <si>
    <t>ABI.TRE.AKT{I,T,FVT}&gt;=SUM(ABI.TRE.AKT{I,CHF,FVT})(±0.5)</t>
  </si>
  <si>
    <t>T21&gt;=SUM(T22)(±0.5)</t>
  </si>
  <si>
    <t>ABI.TRE.AKT{I,T,OEH}&gt;=SUM(ABI.TRE.AKT{I,CHF,OEH})(±0.5)</t>
  </si>
  <si>
    <t>U21&gt;=SUM(U22)(±0.5)</t>
  </si>
  <si>
    <t>ABI.TRE.AKT{I,T,BUN}&gt;=SUM(ABI.TRE.AKT{I,CHF,BUN})(±0.5)</t>
  </si>
  <si>
    <t>V21&gt;=SUM(V22)(±0.5)</t>
  </si>
  <si>
    <t>ABI.TRE.AKT{I,T,KAN}&gt;=SUM(ABI.TRE.AKT{I,CHF,KAN})(±0.5)</t>
  </si>
  <si>
    <t>W21&gt;=SUM(W22)(±0.5)</t>
  </si>
  <si>
    <t>ABI.TRE.AKT{I,T,GEM}&gt;=SUM(ABI.TRE.AKT{I,CHF,GEM})(±0.5)</t>
  </si>
  <si>
    <t>X21&gt;=SUM(X22)(±0.5)</t>
  </si>
  <si>
    <t>ABI.TRE.AKT{I,T,SOZ}&gt;=SUM(ABI.TRE.AKT{I,CHF,SOZ})(±0.5)</t>
  </si>
  <si>
    <t>Y21&gt;=SUM(Y22)(±0.5)</t>
  </si>
  <si>
    <t>ABI.TRE.AKT{I,T,PHA}&gt;=SUM(ABI.TRE.AKT{I,CHF,PHA})(±0.5)</t>
  </si>
  <si>
    <t>Z21&gt;=SUM(Z22)(±0.5)</t>
  </si>
  <si>
    <t>ABI.TRE.AKT{I,T,POE}&gt;=SUM(ABI.TRE.AKT{I,CHF,POE})(±0.5)</t>
  </si>
  <si>
    <t>AA21&gt;=SUM(AA22)(±0.5)</t>
  </si>
  <si>
    <t>ABI.TRE.AKT{I,T,U}&gt;=SUM(ABI.TRE.AKT{I,CHF,U})(±0.5)</t>
  </si>
  <si>
    <t>AB21&gt;=SUM(AB22)(±0.5)</t>
  </si>
  <si>
    <t>ABI.TRE.AKT{I,T,T}&gt;=SUM(ABI.TRE.AKT{I,CHF,T})(±0.5)</t>
  </si>
  <si>
    <t>K23&gt;=SUM(K24)(±0.5)</t>
  </si>
  <si>
    <t>ABI.TRE.PAS{I,T,NFU}&gt;=SUM(ABI.TRE.PAS{I,CHF,NFU})(±0.5)</t>
  </si>
  <si>
    <t>L23&gt;=SUM(L24)(±0.5)</t>
  </si>
  <si>
    <t>ABI.TRE.PAS{I,T,FUN}&gt;=SUM(ABI.TRE.PAS{I,CHF,FUN})(±0.5)</t>
  </si>
  <si>
    <t>N23&gt;=SUM(N24)(±0.5)</t>
  </si>
  <si>
    <t>ABI.TRE.PAS{I,T,BAN}&gt;=SUM(ABI.TRE.PAS{I,CHF,BAN})(±0.5)</t>
  </si>
  <si>
    <t>O23&gt;=SUM(O24)(±0.5)</t>
  </si>
  <si>
    <t>ABI.TRE.PAS{I,T,FVW}&gt;=SUM(ABI.TRE.PAS{I,CHF,FVW})(±0.5)</t>
  </si>
  <si>
    <t>P23&gt;=SUM(P24)(±0.5)</t>
  </si>
  <si>
    <t>ABI.TRE.PAS{I,T,KAI}&gt;=SUM(ABI.TRE.PAS{I,CHF,KAI})(±0.5)</t>
  </si>
  <si>
    <t>Q23&gt;=SUM(Q24)(±0.5)</t>
  </si>
  <si>
    <t>ABI.TRE.PAS{I,T,VPK}&gt;=SUM(ABI.TRE.PAS{I,CHF,VPK})(±0.5)</t>
  </si>
  <si>
    <t>R23&gt;=SUM(R24)(±0.5)</t>
  </si>
  <si>
    <t>ABI.TRE.PAS{I,T,PKA}&gt;=SUM(ABI.TRE.PAS{I,CHF,PKA})(±0.5)</t>
  </si>
  <si>
    <t>S23&gt;=SUM(S24)(±0.5)</t>
  </si>
  <si>
    <t>ABI.TRE.PAS{I,T,FVT}&gt;=SUM(ABI.TRE.PAS{I,CHF,FVT})(±0.5)</t>
  </si>
  <si>
    <t>T23&gt;=SUM(T24)(±0.5)</t>
  </si>
  <si>
    <t>ABI.TRE.PAS{I,T,OEH}&gt;=SUM(ABI.TRE.PAS{I,CHF,OEH})(±0.5)</t>
  </si>
  <si>
    <t>U23&gt;=SUM(U24)(±0.5)</t>
  </si>
  <si>
    <t>ABI.TRE.PAS{I,T,BUN}&gt;=SUM(ABI.TRE.PAS{I,CHF,BUN})(±0.5)</t>
  </si>
  <si>
    <t>V23&gt;=SUM(V24)(±0.5)</t>
  </si>
  <si>
    <t>ABI.TRE.PAS{I,T,KAN}&gt;=SUM(ABI.TRE.PAS{I,CHF,KAN})(±0.5)</t>
  </si>
  <si>
    <t>W23&gt;=SUM(W24)(±0.5)</t>
  </si>
  <si>
    <t>ABI.TRE.PAS{I,T,GEM}&gt;=SUM(ABI.TRE.PAS{I,CHF,GEM})(±0.5)</t>
  </si>
  <si>
    <t>X23&gt;=SUM(X24)(±0.5)</t>
  </si>
  <si>
    <t>ABI.TRE.PAS{I,T,SOZ}&gt;=SUM(ABI.TRE.PAS{I,CHF,SOZ})(±0.5)</t>
  </si>
  <si>
    <t>Y23&gt;=SUM(Y24)(±0.5)</t>
  </si>
  <si>
    <t>ABI.TRE.PAS{I,T,PHA}&gt;=SUM(ABI.TRE.PAS{I,CHF,PHA})(±0.5)</t>
  </si>
  <si>
    <t>Z23&gt;=SUM(Z24)(±0.5)</t>
  </si>
  <si>
    <t>ABI.TRE.PAS{I,T,POE}&gt;=SUM(ABI.TRE.PAS{I,CHF,POE})(±0.5)</t>
  </si>
  <si>
    <t>AA23&gt;=SUM(AA24)(±0.5)</t>
  </si>
  <si>
    <t>ABI.TRE.PAS{I,T,U}&gt;=SUM(ABI.TRE.PAS{I,CHF,U})(±0.5)</t>
  </si>
  <si>
    <t>AB23&gt;=SUM(AB24)(±0.5)</t>
  </si>
  <si>
    <t>ABI.TRE.PAS{I,T,T}&gt;=SUM(ABI.TRE.PAS{I,CHF,T})(±0.5)</t>
  </si>
  <si>
    <t>AB21=SUM(L21,K21,T21,Y21,Z21,X21,AA21)(±0.5)</t>
  </si>
  <si>
    <t>ABI.TRE.AKT{I,T,T}=SUM(ABI.TRE.AKT{I,T,FUN},ABI.TRE.AKT{I,T,NFU},ABI.TRE.AKT{I,T,OEH},ABI.TRE.AKT{I,T,PHA},ABI.TRE.AKT{I,T,POE},ABI.TRE.AKT{I,T,SOZ},ABI.TRE.AKT{I,T,U})(±0.5)</t>
  </si>
  <si>
    <t>AB22=SUM(L22,K22,T22,Y22,Z22,X22,AA22)(±0.5)</t>
  </si>
  <si>
    <t>ABI.TRE.AKT{I,CHF,T}=SUM(ABI.TRE.AKT{I,CHF,FUN},ABI.TRE.AKT{I,CHF,NFU},ABI.TRE.AKT{I,CHF,OEH},ABI.TRE.AKT{I,CHF,PHA},ABI.TRE.AKT{I,CHF,POE},ABI.TRE.AKT{I,CHF,SOZ},ABI.TRE.AKT{I,CHF,U})(±0.5)</t>
  </si>
  <si>
    <t>AB23=SUM(L23,K23,T23,Y23,Z23,X23,AA23)(±0.5)</t>
  </si>
  <si>
    <t>ABI.TRE.PAS{I,T,T}=SUM(ABI.TRE.PAS{I,T,FUN},ABI.TRE.PAS{I,T,NFU},ABI.TRE.PAS{I,T,OEH},ABI.TRE.PAS{I,T,PHA},ABI.TRE.PAS{I,T,POE},ABI.TRE.PAS{I,T,SOZ},ABI.TRE.PAS{I,T,U})(±0.5)</t>
  </si>
  <si>
    <t>AB24=SUM(L24,K24,T24,Y24,Z24,X24,AA24)(±0.5)</t>
  </si>
  <si>
    <t>ABI.TRE.PAS{I,CHF,T}=SUM(ABI.TRE.PAS{I,CHF,FUN},ABI.TRE.PAS{I,CHF,NFU},ABI.TRE.PAS{I,CHF,OEH},ABI.TRE.PAS{I,CHF,PHA},ABI.TRE.PAS{I,CHF,POE},ABI.TRE.PAS{I,CHF,SOZ},ABI.TRE.PAS{I,CHF,U})(±0.5)</t>
  </si>
  <si>
    <t>L21=SUM(N21,S21,O21,Q21)(±0.5)</t>
  </si>
  <si>
    <t>ABI.TRE.AKT{I,T,FUN}=SUM(ABI.TRE.AKT{I,T,BAN},ABI.TRE.AKT{I,T,FVT},ABI.TRE.AKT{I,T,FVW},ABI.TRE.AKT{I,T,VPK})(±0.5)</t>
  </si>
  <si>
    <t>L22=SUM(N22,S22,O22,Q22)(±0.5)</t>
  </si>
  <si>
    <t>ABI.TRE.AKT{I,CHF,FUN}=SUM(ABI.TRE.AKT{I,CHF,BAN},ABI.TRE.AKT{I,CHF,FVT},ABI.TRE.AKT{I,CHF,FVW},ABI.TRE.AKT{I,CHF,VPK})(±0.5)</t>
  </si>
  <si>
    <t>L23=SUM(N23,S23,O23,Q23)(±0.5)</t>
  </si>
  <si>
    <t>ABI.TRE.PAS{I,T,FUN}=SUM(ABI.TRE.PAS{I,T,BAN},ABI.TRE.PAS{I,T,FVT},ABI.TRE.PAS{I,T,FVW},ABI.TRE.PAS{I,T,VPK})(±0.5)</t>
  </si>
  <si>
    <t>L24=SUM(N24,S24,O24,Q24)(±0.5)</t>
  </si>
  <si>
    <t>ABI.TRE.PAS{I,CHF,FUN}=SUM(ABI.TRE.PAS{I,CHF,BAN},ABI.TRE.PAS{I,CHF,FVT},ABI.TRE.PAS{I,CHF,FVW},ABI.TRE.PAS{I,CHF,VPK})(±0.5)</t>
  </si>
  <si>
    <t>T21=SUM(U21,W21,V21)(±0.5)</t>
  </si>
  <si>
    <t>ABI.TRE.AKT{I,T,OEH}=SUM(ABI.TRE.AKT{I,T,BUN},ABI.TRE.AKT{I,T,GEM},ABI.TRE.AKT{I,T,KAN})(±0.5)</t>
  </si>
  <si>
    <t>T22=SUM(U22,W22,V22)(±0.5)</t>
  </si>
  <si>
    <t>ABI.TRE.AKT{I,CHF,OEH}=SUM(ABI.TRE.AKT{I,CHF,BUN},ABI.TRE.AKT{I,CHF,GEM},ABI.TRE.AKT{I,CHF,KAN})(±0.5)</t>
  </si>
  <si>
    <t>T23=SUM(U23,W23,V23)(±0.5)</t>
  </si>
  <si>
    <t>ABI.TRE.PAS{I,T,OEH}=SUM(ABI.TRE.PAS{I,T,BUN},ABI.TRE.PAS{I,T,GEM},ABI.TRE.PAS{I,T,KAN})(±0.5)</t>
  </si>
  <si>
    <t>T24=SUM(U24,W24,V24)(±0.5)</t>
  </si>
  <si>
    <t>ABI.TRE.PAS{I,CHF,OEH}=SUM(ABI.TRE.PAS{I,CHF,BUN},ABI.TRE.PAS{I,CHF,GEM},ABI.TRE.PAS{I,CHF,KAN})(±0.5)</t>
  </si>
  <si>
    <t>O21&gt;=SUM(P21)(±0.5)</t>
  </si>
  <si>
    <t>ABI.TRE.AKT{I,T,FVW}&gt;=SUM(ABI.TRE.AKT{I,T,KAI})(±0.5)</t>
  </si>
  <si>
    <t>O22&gt;=SUM(P22)(±0.5)</t>
  </si>
  <si>
    <t>ABI.TRE.AKT{I,CHF,FVW}&gt;=SUM(ABI.TRE.AKT{I,CHF,KAI})(±0.5)</t>
  </si>
  <si>
    <t>O23&gt;=SUM(P23)(±0.5)</t>
  </si>
  <si>
    <t>ABI.TRE.PAS{I,T,FVW}&gt;=SUM(ABI.TRE.PAS{I,T,KAI})(±0.5)</t>
  </si>
  <si>
    <t>O24&gt;=SUM(P24)(±0.5)</t>
  </si>
  <si>
    <t>ABI.TRE.PAS{I,CHF,FVW}&gt;=SUM(ABI.TRE.PAS{I,CHF,KAI})(±0.5)</t>
  </si>
  <si>
    <t>Q21&gt;=SUM(R21)(±0.5)</t>
  </si>
  <si>
    <t>ABI.TRE.AKT{I,T,VPK}&gt;=SUM(ABI.TRE.AKT{I,T,PKA})(±0.5)</t>
  </si>
  <si>
    <t>Q22&gt;=SUM(R22)(±0.5)</t>
  </si>
  <si>
    <t>ABI.TRE.AKT{I,CHF,VPK}&gt;=SUM(ABI.TRE.AKT{I,CHF,PKA})(±0.5)</t>
  </si>
  <si>
    <t>Q23&gt;=SUM(R23)(±0.5)</t>
  </si>
  <si>
    <t>ABI.TRE.PAS{I,T,VPK}&gt;=SUM(ABI.TRE.PAS{I,T,PKA})(±0.5)</t>
  </si>
  <si>
    <t>Q24&gt;=SUM(R24)(±0.5)</t>
  </si>
  <si>
    <t>ABI.TRE.PAS{I,CHF,VPK}&gt;=SUM(ABI.TRE.PAS{I,CHF,PKA})(±0.5)</t>
  </si>
  <si>
    <t>ERROR</t>
  </si>
  <si>
    <t>WARNING</t>
  </si>
  <si>
    <t>Zuweisung der Excel-Zellen zu den fachlichen Schlüsseln</t>
  </si>
  <si>
    <t>Fachlicher Schlüssel</t>
  </si>
  <si>
    <t>Excel-Zelle</t>
  </si>
  <si>
    <t>BIL.AKT.FMI{I,T,T}</t>
  </si>
  <si>
    <t>AB21</t>
  </si>
  <si>
    <t>BIL.AKT.FMI{I,T,FUN}</t>
  </si>
  <si>
    <t>L21</t>
  </si>
  <si>
    <t>BIL.AKT.FMI{I,T,SNB}</t>
  </si>
  <si>
    <t>M21</t>
  </si>
  <si>
    <t>BIL.AKT.FMI{I,T,BAN}</t>
  </si>
  <si>
    <t>N21</t>
  </si>
  <si>
    <t>BIL.AKT.FMI{I,T,OEH}</t>
  </si>
  <si>
    <t>T21</t>
  </si>
  <si>
    <t>BIL.AKT.FMI{I,T,BUN}</t>
  </si>
  <si>
    <t>U21</t>
  </si>
  <si>
    <t>BIL.AKT.FMI{I,T,U}</t>
  </si>
  <si>
    <t>AA21</t>
  </si>
  <si>
    <t>BIL.AKT.FMI{I,CHF,T}</t>
  </si>
  <si>
    <t>BIL.AKT.FMI{I,CHF,FUN}</t>
  </si>
  <si>
    <t>BIL.AKT.FMI{I,CHF,SNB}</t>
  </si>
  <si>
    <t>BIL.AKT.FMI{I,CHF,BAN}</t>
  </si>
  <si>
    <t>BIL.AKT.FMI{I,CHF,OEH}</t>
  </si>
  <si>
    <t>BIL.AKT.FMI{I,CHF,BUN}</t>
  </si>
  <si>
    <t>BIL.AKT.FBA{I,T,T,T}</t>
  </si>
  <si>
    <t>AB22</t>
  </si>
  <si>
    <t>BIL.AKT.FBA{I,T,T,ASI}</t>
  </si>
  <si>
    <t>AB23</t>
  </si>
  <si>
    <t>BIL.AKT.FBA{I,T,T,KUE}</t>
  </si>
  <si>
    <t>AB24</t>
  </si>
  <si>
    <t>BIL.AKT.FBA{I,T,T,RLZ}</t>
  </si>
  <si>
    <t>AB25</t>
  </si>
  <si>
    <t>BIL.AKT.FBA{I,T,FUN,T}</t>
  </si>
  <si>
    <t>L22</t>
  </si>
  <si>
    <t>BIL.AKT.FBA{I,T,FUN,ASI}</t>
  </si>
  <si>
    <t>L23</t>
  </si>
  <si>
    <t>BIL.AKT.FBA{I,T,FUN,KUE}</t>
  </si>
  <si>
    <t>L24</t>
  </si>
  <si>
    <t>BIL.AKT.FBA{I,T,FUN,RLZ}</t>
  </si>
  <si>
    <t>L25</t>
  </si>
  <si>
    <t>BIL.AKT.FBA{I,T,SNB,T}</t>
  </si>
  <si>
    <t>M22</t>
  </si>
  <si>
    <t>BIL.AKT.FBA{I,T,SNB,ASI}</t>
  </si>
  <si>
    <t>M23</t>
  </si>
  <si>
    <t>BIL.AKT.FBA{I,T,SNB,KUE}</t>
  </si>
  <si>
    <t>M24</t>
  </si>
  <si>
    <t>BIL.AKT.FBA{I,T,SNB,RLZ}</t>
  </si>
  <si>
    <t>M25</t>
  </si>
  <si>
    <t>BIL.AKT.FBA{I,T,BAN,T}</t>
  </si>
  <si>
    <t>N22</t>
  </si>
  <si>
    <t>BIL.AKT.FBA{I,T,BAN,ASI}</t>
  </si>
  <si>
    <t>N23</t>
  </si>
  <si>
    <t>BIL.AKT.FBA{I,T,BAN,KUE}</t>
  </si>
  <si>
    <t>N24</t>
  </si>
  <si>
    <t>BIL.AKT.FBA{I,T,BAN,RLZ}</t>
  </si>
  <si>
    <t>N25</t>
  </si>
  <si>
    <t>BIL.AKT.FBA{I,T,FVT,T}</t>
  </si>
  <si>
    <t>S22</t>
  </si>
  <si>
    <t>BIL.AKT.FBA{I,T,FVT,ASI}</t>
  </si>
  <si>
    <t>S23</t>
  </si>
  <si>
    <t>BIL.AKT.FBA{I,T,FVT,KUE}</t>
  </si>
  <si>
    <t>S24</t>
  </si>
  <si>
    <t>BIL.AKT.FBA{I,T,FVT,RLZ}</t>
  </si>
  <si>
    <t>S25</t>
  </si>
  <si>
    <t>BIL.AKT.FBA{I,CHF,T,T}</t>
  </si>
  <si>
    <t>BIL.AKT.FBA{I,CHF,T,ASI}</t>
  </si>
  <si>
    <t>BIL.AKT.FBA{I,CHF,T,KUE}</t>
  </si>
  <si>
    <t>BIL.AKT.FBA{I,CHF,T,RLZ}</t>
  </si>
  <si>
    <t>BIL.AKT.FBA{I,CHF,FUN,T}</t>
  </si>
  <si>
    <t>BIL.AKT.FBA{I,CHF,FUN,ASI}</t>
  </si>
  <si>
    <t>BIL.AKT.FBA{I,CHF,FUN,KUE}</t>
  </si>
  <si>
    <t>BIL.AKT.FBA{I,CHF,FUN,RLZ}</t>
  </si>
  <si>
    <t>BIL.AKT.FBA{I,CHF,SNB,T}</t>
  </si>
  <si>
    <t>BIL.AKT.FBA{I,CHF,SNB,ASI}</t>
  </si>
  <si>
    <t>BIL.AKT.FBA{I,CHF,SNB,KUE}</t>
  </si>
  <si>
    <t>BIL.AKT.FBA{I,CHF,SNB,RLZ}</t>
  </si>
  <si>
    <t>BIL.AKT.FBA{I,CHF,BAN,T}</t>
  </si>
  <si>
    <t>BIL.AKT.FBA{I,CHF,BAN,ASI}</t>
  </si>
  <si>
    <t>BIL.AKT.FBA{I,CHF,BAN,KUE}</t>
  </si>
  <si>
    <t>BIL.AKT.FBA{I,CHF,BAN,RLZ}</t>
  </si>
  <si>
    <t>BIL.AKT.FBA{I,CHF,FVT,T}</t>
  </si>
  <si>
    <t>BIL.AKT.FBA{I,CHF,FVT,ASI}</t>
  </si>
  <si>
    <t>BIL.AKT.FBA{I,CHF,FVT,KUE}</t>
  </si>
  <si>
    <t>BIL.AKT.FBA{I,CHF,FVT,RLZ}</t>
  </si>
  <si>
    <t>BIL.AKT.WFG{I,T,T}</t>
  </si>
  <si>
    <t>AB26</t>
  </si>
  <si>
    <t>BIL.AKT.WFG{I,T,NFU}</t>
  </si>
  <si>
    <t>K26</t>
  </si>
  <si>
    <t>BIL.AKT.WFG{I,T,FUN}</t>
  </si>
  <si>
    <t>L26</t>
  </si>
  <si>
    <t>BIL.AKT.WFG{I,T,SNB}</t>
  </si>
  <si>
    <t>M26</t>
  </si>
  <si>
    <t>BIL.AKT.WFG{I,T,BAN}</t>
  </si>
  <si>
    <t>N26</t>
  </si>
  <si>
    <t>BIL.AKT.WFG{I,T,FVW}</t>
  </si>
  <si>
    <t>O26</t>
  </si>
  <si>
    <t>BIL.AKT.WFG{I,T,KAI}</t>
  </si>
  <si>
    <t>P26</t>
  </si>
  <si>
    <t>BIL.AKT.WFG{I,T,VPK}</t>
  </si>
  <si>
    <t>Q26</t>
  </si>
  <si>
    <t>BIL.AKT.WFG{I,T,PKA}</t>
  </si>
  <si>
    <t>R26</t>
  </si>
  <si>
    <t>BIL.AKT.WFG{I,T,FVT}</t>
  </si>
  <si>
    <t>S26</t>
  </si>
  <si>
    <t>BIL.AKT.WFG{I,T,OEH}</t>
  </si>
  <si>
    <t>T26</t>
  </si>
  <si>
    <t>BIL.AKT.WFG{I,T,BUN}</t>
  </si>
  <si>
    <t>U26</t>
  </si>
  <si>
    <t>BIL.AKT.WFG{I,T,KAN}</t>
  </si>
  <si>
    <t>V26</t>
  </si>
  <si>
    <t>BIL.AKT.WFG{I,T,GEM}</t>
  </si>
  <si>
    <t>W26</t>
  </si>
  <si>
    <t>BIL.AKT.WFG{I,T,SOZ}</t>
  </si>
  <si>
    <t>X26</t>
  </si>
  <si>
    <t>BIL.AKT.WFG{I,T,PHA}</t>
  </si>
  <si>
    <t>Y26</t>
  </si>
  <si>
    <t>BIL.AKT.WFG{I,T,POE}</t>
  </si>
  <si>
    <t>Z26</t>
  </si>
  <si>
    <t>BIL.AKT.WFG{I,T,U}</t>
  </si>
  <si>
    <t>AA26</t>
  </si>
  <si>
    <t>BIL.AKT.WFG{I,CHF,T}</t>
  </si>
  <si>
    <t>BIL.AKT.WFG{I,CHF,NFU}</t>
  </si>
  <si>
    <t>BIL.AKT.WFG{I,CHF,FUN}</t>
  </si>
  <si>
    <t>BIL.AKT.WFG{I,CHF,SNB}</t>
  </si>
  <si>
    <t>BIL.AKT.WFG{I,CHF,BAN}</t>
  </si>
  <si>
    <t>BIL.AKT.WFG{I,CHF,FVW}</t>
  </si>
  <si>
    <t>BIL.AKT.WFG{I,CHF,KAI}</t>
  </si>
  <si>
    <t>BIL.AKT.WFG{I,CHF,VPK}</t>
  </si>
  <si>
    <t>BIL.AKT.WFG{I,CHF,PKA}</t>
  </si>
  <si>
    <t>BIL.AKT.WFG{I,CHF,FVT}</t>
  </si>
  <si>
    <t>BIL.AKT.WFG{I,CHF,OEH}</t>
  </si>
  <si>
    <t>BIL.AKT.WFG{I,CHF,BUN}</t>
  </si>
  <si>
    <t>BIL.AKT.WFG{I,CHF,KAN}</t>
  </si>
  <si>
    <t>BIL.AKT.WFG{I,CHF,GEM}</t>
  </si>
  <si>
    <t>BIL.AKT.WFG{I,CHF,SOZ}</t>
  </si>
  <si>
    <t>BIL.AKT.WFG{I,CHF,PHA}</t>
  </si>
  <si>
    <t>BIL.AKT.WFG{I,CHF,POE}</t>
  </si>
  <si>
    <t>BIL.AKT.WFG{I,CHF,U}</t>
  </si>
  <si>
    <t>BIL.AKT.FKU{I,T,T,T}</t>
  </si>
  <si>
    <t>AB27</t>
  </si>
  <si>
    <t>BIL.AKT.FKU{I,T,T,UNG}</t>
  </si>
  <si>
    <t>AB28</t>
  </si>
  <si>
    <t>BIL.AKT.FKU{I,T,T,GED}</t>
  </si>
  <si>
    <t>AB29</t>
  </si>
  <si>
    <t>BIL.AKT.FKU{I,T,NFU,T}</t>
  </si>
  <si>
    <t>K27</t>
  </si>
  <si>
    <t>BIL.AKT.FKU{I,T,NFU,UNG}</t>
  </si>
  <si>
    <t>K28</t>
  </si>
  <si>
    <t>BIL.AKT.FKU{I,T,NFU,GED}</t>
  </si>
  <si>
    <t>K29</t>
  </si>
  <si>
    <t>BIL.AKT.FKU{I,T,FUN,T}</t>
  </si>
  <si>
    <t>L27</t>
  </si>
  <si>
    <t>BIL.AKT.FKU{I,T,FUN,UNG}</t>
  </si>
  <si>
    <t>L28</t>
  </si>
  <si>
    <t>BIL.AKT.FKU{I,T,FUN,GED}</t>
  </si>
  <si>
    <t>L29</t>
  </si>
  <si>
    <t>BIL.AKT.FKU{I,T,FVW,T}</t>
  </si>
  <si>
    <t>O27</t>
  </si>
  <si>
    <t>BIL.AKT.FKU{I,T,FVW,UNG}</t>
  </si>
  <si>
    <t>O28</t>
  </si>
  <si>
    <t>BIL.AKT.FKU{I,T,FVW,GED}</t>
  </si>
  <si>
    <t>O29</t>
  </si>
  <si>
    <t>BIL.AKT.FKU{I,T,KAI,T}</t>
  </si>
  <si>
    <t>P27</t>
  </si>
  <si>
    <t>BIL.AKT.FKU{I,T,KAI,UNG}</t>
  </si>
  <si>
    <t>P28</t>
  </si>
  <si>
    <t>BIL.AKT.FKU{I,T,KAI,GED}</t>
  </si>
  <si>
    <t>P29</t>
  </si>
  <si>
    <t>BIL.AKT.FKU{I,T,VPK,T}</t>
  </si>
  <si>
    <t>Q27</t>
  </si>
  <si>
    <t>BIL.AKT.FKU{I,T,VPK,UNG}</t>
  </si>
  <si>
    <t>Q28</t>
  </si>
  <si>
    <t>BIL.AKT.FKU{I,T,VPK,GED}</t>
  </si>
  <si>
    <t>Q29</t>
  </si>
  <si>
    <t>BIL.AKT.FKU{I,T,PKA,T}</t>
  </si>
  <si>
    <t>R27</t>
  </si>
  <si>
    <t>BIL.AKT.FKU{I,T,PKA,UNG}</t>
  </si>
  <si>
    <t>R28</t>
  </si>
  <si>
    <t>BIL.AKT.FKU{I,T,PKA,GED}</t>
  </si>
  <si>
    <t>R29</t>
  </si>
  <si>
    <t>BIL.AKT.FKU{I,T,FVT,T}</t>
  </si>
  <si>
    <t>S27</t>
  </si>
  <si>
    <t>BIL.AKT.FKU{I,T,FVT,UNG}</t>
  </si>
  <si>
    <t>S28</t>
  </si>
  <si>
    <t>BIL.AKT.FKU{I,T,FVT,GED}</t>
  </si>
  <si>
    <t>S29</t>
  </si>
  <si>
    <t>BIL.AKT.FKU{I,T,OEH,T}</t>
  </si>
  <si>
    <t>T27</t>
  </si>
  <si>
    <t>BIL.AKT.FKU{I,T,OEH,UNG}</t>
  </si>
  <si>
    <t>T28</t>
  </si>
  <si>
    <t>BIL.AKT.FKU{I,T,OEH,GED}</t>
  </si>
  <si>
    <t>T29</t>
  </si>
  <si>
    <t>BIL.AKT.FKU{I,T,BUN,T}</t>
  </si>
  <si>
    <t>U27</t>
  </si>
  <si>
    <t>BIL.AKT.FKU{I,T,BUN,UNG}</t>
  </si>
  <si>
    <t>U28</t>
  </si>
  <si>
    <t>BIL.AKT.FKU{I,T,BUN,GED}</t>
  </si>
  <si>
    <t>U29</t>
  </si>
  <si>
    <t>BIL.AKT.FKU{I,T,KAN,T}</t>
  </si>
  <si>
    <t>V27</t>
  </si>
  <si>
    <t>BIL.AKT.FKU{I,T,KAN,UNG}</t>
  </si>
  <si>
    <t>V28</t>
  </si>
  <si>
    <t>BIL.AKT.FKU{I,T,KAN,GED}</t>
  </si>
  <si>
    <t>V29</t>
  </si>
  <si>
    <t>BIL.AKT.FKU{I,T,GEM,T}</t>
  </si>
  <si>
    <t>W27</t>
  </si>
  <si>
    <t>BIL.AKT.FKU{I,T,GEM,UNG}</t>
  </si>
  <si>
    <t>W28</t>
  </si>
  <si>
    <t>BIL.AKT.FKU{I,T,GEM,GED}</t>
  </si>
  <si>
    <t>W29</t>
  </si>
  <si>
    <t>BIL.AKT.FKU{I,T,SOZ,T}</t>
  </si>
  <si>
    <t>X27</t>
  </si>
  <si>
    <t>BIL.AKT.FKU{I,T,SOZ,UNG}</t>
  </si>
  <si>
    <t>X28</t>
  </si>
  <si>
    <t>BIL.AKT.FKU{I,T,SOZ,GED}</t>
  </si>
  <si>
    <t>X29</t>
  </si>
  <si>
    <t>BIL.AKT.FKU{I,T,PHA,T}</t>
  </si>
  <si>
    <t>Y27</t>
  </si>
  <si>
    <t>BIL.AKT.FKU{I,T,PHA,UNG}</t>
  </si>
  <si>
    <t>Y28</t>
  </si>
  <si>
    <t>BIL.AKT.FKU{I,T,PHA,GED}</t>
  </si>
  <si>
    <t>Y29</t>
  </si>
  <si>
    <t>BIL.AKT.FKU{I,T,POE,T}</t>
  </si>
  <si>
    <t>Z27</t>
  </si>
  <si>
    <t>BIL.AKT.FKU{I,T,POE,UNG}</t>
  </si>
  <si>
    <t>Z28</t>
  </si>
  <si>
    <t>BIL.AKT.FKU{I,T,POE,GED}</t>
  </si>
  <si>
    <t>Z29</t>
  </si>
  <si>
    <t>BIL.AKT.FKU{I,T,U,T}</t>
  </si>
  <si>
    <t>AA27</t>
  </si>
  <si>
    <t>BIL.AKT.FKU{I,T,U,UNG}</t>
  </si>
  <si>
    <t>AA28</t>
  </si>
  <si>
    <t>BIL.AKT.FKU{I,T,U,GED}</t>
  </si>
  <si>
    <t>AA29</t>
  </si>
  <si>
    <t>BIL.AKT.FKU{I,CHF,T,T}</t>
  </si>
  <si>
    <t>BIL.AKT.FKU{I,CHF,T,UNG}</t>
  </si>
  <si>
    <t>BIL.AKT.FKU{I,CHF,T,GED}</t>
  </si>
  <si>
    <t>BIL.AKT.FKU{I,CHF,NFU,T}</t>
  </si>
  <si>
    <t>BIL.AKT.FKU{I,CHF,NFU,UNG}</t>
  </si>
  <si>
    <t>BIL.AKT.FKU{I,CHF,NFU,GED}</t>
  </si>
  <si>
    <t>BIL.AKT.FKU{I,CHF,FUN,T}</t>
  </si>
  <si>
    <t>BIL.AKT.FKU{I,CHF,FUN,UNG}</t>
  </si>
  <si>
    <t>BIL.AKT.FKU{I,CHF,FUN,GED}</t>
  </si>
  <si>
    <t>BIL.AKT.FKU{I,CHF,FVW,T}</t>
  </si>
  <si>
    <t>BIL.AKT.FKU{I,CHF,FVW,UNG}</t>
  </si>
  <si>
    <t>BIL.AKT.FKU{I,CHF,FVW,GED}</t>
  </si>
  <si>
    <t>BIL.AKT.FKU{I,CHF,KAI,T}</t>
  </si>
  <si>
    <t>BIL.AKT.FKU{I,CHF,KAI,UNG}</t>
  </si>
  <si>
    <t>BIL.AKT.FKU{I,CHF,KAI,GED}</t>
  </si>
  <si>
    <t>BIL.AKT.FKU{I,CHF,VPK,T}</t>
  </si>
  <si>
    <t>BIL.AKT.FKU{I,CHF,VPK,UNG}</t>
  </si>
  <si>
    <t>BIL.AKT.FKU{I,CHF,VPK,GED}</t>
  </si>
  <si>
    <t>BIL.AKT.FKU{I,CHF,PKA,T}</t>
  </si>
  <si>
    <t>BIL.AKT.FKU{I,CHF,PKA,UNG}</t>
  </si>
  <si>
    <t>BIL.AKT.FKU{I,CHF,PKA,GED}</t>
  </si>
  <si>
    <t>BIL.AKT.FKU{I,CHF,FVT,T}</t>
  </si>
  <si>
    <t>BIL.AKT.FKU{I,CHF,FVT,UNG}</t>
  </si>
  <si>
    <t>BIL.AKT.FKU{I,CHF,FVT,GED}</t>
  </si>
  <si>
    <t>BIL.AKT.FKU{I,CHF,OEH,T}</t>
  </si>
  <si>
    <t>BIL.AKT.FKU{I,CHF,OEH,UNG}</t>
  </si>
  <si>
    <t>BIL.AKT.FKU{I,CHF,OEH,GED}</t>
  </si>
  <si>
    <t>BIL.AKT.FKU{I,CHF,BUN,T}</t>
  </si>
  <si>
    <t>BIL.AKT.FKU{I,CHF,BUN,UNG}</t>
  </si>
  <si>
    <t>BIL.AKT.FKU{I,CHF,BUN,GED}</t>
  </si>
  <si>
    <t>BIL.AKT.FKU{I,CHF,KAN,T}</t>
  </si>
  <si>
    <t>BIL.AKT.FKU{I,CHF,KAN,UNG}</t>
  </si>
  <si>
    <t>BIL.AKT.FKU{I,CHF,KAN,GED}</t>
  </si>
  <si>
    <t>BIL.AKT.FKU{I,CHF,GEM,T}</t>
  </si>
  <si>
    <t>BIL.AKT.FKU{I,CHF,GEM,UNG}</t>
  </si>
  <si>
    <t>BIL.AKT.FKU{I,CHF,GEM,GED}</t>
  </si>
  <si>
    <t>BIL.AKT.FKU{I,CHF,SOZ,T}</t>
  </si>
  <si>
    <t>BIL.AKT.FKU{I,CHF,SOZ,UNG}</t>
  </si>
  <si>
    <t>BIL.AKT.FKU{I,CHF,SOZ,GED}</t>
  </si>
  <si>
    <t>BIL.AKT.FKU{I,CHF,PHA,T}</t>
  </si>
  <si>
    <t>BIL.AKT.FKU{I,CHF,PHA,UNG}</t>
  </si>
  <si>
    <t>BIL.AKT.FKU{I,CHF,PHA,GED}</t>
  </si>
  <si>
    <t>BIL.AKT.FKU{I,CHF,POE,T}</t>
  </si>
  <si>
    <t>BIL.AKT.FKU{I,CHF,POE,UNG}</t>
  </si>
  <si>
    <t>BIL.AKT.FKU{I,CHF,POE,GED}</t>
  </si>
  <si>
    <t>BIL.AKT.FKU{I,CHF,U,T}</t>
  </si>
  <si>
    <t>BIL.AKT.FKU{I,CHF,U,UNG}</t>
  </si>
  <si>
    <t>BIL.AKT.FKU{I,CHF,U,GED}</t>
  </si>
  <si>
    <t>BIL.AKT.HYP{I,T,T}</t>
  </si>
  <si>
    <t>AB30</t>
  </si>
  <si>
    <t>BIL.AKT.HYP{I,T,NFU}</t>
  </si>
  <si>
    <t>K30</t>
  </si>
  <si>
    <t>BIL.AKT.HYP{I,T,FUN}</t>
  </si>
  <si>
    <t>L30</t>
  </si>
  <si>
    <t>BIL.AKT.HYP{I,T,BAN}</t>
  </si>
  <si>
    <t>N30</t>
  </si>
  <si>
    <t>BIL.AKT.HYP{I,T,FVW}</t>
  </si>
  <si>
    <t>O30</t>
  </si>
  <si>
    <t>BIL.AKT.HYP{I,T,KAI}</t>
  </si>
  <si>
    <t>P30</t>
  </si>
  <si>
    <t>BIL.AKT.HYP{I,T,VPK}</t>
  </si>
  <si>
    <t>Q30</t>
  </si>
  <si>
    <t>BIL.AKT.HYP{I,T,PKA}</t>
  </si>
  <si>
    <t>R30</t>
  </si>
  <si>
    <t>BIL.AKT.HYP{I,T,FVT}</t>
  </si>
  <si>
    <t>S30</t>
  </si>
  <si>
    <t>BIL.AKT.HYP{I,T,OEH}</t>
  </si>
  <si>
    <t>T30</t>
  </si>
  <si>
    <t>BIL.AKT.HYP{I,T,BUN}</t>
  </si>
  <si>
    <t>U30</t>
  </si>
  <si>
    <t>BIL.AKT.HYP{I,T,KAN}</t>
  </si>
  <si>
    <t>V30</t>
  </si>
  <si>
    <t>BIL.AKT.HYP{I,T,GEM}</t>
  </si>
  <si>
    <t>W30</t>
  </si>
  <si>
    <t>BIL.AKT.HYP{I,T,SOZ}</t>
  </si>
  <si>
    <t>X30</t>
  </si>
  <si>
    <t>BIL.AKT.HYP{I,T,PHA}</t>
  </si>
  <si>
    <t>Y30</t>
  </si>
  <si>
    <t>BIL.AKT.HYP{I,T,POE}</t>
  </si>
  <si>
    <t>Z30</t>
  </si>
  <si>
    <t>BIL.AKT.HYP{I,T,U}</t>
  </si>
  <si>
    <t>AA30</t>
  </si>
  <si>
    <t>BIL.AKT.HYP{I,CHF,T}</t>
  </si>
  <si>
    <t>BIL.AKT.HYP{I,CHF,NFU}</t>
  </si>
  <si>
    <t>BIL.AKT.HYP{I,CHF,FUN}</t>
  </si>
  <si>
    <t>BIL.AKT.HYP{I,CHF,BAN}</t>
  </si>
  <si>
    <t>BIL.AKT.HYP{I,CHF,FVW}</t>
  </si>
  <si>
    <t>BIL.AKT.HYP{I,CHF,KAI}</t>
  </si>
  <si>
    <t>BIL.AKT.HYP{I,CHF,VPK}</t>
  </si>
  <si>
    <t>BIL.AKT.HYP{I,CHF,PKA}</t>
  </si>
  <si>
    <t>BIL.AKT.HYP{I,CHF,FVT}</t>
  </si>
  <si>
    <t>BIL.AKT.HYP{I,CHF,OEH}</t>
  </si>
  <si>
    <t>BIL.AKT.HYP{I,CHF,BUN}</t>
  </si>
  <si>
    <t>BIL.AKT.HYP{I,CHF,KAN}</t>
  </si>
  <si>
    <t>BIL.AKT.HYP{I,CHF,GEM}</t>
  </si>
  <si>
    <t>BIL.AKT.HYP{I,CHF,SOZ}</t>
  </si>
  <si>
    <t>BIL.AKT.HYP{I,CHF,PHA}</t>
  </si>
  <si>
    <t>BIL.AKT.HYP{I,CHF,POE}</t>
  </si>
  <si>
    <t>BIL.AKT.HYP{I,CHF,U}</t>
  </si>
  <si>
    <t>BIL.AKT.HGE{I,T,T}</t>
  </si>
  <si>
    <t>AB31</t>
  </si>
  <si>
    <t>BIL.AKT.HGE{I,T,NFU}</t>
  </si>
  <si>
    <t>K31</t>
  </si>
  <si>
    <t>BIL.AKT.HGE{I,T,FUN}</t>
  </si>
  <si>
    <t>L31</t>
  </si>
  <si>
    <t>BIL.AKT.HGE{I,T,SNB}</t>
  </si>
  <si>
    <t>BIL.AKT.HGE{I,T,BAN}</t>
  </si>
  <si>
    <t>N31</t>
  </si>
  <si>
    <t>BIL.AKT.HGE{I,T,FVW}</t>
  </si>
  <si>
    <t>O31</t>
  </si>
  <si>
    <t>BIL.AKT.HGE{I,T,KAI}</t>
  </si>
  <si>
    <t>P31</t>
  </si>
  <si>
    <t>BIL.AKT.HGE{I,T,VPK}</t>
  </si>
  <si>
    <t>Q31</t>
  </si>
  <si>
    <t>BIL.AKT.HGE{I,T,FVT}</t>
  </si>
  <si>
    <t>S31</t>
  </si>
  <si>
    <t>BIL.AKT.HGE{I,T,OEH}</t>
  </si>
  <si>
    <t>T31</t>
  </si>
  <si>
    <t>BIL.AKT.HGE{I,T,BUN}</t>
  </si>
  <si>
    <t>U31</t>
  </si>
  <si>
    <t>BIL.AKT.HGE{I,T,KAN}</t>
  </si>
  <si>
    <t>V31</t>
  </si>
  <si>
    <t>BIL.AKT.HGE{I,T,GEM}</t>
  </si>
  <si>
    <t>W31</t>
  </si>
  <si>
    <t>BIL.AKT.HGE{I,T,SOZ}</t>
  </si>
  <si>
    <t>X31</t>
  </si>
  <si>
    <t>BIL.AKT.HGE{I,T,POE}</t>
  </si>
  <si>
    <t>Z31</t>
  </si>
  <si>
    <t>BIL.AKT.HGE{I,T,U}</t>
  </si>
  <si>
    <t>AA31</t>
  </si>
  <si>
    <t>BIL.AKT.HGE{I,CHF,T}</t>
  </si>
  <si>
    <t>BIL.AKT.HGE{I,CHF,NFU}</t>
  </si>
  <si>
    <t>BIL.AKT.HGE{I,CHF,FUN}</t>
  </si>
  <si>
    <t>BIL.AKT.HGE{I,CHF,SNB}</t>
  </si>
  <si>
    <t>BIL.AKT.HGE{I,CHF,BAN}</t>
  </si>
  <si>
    <t>BIL.AKT.HGE{I,CHF,FVW}</t>
  </si>
  <si>
    <t>BIL.AKT.HGE{I,CHF,KAI}</t>
  </si>
  <si>
    <t>BIL.AKT.HGE{I,CHF,VPK}</t>
  </si>
  <si>
    <t>BIL.AKT.HGE{I,CHF,FVT}</t>
  </si>
  <si>
    <t>BIL.AKT.HGE{I,CHF,OEH}</t>
  </si>
  <si>
    <t>BIL.AKT.HGE{I,CHF,BUN}</t>
  </si>
  <si>
    <t>BIL.AKT.HGE{I,CHF,KAN}</t>
  </si>
  <si>
    <t>BIL.AKT.HGE{I,CHF,GEM}</t>
  </si>
  <si>
    <t>BIL.AKT.HGE{I,CHF,SOZ}</t>
  </si>
  <si>
    <t>BIL.AKT.HGE{I,CHF,POE}</t>
  </si>
  <si>
    <t>BIL.AKT.HGE{I,CHF,U}</t>
  </si>
  <si>
    <t>BIL.AKT.HGE.GMP{I,T,T}</t>
  </si>
  <si>
    <t>AB32</t>
  </si>
  <si>
    <t>BIL.AKT.HGE.GMP{I,T,NFU}</t>
  </si>
  <si>
    <t>K32</t>
  </si>
  <si>
    <t>BIL.AKT.HGE.GMP{I,T,FUN}</t>
  </si>
  <si>
    <t>L32</t>
  </si>
  <si>
    <t>BIL.AKT.HGE.GMP{I,T,SNB}</t>
  </si>
  <si>
    <t>M32</t>
  </si>
  <si>
    <t>BIL.AKT.HGE.GMP{I,T,BAN}</t>
  </si>
  <si>
    <t>N32</t>
  </si>
  <si>
    <t>BIL.AKT.HGE.GMP{I,T,FVW}</t>
  </si>
  <si>
    <t>O32</t>
  </si>
  <si>
    <t>BIL.AKT.HGE.GMP{I,T,KAI}</t>
  </si>
  <si>
    <t>P32</t>
  </si>
  <si>
    <t>BIL.AKT.HGE.GMP{I,T,VPK}</t>
  </si>
  <si>
    <t>Q32</t>
  </si>
  <si>
    <t>BIL.AKT.HGE.GMP{I,T,FVT}</t>
  </si>
  <si>
    <t>S32</t>
  </si>
  <si>
    <t>BIL.AKT.HGE.GMP{I,T,OEH}</t>
  </si>
  <si>
    <t>T32</t>
  </si>
  <si>
    <t>BIL.AKT.HGE.GMP{I,T,BUN}</t>
  </si>
  <si>
    <t>U32</t>
  </si>
  <si>
    <t>BIL.AKT.HGE.GMP{I,T,KAN}</t>
  </si>
  <si>
    <t>V32</t>
  </si>
  <si>
    <t>BIL.AKT.HGE.GMP{I,T,GEM}</t>
  </si>
  <si>
    <t>W32</t>
  </si>
  <si>
    <t>BIL.AKT.HGE.GMP{I,T,SOZ}</t>
  </si>
  <si>
    <t>X32</t>
  </si>
  <si>
    <t>BIL.AKT.HGE.GMP{I,T,POE}</t>
  </si>
  <si>
    <t>Z32</t>
  </si>
  <si>
    <t>BIL.AKT.HGE.GMP{I,T,U}</t>
  </si>
  <si>
    <t>AA32</t>
  </si>
  <si>
    <t>BIL.AKT.HGE.GMP{I,CHF,T}</t>
  </si>
  <si>
    <t>BIL.AKT.HGE.GMP{I,CHF,NFU}</t>
  </si>
  <si>
    <t>BIL.AKT.HGE.GMP{I,CHF,FUN}</t>
  </si>
  <si>
    <t>BIL.AKT.HGE.GMP{I,CHF,SNB}</t>
  </si>
  <si>
    <t>BIL.AKT.HGE.GMP{I,CHF,BAN}</t>
  </si>
  <si>
    <t>BIL.AKT.HGE.GMP{I,CHF,FVW}</t>
  </si>
  <si>
    <t>BIL.AKT.HGE.GMP{I,CHF,KAI}</t>
  </si>
  <si>
    <t>BIL.AKT.HGE.GMP{I,CHF,VPK}</t>
  </si>
  <si>
    <t>BIL.AKT.HGE.GMP{I,CHF,FVT}</t>
  </si>
  <si>
    <t>BIL.AKT.HGE.GMP{I,CHF,OEH}</t>
  </si>
  <si>
    <t>BIL.AKT.HGE.GMP{I,CHF,BUN}</t>
  </si>
  <si>
    <t>BIL.AKT.HGE.GMP{I,CHF,KAN}</t>
  </si>
  <si>
    <t>BIL.AKT.HGE.GMP{I,CHF,GEM}</t>
  </si>
  <si>
    <t>BIL.AKT.HGE.GMP{I,CHF,SOZ}</t>
  </si>
  <si>
    <t>BIL.AKT.HGE.GMP{I,CHF,POE}</t>
  </si>
  <si>
    <t>BIL.AKT.HGE.GMP{I,CHF,U}</t>
  </si>
  <si>
    <t>BIL.AKT.HGE.OBL{I,T,T}</t>
  </si>
  <si>
    <t>AB33</t>
  </si>
  <si>
    <t>BIL.AKT.HGE.OBL{I,T,NFU}</t>
  </si>
  <si>
    <t>K33</t>
  </si>
  <si>
    <t>BIL.AKT.HGE.OBL{I,T,FUN}</t>
  </si>
  <si>
    <t>L33</t>
  </si>
  <si>
    <t>BIL.AKT.HGE.OBL{I,T,SNB}</t>
  </si>
  <si>
    <t>M33</t>
  </si>
  <si>
    <t>BIL.AKT.HGE.OBL{I,T,BAN}</t>
  </si>
  <si>
    <t>N33</t>
  </si>
  <si>
    <t>BIL.AKT.HGE.OBL{I,T,FVW}</t>
  </si>
  <si>
    <t>O33</t>
  </si>
  <si>
    <t>BIL.AKT.HGE.OBL{I,T,KAI}</t>
  </si>
  <si>
    <t>P33</t>
  </si>
  <si>
    <t>BIL.AKT.HGE.OBL{I,T,VPK}</t>
  </si>
  <si>
    <t>Q33</t>
  </si>
  <si>
    <t>BIL.AKT.HGE.OBL{I,T,FVT}</t>
  </si>
  <si>
    <t>S33</t>
  </si>
  <si>
    <t>BIL.AKT.HGE.OBL{I,T,OEH}</t>
  </si>
  <si>
    <t>T33</t>
  </si>
  <si>
    <t>BIL.AKT.HGE.OBL{I,T,BUN}</t>
  </si>
  <si>
    <t>U33</t>
  </si>
  <si>
    <t>BIL.AKT.HGE.OBL{I,T,KAN}</t>
  </si>
  <si>
    <t>V33</t>
  </si>
  <si>
    <t>BIL.AKT.HGE.OBL{I,T,GEM}</t>
  </si>
  <si>
    <t>W33</t>
  </si>
  <si>
    <t>BIL.AKT.HGE.OBL{I,T,SOZ}</t>
  </si>
  <si>
    <t>X33</t>
  </si>
  <si>
    <t>BIL.AKT.HGE.OBL{I,T,POE}</t>
  </si>
  <si>
    <t>Z33</t>
  </si>
  <si>
    <t>BIL.AKT.HGE.OBL{I,T,U}</t>
  </si>
  <si>
    <t>AA33</t>
  </si>
  <si>
    <t>BIL.AKT.HGE.OBL{I,CHF,T}</t>
  </si>
  <si>
    <t>BIL.AKT.HGE.OBL{I,CHF,NFU}</t>
  </si>
  <si>
    <t>BIL.AKT.HGE.OBL{I,CHF,FUN}</t>
  </si>
  <si>
    <t>BIL.AKT.HGE.OBL{I,CHF,SNB}</t>
  </si>
  <si>
    <t>BIL.AKT.HGE.OBL{I,CHF,BAN}</t>
  </si>
  <si>
    <t>BIL.AKT.HGE.OBL{I,CHF,FVW}</t>
  </si>
  <si>
    <t>BIL.AKT.HGE.OBL{I,CHF,KAI}</t>
  </si>
  <si>
    <t>BIL.AKT.HGE.OBL{I,CHF,VPK}</t>
  </si>
  <si>
    <t>BIL.AKT.HGE.OBL{I,CHF,FVT}</t>
  </si>
  <si>
    <t>BIL.AKT.HGE.OBL{I,CHF,OEH}</t>
  </si>
  <si>
    <t>BIL.AKT.HGE.OBL{I,CHF,BUN}</t>
  </si>
  <si>
    <t>BIL.AKT.HGE.OBL{I,CHF,KAN}</t>
  </si>
  <si>
    <t>BIL.AKT.HGE.OBL{I,CHF,GEM}</t>
  </si>
  <si>
    <t>BIL.AKT.HGE.OBL{I,CHF,SOZ}</t>
  </si>
  <si>
    <t>BIL.AKT.HGE.OBL{I,CHF,POE}</t>
  </si>
  <si>
    <t>BIL.AKT.HGE.OBL{I,CHF,U}</t>
  </si>
  <si>
    <t>BIL.AKT.HGE.AKT{I,T,T}</t>
  </si>
  <si>
    <t>AB34</t>
  </si>
  <si>
    <t>BIL.AKT.HGE.AKT{I,T,NFU}</t>
  </si>
  <si>
    <t>K34</t>
  </si>
  <si>
    <t>BIL.AKT.HGE.AKT{I,T,FUN}</t>
  </si>
  <si>
    <t>L34</t>
  </si>
  <si>
    <t>BIL.AKT.HGE.AKT{I,T,SNB}</t>
  </si>
  <si>
    <t>M34</t>
  </si>
  <si>
    <t>BIL.AKT.HGE.AKT{I,T,BAN}</t>
  </si>
  <si>
    <t>N34</t>
  </si>
  <si>
    <t>BIL.AKT.HGE.AKT{I,T,FVW}</t>
  </si>
  <si>
    <t>O34</t>
  </si>
  <si>
    <t>BIL.AKT.HGE.AKT{I,T,KAI}</t>
  </si>
  <si>
    <t>P34</t>
  </si>
  <si>
    <t>BIL.AKT.HGE.AKT{I,T,VPK}</t>
  </si>
  <si>
    <t>Q34</t>
  </si>
  <si>
    <t>BIL.AKT.HGE.AKT{I,T,FVT}</t>
  </si>
  <si>
    <t>S34</t>
  </si>
  <si>
    <t>BIL.AKT.HGE.AKT{I,T,POE}</t>
  </si>
  <si>
    <t>Z34</t>
  </si>
  <si>
    <t>BIL.AKT.HGE.AKT{I,T,U}</t>
  </si>
  <si>
    <t>AA34</t>
  </si>
  <si>
    <t>BIL.AKT.HGE.AKT{I,CHF,T}</t>
  </si>
  <si>
    <t>BIL.AKT.HGE.AKT{I,CHF,NFU}</t>
  </si>
  <si>
    <t>BIL.AKT.HGE.AKT{I,CHF,FUN}</t>
  </si>
  <si>
    <t>BIL.AKT.HGE.AKT{I,CHF,SNB}</t>
  </si>
  <si>
    <t>BIL.AKT.HGE.AKT{I,CHF,BAN}</t>
  </si>
  <si>
    <t>BIL.AKT.HGE.AKT{I,CHF,FVW}</t>
  </si>
  <si>
    <t>BIL.AKT.HGE.AKT{I,CHF,KAI}</t>
  </si>
  <si>
    <t>BIL.AKT.HGE.AKT{I,CHF,VPK}</t>
  </si>
  <si>
    <t>BIL.AKT.HGE.AKT{I,CHF,FVT}</t>
  </si>
  <si>
    <t>BIL.AKT.HGE.AKT{I,CHF,POE}</t>
  </si>
  <si>
    <t>BIL.AKT.HGE.AKT{I,CHF,U}</t>
  </si>
  <si>
    <t>BIL.AKT.HGE.AKA{I,T,T}</t>
  </si>
  <si>
    <t>AB35</t>
  </si>
  <si>
    <t>BIL.AKT.HGE.AKA{I,T,FUN}</t>
  </si>
  <si>
    <t>L35</t>
  </si>
  <si>
    <t>BIL.AKT.HGE.AKA{I,T,FVW}</t>
  </si>
  <si>
    <t>O35</t>
  </si>
  <si>
    <t>BIL.AKT.HGE.AKA{I,T,KAI}</t>
  </si>
  <si>
    <t>P35</t>
  </si>
  <si>
    <t>BIL.AKT.HGE.AKA{I,CHF,T}</t>
  </si>
  <si>
    <t>BIL.AKT.HGE.AKA{I,CHF,FUN}</t>
  </si>
  <si>
    <t>BIL.AKT.HGE.AKA{I,CHF,FVW}</t>
  </si>
  <si>
    <t>BIL.AKT.HGE.AKA{I,CHF,KAI}</t>
  </si>
  <si>
    <t>BIL.AKT.HGE.EDM{I,T,T}</t>
  </si>
  <si>
    <t>AB36</t>
  </si>
  <si>
    <t>BIL.AKT.HGE.EDM{I,T,U}</t>
  </si>
  <si>
    <t>AA36</t>
  </si>
  <si>
    <t>BIL.AKT.HGE.EDM{I,CHF,T}</t>
  </si>
  <si>
    <t>BIL.AKT.HGE.EDM{I,CHF,U}</t>
  </si>
  <si>
    <t>BIL.AKT.WBW{I,T,T}</t>
  </si>
  <si>
    <t>AB37</t>
  </si>
  <si>
    <t>BIL.AKT.WBW{I,T,NFU}</t>
  </si>
  <si>
    <t>K37</t>
  </si>
  <si>
    <t>BIL.AKT.WBW{I,T,FUN}</t>
  </si>
  <si>
    <t>L37</t>
  </si>
  <si>
    <t>BIL.AKT.WBW{I,T,SNB}</t>
  </si>
  <si>
    <t>M37</t>
  </si>
  <si>
    <t>BIL.AKT.WBW{I,T,BAN}</t>
  </si>
  <si>
    <t>N37</t>
  </si>
  <si>
    <t>BIL.AKT.WBW{I,T,FVW}</t>
  </si>
  <si>
    <t>O37</t>
  </si>
  <si>
    <t>BIL.AKT.WBW{I,T,KAI}</t>
  </si>
  <si>
    <t>P37</t>
  </si>
  <si>
    <t>BIL.AKT.WBW{I,T,VPK}</t>
  </si>
  <si>
    <t>Q37</t>
  </si>
  <si>
    <t>BIL.AKT.WBW{I,T,PKA}</t>
  </si>
  <si>
    <t>R37</t>
  </si>
  <si>
    <t>BIL.AKT.WBW{I,T,FVT}</t>
  </si>
  <si>
    <t>S37</t>
  </si>
  <si>
    <t>BIL.AKT.WBW{I,T,OEH}</t>
  </si>
  <si>
    <t>T37</t>
  </si>
  <si>
    <t>BIL.AKT.WBW{I,T,BUN}</t>
  </si>
  <si>
    <t>U37</t>
  </si>
  <si>
    <t>BIL.AKT.WBW{I,T,KAN}</t>
  </si>
  <si>
    <t>V37</t>
  </si>
  <si>
    <t>BIL.AKT.WBW{I,T,GEM}</t>
  </si>
  <si>
    <t>W37</t>
  </si>
  <si>
    <t>BIL.AKT.WBW{I,T,SOZ}</t>
  </si>
  <si>
    <t>X37</t>
  </si>
  <si>
    <t>BIL.AKT.WBW{I,T,PHA}</t>
  </si>
  <si>
    <t>Y37</t>
  </si>
  <si>
    <t>BIL.AKT.WBW{I,T,POE}</t>
  </si>
  <si>
    <t>Z37</t>
  </si>
  <si>
    <t>BIL.AKT.WBW{I,T,U}</t>
  </si>
  <si>
    <t>AA37</t>
  </si>
  <si>
    <t>BIL.AKT.WBW{I,CHF,T}</t>
  </si>
  <si>
    <t>BIL.AKT.WBW{I,CHF,NFU}</t>
  </si>
  <si>
    <t>BIL.AKT.WBW{I,CHF,FUN}</t>
  </si>
  <si>
    <t>BIL.AKT.WBW{I,CHF,SNB}</t>
  </si>
  <si>
    <t>BIL.AKT.WBW{I,CHF,BAN}</t>
  </si>
  <si>
    <t>BIL.AKT.WBW{I,CHF,FVW}</t>
  </si>
  <si>
    <t>BIL.AKT.WBW{I,CHF,KAI}</t>
  </si>
  <si>
    <t>BIL.AKT.WBW{I,CHF,VPK}</t>
  </si>
  <si>
    <t>BIL.AKT.WBW{I,CHF,PKA}</t>
  </si>
  <si>
    <t>BIL.AKT.WBW{I,CHF,FVT}</t>
  </si>
  <si>
    <t>BIL.AKT.WBW{I,CHF,OEH}</t>
  </si>
  <si>
    <t>BIL.AKT.WBW{I,CHF,BUN}</t>
  </si>
  <si>
    <t>BIL.AKT.WBW{I,CHF,KAN}</t>
  </si>
  <si>
    <t>BIL.AKT.WBW{I,CHF,GEM}</t>
  </si>
  <si>
    <t>BIL.AKT.WBW{I,CHF,SOZ}</t>
  </si>
  <si>
    <t>BIL.AKT.WBW{I,CHF,PHA}</t>
  </si>
  <si>
    <t>BIL.AKT.WBW{I,CHF,POE}</t>
  </si>
  <si>
    <t>BIL.AKT.WBW{I,CHF,U}</t>
  </si>
  <si>
    <t>BIL.AKT.FFV{I,T,T}</t>
  </si>
  <si>
    <t>AB38</t>
  </si>
  <si>
    <t>BIL.AKT.FFV{I,T,NFU}</t>
  </si>
  <si>
    <t>K38</t>
  </si>
  <si>
    <t>BIL.AKT.FFV{I,T,FUN}</t>
  </si>
  <si>
    <t>L38</t>
  </si>
  <si>
    <t>BIL.AKT.FFV{I,T,SNB}</t>
  </si>
  <si>
    <t>M38</t>
  </si>
  <si>
    <t>BIL.AKT.FFV{I,T,BAN}</t>
  </si>
  <si>
    <t>N38</t>
  </si>
  <si>
    <t>BIL.AKT.FFV{I,T,FVW}</t>
  </si>
  <si>
    <t>O38</t>
  </si>
  <si>
    <t>BIL.AKT.FFV{I,T,KAI}</t>
  </si>
  <si>
    <t>P38</t>
  </si>
  <si>
    <t>BIL.AKT.FFV{I,T,VPK}</t>
  </si>
  <si>
    <t>Q38</t>
  </si>
  <si>
    <t>BIL.AKT.FFV{I,T,PKA}</t>
  </si>
  <si>
    <t>R38</t>
  </si>
  <si>
    <t>BIL.AKT.FFV{I,T,FVT}</t>
  </si>
  <si>
    <t>S38</t>
  </si>
  <si>
    <t>BIL.AKT.FFV{I,T,OEH}</t>
  </si>
  <si>
    <t>T38</t>
  </si>
  <si>
    <t>BIL.AKT.FFV{I,T,BUN}</t>
  </si>
  <si>
    <t>U38</t>
  </si>
  <si>
    <t>BIL.AKT.FFV{I,T,KAN}</t>
  </si>
  <si>
    <t>V38</t>
  </si>
  <si>
    <t>BIL.AKT.FFV{I,T,GEM}</t>
  </si>
  <si>
    <t>W38</t>
  </si>
  <si>
    <t>BIL.AKT.FFV{I,T,SOZ}</t>
  </si>
  <si>
    <t>X38</t>
  </si>
  <si>
    <t>BIL.AKT.FFV{I,T,PHA}</t>
  </si>
  <si>
    <t>Y38</t>
  </si>
  <si>
    <t>BIL.AKT.FFV{I,T,POE}</t>
  </si>
  <si>
    <t>Z38</t>
  </si>
  <si>
    <t>BIL.AKT.FFV{I,T,U}</t>
  </si>
  <si>
    <t>AA38</t>
  </si>
  <si>
    <t>BIL.AKT.FFV{I,CHF,T}</t>
  </si>
  <si>
    <t>BIL.AKT.FFV{I,CHF,NFU}</t>
  </si>
  <si>
    <t>BIL.AKT.FFV{I,CHF,FUN}</t>
  </si>
  <si>
    <t>BIL.AKT.FFV{I,CHF,SNB}</t>
  </si>
  <si>
    <t>BIL.AKT.FFV{I,CHF,BAN}</t>
  </si>
  <si>
    <t>BIL.AKT.FFV{I,CHF,FVW}</t>
  </si>
  <si>
    <t>BIL.AKT.FFV{I,CHF,KAI}</t>
  </si>
  <si>
    <t>BIL.AKT.FFV{I,CHF,VPK}</t>
  </si>
  <si>
    <t>BIL.AKT.FFV{I,CHF,PKA}</t>
  </si>
  <si>
    <t>BIL.AKT.FFV{I,CHF,FVT}</t>
  </si>
  <si>
    <t>BIL.AKT.FFV{I,CHF,OEH}</t>
  </si>
  <si>
    <t>BIL.AKT.FFV{I,CHF,BUN}</t>
  </si>
  <si>
    <t>BIL.AKT.FFV{I,CHF,KAN}</t>
  </si>
  <si>
    <t>BIL.AKT.FFV{I,CHF,GEM}</t>
  </si>
  <si>
    <t>BIL.AKT.FFV{I,CHF,SOZ}</t>
  </si>
  <si>
    <t>BIL.AKT.FFV{I,CHF,PHA}</t>
  </si>
  <si>
    <t>BIL.AKT.FFV{I,CHF,POE}</t>
  </si>
  <si>
    <t>BIL.AKT.FFV{I,CHF,U}</t>
  </si>
  <si>
    <t>BIL.AKT.FAN{I,T,T}</t>
  </si>
  <si>
    <t>AB39</t>
  </si>
  <si>
    <t>BIL.AKT.FAN{I,T,NFU}</t>
  </si>
  <si>
    <t>K39</t>
  </si>
  <si>
    <t>BIL.AKT.FAN{I,T,FUN}</t>
  </si>
  <si>
    <t>L39</t>
  </si>
  <si>
    <t>BIL.AKT.FAN{I,T,SNB}</t>
  </si>
  <si>
    <t>M39</t>
  </si>
  <si>
    <t>BIL.AKT.FAN{I,T,BAN}</t>
  </si>
  <si>
    <t>N39</t>
  </si>
  <si>
    <t>BIL.AKT.FAN{I,T,FVW}</t>
  </si>
  <si>
    <t>O39</t>
  </si>
  <si>
    <t>BIL.AKT.FAN{I,T,KAI}</t>
  </si>
  <si>
    <t>P39</t>
  </si>
  <si>
    <t>BIL.AKT.FAN{I,T,VPK}</t>
  </si>
  <si>
    <t>Q39</t>
  </si>
  <si>
    <t>BIL.AKT.FAN{I,T,FVT}</t>
  </si>
  <si>
    <t>S39</t>
  </si>
  <si>
    <t>BIL.AKT.FAN{I,T,OEH}</t>
  </si>
  <si>
    <t>T39</t>
  </si>
  <si>
    <t>BIL.AKT.FAN{I,T,BUN}</t>
  </si>
  <si>
    <t>U39</t>
  </si>
  <si>
    <t>BIL.AKT.FAN{I,T,KAN}</t>
  </si>
  <si>
    <t>V39</t>
  </si>
  <si>
    <t>BIL.AKT.FAN{I,T,GEM}</t>
  </si>
  <si>
    <t>W39</t>
  </si>
  <si>
    <t>BIL.AKT.FAN{I,T,SOZ}</t>
  </si>
  <si>
    <t>X39</t>
  </si>
  <si>
    <t>BIL.AKT.FAN{I,T,POE}</t>
  </si>
  <si>
    <t>Z39</t>
  </si>
  <si>
    <t>BIL.AKT.FAN{I,T,U}</t>
  </si>
  <si>
    <t>AA39</t>
  </si>
  <si>
    <t>BIL.AKT.FAN{I,CHF,T}</t>
  </si>
  <si>
    <t>BIL.AKT.FAN{I,CHF,NFU}</t>
  </si>
  <si>
    <t>BIL.AKT.FAN{I,CHF,FUN}</t>
  </si>
  <si>
    <t>BIL.AKT.FAN{I,CHF,SNB}</t>
  </si>
  <si>
    <t>BIL.AKT.FAN{I,CHF,BAN}</t>
  </si>
  <si>
    <t>BIL.AKT.FAN{I,CHF,FVW}</t>
  </si>
  <si>
    <t>BIL.AKT.FAN{I,CHF,KAI}</t>
  </si>
  <si>
    <t>BIL.AKT.FAN{I,CHF,VPK}</t>
  </si>
  <si>
    <t>BIL.AKT.FAN{I,CHF,FVT}</t>
  </si>
  <si>
    <t>BIL.AKT.FAN{I,CHF,OEH}</t>
  </si>
  <si>
    <t>BIL.AKT.FAN{I,CHF,BUN}</t>
  </si>
  <si>
    <t>BIL.AKT.FAN{I,CHF,KAN}</t>
  </si>
  <si>
    <t>BIL.AKT.FAN{I,CHF,GEM}</t>
  </si>
  <si>
    <t>BIL.AKT.FAN{I,CHF,SOZ}</t>
  </si>
  <si>
    <t>BIL.AKT.FAN{I,CHF,POE}</t>
  </si>
  <si>
    <t>BIL.AKT.FAN{I,CHF,U}</t>
  </si>
  <si>
    <t>BIL.AKT.FAN.GMP{I,T,T}</t>
  </si>
  <si>
    <t>AB40</t>
  </si>
  <si>
    <t>BIL.AKT.FAN.GMP{I,T,NFU}</t>
  </si>
  <si>
    <t>K40</t>
  </si>
  <si>
    <t>BIL.AKT.FAN.GMP{I,T,FUN}</t>
  </si>
  <si>
    <t>L40</t>
  </si>
  <si>
    <t>BIL.AKT.FAN.GMP{I,T,SNB}</t>
  </si>
  <si>
    <t>M40</t>
  </si>
  <si>
    <t>BIL.AKT.FAN.GMP{I,T,BAN}</t>
  </si>
  <si>
    <t>N40</t>
  </si>
  <si>
    <t>BIL.AKT.FAN.GMP{I,T,FVW}</t>
  </si>
  <si>
    <t>O40</t>
  </si>
  <si>
    <t>BIL.AKT.FAN.GMP{I,T,KAI}</t>
  </si>
  <si>
    <t>P40</t>
  </si>
  <si>
    <t>BIL.AKT.FAN.GMP{I,T,VPK}</t>
  </si>
  <si>
    <t>Q40</t>
  </si>
  <si>
    <t>BIL.AKT.FAN.GMP{I,T,FVT}</t>
  </si>
  <si>
    <t>S40</t>
  </si>
  <si>
    <t>BIL.AKT.FAN.GMP{I,T,OEH}</t>
  </si>
  <si>
    <t>T40</t>
  </si>
  <si>
    <t>BIL.AKT.FAN.GMP{I,T,BUN}</t>
  </si>
  <si>
    <t>U40</t>
  </si>
  <si>
    <t>BIL.AKT.FAN.GMP{I,T,KAN}</t>
  </si>
  <si>
    <t>V40</t>
  </si>
  <si>
    <t>BIL.AKT.FAN.GMP{I,T,GEM}</t>
  </si>
  <si>
    <t>W40</t>
  </si>
  <si>
    <t>BIL.AKT.FAN.GMP{I,T,SOZ}</t>
  </si>
  <si>
    <t>X40</t>
  </si>
  <si>
    <t>BIL.AKT.FAN.GMP{I,T,POE}</t>
  </si>
  <si>
    <t>Z40</t>
  </si>
  <si>
    <t>BIL.AKT.FAN.GMP{I,T,U}</t>
  </si>
  <si>
    <t>AA40</t>
  </si>
  <si>
    <t>BIL.AKT.FAN.GMP{I,CHF,T}</t>
  </si>
  <si>
    <t>BIL.AKT.FAN.GMP{I,CHF,NFU}</t>
  </si>
  <si>
    <t>BIL.AKT.FAN.GMP{I,CHF,FUN}</t>
  </si>
  <si>
    <t>BIL.AKT.FAN.GMP{I,CHF,SNB}</t>
  </si>
  <si>
    <t>BIL.AKT.FAN.GMP{I,CHF,BAN}</t>
  </si>
  <si>
    <t>BIL.AKT.FAN.GMP{I,CHF,FVW}</t>
  </si>
  <si>
    <t>BIL.AKT.FAN.GMP{I,CHF,KAI}</t>
  </si>
  <si>
    <t>BIL.AKT.FAN.GMP{I,CHF,VPK}</t>
  </si>
  <si>
    <t>BIL.AKT.FAN.GMP{I,CHF,FVT}</t>
  </si>
  <si>
    <t>BIL.AKT.FAN.GMP{I,CHF,OEH}</t>
  </si>
  <si>
    <t>BIL.AKT.FAN.GMP{I,CHF,BUN}</t>
  </si>
  <si>
    <t>BIL.AKT.FAN.GMP{I,CHF,KAN}</t>
  </si>
  <si>
    <t>BIL.AKT.FAN.GMP{I,CHF,GEM}</t>
  </si>
  <si>
    <t>BIL.AKT.FAN.GMP{I,CHF,SOZ}</t>
  </si>
  <si>
    <t>BIL.AKT.FAN.GMP{I,CHF,POE}</t>
  </si>
  <si>
    <t>BIL.AKT.FAN.GMP{I,CHF,U}</t>
  </si>
  <si>
    <t>BIL.AKT.FAN.OBL{I,T,T}</t>
  </si>
  <si>
    <t>AB41</t>
  </si>
  <si>
    <t>BIL.AKT.FAN.OBL{I,T,NFU}</t>
  </si>
  <si>
    <t>K41</t>
  </si>
  <si>
    <t>BIL.AKT.FAN.OBL{I,T,FUN}</t>
  </si>
  <si>
    <t>L41</t>
  </si>
  <si>
    <t>BIL.AKT.FAN.OBL{I,T,SNB}</t>
  </si>
  <si>
    <t>M41</t>
  </si>
  <si>
    <t>BIL.AKT.FAN.OBL{I,T,BAN}</t>
  </si>
  <si>
    <t>N41</t>
  </si>
  <si>
    <t>BIL.AKT.FAN.OBL{I,T,FVW}</t>
  </si>
  <si>
    <t>O41</t>
  </si>
  <si>
    <t>BIL.AKT.FAN.OBL{I,T,KAI}</t>
  </si>
  <si>
    <t>P41</t>
  </si>
  <si>
    <t>BIL.AKT.FAN.OBL{I,T,VPK}</t>
  </si>
  <si>
    <t>Q41</t>
  </si>
  <si>
    <t>BIL.AKT.FAN.OBL{I,T,FVT}</t>
  </si>
  <si>
    <t>S41</t>
  </si>
  <si>
    <t>BIL.AKT.FAN.OBL{I,T,OEH}</t>
  </si>
  <si>
    <t>T41</t>
  </si>
  <si>
    <t>BIL.AKT.FAN.OBL{I,T,BUN}</t>
  </si>
  <si>
    <t>U41</t>
  </si>
  <si>
    <t>BIL.AKT.FAN.OBL{I,T,KAN}</t>
  </si>
  <si>
    <t>V41</t>
  </si>
  <si>
    <t>BIL.AKT.FAN.OBL{I,T,GEM}</t>
  </si>
  <si>
    <t>W41</t>
  </si>
  <si>
    <t>BIL.AKT.FAN.OBL{I,T,SOZ}</t>
  </si>
  <si>
    <t>X41</t>
  </si>
  <si>
    <t>BIL.AKT.FAN.OBL{I,T,POE}</t>
  </si>
  <si>
    <t>Z41</t>
  </si>
  <si>
    <t>BIL.AKT.FAN.OBL{I,T,U}</t>
  </si>
  <si>
    <t>AA41</t>
  </si>
  <si>
    <t>BIL.AKT.FAN.OBL{I,CHF,T}</t>
  </si>
  <si>
    <t>BIL.AKT.FAN.OBL{I,CHF,NFU}</t>
  </si>
  <si>
    <t>BIL.AKT.FAN.OBL{I,CHF,FUN}</t>
  </si>
  <si>
    <t>BIL.AKT.FAN.OBL{I,CHF,SNB}</t>
  </si>
  <si>
    <t>BIL.AKT.FAN.OBL{I,CHF,BAN}</t>
  </si>
  <si>
    <t>BIL.AKT.FAN.OBL{I,CHF,FVW}</t>
  </si>
  <si>
    <t>BIL.AKT.FAN.OBL{I,CHF,KAI}</t>
  </si>
  <si>
    <t>BIL.AKT.FAN.OBL{I,CHF,VPK}</t>
  </si>
  <si>
    <t>BIL.AKT.FAN.OBL{I,CHF,FVT}</t>
  </si>
  <si>
    <t>BIL.AKT.FAN.OBL{I,CHF,OEH}</t>
  </si>
  <si>
    <t>BIL.AKT.FAN.OBL{I,CHF,BUN}</t>
  </si>
  <si>
    <t>BIL.AKT.FAN.OBL{I,CHF,KAN}</t>
  </si>
  <si>
    <t>BIL.AKT.FAN.OBL{I,CHF,GEM}</t>
  </si>
  <si>
    <t>BIL.AKT.FAN.OBL{I,CHF,SOZ}</t>
  </si>
  <si>
    <t>BIL.AKT.FAN.OBL{I,CHF,POE}</t>
  </si>
  <si>
    <t>BIL.AKT.FAN.OBL{I,CHF,U}</t>
  </si>
  <si>
    <t>BIL.AKT.FAN.AKT{I,T,T}</t>
  </si>
  <si>
    <t>AB42</t>
  </si>
  <si>
    <t>BIL.AKT.FAN.AKT{I,T,NFU}</t>
  </si>
  <si>
    <t>K42</t>
  </si>
  <si>
    <t>BIL.AKT.FAN.AKT{I,T,FUN}</t>
  </si>
  <si>
    <t>L42</t>
  </si>
  <si>
    <t>BIL.AKT.FAN.AKT{I,T,SNB}</t>
  </si>
  <si>
    <t>M42</t>
  </si>
  <si>
    <t>BIL.AKT.FAN.AKT{I,T,BAN}</t>
  </si>
  <si>
    <t>N42</t>
  </si>
  <si>
    <t>BIL.AKT.FAN.AKT{I,T,FVW}</t>
  </si>
  <si>
    <t>O42</t>
  </si>
  <si>
    <t>BIL.AKT.FAN.AKT{I,T,KAI}</t>
  </si>
  <si>
    <t>P42</t>
  </si>
  <si>
    <t>BIL.AKT.FAN.AKT{I,T,VPK}</t>
  </si>
  <si>
    <t>Q42</t>
  </si>
  <si>
    <t>BIL.AKT.FAN.AKT{I,T,FVT}</t>
  </si>
  <si>
    <t>S42</t>
  </si>
  <si>
    <t>BIL.AKT.FAN.AKT{I,T,POE}</t>
  </si>
  <si>
    <t>Z42</t>
  </si>
  <si>
    <t>BIL.AKT.FAN.AKT{I,T,U}</t>
  </si>
  <si>
    <t>AA42</t>
  </si>
  <si>
    <t>BIL.AKT.FAN.AKT{I,CHF,T}</t>
  </si>
  <si>
    <t>BIL.AKT.FAN.AKT{I,CHF,NFU}</t>
  </si>
  <si>
    <t>BIL.AKT.FAN.AKT{I,CHF,FUN}</t>
  </si>
  <si>
    <t>BIL.AKT.FAN.AKT{I,CHF,SNB}</t>
  </si>
  <si>
    <t>BIL.AKT.FAN.AKT{I,CHF,BAN}</t>
  </si>
  <si>
    <t>BIL.AKT.FAN.AKT{I,CHF,FVW}</t>
  </si>
  <si>
    <t>BIL.AKT.FAN.AKT{I,CHF,KAI}</t>
  </si>
  <si>
    <t>BIL.AKT.FAN.AKT{I,CHF,VPK}</t>
  </si>
  <si>
    <t>BIL.AKT.FAN.AKT{I,CHF,FVT}</t>
  </si>
  <si>
    <t>BIL.AKT.FAN.AKT{I,CHF,POE}</t>
  </si>
  <si>
    <t>BIL.AKT.FAN.AKT{I,CHF,U}</t>
  </si>
  <si>
    <t>BIL.AKT.FAN.AKA{I,T,T}</t>
  </si>
  <si>
    <t>AB43</t>
  </si>
  <si>
    <t>BIL.AKT.FAN.AKA{I,T,FUN}</t>
  </si>
  <si>
    <t>L43</t>
  </si>
  <si>
    <t>BIL.AKT.FAN.AKA{I,T,FVW}</t>
  </si>
  <si>
    <t>O43</t>
  </si>
  <si>
    <t>BIL.AKT.FAN.AKA{I,T,KAI}</t>
  </si>
  <si>
    <t>P43</t>
  </si>
  <si>
    <t>BIL.AKT.FAN.AKA{I,CHF,T}</t>
  </si>
  <si>
    <t>BIL.AKT.FAN.AKA{I,CHF,FUN}</t>
  </si>
  <si>
    <t>BIL.AKT.FAN.AKA{I,CHF,FVW}</t>
  </si>
  <si>
    <t>BIL.AKT.FAN.AKA{I,CHF,KAI}</t>
  </si>
  <si>
    <t>BIL.AKT.FAN.EDM{I,T,T}</t>
  </si>
  <si>
    <t>AB44</t>
  </si>
  <si>
    <t>BIL.AKT.FAN.EDM{I,T,U}</t>
  </si>
  <si>
    <t>AA44</t>
  </si>
  <si>
    <t>BIL.AKT.FAN.EDM{I,CHF,T}</t>
  </si>
  <si>
    <t>BIL.AKT.FAN.EDM{I,CHF,U}</t>
  </si>
  <si>
    <t>BIL.AKT.FAN.LIS{I,T,T}</t>
  </si>
  <si>
    <t>AB45</t>
  </si>
  <si>
    <t>BIL.AKT.FAN.LIS{I,T,U}</t>
  </si>
  <si>
    <t>AA45</t>
  </si>
  <si>
    <t>BIL.AKT.FAN.LIS{I,CHF,T}</t>
  </si>
  <si>
    <t>BIL.AKT.FAN.LIS{I,CHF,U}</t>
  </si>
  <si>
    <t>BIL.AKT.BET{I,T,T}</t>
  </si>
  <si>
    <t>AB46</t>
  </si>
  <si>
    <t>BIL.AKT.BET{I,T,NFU}</t>
  </si>
  <si>
    <t>K46</t>
  </si>
  <si>
    <t>BIL.AKT.BET{I,T,FUN}</t>
  </si>
  <si>
    <t>L46</t>
  </si>
  <si>
    <t>BIL.AKT.BET{I,T,SNB}</t>
  </si>
  <si>
    <t>M46</t>
  </si>
  <si>
    <t>BIL.AKT.BET{I,T,BAN}</t>
  </si>
  <si>
    <t>N46</t>
  </si>
  <si>
    <t>BIL.AKT.BET{I,T,FVW}</t>
  </si>
  <si>
    <t>O46</t>
  </si>
  <si>
    <t>BIL.AKT.BET{I,T,KAI}</t>
  </si>
  <si>
    <t>P46</t>
  </si>
  <si>
    <t>BIL.AKT.BET{I,T,VPK}</t>
  </si>
  <si>
    <t>Q46</t>
  </si>
  <si>
    <t>BIL.AKT.BET{I,T,FVT}</t>
  </si>
  <si>
    <t>S46</t>
  </si>
  <si>
    <t>BIL.AKT.BET{I,T,POE}</t>
  </si>
  <si>
    <t>Z46</t>
  </si>
  <si>
    <t>BIL.AKT.BET{I,T,U}</t>
  </si>
  <si>
    <t>AA46</t>
  </si>
  <si>
    <t>BIL.AKT.BET{I,CHF,T}</t>
  </si>
  <si>
    <t>BIL.AKT.BET{I,CHF,NFU}</t>
  </si>
  <si>
    <t>BIL.AKT.BET{I,CHF,FUN}</t>
  </si>
  <si>
    <t>BIL.AKT.BET{I,CHF,SNB}</t>
  </si>
  <si>
    <t>BIL.AKT.BET{I,CHF,BAN}</t>
  </si>
  <si>
    <t>BIL.AKT.BET{I,CHF,FVW}</t>
  </si>
  <si>
    <t>BIL.AKT.BET{I,CHF,KAI}</t>
  </si>
  <si>
    <t>BIL.AKT.BET{I,CHF,VPK}</t>
  </si>
  <si>
    <t>BIL.AKT.BET{I,CHF,FVT}</t>
  </si>
  <si>
    <t>BIL.AKT.BET{I,CHF,POE}</t>
  </si>
  <si>
    <t>BIL.AKT.BET{I,CHF,U}</t>
  </si>
  <si>
    <t>BIL.AKT.TOT{I,T,T}</t>
  </si>
  <si>
    <t>AB49</t>
  </si>
  <si>
    <t>BIL.AKT.TOT{I,T,NFU}</t>
  </si>
  <si>
    <t>K49</t>
  </si>
  <si>
    <t>BIL.AKT.TOT{I,T,FUN}</t>
  </si>
  <si>
    <t>L49</t>
  </si>
  <si>
    <t>BIL.AKT.TOT{I,T,SNB}</t>
  </si>
  <si>
    <t>M49</t>
  </si>
  <si>
    <t>BIL.AKT.TOT{I,T,BAN}</t>
  </si>
  <si>
    <t>N49</t>
  </si>
  <si>
    <t>BIL.AKT.TOT{I,T,FVW}</t>
  </si>
  <si>
    <t>O49</t>
  </si>
  <si>
    <t>BIL.AKT.TOT{I,T,KAI}</t>
  </si>
  <si>
    <t>P49</t>
  </si>
  <si>
    <t>BIL.AKT.TOT{I,T,VPK}</t>
  </si>
  <si>
    <t>Q49</t>
  </si>
  <si>
    <t>BIL.AKT.TOT{I,T,PKA}</t>
  </si>
  <si>
    <t>R49</t>
  </si>
  <si>
    <t>BIL.AKT.TOT{I,T,FVT}</t>
  </si>
  <si>
    <t>S49</t>
  </si>
  <si>
    <t>BIL.AKT.TOT{I,T,OEH}</t>
  </si>
  <si>
    <t>T49</t>
  </si>
  <si>
    <t>BIL.AKT.TOT{I,T,BUN}</t>
  </si>
  <si>
    <t>U49</t>
  </si>
  <si>
    <t>BIL.AKT.TOT{I,T,KAN}</t>
  </si>
  <si>
    <t>V49</t>
  </si>
  <si>
    <t>BIL.AKT.TOT{I,T,GEM}</t>
  </si>
  <si>
    <t>W49</t>
  </si>
  <si>
    <t>BIL.AKT.TOT{I,T,SOZ}</t>
  </si>
  <si>
    <t>X49</t>
  </si>
  <si>
    <t>BIL.AKT.TOT{I,T,PHA}</t>
  </si>
  <si>
    <t>Y49</t>
  </si>
  <si>
    <t>BIL.AKT.TOT{I,T,POE}</t>
  </si>
  <si>
    <t>Z49</t>
  </si>
  <si>
    <t>BIL.AKT.TOT{I,T,U}</t>
  </si>
  <si>
    <t>AA49</t>
  </si>
  <si>
    <t>BIL.AKT.TOT{I,CHF,T}</t>
  </si>
  <si>
    <t>BIL.AKT.TOT{I,CHF,NFU}</t>
  </si>
  <si>
    <t>BIL.AKT.TOT{I,CHF,FUN}</t>
  </si>
  <si>
    <t>BIL.AKT.TOT{I,CHF,SNB}</t>
  </si>
  <si>
    <t>BIL.AKT.TOT{I,CHF,BAN}</t>
  </si>
  <si>
    <t>BIL.AKT.TOT{I,CHF,FVW}</t>
  </si>
  <si>
    <t>BIL.AKT.TOT{I,CHF,KAI}</t>
  </si>
  <si>
    <t>BIL.AKT.TOT{I,CHF,VPK}</t>
  </si>
  <si>
    <t>BIL.AKT.TOT{I,CHF,PKA}</t>
  </si>
  <si>
    <t>BIL.AKT.TOT{I,CHF,FVT}</t>
  </si>
  <si>
    <t>BIL.AKT.TOT{I,CHF,OEH}</t>
  </si>
  <si>
    <t>BIL.AKT.TOT{I,CHF,BUN}</t>
  </si>
  <si>
    <t>BIL.AKT.TOT{I,CHF,KAN}</t>
  </si>
  <si>
    <t>BIL.AKT.TOT{I,CHF,GEM}</t>
  </si>
  <si>
    <t>BIL.AKT.TOT{I,CHF,SOZ}</t>
  </si>
  <si>
    <t>BIL.AKT.TOT{I,CHF,PHA}</t>
  </si>
  <si>
    <t>BIL.AKT.TOT{I,CHF,POE}</t>
  </si>
  <si>
    <t>BIL.AKT.TOT{I,CHF,U}</t>
  </si>
  <si>
    <t>BIL.AKT.AUA{I,T,T}</t>
  </si>
  <si>
    <t>AB47</t>
  </si>
  <si>
    <t>BIL.AKT.AUA{I,T,NFU}</t>
  </si>
  <si>
    <t>K47</t>
  </si>
  <si>
    <t>BIL.AKT.AUA{I,T,FUN}</t>
  </si>
  <si>
    <t>L47</t>
  </si>
  <si>
    <t>BIL.AKT.AUA{I,T,SNB}</t>
  </si>
  <si>
    <t>M47</t>
  </si>
  <si>
    <t>BIL.AKT.AUA{I,T,BAN}</t>
  </si>
  <si>
    <t>N47</t>
  </si>
  <si>
    <t>BIL.AKT.AUA{I,T,FVW}</t>
  </si>
  <si>
    <t>O47</t>
  </si>
  <si>
    <t>BIL.AKT.AUA{I,T,KAI}</t>
  </si>
  <si>
    <t>P47</t>
  </si>
  <si>
    <t>BIL.AKT.AUA{I,T,VPK}</t>
  </si>
  <si>
    <t>Q47</t>
  </si>
  <si>
    <t>BIL.AKT.AUA{I,T,PKA}</t>
  </si>
  <si>
    <t>R47</t>
  </si>
  <si>
    <t>BIL.AKT.AUA{I,T,FVT}</t>
  </si>
  <si>
    <t>S47</t>
  </si>
  <si>
    <t>BIL.AKT.AUA{I,T,OEH}</t>
  </si>
  <si>
    <t>T47</t>
  </si>
  <si>
    <t>BIL.AKT.AUA{I,T,BUN}</t>
  </si>
  <si>
    <t>U47</t>
  </si>
  <si>
    <t>BIL.AKT.AUA{I,T,KAN}</t>
  </si>
  <si>
    <t>V47</t>
  </si>
  <si>
    <t>BIL.AKT.AUA{I,T,GEM}</t>
  </si>
  <si>
    <t>W47</t>
  </si>
  <si>
    <t>BIL.AKT.AUA{I,T,SOZ}</t>
  </si>
  <si>
    <t>X47</t>
  </si>
  <si>
    <t>BIL.AKT.AUA{I,T,PHA}</t>
  </si>
  <si>
    <t>Y47</t>
  </si>
  <si>
    <t>BIL.AKT.AUA{I,T,POE}</t>
  </si>
  <si>
    <t>Z47</t>
  </si>
  <si>
    <t>BIL.AKT.AUA{I,T,U}</t>
  </si>
  <si>
    <t>AA47</t>
  </si>
  <si>
    <t>BIL.AKT.AUA{I,CHF,T}</t>
  </si>
  <si>
    <t>BIL.AKT.AUA{I,CHF,NFU}</t>
  </si>
  <si>
    <t>BIL.AKT.AUA{I,CHF,FUN}</t>
  </si>
  <si>
    <t>BIL.AKT.AUA{I,CHF,SNB}</t>
  </si>
  <si>
    <t>BIL.AKT.AUA{I,CHF,BAN}</t>
  </si>
  <si>
    <t>BIL.AKT.AUA{I,CHF,FVW}</t>
  </si>
  <si>
    <t>BIL.AKT.AUA{I,CHF,KAI}</t>
  </si>
  <si>
    <t>BIL.AKT.AUA{I,CHF,VPK}</t>
  </si>
  <si>
    <t>BIL.AKT.AUA{I,CHF,PKA}</t>
  </si>
  <si>
    <t>BIL.AKT.AUA{I,CHF,FVT}</t>
  </si>
  <si>
    <t>BIL.AKT.AUA{I,CHF,OEH}</t>
  </si>
  <si>
    <t>BIL.AKT.AUA{I,CHF,BUN}</t>
  </si>
  <si>
    <t>BIL.AKT.AUA{I,CHF,KAN}</t>
  </si>
  <si>
    <t>BIL.AKT.AUA{I,CHF,GEM}</t>
  </si>
  <si>
    <t>BIL.AKT.AUA{I,CHF,SOZ}</t>
  </si>
  <si>
    <t>BIL.AKT.AUA{I,CHF,PHA}</t>
  </si>
  <si>
    <t>BIL.AKT.AUA{I,CHF,POE}</t>
  </si>
  <si>
    <t>BIL.AKT.AUA{I,CHF,U}</t>
  </si>
  <si>
    <t>BIL.AKT.AUA.NML{I,T,T}</t>
  </si>
  <si>
    <t>AB48</t>
  </si>
  <si>
    <t>BIL.AKT.AUA.NML{I,T,NFU}</t>
  </si>
  <si>
    <t>K48</t>
  </si>
  <si>
    <t>BIL.AKT.AUA.NML{I,T,FUN}</t>
  </si>
  <si>
    <t>L48</t>
  </si>
  <si>
    <t>BIL.AKT.AUA.NML{I,T,SNB}</t>
  </si>
  <si>
    <t>M48</t>
  </si>
  <si>
    <t>BIL.AKT.AUA.NML{I,T,BAN}</t>
  </si>
  <si>
    <t>N48</t>
  </si>
  <si>
    <t>BIL.AKT.AUA.NML{I,T,FVW}</t>
  </si>
  <si>
    <t>O48</t>
  </si>
  <si>
    <t>BIL.AKT.AUA.NML{I,T,KAI}</t>
  </si>
  <si>
    <t>P48</t>
  </si>
  <si>
    <t>BIL.AKT.AUA.NML{I,T,VPK}</t>
  </si>
  <si>
    <t>Q48</t>
  </si>
  <si>
    <t>BIL.AKT.AUA.NML{I,T,PKA}</t>
  </si>
  <si>
    <t>R48</t>
  </si>
  <si>
    <t>BIL.AKT.AUA.NML{I,T,FVT}</t>
  </si>
  <si>
    <t>S48</t>
  </si>
  <si>
    <t>BIL.AKT.AUA.NML{I,T,OEH}</t>
  </si>
  <si>
    <t>T48</t>
  </si>
  <si>
    <t>BIL.AKT.AUA.NML{I,T,BUN}</t>
  </si>
  <si>
    <t>U48</t>
  </si>
  <si>
    <t>BIL.AKT.AUA.NML{I,T,KAN}</t>
  </si>
  <si>
    <t>V48</t>
  </si>
  <si>
    <t>BIL.AKT.AUA.NML{I,T,GEM}</t>
  </si>
  <si>
    <t>W48</t>
  </si>
  <si>
    <t>BIL.AKT.AUA.NML{I,T,SOZ}</t>
  </si>
  <si>
    <t>X48</t>
  </si>
  <si>
    <t>BIL.AKT.AUA.NML{I,T,PHA}</t>
  </si>
  <si>
    <t>Y48</t>
  </si>
  <si>
    <t>BIL.AKT.AUA.NML{I,T,POE}</t>
  </si>
  <si>
    <t>Z48</t>
  </si>
  <si>
    <t>BIL.AKT.AUA.NML{I,T,U}</t>
  </si>
  <si>
    <t>AA48</t>
  </si>
  <si>
    <t>BIL.AKT.AUA.NML{I,CHF,T}</t>
  </si>
  <si>
    <t>BIL.AKT.AUA.NML{I,CHF,NFU}</t>
  </si>
  <si>
    <t>BIL.AKT.AUA.NML{I,CHF,FUN}</t>
  </si>
  <si>
    <t>BIL.AKT.AUA.NML{I,CHF,SNB}</t>
  </si>
  <si>
    <t>BIL.AKT.AUA.NML{I,CHF,BAN}</t>
  </si>
  <si>
    <t>BIL.AKT.AUA.NML{I,CHF,FVW}</t>
  </si>
  <si>
    <t>BIL.AKT.AUA.NML{I,CHF,KAI}</t>
  </si>
  <si>
    <t>BIL.AKT.AUA.NML{I,CHF,VPK}</t>
  </si>
  <si>
    <t>BIL.AKT.AUA.NML{I,CHF,PKA}</t>
  </si>
  <si>
    <t>BIL.AKT.AUA.NML{I,CHF,FVT}</t>
  </si>
  <si>
    <t>BIL.AKT.AUA.NML{I,CHF,OEH}</t>
  </si>
  <si>
    <t>BIL.AKT.AUA.NML{I,CHF,BUN}</t>
  </si>
  <si>
    <t>BIL.AKT.AUA.NML{I,CHF,KAN}</t>
  </si>
  <si>
    <t>BIL.AKT.AUA.NML{I,CHF,GEM}</t>
  </si>
  <si>
    <t>BIL.AKT.AUA.NML{I,CHF,SOZ}</t>
  </si>
  <si>
    <t>BIL.AKT.AUA.NML{I,CHF,PHA}</t>
  </si>
  <si>
    <t>BIL.AKT.AUA.NML{I,CHF,POE}</t>
  </si>
  <si>
    <t>BIL.AKT.AUA.NML{I,CHF,U}</t>
  </si>
  <si>
    <t>BIL.PAS.VBA{I,T,T,T}</t>
  </si>
  <si>
    <t>BIL.PAS.VBA{I,T,T,ASI}</t>
  </si>
  <si>
    <t>BIL.PAS.VBA{I,T,T,KUE}</t>
  </si>
  <si>
    <t>BIL.PAS.VBA{I,T,T,RLZ}</t>
  </si>
  <si>
    <t>BIL.PAS.VBA{I,T,FUN,T}</t>
  </si>
  <si>
    <t>BIL.PAS.VBA{I,T,FUN,ASI}</t>
  </si>
  <si>
    <t>BIL.PAS.VBA{I,T,FUN,KUE}</t>
  </si>
  <si>
    <t>BIL.PAS.VBA{I,T,FUN,RLZ}</t>
  </si>
  <si>
    <t>BIL.PAS.VBA{I,T,SNB,T}</t>
  </si>
  <si>
    <t>BIL.PAS.VBA{I,T,SNB,ASI}</t>
  </si>
  <si>
    <t>BIL.PAS.VBA{I,T,SNB,KUE}</t>
  </si>
  <si>
    <t>BIL.PAS.VBA{I,T,SNB,RLZ}</t>
  </si>
  <si>
    <t>BIL.PAS.VBA{I,T,BAN,T}</t>
  </si>
  <si>
    <t>BIL.PAS.VBA{I,T,BAN,ASI}</t>
  </si>
  <si>
    <t>BIL.PAS.VBA{I,T,BAN,KUE}</t>
  </si>
  <si>
    <t>BIL.PAS.VBA{I,T,BAN,RLZ}</t>
  </si>
  <si>
    <t>BIL.PAS.VBA{I,T,FVT,T}</t>
  </si>
  <si>
    <t>S21</t>
  </si>
  <si>
    <t>BIL.PAS.VBA{I,T,FVT,ASI}</t>
  </si>
  <si>
    <t>BIL.PAS.VBA{I,T,FVT,KUE}</t>
  </si>
  <si>
    <t>BIL.PAS.VBA{I,T,FVT,RLZ}</t>
  </si>
  <si>
    <t>BIL.PAS.VBA{I,CHF,T,T}</t>
  </si>
  <si>
    <t>BIL.PAS.VBA{I,CHF,T,ASI}</t>
  </si>
  <si>
    <t>BIL.PAS.VBA{I,CHF,T,KUE}</t>
  </si>
  <si>
    <t>BIL.PAS.VBA{I,CHF,T,RLZ}</t>
  </si>
  <si>
    <t>BIL.PAS.VBA{I,CHF,FUN,T}</t>
  </si>
  <si>
    <t>BIL.PAS.VBA{I,CHF,FUN,ASI}</t>
  </si>
  <si>
    <t>BIL.PAS.VBA{I,CHF,FUN,KUE}</t>
  </si>
  <si>
    <t>BIL.PAS.VBA{I,CHF,FUN,RLZ}</t>
  </si>
  <si>
    <t>BIL.PAS.VBA{I,CHF,SNB,T}</t>
  </si>
  <si>
    <t>BIL.PAS.VBA{I,CHF,SNB,ASI}</t>
  </si>
  <si>
    <t>BIL.PAS.VBA{I,CHF,SNB,KUE}</t>
  </si>
  <si>
    <t>BIL.PAS.VBA{I,CHF,SNB,RLZ}</t>
  </si>
  <si>
    <t>BIL.PAS.VBA{I,CHF,BAN,T}</t>
  </si>
  <si>
    <t>BIL.PAS.VBA{I,CHF,BAN,ASI}</t>
  </si>
  <si>
    <t>BIL.PAS.VBA{I,CHF,BAN,KUE}</t>
  </si>
  <si>
    <t>BIL.PAS.VBA{I,CHF,BAN,RLZ}</t>
  </si>
  <si>
    <t>BIL.PAS.VBA{I,CHF,FVT,T}</t>
  </si>
  <si>
    <t>BIL.PAS.VBA{I,CHF,FVT,ASI}</t>
  </si>
  <si>
    <t>BIL.PAS.VBA{I,CHF,FVT,KUE}</t>
  </si>
  <si>
    <t>BIL.PAS.VBA{I,CHF,FVT,RLZ}</t>
  </si>
  <si>
    <t>BIL.PAS.WFG{I,T,T}</t>
  </si>
  <si>
    <t>BIL.PAS.WFG{I,T,NFU}</t>
  </si>
  <si>
    <t>K25</t>
  </si>
  <si>
    <t>BIL.PAS.WFG{I,T,FUN}</t>
  </si>
  <si>
    <t>BIL.PAS.WFG{I,T,SNB}</t>
  </si>
  <si>
    <t>BIL.PAS.WFG{I,T,BAN}</t>
  </si>
  <si>
    <t>BIL.PAS.WFG{I,T,FVW}</t>
  </si>
  <si>
    <t>O25</t>
  </si>
  <si>
    <t>BIL.PAS.WFG{I,T,KAI}</t>
  </si>
  <si>
    <t>P25</t>
  </si>
  <si>
    <t>BIL.PAS.WFG{I,T,VPK}</t>
  </si>
  <si>
    <t>Q25</t>
  </si>
  <si>
    <t>BIL.PAS.WFG{I,T,PKA}</t>
  </si>
  <si>
    <t>R25</t>
  </si>
  <si>
    <t>BIL.PAS.WFG{I,T,FVT}</t>
  </si>
  <si>
    <t>BIL.PAS.WFG{I,T,OEH}</t>
  </si>
  <si>
    <t>T25</t>
  </si>
  <si>
    <t>BIL.PAS.WFG{I,T,BUN}</t>
  </si>
  <si>
    <t>U25</t>
  </si>
  <si>
    <t>BIL.PAS.WFG{I,T,KAN}</t>
  </si>
  <si>
    <t>V25</t>
  </si>
  <si>
    <t>BIL.PAS.WFG{I,T,GEM}</t>
  </si>
  <si>
    <t>W25</t>
  </si>
  <si>
    <t>BIL.PAS.WFG{I,T,SOZ}</t>
  </si>
  <si>
    <t>X25</t>
  </si>
  <si>
    <t>BIL.PAS.WFG{I,T,PHA}</t>
  </si>
  <si>
    <t>Y25</t>
  </si>
  <si>
    <t>BIL.PAS.WFG{I,T,POE}</t>
  </si>
  <si>
    <t>Z25</t>
  </si>
  <si>
    <t>BIL.PAS.WFG{I,T,U}</t>
  </si>
  <si>
    <t>AA25</t>
  </si>
  <si>
    <t>BIL.PAS.WFG{I,CHF,T}</t>
  </si>
  <si>
    <t>BIL.PAS.WFG{I,CHF,NFU}</t>
  </si>
  <si>
    <t>BIL.PAS.WFG{I,CHF,FUN}</t>
  </si>
  <si>
    <t>BIL.PAS.WFG{I,CHF,SNB}</t>
  </si>
  <si>
    <t>BIL.PAS.WFG{I,CHF,BAN}</t>
  </si>
  <si>
    <t>BIL.PAS.WFG{I,CHF,FVW}</t>
  </si>
  <si>
    <t>BIL.PAS.WFG{I,CHF,KAI}</t>
  </si>
  <si>
    <t>BIL.PAS.WFG{I,CHF,VPK}</t>
  </si>
  <si>
    <t>BIL.PAS.WFG{I,CHF,PKA}</t>
  </si>
  <si>
    <t>BIL.PAS.WFG{I,CHF,FVT}</t>
  </si>
  <si>
    <t>BIL.PAS.WFG{I,CHF,OEH}</t>
  </si>
  <si>
    <t>BIL.PAS.WFG{I,CHF,BUN}</t>
  </si>
  <si>
    <t>BIL.PAS.WFG{I,CHF,KAN}</t>
  </si>
  <si>
    <t>BIL.PAS.WFG{I,CHF,GEM}</t>
  </si>
  <si>
    <t>BIL.PAS.WFG{I,CHF,SOZ}</t>
  </si>
  <si>
    <t>BIL.PAS.WFG{I,CHF,PHA}</t>
  </si>
  <si>
    <t>BIL.PAS.WFG{I,CHF,POE}</t>
  </si>
  <si>
    <t>BIL.PAS.WFG{I,CHF,U}</t>
  </si>
  <si>
    <t>BIL.PAS.VKE{I,T,T}</t>
  </si>
  <si>
    <t>BIL.PAS.VKE{I,T,NFU}</t>
  </si>
  <si>
    <t>BIL.PAS.VKE{I,T,FUN}</t>
  </si>
  <si>
    <t>BIL.PAS.VKE{I,T,FVW}</t>
  </si>
  <si>
    <t>BIL.PAS.VKE{I,T,KAI}</t>
  </si>
  <si>
    <t>BIL.PAS.VKE{I,T,VPK}</t>
  </si>
  <si>
    <t>BIL.PAS.VKE{I,T,PKA}</t>
  </si>
  <si>
    <t>BIL.PAS.VKE{I,T,FVT}</t>
  </si>
  <si>
    <t>BIL.PAS.VKE{I,T,OEH}</t>
  </si>
  <si>
    <t>BIL.PAS.VKE{I,T,BUN}</t>
  </si>
  <si>
    <t>BIL.PAS.VKE{I,T,KAN}</t>
  </si>
  <si>
    <t>BIL.PAS.VKE{I,T,GEM}</t>
  </si>
  <si>
    <t>BIL.PAS.VKE{I,T,SOZ}</t>
  </si>
  <si>
    <t>BIL.PAS.VKE{I,T,PHA}</t>
  </si>
  <si>
    <t>BIL.PAS.VKE{I,T,POE}</t>
  </si>
  <si>
    <t>BIL.PAS.VKE{I,T,U}</t>
  </si>
  <si>
    <t>BIL.PAS.VKE{I,CHF,T}</t>
  </si>
  <si>
    <t>BIL.PAS.VKE{I,CHF,NFU}</t>
  </si>
  <si>
    <t>BIL.PAS.VKE{I,CHF,FUN}</t>
  </si>
  <si>
    <t>BIL.PAS.VKE{I,CHF,FVW}</t>
  </si>
  <si>
    <t>BIL.PAS.VKE{I,CHF,KAI}</t>
  </si>
  <si>
    <t>BIL.PAS.VKE{I,CHF,VPK}</t>
  </si>
  <si>
    <t>BIL.PAS.VKE{I,CHF,PKA}</t>
  </si>
  <si>
    <t>BIL.PAS.VKE{I,CHF,FVT}</t>
  </si>
  <si>
    <t>BIL.PAS.VKE{I,CHF,OEH}</t>
  </si>
  <si>
    <t>BIL.PAS.VKE{I,CHF,BUN}</t>
  </si>
  <si>
    <t>BIL.PAS.VKE{I,CHF,KAN}</t>
  </si>
  <si>
    <t>BIL.PAS.VKE{I,CHF,GEM}</t>
  </si>
  <si>
    <t>BIL.PAS.VKE{I,CHF,SOZ}</t>
  </si>
  <si>
    <t>BIL.PAS.VKE{I,CHF,PHA}</t>
  </si>
  <si>
    <t>BIL.PAS.VKE{I,CHF,POE}</t>
  </si>
  <si>
    <t>BIL.PAS.VKE{I,CHF,U}</t>
  </si>
  <si>
    <t>BIL.PAS.VKE.KOV{I,T,T,T,T}</t>
  </si>
  <si>
    <t>BIL.PAS.VKE.KOV{I,T,T,ASI,T}</t>
  </si>
  <si>
    <t>BIL.PAS.VKE.KOV{I,T,T,KUE,T}</t>
  </si>
  <si>
    <t>BIL.PAS.VKE.KOV{I,T,T,KUE,UEB}</t>
  </si>
  <si>
    <t>BIL.PAS.VKE.KOV{I,T,T,KUE,NUE}</t>
  </si>
  <si>
    <t>BIL.PAS.VKE.KOV{I,T,T,RLZ,T}</t>
  </si>
  <si>
    <t>BIL.PAS.VKE.KOV{I,T,T,B1M,T}</t>
  </si>
  <si>
    <t>BIL.PAS.VKE.KOV{I,T,T,M13,T}</t>
  </si>
  <si>
    <t>BIL.PAS.VKE.KOV{I,T,T,M31,T}</t>
  </si>
  <si>
    <t>BIL.PAS.VKE.KOV{I,T,T,J15,T}</t>
  </si>
  <si>
    <t>BIL.PAS.VKE.KOV{I,T,T,U5J,T}</t>
  </si>
  <si>
    <t>BIL.PAS.VKE.KOV{I,T,NFU,T,T}</t>
  </si>
  <si>
    <t>BIL.PAS.VKE.KOV{I,T,NFU,ASI,T}</t>
  </si>
  <si>
    <t>BIL.PAS.VKE.KOV{I,T,NFU,KUE,T}</t>
  </si>
  <si>
    <t>BIL.PAS.VKE.KOV{I,T,NFU,KUE,UEB}</t>
  </si>
  <si>
    <t>BIL.PAS.VKE.KOV{I,T,NFU,KUE,NUE}</t>
  </si>
  <si>
    <t>BIL.PAS.VKE.KOV{I,T,NFU,RLZ,T}</t>
  </si>
  <si>
    <t>BIL.PAS.VKE.KOV{I,T,NFU,B1M,T}</t>
  </si>
  <si>
    <t>BIL.PAS.VKE.KOV{I,T,NFU,M13,T}</t>
  </si>
  <si>
    <t>K35</t>
  </si>
  <si>
    <t>BIL.PAS.VKE.KOV{I,T,NFU,M31,T}</t>
  </si>
  <si>
    <t>K36</t>
  </si>
  <si>
    <t>BIL.PAS.VKE.KOV{I,T,NFU,J15,T}</t>
  </si>
  <si>
    <t>BIL.PAS.VKE.KOV{I,T,NFU,U5J,T}</t>
  </si>
  <si>
    <t>BIL.PAS.VKE.KOV{I,T,FUN,T,T}</t>
  </si>
  <si>
    <t>BIL.PAS.VKE.KOV{I,T,FUN,ASI,T}</t>
  </si>
  <si>
    <t>BIL.PAS.VKE.KOV{I,T,FUN,KUE,T}</t>
  </si>
  <si>
    <t>BIL.PAS.VKE.KOV{I,T,FUN,KUE,UEB}</t>
  </si>
  <si>
    <t>BIL.PAS.VKE.KOV{I,T,FUN,KUE,NUE}</t>
  </si>
  <si>
    <t>BIL.PAS.VKE.KOV{I,T,FUN,RLZ,T}</t>
  </si>
  <si>
    <t>BIL.PAS.VKE.KOV{I,T,FUN,B1M,T}</t>
  </si>
  <si>
    <t>BIL.PAS.VKE.KOV{I,T,FUN,M13,T}</t>
  </si>
  <si>
    <t>BIL.PAS.VKE.KOV{I,T,FUN,M31,T}</t>
  </si>
  <si>
    <t>L36</t>
  </si>
  <si>
    <t>BIL.PAS.VKE.KOV{I,T,FUN,J15,T}</t>
  </si>
  <si>
    <t>BIL.PAS.VKE.KOV{I,T,FUN,U5J,T}</t>
  </si>
  <si>
    <t>BIL.PAS.VKE.KOV{I,T,FVW,T,T}</t>
  </si>
  <si>
    <t>BIL.PAS.VKE.KOV{I,T,FVW,ASI,T}</t>
  </si>
  <si>
    <t>BIL.PAS.VKE.KOV{I,T,FVW,KUE,T}</t>
  </si>
  <si>
    <t>BIL.PAS.VKE.KOV{I,T,FVW,KUE,UEB}</t>
  </si>
  <si>
    <t>BIL.PAS.VKE.KOV{I,T,FVW,KUE,NUE}</t>
  </si>
  <si>
    <t>BIL.PAS.VKE.KOV{I,T,FVW,RLZ,T}</t>
  </si>
  <si>
    <t>BIL.PAS.VKE.KOV{I,T,FVW,B1M,T}</t>
  </si>
  <si>
    <t>BIL.PAS.VKE.KOV{I,T,FVW,M13,T}</t>
  </si>
  <si>
    <t>BIL.PAS.VKE.KOV{I,T,FVW,M31,T}</t>
  </si>
  <si>
    <t>O36</t>
  </si>
  <si>
    <t>BIL.PAS.VKE.KOV{I,T,FVW,J15,T}</t>
  </si>
  <si>
    <t>BIL.PAS.VKE.KOV{I,T,FVW,U5J,T}</t>
  </si>
  <si>
    <t>BIL.PAS.VKE.KOV{I,T,KAI,T,T}</t>
  </si>
  <si>
    <t>BIL.PAS.VKE.KOV{I,T,KAI,ASI,T}</t>
  </si>
  <si>
    <t>BIL.PAS.VKE.KOV{I,T,KAI,KUE,T}</t>
  </si>
  <si>
    <t>BIL.PAS.VKE.KOV{I,T,KAI,KUE,UEB}</t>
  </si>
  <si>
    <t>BIL.PAS.VKE.KOV{I,T,KAI,KUE,NUE}</t>
  </si>
  <si>
    <t>BIL.PAS.VKE.KOV{I,T,KAI,RLZ,T}</t>
  </si>
  <si>
    <t>BIL.PAS.VKE.KOV{I,T,KAI,B1M,T}</t>
  </si>
  <si>
    <t>BIL.PAS.VKE.KOV{I,T,KAI,M13,T}</t>
  </si>
  <si>
    <t>BIL.PAS.VKE.KOV{I,T,KAI,M31,T}</t>
  </si>
  <si>
    <t>P36</t>
  </si>
  <si>
    <t>BIL.PAS.VKE.KOV{I,T,KAI,J15,T}</t>
  </si>
  <si>
    <t>BIL.PAS.VKE.KOV{I,T,KAI,U5J,T}</t>
  </si>
  <si>
    <t>BIL.PAS.VKE.KOV{I,T,VPK,T,T}</t>
  </si>
  <si>
    <t>BIL.PAS.VKE.KOV{I,T,VPK,ASI,T}</t>
  </si>
  <si>
    <t>BIL.PAS.VKE.KOV{I,T,VPK,KUE,T}</t>
  </si>
  <si>
    <t>BIL.PAS.VKE.KOV{I,T,VPK,KUE,UEB}</t>
  </si>
  <si>
    <t>BIL.PAS.VKE.KOV{I,T,VPK,KUE,NUE}</t>
  </si>
  <si>
    <t>BIL.PAS.VKE.KOV{I,T,VPK,RLZ,T}</t>
  </si>
  <si>
    <t>BIL.PAS.VKE.KOV{I,T,VPK,B1M,T}</t>
  </si>
  <si>
    <t>BIL.PAS.VKE.KOV{I,T,VPK,M13,T}</t>
  </si>
  <si>
    <t>Q35</t>
  </si>
  <si>
    <t>BIL.PAS.VKE.KOV{I,T,VPK,M31,T}</t>
  </si>
  <si>
    <t>Q36</t>
  </si>
  <si>
    <t>BIL.PAS.VKE.KOV{I,T,VPK,J15,T}</t>
  </si>
  <si>
    <t>BIL.PAS.VKE.KOV{I,T,VPK,U5J,T}</t>
  </si>
  <si>
    <t>BIL.PAS.VKE.KOV{I,T,PKA,T,T}</t>
  </si>
  <si>
    <t>BIL.PAS.VKE.KOV{I,T,PKA,ASI,T}</t>
  </si>
  <si>
    <t>BIL.PAS.VKE.KOV{I,T,PKA,KUE,T}</t>
  </si>
  <si>
    <t>BIL.PAS.VKE.KOV{I,T,PKA,KUE,UEB}</t>
  </si>
  <si>
    <t>BIL.PAS.VKE.KOV{I,T,PKA,KUE,NUE}</t>
  </si>
  <si>
    <t>R31</t>
  </si>
  <si>
    <t>BIL.PAS.VKE.KOV{I,T,PKA,RLZ,T}</t>
  </si>
  <si>
    <t>R33</t>
  </si>
  <si>
    <t>BIL.PAS.VKE.KOV{I,T,PKA,B1M,T}</t>
  </si>
  <si>
    <t>R34</t>
  </si>
  <si>
    <t>BIL.PAS.VKE.KOV{I,T,PKA,M13,T}</t>
  </si>
  <si>
    <t>R35</t>
  </si>
  <si>
    <t>BIL.PAS.VKE.KOV{I,T,PKA,M31,T}</t>
  </si>
  <si>
    <t>R36</t>
  </si>
  <si>
    <t>BIL.PAS.VKE.KOV{I,T,PKA,J15,T}</t>
  </si>
  <si>
    <t>BIL.PAS.VKE.KOV{I,T,PKA,U5J,T}</t>
  </si>
  <si>
    <t>BIL.PAS.VKE.KOV{I,T,FVT,T,T}</t>
  </si>
  <si>
    <t>BIL.PAS.VKE.KOV{I,T,FVT,ASI,T}</t>
  </si>
  <si>
    <t>BIL.PAS.VKE.KOV{I,T,FVT,KUE,T}</t>
  </si>
  <si>
    <t>BIL.PAS.VKE.KOV{I,T,FVT,KUE,UEB}</t>
  </si>
  <si>
    <t>BIL.PAS.VKE.KOV{I,T,FVT,KUE,NUE}</t>
  </si>
  <si>
    <t>BIL.PAS.VKE.KOV{I,T,FVT,RLZ,T}</t>
  </si>
  <si>
    <t>BIL.PAS.VKE.KOV{I,T,FVT,B1M,T}</t>
  </si>
  <si>
    <t>BIL.PAS.VKE.KOV{I,T,FVT,M13,T}</t>
  </si>
  <si>
    <t>S35</t>
  </si>
  <si>
    <t>BIL.PAS.VKE.KOV{I,T,FVT,M31,T}</t>
  </si>
  <si>
    <t>S36</t>
  </si>
  <si>
    <t>BIL.PAS.VKE.KOV{I,T,FVT,J15,T}</t>
  </si>
  <si>
    <t>BIL.PAS.VKE.KOV{I,T,FVT,U5J,T}</t>
  </si>
  <si>
    <t>BIL.PAS.VKE.KOV{I,T,OEH,T,T}</t>
  </si>
  <si>
    <t>BIL.PAS.VKE.KOV{I,T,OEH,ASI,T}</t>
  </si>
  <si>
    <t>BIL.PAS.VKE.KOV{I,T,OEH,KUE,T}</t>
  </si>
  <si>
    <t>BIL.PAS.VKE.KOV{I,T,OEH,KUE,UEB}</t>
  </si>
  <si>
    <t>BIL.PAS.VKE.KOV{I,T,OEH,KUE,NUE}</t>
  </si>
  <si>
    <t>BIL.PAS.VKE.KOV{I,T,OEH,RLZ,T}</t>
  </si>
  <si>
    <t>BIL.PAS.VKE.KOV{I,T,OEH,B1M,T}</t>
  </si>
  <si>
    <t>T34</t>
  </si>
  <si>
    <t>BIL.PAS.VKE.KOV{I,T,OEH,M13,T}</t>
  </si>
  <si>
    <t>T35</t>
  </si>
  <si>
    <t>BIL.PAS.VKE.KOV{I,T,OEH,M31,T}</t>
  </si>
  <si>
    <t>T36</t>
  </si>
  <si>
    <t>BIL.PAS.VKE.KOV{I,T,OEH,J15,T}</t>
  </si>
  <si>
    <t>BIL.PAS.VKE.KOV{I,T,OEH,U5J,T}</t>
  </si>
  <si>
    <t>BIL.PAS.VKE.KOV{I,T,BUN,T,T}</t>
  </si>
  <si>
    <t>BIL.PAS.VKE.KOV{I,T,BUN,ASI,T}</t>
  </si>
  <si>
    <t>BIL.PAS.VKE.KOV{I,T,BUN,KUE,T}</t>
  </si>
  <si>
    <t>BIL.PAS.VKE.KOV{I,T,BUN,KUE,UEB}</t>
  </si>
  <si>
    <t>BIL.PAS.VKE.KOV{I,T,BUN,KUE,NUE}</t>
  </si>
  <si>
    <t>BIL.PAS.VKE.KOV{I,T,BUN,RLZ,T}</t>
  </si>
  <si>
    <t>BIL.PAS.VKE.KOV{I,T,BUN,B1M,T}</t>
  </si>
  <si>
    <t>U34</t>
  </si>
  <si>
    <t>BIL.PAS.VKE.KOV{I,T,BUN,M13,T}</t>
  </si>
  <si>
    <t>U35</t>
  </si>
  <si>
    <t>BIL.PAS.VKE.KOV{I,T,BUN,M31,T}</t>
  </si>
  <si>
    <t>U36</t>
  </si>
  <si>
    <t>BIL.PAS.VKE.KOV{I,T,BUN,J15,T}</t>
  </si>
  <si>
    <t>BIL.PAS.VKE.KOV{I,T,BUN,U5J,T}</t>
  </si>
  <si>
    <t>BIL.PAS.VKE.KOV{I,T,KAN,T,T}</t>
  </si>
  <si>
    <t>BIL.PAS.VKE.KOV{I,T,KAN,ASI,T}</t>
  </si>
  <si>
    <t>BIL.PAS.VKE.KOV{I,T,KAN,KUE,T}</t>
  </si>
  <si>
    <t>BIL.PAS.VKE.KOV{I,T,KAN,KUE,UEB}</t>
  </si>
  <si>
    <t>BIL.PAS.VKE.KOV{I,T,KAN,KUE,NUE}</t>
  </si>
  <si>
    <t>BIL.PAS.VKE.KOV{I,T,KAN,RLZ,T}</t>
  </si>
  <si>
    <t>BIL.PAS.VKE.KOV{I,T,KAN,B1M,T}</t>
  </si>
  <si>
    <t>V34</t>
  </si>
  <si>
    <t>BIL.PAS.VKE.KOV{I,T,KAN,M13,T}</t>
  </si>
  <si>
    <t>V35</t>
  </si>
  <si>
    <t>BIL.PAS.VKE.KOV{I,T,KAN,M31,T}</t>
  </si>
  <si>
    <t>V36</t>
  </si>
  <si>
    <t>BIL.PAS.VKE.KOV{I,T,KAN,J15,T}</t>
  </si>
  <si>
    <t>BIL.PAS.VKE.KOV{I,T,KAN,U5J,T}</t>
  </si>
  <si>
    <t>BIL.PAS.VKE.KOV{I,T,GEM,T,T}</t>
  </si>
  <si>
    <t>BIL.PAS.VKE.KOV{I,T,GEM,ASI,T}</t>
  </si>
  <si>
    <t>BIL.PAS.VKE.KOV{I,T,GEM,KUE,T}</t>
  </si>
  <si>
    <t>BIL.PAS.VKE.KOV{I,T,GEM,KUE,UEB}</t>
  </si>
  <si>
    <t>BIL.PAS.VKE.KOV{I,T,GEM,KUE,NUE}</t>
  </si>
  <si>
    <t>BIL.PAS.VKE.KOV{I,T,GEM,RLZ,T}</t>
  </si>
  <si>
    <t>BIL.PAS.VKE.KOV{I,T,GEM,B1M,T}</t>
  </si>
  <si>
    <t>W34</t>
  </si>
  <si>
    <t>BIL.PAS.VKE.KOV{I,T,GEM,M13,T}</t>
  </si>
  <si>
    <t>W35</t>
  </si>
  <si>
    <t>BIL.PAS.VKE.KOV{I,T,GEM,M31,T}</t>
  </si>
  <si>
    <t>W36</t>
  </si>
  <si>
    <t>BIL.PAS.VKE.KOV{I,T,GEM,J15,T}</t>
  </si>
  <si>
    <t>BIL.PAS.VKE.KOV{I,T,GEM,U5J,T}</t>
  </si>
  <si>
    <t>BIL.PAS.VKE.KOV{I,T,SOZ,T,T}</t>
  </si>
  <si>
    <t>BIL.PAS.VKE.KOV{I,T,SOZ,ASI,T}</t>
  </si>
  <si>
    <t>BIL.PAS.VKE.KOV{I,T,SOZ,KUE,T}</t>
  </si>
  <si>
    <t>BIL.PAS.VKE.KOV{I,T,SOZ,KUE,UEB}</t>
  </si>
  <si>
    <t>BIL.PAS.VKE.KOV{I,T,SOZ,KUE,NUE}</t>
  </si>
  <si>
    <t>BIL.PAS.VKE.KOV{I,T,SOZ,RLZ,T}</t>
  </si>
  <si>
    <t>BIL.PAS.VKE.KOV{I,T,SOZ,B1M,T}</t>
  </si>
  <si>
    <t>X34</t>
  </si>
  <si>
    <t>BIL.PAS.VKE.KOV{I,T,SOZ,M13,T}</t>
  </si>
  <si>
    <t>X35</t>
  </si>
  <si>
    <t>BIL.PAS.VKE.KOV{I,T,SOZ,M31,T}</t>
  </si>
  <si>
    <t>X36</t>
  </si>
  <si>
    <t>BIL.PAS.VKE.KOV{I,T,SOZ,J15,T}</t>
  </si>
  <si>
    <t>BIL.PAS.VKE.KOV{I,T,SOZ,U5J,T}</t>
  </si>
  <si>
    <t>BIL.PAS.VKE.KOV{I,T,PHA,T,T}</t>
  </si>
  <si>
    <t>BIL.PAS.VKE.KOV{I,T,PHA,ASI,T}</t>
  </si>
  <si>
    <t>BIL.PAS.VKE.KOV{I,T,PHA,KUE,T}</t>
  </si>
  <si>
    <t>BIL.PAS.VKE.KOV{I,T,PHA,KUE,UEB}</t>
  </si>
  <si>
    <t>BIL.PAS.VKE.KOV{I,T,PHA,KUE,NUE}</t>
  </si>
  <si>
    <t>Y31</t>
  </si>
  <si>
    <t>BIL.PAS.VKE.KOV{I,T,PHA,RLZ,T}</t>
  </si>
  <si>
    <t>Y33</t>
  </si>
  <si>
    <t>BIL.PAS.VKE.KOV{I,T,PHA,B1M,T}</t>
  </si>
  <si>
    <t>Y34</t>
  </si>
  <si>
    <t>BIL.PAS.VKE.KOV{I,T,PHA,M13,T}</t>
  </si>
  <si>
    <t>Y35</t>
  </si>
  <si>
    <t>BIL.PAS.VKE.KOV{I,T,PHA,M31,T}</t>
  </si>
  <si>
    <t>Y36</t>
  </si>
  <si>
    <t>BIL.PAS.VKE.KOV{I,T,PHA,J15,T}</t>
  </si>
  <si>
    <t>BIL.PAS.VKE.KOV{I,T,PHA,U5J,T}</t>
  </si>
  <si>
    <t>BIL.PAS.VKE.KOV{I,T,POE,T,T}</t>
  </si>
  <si>
    <t>BIL.PAS.VKE.KOV{I,T,POE,ASI,T}</t>
  </si>
  <si>
    <t>BIL.PAS.VKE.KOV{I,T,POE,KUE,T}</t>
  </si>
  <si>
    <t>BIL.PAS.VKE.KOV{I,T,POE,KUE,UEB}</t>
  </si>
  <si>
    <t>BIL.PAS.VKE.KOV{I,T,POE,KUE,NUE}</t>
  </si>
  <si>
    <t>BIL.PAS.VKE.KOV{I,T,POE,RLZ,T}</t>
  </si>
  <si>
    <t>BIL.PAS.VKE.KOV{I,T,POE,B1M,T}</t>
  </si>
  <si>
    <t>BIL.PAS.VKE.KOV{I,T,POE,M13,T}</t>
  </si>
  <si>
    <t>Z35</t>
  </si>
  <si>
    <t>BIL.PAS.VKE.KOV{I,T,POE,M31,T}</t>
  </si>
  <si>
    <t>Z36</t>
  </si>
  <si>
    <t>BIL.PAS.VKE.KOV{I,T,POE,J15,T}</t>
  </si>
  <si>
    <t>BIL.PAS.VKE.KOV{I,T,POE,U5J,T}</t>
  </si>
  <si>
    <t>BIL.PAS.VKE.KOV{I,T,U,T,T}</t>
  </si>
  <si>
    <t>BIL.PAS.VKE.KOV{I,T,U,ASI,T}</t>
  </si>
  <si>
    <t>BIL.PAS.VKE.KOV{I,T,U,KUE,T}</t>
  </si>
  <si>
    <t>BIL.PAS.VKE.KOV{I,T,U,KUE,UEB}</t>
  </si>
  <si>
    <t>BIL.PAS.VKE.KOV{I,T,U,KUE,NUE}</t>
  </si>
  <si>
    <t>BIL.PAS.VKE.KOV{I,T,U,RLZ,T}</t>
  </si>
  <si>
    <t>BIL.PAS.VKE.KOV{I,T,U,B1M,T}</t>
  </si>
  <si>
    <t>BIL.PAS.VKE.KOV{I,T,U,M13,T}</t>
  </si>
  <si>
    <t>AA35</t>
  </si>
  <si>
    <t>BIL.PAS.VKE.KOV{I,T,U,M31,T}</t>
  </si>
  <si>
    <t>BIL.PAS.VKE.KOV{I,T,U,J15,T}</t>
  </si>
  <si>
    <t>BIL.PAS.VKE.KOV{I,T,U,U5J,T}</t>
  </si>
  <si>
    <t>BIL.PAS.VKE.KOV{I,CHF,T,T,T}</t>
  </si>
  <si>
    <t>BIL.PAS.VKE.KOV{I,CHF,T,ASI,T}</t>
  </si>
  <si>
    <t>BIL.PAS.VKE.KOV{I,CHF,T,KUE,T}</t>
  </si>
  <si>
    <t>BIL.PAS.VKE.KOV{I,CHF,T,KUE,UEB}</t>
  </si>
  <si>
    <t>BIL.PAS.VKE.KOV{I,CHF,T,KUE,NUE}</t>
  </si>
  <si>
    <t>BIL.PAS.VKE.KOV{I,CHF,T,RLZ,T}</t>
  </si>
  <si>
    <t>BIL.PAS.VKE.KOV{I,CHF,T,B1M,T}</t>
  </si>
  <si>
    <t>BIL.PAS.VKE.KOV{I,CHF,T,M13,T}</t>
  </si>
  <si>
    <t>BIL.PAS.VKE.KOV{I,CHF,T,M31,T}</t>
  </si>
  <si>
    <t>BIL.PAS.VKE.KOV{I,CHF,T,J15,T}</t>
  </si>
  <si>
    <t>BIL.PAS.VKE.KOV{I,CHF,T,U5J,T}</t>
  </si>
  <si>
    <t>BIL.PAS.VKE.KOV{I,CHF,NFU,T,T}</t>
  </si>
  <si>
    <t>BIL.PAS.VKE.KOV{I,CHF,NFU,ASI,T}</t>
  </si>
  <si>
    <t>BIL.PAS.VKE.KOV{I,CHF,NFU,KUE,T}</t>
  </si>
  <si>
    <t>BIL.PAS.VKE.KOV{I,CHF,NFU,KUE,UEB}</t>
  </si>
  <si>
    <t>BIL.PAS.VKE.KOV{I,CHF,NFU,KUE,NUE}</t>
  </si>
  <si>
    <t>BIL.PAS.VKE.KOV{I,CHF,NFU,RLZ,T}</t>
  </si>
  <si>
    <t>BIL.PAS.VKE.KOV{I,CHF,NFU,B1M,T}</t>
  </si>
  <si>
    <t>BIL.PAS.VKE.KOV{I,CHF,NFU,M13,T}</t>
  </si>
  <si>
    <t>BIL.PAS.VKE.KOV{I,CHF,NFU,M31,T}</t>
  </si>
  <si>
    <t>BIL.PAS.VKE.KOV{I,CHF,NFU,J15,T}</t>
  </si>
  <si>
    <t>BIL.PAS.VKE.KOV{I,CHF,NFU,U5J,T}</t>
  </si>
  <si>
    <t>BIL.PAS.VKE.KOV{I,CHF,FUN,T,T}</t>
  </si>
  <si>
    <t>BIL.PAS.VKE.KOV{I,CHF,FUN,ASI,T}</t>
  </si>
  <si>
    <t>BIL.PAS.VKE.KOV{I,CHF,FUN,KUE,T}</t>
  </si>
  <si>
    <t>BIL.PAS.VKE.KOV{I,CHF,FUN,KUE,UEB}</t>
  </si>
  <si>
    <t>BIL.PAS.VKE.KOV{I,CHF,FUN,KUE,NUE}</t>
  </si>
  <si>
    <t>BIL.PAS.VKE.KOV{I,CHF,FUN,RLZ,T}</t>
  </si>
  <si>
    <t>BIL.PAS.VKE.KOV{I,CHF,FUN,B1M,T}</t>
  </si>
  <si>
    <t>BIL.PAS.VKE.KOV{I,CHF,FUN,M13,T}</t>
  </si>
  <si>
    <t>BIL.PAS.VKE.KOV{I,CHF,FUN,M31,T}</t>
  </si>
  <si>
    <t>BIL.PAS.VKE.KOV{I,CHF,FUN,J15,T}</t>
  </si>
  <si>
    <t>BIL.PAS.VKE.KOV{I,CHF,FUN,U5J,T}</t>
  </si>
  <si>
    <t>BIL.PAS.VKE.KOV{I,CHF,FVW,T,T}</t>
  </si>
  <si>
    <t>BIL.PAS.VKE.KOV{I,CHF,FVW,ASI,T}</t>
  </si>
  <si>
    <t>BIL.PAS.VKE.KOV{I,CHF,FVW,KUE,T}</t>
  </si>
  <si>
    <t>BIL.PAS.VKE.KOV{I,CHF,FVW,KUE,UEB}</t>
  </si>
  <si>
    <t>BIL.PAS.VKE.KOV{I,CHF,FVW,KUE,NUE}</t>
  </si>
  <si>
    <t>BIL.PAS.VKE.KOV{I,CHF,FVW,RLZ,T}</t>
  </si>
  <si>
    <t>BIL.PAS.VKE.KOV{I,CHF,FVW,B1M,T}</t>
  </si>
  <si>
    <t>BIL.PAS.VKE.KOV{I,CHF,FVW,M13,T}</t>
  </si>
  <si>
    <t>BIL.PAS.VKE.KOV{I,CHF,FVW,M31,T}</t>
  </si>
  <si>
    <t>BIL.PAS.VKE.KOV{I,CHF,FVW,J15,T}</t>
  </si>
  <si>
    <t>BIL.PAS.VKE.KOV{I,CHF,FVW,U5J,T}</t>
  </si>
  <si>
    <t>BIL.PAS.VKE.KOV{I,CHF,KAI,T,T}</t>
  </si>
  <si>
    <t>BIL.PAS.VKE.KOV{I,CHF,KAI,ASI,T}</t>
  </si>
  <si>
    <t>BIL.PAS.VKE.KOV{I,CHF,KAI,KUE,T}</t>
  </si>
  <si>
    <t>BIL.PAS.VKE.KOV{I,CHF,KAI,KUE,UEB}</t>
  </si>
  <si>
    <t>BIL.PAS.VKE.KOV{I,CHF,KAI,KUE,NUE}</t>
  </si>
  <si>
    <t>BIL.PAS.VKE.KOV{I,CHF,KAI,RLZ,T}</t>
  </si>
  <si>
    <t>BIL.PAS.VKE.KOV{I,CHF,KAI,B1M,T}</t>
  </si>
  <si>
    <t>BIL.PAS.VKE.KOV{I,CHF,KAI,M13,T}</t>
  </si>
  <si>
    <t>BIL.PAS.VKE.KOV{I,CHF,KAI,M31,T}</t>
  </si>
  <si>
    <t>BIL.PAS.VKE.KOV{I,CHF,KAI,J15,T}</t>
  </si>
  <si>
    <t>BIL.PAS.VKE.KOV{I,CHF,KAI,U5J,T}</t>
  </si>
  <si>
    <t>BIL.PAS.VKE.KOV{I,CHF,VPK,T,T}</t>
  </si>
  <si>
    <t>BIL.PAS.VKE.KOV{I,CHF,VPK,ASI,T}</t>
  </si>
  <si>
    <t>BIL.PAS.VKE.KOV{I,CHF,VPK,KUE,T}</t>
  </si>
  <si>
    <t>BIL.PAS.VKE.KOV{I,CHF,VPK,KUE,UEB}</t>
  </si>
  <si>
    <t>BIL.PAS.VKE.KOV{I,CHF,VPK,KUE,NUE}</t>
  </si>
  <si>
    <t>BIL.PAS.VKE.KOV{I,CHF,VPK,RLZ,T}</t>
  </si>
  <si>
    <t>BIL.PAS.VKE.KOV{I,CHF,VPK,B1M,T}</t>
  </si>
  <si>
    <t>BIL.PAS.VKE.KOV{I,CHF,VPK,M13,T}</t>
  </si>
  <si>
    <t>BIL.PAS.VKE.KOV{I,CHF,VPK,M31,T}</t>
  </si>
  <si>
    <t>BIL.PAS.VKE.KOV{I,CHF,VPK,J15,T}</t>
  </si>
  <si>
    <t>BIL.PAS.VKE.KOV{I,CHF,VPK,U5J,T}</t>
  </si>
  <si>
    <t>BIL.PAS.VKE.KOV{I,CHF,PKA,T,T}</t>
  </si>
  <si>
    <t>BIL.PAS.VKE.KOV{I,CHF,PKA,ASI,T}</t>
  </si>
  <si>
    <t>BIL.PAS.VKE.KOV{I,CHF,PKA,KUE,T}</t>
  </si>
  <si>
    <t>BIL.PAS.VKE.KOV{I,CHF,PKA,KUE,UEB}</t>
  </si>
  <si>
    <t>BIL.PAS.VKE.KOV{I,CHF,PKA,KUE,NUE}</t>
  </si>
  <si>
    <t>BIL.PAS.VKE.KOV{I,CHF,PKA,RLZ,T}</t>
  </si>
  <si>
    <t>BIL.PAS.VKE.KOV{I,CHF,PKA,B1M,T}</t>
  </si>
  <si>
    <t>BIL.PAS.VKE.KOV{I,CHF,PKA,M13,T}</t>
  </si>
  <si>
    <t>BIL.PAS.VKE.KOV{I,CHF,PKA,M31,T}</t>
  </si>
  <si>
    <t>BIL.PAS.VKE.KOV{I,CHF,PKA,J15,T}</t>
  </si>
  <si>
    <t>BIL.PAS.VKE.KOV{I,CHF,PKA,U5J,T}</t>
  </si>
  <si>
    <t>BIL.PAS.VKE.KOV{I,CHF,FVT,T,T}</t>
  </si>
  <si>
    <t>BIL.PAS.VKE.KOV{I,CHF,FVT,ASI,T}</t>
  </si>
  <si>
    <t>BIL.PAS.VKE.KOV{I,CHF,FVT,KUE,T}</t>
  </si>
  <si>
    <t>BIL.PAS.VKE.KOV{I,CHF,FVT,KUE,UEB}</t>
  </si>
  <si>
    <t>BIL.PAS.VKE.KOV{I,CHF,FVT,KUE,NUE}</t>
  </si>
  <si>
    <t>BIL.PAS.VKE.KOV{I,CHF,FVT,RLZ,T}</t>
  </si>
  <si>
    <t>BIL.PAS.VKE.KOV{I,CHF,FVT,B1M,T}</t>
  </si>
  <si>
    <t>BIL.PAS.VKE.KOV{I,CHF,FVT,M13,T}</t>
  </si>
  <si>
    <t>BIL.PAS.VKE.KOV{I,CHF,FVT,M31,T}</t>
  </si>
  <si>
    <t>BIL.PAS.VKE.KOV{I,CHF,FVT,J15,T}</t>
  </si>
  <si>
    <t>BIL.PAS.VKE.KOV{I,CHF,FVT,U5J,T}</t>
  </si>
  <si>
    <t>BIL.PAS.VKE.KOV{I,CHF,OEH,T,T}</t>
  </si>
  <si>
    <t>BIL.PAS.VKE.KOV{I,CHF,OEH,ASI,T}</t>
  </si>
  <si>
    <t>BIL.PAS.VKE.KOV{I,CHF,OEH,KUE,T}</t>
  </si>
  <si>
    <t>BIL.PAS.VKE.KOV{I,CHF,OEH,KUE,UEB}</t>
  </si>
  <si>
    <t>BIL.PAS.VKE.KOV{I,CHF,OEH,KUE,NUE}</t>
  </si>
  <si>
    <t>BIL.PAS.VKE.KOV{I,CHF,OEH,RLZ,T}</t>
  </si>
  <si>
    <t>BIL.PAS.VKE.KOV{I,CHF,OEH,B1M,T}</t>
  </si>
  <si>
    <t>BIL.PAS.VKE.KOV{I,CHF,OEH,M13,T}</t>
  </si>
  <si>
    <t>BIL.PAS.VKE.KOV{I,CHF,OEH,M31,T}</t>
  </si>
  <si>
    <t>BIL.PAS.VKE.KOV{I,CHF,OEH,J15,T}</t>
  </si>
  <si>
    <t>BIL.PAS.VKE.KOV{I,CHF,OEH,U5J,T}</t>
  </si>
  <si>
    <t>BIL.PAS.VKE.KOV{I,CHF,BUN,T,T}</t>
  </si>
  <si>
    <t>BIL.PAS.VKE.KOV{I,CHF,BUN,ASI,T}</t>
  </si>
  <si>
    <t>BIL.PAS.VKE.KOV{I,CHF,BUN,KUE,T}</t>
  </si>
  <si>
    <t>BIL.PAS.VKE.KOV{I,CHF,BUN,KUE,UEB}</t>
  </si>
  <si>
    <t>BIL.PAS.VKE.KOV{I,CHF,BUN,KUE,NUE}</t>
  </si>
  <si>
    <t>BIL.PAS.VKE.KOV{I,CHF,BUN,RLZ,T}</t>
  </si>
  <si>
    <t>BIL.PAS.VKE.KOV{I,CHF,BUN,B1M,T}</t>
  </si>
  <si>
    <t>BIL.PAS.VKE.KOV{I,CHF,BUN,M13,T}</t>
  </si>
  <si>
    <t>BIL.PAS.VKE.KOV{I,CHF,BUN,M31,T}</t>
  </si>
  <si>
    <t>BIL.PAS.VKE.KOV{I,CHF,BUN,J15,T}</t>
  </si>
  <si>
    <t>BIL.PAS.VKE.KOV{I,CHF,BUN,U5J,T}</t>
  </si>
  <si>
    <t>BIL.PAS.VKE.KOV{I,CHF,KAN,T,T}</t>
  </si>
  <si>
    <t>BIL.PAS.VKE.KOV{I,CHF,KAN,ASI,T}</t>
  </si>
  <si>
    <t>BIL.PAS.VKE.KOV{I,CHF,KAN,KUE,T}</t>
  </si>
  <si>
    <t>BIL.PAS.VKE.KOV{I,CHF,KAN,KUE,UEB}</t>
  </si>
  <si>
    <t>BIL.PAS.VKE.KOV{I,CHF,KAN,KUE,NUE}</t>
  </si>
  <si>
    <t>BIL.PAS.VKE.KOV{I,CHF,KAN,RLZ,T}</t>
  </si>
  <si>
    <t>BIL.PAS.VKE.KOV{I,CHF,KAN,B1M,T}</t>
  </si>
  <si>
    <t>BIL.PAS.VKE.KOV{I,CHF,KAN,M13,T}</t>
  </si>
  <si>
    <t>BIL.PAS.VKE.KOV{I,CHF,KAN,M31,T}</t>
  </si>
  <si>
    <t>BIL.PAS.VKE.KOV{I,CHF,KAN,J15,T}</t>
  </si>
  <si>
    <t>BIL.PAS.VKE.KOV{I,CHF,KAN,U5J,T}</t>
  </si>
  <si>
    <t>BIL.PAS.VKE.KOV{I,CHF,GEM,T,T}</t>
  </si>
  <si>
    <t>BIL.PAS.VKE.KOV{I,CHF,GEM,ASI,T}</t>
  </si>
  <si>
    <t>BIL.PAS.VKE.KOV{I,CHF,GEM,KUE,T}</t>
  </si>
  <si>
    <t>BIL.PAS.VKE.KOV{I,CHF,GEM,KUE,UEB}</t>
  </si>
  <si>
    <t>BIL.PAS.VKE.KOV{I,CHF,GEM,KUE,NUE}</t>
  </si>
  <si>
    <t>BIL.PAS.VKE.KOV{I,CHF,GEM,RLZ,T}</t>
  </si>
  <si>
    <t>BIL.PAS.VKE.KOV{I,CHF,GEM,B1M,T}</t>
  </si>
  <si>
    <t>BIL.PAS.VKE.KOV{I,CHF,GEM,M13,T}</t>
  </si>
  <si>
    <t>BIL.PAS.VKE.KOV{I,CHF,GEM,M31,T}</t>
  </si>
  <si>
    <t>BIL.PAS.VKE.KOV{I,CHF,GEM,J15,T}</t>
  </si>
  <si>
    <t>BIL.PAS.VKE.KOV{I,CHF,GEM,U5J,T}</t>
  </si>
  <si>
    <t>BIL.PAS.VKE.KOV{I,CHF,SOZ,T,T}</t>
  </si>
  <si>
    <t>BIL.PAS.VKE.KOV{I,CHF,SOZ,ASI,T}</t>
  </si>
  <si>
    <t>BIL.PAS.VKE.KOV{I,CHF,SOZ,KUE,T}</t>
  </si>
  <si>
    <t>BIL.PAS.VKE.KOV{I,CHF,SOZ,KUE,UEB}</t>
  </si>
  <si>
    <t>BIL.PAS.VKE.KOV{I,CHF,SOZ,KUE,NUE}</t>
  </si>
  <si>
    <t>BIL.PAS.VKE.KOV{I,CHF,SOZ,RLZ,T}</t>
  </si>
  <si>
    <t>BIL.PAS.VKE.KOV{I,CHF,SOZ,B1M,T}</t>
  </si>
  <si>
    <t>BIL.PAS.VKE.KOV{I,CHF,SOZ,M13,T}</t>
  </si>
  <si>
    <t>BIL.PAS.VKE.KOV{I,CHF,SOZ,M31,T}</t>
  </si>
  <si>
    <t>BIL.PAS.VKE.KOV{I,CHF,SOZ,J15,T}</t>
  </si>
  <si>
    <t>BIL.PAS.VKE.KOV{I,CHF,SOZ,U5J,T}</t>
  </si>
  <si>
    <t>BIL.PAS.VKE.KOV{I,CHF,PHA,T,T}</t>
  </si>
  <si>
    <t>BIL.PAS.VKE.KOV{I,CHF,PHA,ASI,T}</t>
  </si>
  <si>
    <t>BIL.PAS.VKE.KOV{I,CHF,PHA,KUE,T}</t>
  </si>
  <si>
    <t>BIL.PAS.VKE.KOV{I,CHF,PHA,KUE,UEB}</t>
  </si>
  <si>
    <t>BIL.PAS.VKE.KOV{I,CHF,PHA,KUE,NUE}</t>
  </si>
  <si>
    <t>BIL.PAS.VKE.KOV{I,CHF,PHA,RLZ,T}</t>
  </si>
  <si>
    <t>BIL.PAS.VKE.KOV{I,CHF,PHA,B1M,T}</t>
  </si>
  <si>
    <t>BIL.PAS.VKE.KOV{I,CHF,PHA,M13,T}</t>
  </si>
  <si>
    <t>BIL.PAS.VKE.KOV{I,CHF,PHA,M31,T}</t>
  </si>
  <si>
    <t>BIL.PAS.VKE.KOV{I,CHF,PHA,J15,T}</t>
  </si>
  <si>
    <t>BIL.PAS.VKE.KOV{I,CHF,PHA,U5J,T}</t>
  </si>
  <si>
    <t>BIL.PAS.VKE.KOV{I,CHF,POE,T,T}</t>
  </si>
  <si>
    <t>BIL.PAS.VKE.KOV{I,CHF,POE,ASI,T}</t>
  </si>
  <si>
    <t>BIL.PAS.VKE.KOV{I,CHF,POE,KUE,T}</t>
  </si>
  <si>
    <t>BIL.PAS.VKE.KOV{I,CHF,POE,KUE,UEB}</t>
  </si>
  <si>
    <t>BIL.PAS.VKE.KOV{I,CHF,POE,KUE,NUE}</t>
  </si>
  <si>
    <t>BIL.PAS.VKE.KOV{I,CHF,POE,RLZ,T}</t>
  </si>
  <si>
    <t>BIL.PAS.VKE.KOV{I,CHF,POE,B1M,T}</t>
  </si>
  <si>
    <t>BIL.PAS.VKE.KOV{I,CHF,POE,M13,T}</t>
  </si>
  <si>
    <t>BIL.PAS.VKE.KOV{I,CHF,POE,M31,T}</t>
  </si>
  <si>
    <t>BIL.PAS.VKE.KOV{I,CHF,POE,J15,T}</t>
  </si>
  <si>
    <t>BIL.PAS.VKE.KOV{I,CHF,POE,U5J,T}</t>
  </si>
  <si>
    <t>BIL.PAS.VKE.KOV{I,CHF,U,T,T}</t>
  </si>
  <si>
    <t>BIL.PAS.VKE.KOV{I,CHF,U,ASI,T}</t>
  </si>
  <si>
    <t>BIL.PAS.VKE.KOV{I,CHF,U,KUE,T}</t>
  </si>
  <si>
    <t>BIL.PAS.VKE.KOV{I,CHF,U,KUE,UEB}</t>
  </si>
  <si>
    <t>BIL.PAS.VKE.KOV{I,CHF,U,KUE,NUE}</t>
  </si>
  <si>
    <t>BIL.PAS.VKE.KOV{I,CHF,U,RLZ,T}</t>
  </si>
  <si>
    <t>BIL.PAS.VKE.KOV{I,CHF,U,B1M,T}</t>
  </si>
  <si>
    <t>BIL.PAS.VKE.KOV{I,CHF,U,M13,T}</t>
  </si>
  <si>
    <t>BIL.PAS.VKE.KOV{I,CHF,U,M31,T}</t>
  </si>
  <si>
    <t>BIL.PAS.VKE.KOV{I,CHF,U,J15,T}</t>
  </si>
  <si>
    <t>BIL.PAS.VKE.KOV{I,CHF,U,U5J,T}</t>
  </si>
  <si>
    <t>BIL.PAS.VKE.KOV.CAG{I,T,T,KUE,NUE}</t>
  </si>
  <si>
    <t>BIL.PAS.VKE.KOV.CAG{I,T,NFU,KUE,NUE}</t>
  </si>
  <si>
    <t>BIL.PAS.VKE.KOV.CAG{I,T,FUN,KUE,NUE}</t>
  </si>
  <si>
    <t>BIL.PAS.VKE.KOV.CAG{I,T,FVW,KUE,NUE}</t>
  </si>
  <si>
    <t>BIL.PAS.VKE.KOV.CAG{I,T,KAI,KUE,NUE}</t>
  </si>
  <si>
    <t>BIL.PAS.VKE.KOV.CAG{I,T,VPK,KUE,NUE}</t>
  </si>
  <si>
    <t>BIL.PAS.VKE.KOV.CAG{I,T,PKA,KUE,NUE}</t>
  </si>
  <si>
    <t>R32</t>
  </si>
  <si>
    <t>BIL.PAS.VKE.KOV.CAG{I,T,FVT,KUE,NUE}</t>
  </si>
  <si>
    <t>BIL.PAS.VKE.KOV.CAG{I,T,OEH,KUE,NUE}</t>
  </si>
  <si>
    <t>BIL.PAS.VKE.KOV.CAG{I,T,BUN,KUE,NUE}</t>
  </si>
  <si>
    <t>BIL.PAS.VKE.KOV.CAG{I,T,KAN,KUE,NUE}</t>
  </si>
  <si>
    <t>BIL.PAS.VKE.KOV.CAG{I,T,GEM,KUE,NUE}</t>
  </si>
  <si>
    <t>BIL.PAS.VKE.KOV.CAG{I,T,SOZ,KUE,NUE}</t>
  </si>
  <si>
    <t>BIL.PAS.VKE.KOV.CAG{I,T,PHA,KUE,NUE}</t>
  </si>
  <si>
    <t>Y32</t>
  </si>
  <si>
    <t>BIL.PAS.VKE.KOV.CAG{I,T,POE,KUE,NUE}</t>
  </si>
  <si>
    <t>BIL.PAS.VKE.KOV.CAG{I,T,U,KUE,NUE}</t>
  </si>
  <si>
    <t>BIL.PAS.VKE.KOV.CAG{I,CHF,T,KUE,NUE}</t>
  </si>
  <si>
    <t>BIL.PAS.VKE.KOV.CAG{I,CHF,NFU,KUE,NUE}</t>
  </si>
  <si>
    <t>BIL.PAS.VKE.KOV.CAG{I,CHF,FUN,KUE,NUE}</t>
  </si>
  <si>
    <t>BIL.PAS.VKE.KOV.CAG{I,CHF,FVW,KUE,NUE}</t>
  </si>
  <si>
    <t>BIL.PAS.VKE.KOV.CAG{I,CHF,KAI,KUE,NUE}</t>
  </si>
  <si>
    <t>BIL.PAS.VKE.KOV.CAG{I,CHF,VPK,KUE,NUE}</t>
  </si>
  <si>
    <t>BIL.PAS.VKE.KOV.CAG{I,CHF,PKA,KUE,NUE}</t>
  </si>
  <si>
    <t>BIL.PAS.VKE.KOV.CAG{I,CHF,FVT,KUE,NUE}</t>
  </si>
  <si>
    <t>BIL.PAS.VKE.KOV.CAG{I,CHF,OEH,KUE,NUE}</t>
  </si>
  <si>
    <t>BIL.PAS.VKE.KOV.CAG{I,CHF,BUN,KUE,NUE}</t>
  </si>
  <si>
    <t>BIL.PAS.VKE.KOV.CAG{I,CHF,KAN,KUE,NUE}</t>
  </si>
  <si>
    <t>BIL.PAS.VKE.KOV.CAG{I,CHF,GEM,KUE,NUE}</t>
  </si>
  <si>
    <t>BIL.PAS.VKE.KOV.CAG{I,CHF,SOZ,KUE,NUE}</t>
  </si>
  <si>
    <t>BIL.PAS.VKE.KOV.CAG{I,CHF,PHA,KUE,NUE}</t>
  </si>
  <si>
    <t>BIL.PAS.VKE.KOV.CAG{I,CHF,POE,KUE,NUE}</t>
  </si>
  <si>
    <t>BIL.PAS.VKE.KOV.CAG{I,CHF,U,KUE,NUE}</t>
  </si>
  <si>
    <t>BIL.PAS.VKE.KOV.GMP{I,T,T}</t>
  </si>
  <si>
    <t>BIL.PAS.VKE.KOV.GMP{I,T,NFU}</t>
  </si>
  <si>
    <t>BIL.PAS.VKE.KOV.GMP{I,T,FUN}</t>
  </si>
  <si>
    <t>BIL.PAS.VKE.KOV.GMP{I,T,FVW}</t>
  </si>
  <si>
    <t>BIL.PAS.VKE.KOV.GMP{I,T,KAI}</t>
  </si>
  <si>
    <t>BIL.PAS.VKE.KOV.GMP{I,T,VPK}</t>
  </si>
  <si>
    <t>BIL.PAS.VKE.KOV.GMP{I,T,PKA}</t>
  </si>
  <si>
    <t>R39</t>
  </si>
  <si>
    <t>BIL.PAS.VKE.KOV.GMP{I,T,FVT}</t>
  </si>
  <si>
    <t>BIL.PAS.VKE.KOV.GMP{I,T,OEH}</t>
  </si>
  <si>
    <t>BIL.PAS.VKE.KOV.GMP{I,T,BUN}</t>
  </si>
  <si>
    <t>BIL.PAS.VKE.KOV.GMP{I,T,KAN}</t>
  </si>
  <si>
    <t>BIL.PAS.VKE.KOV.GMP{I,T,GEM}</t>
  </si>
  <si>
    <t>BIL.PAS.VKE.KOV.GMP{I,T,SOZ}</t>
  </si>
  <si>
    <t>BIL.PAS.VKE.KOV.GMP{I,T,PHA}</t>
  </si>
  <si>
    <t>Y39</t>
  </si>
  <si>
    <t>BIL.PAS.VKE.KOV.GMP{I,T,POE}</t>
  </si>
  <si>
    <t>BIL.PAS.VKE.KOV.GMP{I,T,U}</t>
  </si>
  <si>
    <t>BIL.PAS.VKE.KOV.GMP{I,CHF,T}</t>
  </si>
  <si>
    <t>BIL.PAS.VKE.KOV.GMP{I,CHF,NFU}</t>
  </si>
  <si>
    <t>BIL.PAS.VKE.KOV.GMP{I,CHF,FUN}</t>
  </si>
  <si>
    <t>BIL.PAS.VKE.KOV.GMP{I,CHF,FVW}</t>
  </si>
  <si>
    <t>BIL.PAS.VKE.KOV.GMP{I,CHF,KAI}</t>
  </si>
  <si>
    <t>BIL.PAS.VKE.KOV.GMP{I,CHF,VPK}</t>
  </si>
  <si>
    <t>BIL.PAS.VKE.KOV.GMP{I,CHF,PKA}</t>
  </si>
  <si>
    <t>BIL.PAS.VKE.KOV.GMP{I,CHF,FVT}</t>
  </si>
  <si>
    <t>BIL.PAS.VKE.KOV.GMP{I,CHF,OEH}</t>
  </si>
  <si>
    <t>BIL.PAS.VKE.KOV.GMP{I,CHF,BUN}</t>
  </si>
  <si>
    <t>BIL.PAS.VKE.KOV.GMP{I,CHF,KAN}</t>
  </si>
  <si>
    <t>BIL.PAS.VKE.KOV.GMP{I,CHF,GEM}</t>
  </si>
  <si>
    <t>BIL.PAS.VKE.KOV.GMP{I,CHF,SOZ}</t>
  </si>
  <si>
    <t>BIL.PAS.VKE.KOV.GMP{I,CHF,PHA}</t>
  </si>
  <si>
    <t>BIL.PAS.VKE.KOV.GMP{I,CHF,POE}</t>
  </si>
  <si>
    <t>BIL.PAS.VKE.KOV.GMP{I,CHF,U}</t>
  </si>
  <si>
    <t>BIL.PAS.VKE.GVG{I,T,T}</t>
  </si>
  <si>
    <t>BIL.PAS.VKE.GVG{I,T,PHA}</t>
  </si>
  <si>
    <t>Y40</t>
  </si>
  <si>
    <t>BIL.PAS.VKE.GVG{I,CHF,T}</t>
  </si>
  <si>
    <t>BIL.PAS.VKE.GVG{I,CHF,PHA}</t>
  </si>
  <si>
    <t>BIL.PAS.VKE.GVG.F2S{I,T,T}</t>
  </si>
  <si>
    <t>BIL.PAS.VKE.GVG.F2S{I,T,PHA}</t>
  </si>
  <si>
    <t>Y41</t>
  </si>
  <si>
    <t>BIL.PAS.VKE.GVG.F2S{I,CHF,T}</t>
  </si>
  <si>
    <t>BIL.PAS.VKE.GVG.F2S{I,CHF,PHA}</t>
  </si>
  <si>
    <t>BIL.PAS.VKE.GVG.S3A{I,T,T}</t>
  </si>
  <si>
    <t>BIL.PAS.VKE.GVG.S3A{I,T,PHA}</t>
  </si>
  <si>
    <t>Y42</t>
  </si>
  <si>
    <t>BIL.PAS.VKE.GVG.S3A{I,CHF,T}</t>
  </si>
  <si>
    <t>BIL.PAS.VKE.GVG.S3A{I,CHF,PHA}</t>
  </si>
  <si>
    <t>BIL.PAS.HGE{I,T,T}</t>
  </si>
  <si>
    <t>BIL.PAS.HGE{I,T,NFU}</t>
  </si>
  <si>
    <t>K43</t>
  </si>
  <si>
    <t>BIL.PAS.HGE{I,T,FUN}</t>
  </si>
  <si>
    <t>BIL.PAS.HGE{I,T,SNB}</t>
  </si>
  <si>
    <t>M43</t>
  </si>
  <si>
    <t>BIL.PAS.HGE{I,T,BAN}</t>
  </si>
  <si>
    <t>N43</t>
  </si>
  <si>
    <t>BIL.PAS.HGE{I,T,FVW}</t>
  </si>
  <si>
    <t>BIL.PAS.HGE{I,T,KAI}</t>
  </si>
  <si>
    <t>BIL.PAS.HGE{I,T,VPK}</t>
  </si>
  <si>
    <t>Q43</t>
  </si>
  <si>
    <t>BIL.PAS.HGE{I,T,PKA}</t>
  </si>
  <si>
    <t>R43</t>
  </si>
  <si>
    <t>BIL.PAS.HGE{I,T,FVT}</t>
  </si>
  <si>
    <t>S43</t>
  </si>
  <si>
    <t>BIL.PAS.HGE{I,T,OEH}</t>
  </si>
  <si>
    <t>T43</t>
  </si>
  <si>
    <t>BIL.PAS.HGE{I,T,BUN}</t>
  </si>
  <si>
    <t>U43</t>
  </si>
  <si>
    <t>BIL.PAS.HGE{I,T,KAN}</t>
  </si>
  <si>
    <t>V43</t>
  </si>
  <si>
    <t>BIL.PAS.HGE{I,T,GEM}</t>
  </si>
  <si>
    <t>W43</t>
  </si>
  <si>
    <t>BIL.PAS.HGE{I,T,SOZ}</t>
  </si>
  <si>
    <t>X43</t>
  </si>
  <si>
    <t>BIL.PAS.HGE{I,T,PHA}</t>
  </si>
  <si>
    <t>Y43</t>
  </si>
  <si>
    <t>BIL.PAS.HGE{I,T,POE}</t>
  </si>
  <si>
    <t>Z43</t>
  </si>
  <si>
    <t>BIL.PAS.HGE{I,T,U}</t>
  </si>
  <si>
    <t>AA43</t>
  </si>
  <si>
    <t>BIL.PAS.HGE{I,CHF,T}</t>
  </si>
  <si>
    <t>BIL.PAS.HGE{I,CHF,NFU}</t>
  </si>
  <si>
    <t>BIL.PAS.HGE{I,CHF,FUN}</t>
  </si>
  <si>
    <t>BIL.PAS.HGE{I,CHF,SNB}</t>
  </si>
  <si>
    <t>BIL.PAS.HGE{I,CHF,BAN}</t>
  </si>
  <si>
    <t>BIL.PAS.HGE{I,CHF,FVW}</t>
  </si>
  <si>
    <t>BIL.PAS.HGE{I,CHF,KAI}</t>
  </si>
  <si>
    <t>BIL.PAS.HGE{I,CHF,VPK}</t>
  </si>
  <si>
    <t>BIL.PAS.HGE{I,CHF,PKA}</t>
  </si>
  <si>
    <t>BIL.PAS.HGE{I,CHF,FVT}</t>
  </si>
  <si>
    <t>BIL.PAS.HGE{I,CHF,OEH}</t>
  </si>
  <si>
    <t>BIL.PAS.HGE{I,CHF,BUN}</t>
  </si>
  <si>
    <t>BIL.PAS.HGE{I,CHF,KAN}</t>
  </si>
  <si>
    <t>BIL.PAS.HGE{I,CHF,GEM}</t>
  </si>
  <si>
    <t>BIL.PAS.HGE{I,CHF,SOZ}</t>
  </si>
  <si>
    <t>BIL.PAS.HGE{I,CHF,PHA}</t>
  </si>
  <si>
    <t>BIL.PAS.HGE{I,CHF,POE}</t>
  </si>
  <si>
    <t>BIL.PAS.HGE{I,CHF,U}</t>
  </si>
  <si>
    <t>BIL.PAS.WBW{I,T,T}</t>
  </si>
  <si>
    <t>BIL.PAS.WBW{I,T,NFU}</t>
  </si>
  <si>
    <t>K44</t>
  </si>
  <si>
    <t>BIL.PAS.WBW{I,T,FUN}</t>
  </si>
  <si>
    <t>L44</t>
  </si>
  <si>
    <t>BIL.PAS.WBW{I,T,SNB}</t>
  </si>
  <si>
    <t>M44</t>
  </si>
  <si>
    <t>BIL.PAS.WBW{I,T,BAN}</t>
  </si>
  <si>
    <t>N44</t>
  </si>
  <si>
    <t>BIL.PAS.WBW{I,T,FVW}</t>
  </si>
  <si>
    <t>O44</t>
  </si>
  <si>
    <t>BIL.PAS.WBW{I,T,KAI}</t>
  </si>
  <si>
    <t>P44</t>
  </si>
  <si>
    <t>BIL.PAS.WBW{I,T,VPK}</t>
  </si>
  <si>
    <t>Q44</t>
  </si>
  <si>
    <t>BIL.PAS.WBW{I,T,PKA}</t>
  </si>
  <si>
    <t>R44</t>
  </si>
  <si>
    <t>BIL.PAS.WBW{I,T,FVT}</t>
  </si>
  <si>
    <t>S44</t>
  </si>
  <si>
    <t>BIL.PAS.WBW{I,T,OEH}</t>
  </si>
  <si>
    <t>T44</t>
  </si>
  <si>
    <t>BIL.PAS.WBW{I,T,BUN}</t>
  </si>
  <si>
    <t>U44</t>
  </si>
  <si>
    <t>BIL.PAS.WBW{I,T,KAN}</t>
  </si>
  <si>
    <t>V44</t>
  </si>
  <si>
    <t>BIL.PAS.WBW{I,T,GEM}</t>
  </si>
  <si>
    <t>W44</t>
  </si>
  <si>
    <t>BIL.PAS.WBW{I,T,SOZ}</t>
  </si>
  <si>
    <t>X44</t>
  </si>
  <si>
    <t>BIL.PAS.WBW{I,T,PHA}</t>
  </si>
  <si>
    <t>Y44</t>
  </si>
  <si>
    <t>BIL.PAS.WBW{I,T,POE}</t>
  </si>
  <si>
    <t>Z44</t>
  </si>
  <si>
    <t>BIL.PAS.WBW{I,T,U}</t>
  </si>
  <si>
    <t>BIL.PAS.WBW{I,CHF,T}</t>
  </si>
  <si>
    <t>BIL.PAS.WBW{I,CHF,NFU}</t>
  </si>
  <si>
    <t>BIL.PAS.WBW{I,CHF,FUN}</t>
  </si>
  <si>
    <t>BIL.PAS.WBW{I,CHF,SNB}</t>
  </si>
  <si>
    <t>BIL.PAS.WBW{I,CHF,BAN}</t>
  </si>
  <si>
    <t>BIL.PAS.WBW{I,CHF,FVW}</t>
  </si>
  <si>
    <t>BIL.PAS.WBW{I,CHF,KAI}</t>
  </si>
  <si>
    <t>BIL.PAS.WBW{I,CHF,VPK}</t>
  </si>
  <si>
    <t>BIL.PAS.WBW{I,CHF,PKA}</t>
  </si>
  <si>
    <t>BIL.PAS.WBW{I,CHF,FVT}</t>
  </si>
  <si>
    <t>BIL.PAS.WBW{I,CHF,OEH}</t>
  </si>
  <si>
    <t>BIL.PAS.WBW{I,CHF,BUN}</t>
  </si>
  <si>
    <t>BIL.PAS.WBW{I,CHF,KAN}</t>
  </si>
  <si>
    <t>BIL.PAS.WBW{I,CHF,GEM}</t>
  </si>
  <si>
    <t>BIL.PAS.WBW{I,CHF,SOZ}</t>
  </si>
  <si>
    <t>BIL.PAS.WBW{I,CHF,PHA}</t>
  </si>
  <si>
    <t>BIL.PAS.WBW{I,CHF,POE}</t>
  </si>
  <si>
    <t>BIL.PAS.WBW{I,CHF,U}</t>
  </si>
  <si>
    <t>BIL.PAS.FFV{I,T,T}</t>
  </si>
  <si>
    <t>BIL.PAS.FFV{I,T,NFU}</t>
  </si>
  <si>
    <t>K45</t>
  </si>
  <si>
    <t>BIL.PAS.FFV{I,T,FUN}</t>
  </si>
  <si>
    <t>L45</t>
  </si>
  <si>
    <t>BIL.PAS.FFV{I,T,SNB}</t>
  </si>
  <si>
    <t>M45</t>
  </si>
  <si>
    <t>BIL.PAS.FFV{I,T,BAN}</t>
  </si>
  <si>
    <t>N45</t>
  </si>
  <si>
    <t>BIL.PAS.FFV{I,T,FVW}</t>
  </si>
  <si>
    <t>O45</t>
  </si>
  <si>
    <t>BIL.PAS.FFV{I,T,KAI}</t>
  </si>
  <si>
    <t>P45</t>
  </si>
  <si>
    <t>BIL.PAS.FFV{I,T,VPK}</t>
  </si>
  <si>
    <t>Q45</t>
  </si>
  <si>
    <t>BIL.PAS.FFV{I,T,PKA}</t>
  </si>
  <si>
    <t>R45</t>
  </si>
  <si>
    <t>BIL.PAS.FFV{I,T,FVT}</t>
  </si>
  <si>
    <t>S45</t>
  </si>
  <si>
    <t>BIL.PAS.FFV{I,T,OEH}</t>
  </si>
  <si>
    <t>T45</t>
  </si>
  <si>
    <t>BIL.PAS.FFV{I,T,BUN}</t>
  </si>
  <si>
    <t>U45</t>
  </si>
  <si>
    <t>BIL.PAS.FFV{I,T,KAN}</t>
  </si>
  <si>
    <t>V45</t>
  </si>
  <si>
    <t>BIL.PAS.FFV{I,T,GEM}</t>
  </si>
  <si>
    <t>W45</t>
  </si>
  <si>
    <t>BIL.PAS.FFV{I,T,SOZ}</t>
  </si>
  <si>
    <t>X45</t>
  </si>
  <si>
    <t>BIL.PAS.FFV{I,T,PHA}</t>
  </si>
  <si>
    <t>Y45</t>
  </si>
  <si>
    <t>BIL.PAS.FFV{I,T,POE}</t>
  </si>
  <si>
    <t>Z45</t>
  </si>
  <si>
    <t>BIL.PAS.FFV{I,T,U}</t>
  </si>
  <si>
    <t>BIL.PAS.FFV{I,CHF,T}</t>
  </si>
  <si>
    <t>BIL.PAS.FFV{I,CHF,NFU}</t>
  </si>
  <si>
    <t>BIL.PAS.FFV{I,CHF,FUN}</t>
  </si>
  <si>
    <t>BIL.PAS.FFV{I,CHF,SNB}</t>
  </si>
  <si>
    <t>BIL.PAS.FFV{I,CHF,BAN}</t>
  </si>
  <si>
    <t>BIL.PAS.FFV{I,CHF,FVW}</t>
  </si>
  <si>
    <t>BIL.PAS.FFV{I,CHF,KAI}</t>
  </si>
  <si>
    <t>BIL.PAS.FFV{I,CHF,VPK}</t>
  </si>
  <si>
    <t>BIL.PAS.FFV{I,CHF,PKA}</t>
  </si>
  <si>
    <t>BIL.PAS.FFV{I,CHF,FVT}</t>
  </si>
  <si>
    <t>BIL.PAS.FFV{I,CHF,OEH}</t>
  </si>
  <si>
    <t>BIL.PAS.FFV{I,CHF,BUN}</t>
  </si>
  <si>
    <t>BIL.PAS.FFV{I,CHF,KAN}</t>
  </si>
  <si>
    <t>BIL.PAS.FFV{I,CHF,GEM}</t>
  </si>
  <si>
    <t>BIL.PAS.FFV{I,CHF,SOZ}</t>
  </si>
  <si>
    <t>BIL.PAS.FFV{I,CHF,PHA}</t>
  </si>
  <si>
    <t>BIL.PAS.FFV{I,CHF,POE}</t>
  </si>
  <si>
    <t>BIL.PAS.FFV{I,CHF,U}</t>
  </si>
  <si>
    <t>BIL.PAS.KOB{I,T,T}</t>
  </si>
  <si>
    <t>BIL.PAS.KOB{I,T,NFU}</t>
  </si>
  <si>
    <t>BIL.PAS.KOB{I,T,FUN}</t>
  </si>
  <si>
    <t>BIL.PAS.KOB{I,T,SNB}</t>
  </si>
  <si>
    <t>BIL.PAS.KOB{I,T,BAN}</t>
  </si>
  <si>
    <t>BIL.PAS.KOB{I,T,FVW}</t>
  </si>
  <si>
    <t>BIL.PAS.KOB{I,T,KAI}</t>
  </si>
  <si>
    <t>BIL.PAS.KOB{I,T,VPK}</t>
  </si>
  <si>
    <t>BIL.PAS.KOB{I,T,PKA}</t>
  </si>
  <si>
    <t>R46</t>
  </si>
  <si>
    <t>BIL.PAS.KOB{I,T,FVT}</t>
  </si>
  <si>
    <t>BIL.PAS.KOB{I,T,OEH}</t>
  </si>
  <si>
    <t>T46</t>
  </si>
  <si>
    <t>BIL.PAS.KOB{I,T,BUN}</t>
  </si>
  <si>
    <t>U46</t>
  </si>
  <si>
    <t>BIL.PAS.KOB{I,T,KAN}</t>
  </si>
  <si>
    <t>V46</t>
  </si>
  <si>
    <t>BIL.PAS.KOB{I,T,GEM}</t>
  </si>
  <si>
    <t>W46</t>
  </si>
  <si>
    <t>BIL.PAS.KOB{I,T,SOZ}</t>
  </si>
  <si>
    <t>X46</t>
  </si>
  <si>
    <t>BIL.PAS.KOB{I,T,PHA}</t>
  </si>
  <si>
    <t>Y46</t>
  </si>
  <si>
    <t>BIL.PAS.KOB{I,T,POE}</t>
  </si>
  <si>
    <t>BIL.PAS.KOB{I,T,U}</t>
  </si>
  <si>
    <t>BIL.PAS.KOB{I,CHF,T}</t>
  </si>
  <si>
    <t>BIL.PAS.KOB{I,CHF,NFU}</t>
  </si>
  <si>
    <t>BIL.PAS.KOB{I,CHF,FUN}</t>
  </si>
  <si>
    <t>BIL.PAS.KOB{I,CHF,SNB}</t>
  </si>
  <si>
    <t>BIL.PAS.KOB{I,CHF,BAN}</t>
  </si>
  <si>
    <t>BIL.PAS.KOB{I,CHF,FVW}</t>
  </si>
  <si>
    <t>BIL.PAS.KOB{I,CHF,KAI}</t>
  </si>
  <si>
    <t>BIL.PAS.KOB{I,CHF,VPK}</t>
  </si>
  <si>
    <t>BIL.PAS.KOB{I,CHF,PKA}</t>
  </si>
  <si>
    <t>BIL.PAS.KOB{I,CHF,FVT}</t>
  </si>
  <si>
    <t>BIL.PAS.KOB{I,CHF,OEH}</t>
  </si>
  <si>
    <t>BIL.PAS.KOB{I,CHF,BUN}</t>
  </si>
  <si>
    <t>BIL.PAS.KOB{I,CHF,KAN}</t>
  </si>
  <si>
    <t>BIL.PAS.KOB{I,CHF,GEM}</t>
  </si>
  <si>
    <t>BIL.PAS.KOB{I,CHF,SOZ}</t>
  </si>
  <si>
    <t>BIL.PAS.KOB{I,CHF,PHA}</t>
  </si>
  <si>
    <t>BIL.PAS.KOB{I,CHF,POE}</t>
  </si>
  <si>
    <t>BIL.PAS.KOB{I,CHF,U}</t>
  </si>
  <si>
    <t>BIL.PAS.APF{I,T,T}</t>
  </si>
  <si>
    <t>BIL.PAS.APF{I,T,FUN}</t>
  </si>
  <si>
    <t>BIL.PAS.APF{I,T,BAN}</t>
  </si>
  <si>
    <t>BIL.PAS.APF{I,T,U}</t>
  </si>
  <si>
    <t>BIL.PAS.APF{I,CHF,T}</t>
  </si>
  <si>
    <t>BIL.PAS.APF{I,CHF,FUN}</t>
  </si>
  <si>
    <t>BIL.PAS.APF{I,CHF,BAN}</t>
  </si>
  <si>
    <t>BIL.PAS.APF{I,CHF,U}</t>
  </si>
  <si>
    <t>BIL.PAS.APF.OOW{I,T,T}</t>
  </si>
  <si>
    <t>BIL.PAS.APF.OOW{I,T,U}</t>
  </si>
  <si>
    <t>BIL.PAS.APF.OOW{I,CHF,T}</t>
  </si>
  <si>
    <t>BIL.PAS.APF.OOW{I,CHF,U}</t>
  </si>
  <si>
    <t>BIL.PAS.APF.DPZ{I,T,T}</t>
  </si>
  <si>
    <t>AB50</t>
  </si>
  <si>
    <t>BIL.PAS.APF.DPZ{I,T,FUN}</t>
  </si>
  <si>
    <t>L50</t>
  </si>
  <si>
    <t>BIL.PAS.APF.DPZ{I,T,BAN}</t>
  </si>
  <si>
    <t>N50</t>
  </si>
  <si>
    <t>BIL.PAS.APF.DPZ{I,CHF,T}</t>
  </si>
  <si>
    <t>BIL.PAS.APF.DPZ{I,CHF,FUN}</t>
  </si>
  <si>
    <t>BIL.PAS.APF.DPZ{I,CHF,BAN}</t>
  </si>
  <si>
    <t>BIL.PAS.APF.DEZ{I,T,T}</t>
  </si>
  <si>
    <t>AB51</t>
  </si>
  <si>
    <t>BIL.PAS.APF.DEZ{I,T,FUN}</t>
  </si>
  <si>
    <t>L51</t>
  </si>
  <si>
    <t>BIL.PAS.APF.DEZ{I,T,BAN}</t>
  </si>
  <si>
    <t>N51</t>
  </si>
  <si>
    <t>BIL.PAS.APF.DEZ{I,CHF,T}</t>
  </si>
  <si>
    <t>BIL.PAS.APF.DEZ{I,CHF,FUN}</t>
  </si>
  <si>
    <t>BIL.PAS.APF.DEZ{I,CHF,BAN}</t>
  </si>
  <si>
    <t>BIL.PAS.APF.GMP{I,T,T}</t>
  </si>
  <si>
    <t>BIL.PAS.APF.GMP{I,T,U}</t>
  </si>
  <si>
    <t>BIL.PAS.APF.GMP{I,CHF,T}</t>
  </si>
  <si>
    <t>BIL.PAS.APF.GMP{I,CHF,U}</t>
  </si>
  <si>
    <t>BIL.PAS.TOT{I,T,T}</t>
  </si>
  <si>
    <t>AB54</t>
  </si>
  <si>
    <t>BIL.PAS.TOT{I,T,NFU}</t>
  </si>
  <si>
    <t>K54</t>
  </si>
  <si>
    <t>BIL.PAS.TOT{I,T,FUN}</t>
  </si>
  <si>
    <t>L54</t>
  </si>
  <si>
    <t>BIL.PAS.TOT{I,T,SNB}</t>
  </si>
  <si>
    <t>M54</t>
  </si>
  <si>
    <t>BIL.PAS.TOT{I,T,BAN}</t>
  </si>
  <si>
    <t>N54</t>
  </si>
  <si>
    <t>BIL.PAS.TOT{I,T,FVW}</t>
  </si>
  <si>
    <t>O54</t>
  </si>
  <si>
    <t>BIL.PAS.TOT{I,T,KAI}</t>
  </si>
  <si>
    <t>P54</t>
  </si>
  <si>
    <t>BIL.PAS.TOT{I,T,VPK}</t>
  </si>
  <si>
    <t>Q54</t>
  </si>
  <si>
    <t>BIL.PAS.TOT{I,T,PKA}</t>
  </si>
  <si>
    <t>R54</t>
  </si>
  <si>
    <t>BIL.PAS.TOT{I,T,FVT}</t>
  </si>
  <si>
    <t>S54</t>
  </si>
  <si>
    <t>BIL.PAS.TOT{I,T,OEH}</t>
  </si>
  <si>
    <t>T54</t>
  </si>
  <si>
    <t>BIL.PAS.TOT{I,T,BUN}</t>
  </si>
  <si>
    <t>U54</t>
  </si>
  <si>
    <t>BIL.PAS.TOT{I,T,KAN}</t>
  </si>
  <si>
    <t>V54</t>
  </si>
  <si>
    <t>BIL.PAS.TOT{I,T,GEM}</t>
  </si>
  <si>
    <t>W54</t>
  </si>
  <si>
    <t>BIL.PAS.TOT{I,T,SOZ}</t>
  </si>
  <si>
    <t>X54</t>
  </si>
  <si>
    <t>BIL.PAS.TOT{I,T,PHA}</t>
  </si>
  <si>
    <t>Y54</t>
  </si>
  <si>
    <t>BIL.PAS.TOT{I,T,POE}</t>
  </si>
  <si>
    <t>Z54</t>
  </si>
  <si>
    <t>BIL.PAS.TOT{I,T,U}</t>
  </si>
  <si>
    <t>AA54</t>
  </si>
  <si>
    <t>BIL.PAS.TOT{I,CHF,T}</t>
  </si>
  <si>
    <t>BIL.PAS.TOT{I,CHF,NFU}</t>
  </si>
  <si>
    <t>BIL.PAS.TOT{I,CHF,FUN}</t>
  </si>
  <si>
    <t>BIL.PAS.TOT{I,CHF,SNB}</t>
  </si>
  <si>
    <t>BIL.PAS.TOT{I,CHF,BAN}</t>
  </si>
  <si>
    <t>BIL.PAS.TOT{I,CHF,FVW}</t>
  </si>
  <si>
    <t>BIL.PAS.TOT{I,CHF,KAI}</t>
  </si>
  <si>
    <t>BIL.PAS.TOT{I,CHF,VPK}</t>
  </si>
  <si>
    <t>BIL.PAS.TOT{I,CHF,PKA}</t>
  </si>
  <si>
    <t>BIL.PAS.TOT{I,CHF,FVT}</t>
  </si>
  <si>
    <t>BIL.PAS.TOT{I,CHF,OEH}</t>
  </si>
  <si>
    <t>BIL.PAS.TOT{I,CHF,BUN}</t>
  </si>
  <si>
    <t>BIL.PAS.TOT{I,CHF,KAN}</t>
  </si>
  <si>
    <t>BIL.PAS.TOT{I,CHF,GEM}</t>
  </si>
  <si>
    <t>BIL.PAS.TOT{I,CHF,SOZ}</t>
  </si>
  <si>
    <t>BIL.PAS.TOT{I,CHF,PHA}</t>
  </si>
  <si>
    <t>BIL.PAS.TOT{I,CHF,POE}</t>
  </si>
  <si>
    <t>BIL.PAS.TOT{I,CHF,U}</t>
  </si>
  <si>
    <t>BIL.PAS.AUP{I,T,T}</t>
  </si>
  <si>
    <t>AB52</t>
  </si>
  <si>
    <t>BIL.PAS.AUP{I,T,NFU}</t>
  </si>
  <si>
    <t>K52</t>
  </si>
  <si>
    <t>BIL.PAS.AUP{I,T,FUN}</t>
  </si>
  <si>
    <t>L52</t>
  </si>
  <si>
    <t>BIL.PAS.AUP{I,T,SNB}</t>
  </si>
  <si>
    <t>M52</t>
  </si>
  <si>
    <t>BIL.PAS.AUP{I,T,BAN}</t>
  </si>
  <si>
    <t>N52</t>
  </si>
  <si>
    <t>BIL.PAS.AUP{I,T,FVW}</t>
  </si>
  <si>
    <t>O52</t>
  </si>
  <si>
    <t>BIL.PAS.AUP{I,T,KAI}</t>
  </si>
  <si>
    <t>P52</t>
  </si>
  <si>
    <t>BIL.PAS.AUP{I,T,VPK}</t>
  </si>
  <si>
    <t>Q52</t>
  </si>
  <si>
    <t>BIL.PAS.AUP{I,T,PKA}</t>
  </si>
  <si>
    <t>R52</t>
  </si>
  <si>
    <t>BIL.PAS.AUP{I,T,FVT}</t>
  </si>
  <si>
    <t>S52</t>
  </si>
  <si>
    <t>BIL.PAS.AUP{I,T,OEH}</t>
  </si>
  <si>
    <t>T52</t>
  </si>
  <si>
    <t>BIL.PAS.AUP{I,T,BUN}</t>
  </si>
  <si>
    <t>U52</t>
  </si>
  <si>
    <t>BIL.PAS.AUP{I,T,KAN}</t>
  </si>
  <si>
    <t>V52</t>
  </si>
  <si>
    <t>BIL.PAS.AUP{I,T,GEM}</t>
  </si>
  <si>
    <t>W52</t>
  </si>
  <si>
    <t>BIL.PAS.AUP{I,T,SOZ}</t>
  </si>
  <si>
    <t>X52</t>
  </si>
  <si>
    <t>BIL.PAS.AUP{I,T,PHA}</t>
  </si>
  <si>
    <t>Y52</t>
  </si>
  <si>
    <t>BIL.PAS.AUP{I,T,POE}</t>
  </si>
  <si>
    <t>Z52</t>
  </si>
  <si>
    <t>BIL.PAS.AUP{I,T,U}</t>
  </si>
  <si>
    <t>AA52</t>
  </si>
  <si>
    <t>BIL.PAS.AUP{I,CHF,T}</t>
  </si>
  <si>
    <t>BIL.PAS.AUP{I,CHF,NFU}</t>
  </si>
  <si>
    <t>BIL.PAS.AUP{I,CHF,FUN}</t>
  </si>
  <si>
    <t>BIL.PAS.AUP{I,CHF,SNB}</t>
  </si>
  <si>
    <t>BIL.PAS.AUP{I,CHF,BAN}</t>
  </si>
  <si>
    <t>BIL.PAS.AUP{I,CHF,FVW}</t>
  </si>
  <si>
    <t>BIL.PAS.AUP{I,CHF,KAI}</t>
  </si>
  <si>
    <t>BIL.PAS.AUP{I,CHF,VPK}</t>
  </si>
  <si>
    <t>BIL.PAS.AUP{I,CHF,PKA}</t>
  </si>
  <si>
    <t>BIL.PAS.AUP{I,CHF,FVT}</t>
  </si>
  <si>
    <t>BIL.PAS.AUP{I,CHF,OEH}</t>
  </si>
  <si>
    <t>BIL.PAS.AUP{I,CHF,BUN}</t>
  </si>
  <si>
    <t>BIL.PAS.AUP{I,CHF,KAN}</t>
  </si>
  <si>
    <t>BIL.PAS.AUP{I,CHF,GEM}</t>
  </si>
  <si>
    <t>BIL.PAS.AUP{I,CHF,SOZ}</t>
  </si>
  <si>
    <t>BIL.PAS.AUP{I,CHF,PHA}</t>
  </si>
  <si>
    <t>BIL.PAS.AUP{I,CHF,POE}</t>
  </si>
  <si>
    <t>BIL.PAS.AUP{I,CHF,U}</t>
  </si>
  <si>
    <t>BIL.PAS.AUP.NML{I,T,T}</t>
  </si>
  <si>
    <t>AB53</t>
  </si>
  <si>
    <t>BIL.PAS.AUP.NML{I,T,NFU}</t>
  </si>
  <si>
    <t>K53</t>
  </si>
  <si>
    <t>BIL.PAS.AUP.NML{I,T,FUN}</t>
  </si>
  <si>
    <t>L53</t>
  </si>
  <si>
    <t>BIL.PAS.AUP.NML{I,T,SNB}</t>
  </si>
  <si>
    <t>M53</t>
  </si>
  <si>
    <t>BIL.PAS.AUP.NML{I,T,BAN}</t>
  </si>
  <si>
    <t>N53</t>
  </si>
  <si>
    <t>BIL.PAS.AUP.NML{I,T,FVW}</t>
  </si>
  <si>
    <t>O53</t>
  </si>
  <si>
    <t>BIL.PAS.AUP.NML{I,T,KAI}</t>
  </si>
  <si>
    <t>P53</t>
  </si>
  <si>
    <t>BIL.PAS.AUP.NML{I,T,VPK}</t>
  </si>
  <si>
    <t>Q53</t>
  </si>
  <si>
    <t>BIL.PAS.AUP.NML{I,T,PKA}</t>
  </si>
  <si>
    <t>R53</t>
  </si>
  <si>
    <t>BIL.PAS.AUP.NML{I,T,FVT}</t>
  </si>
  <si>
    <t>S53</t>
  </si>
  <si>
    <t>BIL.PAS.AUP.NML{I,T,OEH}</t>
  </si>
  <si>
    <t>T53</t>
  </si>
  <si>
    <t>BIL.PAS.AUP.NML{I,T,BUN}</t>
  </si>
  <si>
    <t>U53</t>
  </si>
  <si>
    <t>BIL.PAS.AUP.NML{I,T,KAN}</t>
  </si>
  <si>
    <t>V53</t>
  </si>
  <si>
    <t>BIL.PAS.AUP.NML{I,T,GEM}</t>
  </si>
  <si>
    <t>W53</t>
  </si>
  <si>
    <t>BIL.PAS.AUP.NML{I,T,SOZ}</t>
  </si>
  <si>
    <t>X53</t>
  </si>
  <si>
    <t>BIL.PAS.AUP.NML{I,T,PHA}</t>
  </si>
  <si>
    <t>Y53</t>
  </si>
  <si>
    <t>BIL.PAS.AUP.NML{I,T,POE}</t>
  </si>
  <si>
    <t>Z53</t>
  </si>
  <si>
    <t>BIL.PAS.AUP.NML{I,T,U}</t>
  </si>
  <si>
    <t>AA53</t>
  </si>
  <si>
    <t>BIL.PAS.AUP.NML{I,CHF,T}</t>
  </si>
  <si>
    <t>BIL.PAS.AUP.NML{I,CHF,NFU}</t>
  </si>
  <si>
    <t>BIL.PAS.AUP.NML{I,CHF,FUN}</t>
  </si>
  <si>
    <t>BIL.PAS.AUP.NML{I,CHF,SNB}</t>
  </si>
  <si>
    <t>BIL.PAS.AUP.NML{I,CHF,BAN}</t>
  </si>
  <si>
    <t>BIL.PAS.AUP.NML{I,CHF,FVW}</t>
  </si>
  <si>
    <t>BIL.PAS.AUP.NML{I,CHF,KAI}</t>
  </si>
  <si>
    <t>BIL.PAS.AUP.NML{I,CHF,VPK}</t>
  </si>
  <si>
    <t>BIL.PAS.AUP.NML{I,CHF,PKA}</t>
  </si>
  <si>
    <t>BIL.PAS.AUP.NML{I,CHF,FVT}</t>
  </si>
  <si>
    <t>BIL.PAS.AUP.NML{I,CHF,OEH}</t>
  </si>
  <si>
    <t>BIL.PAS.AUP.NML{I,CHF,BUN}</t>
  </si>
  <si>
    <t>BIL.PAS.AUP.NML{I,CHF,KAN}</t>
  </si>
  <si>
    <t>BIL.PAS.AUP.NML{I,CHF,GEM}</t>
  </si>
  <si>
    <t>BIL.PAS.AUP.NML{I,CHF,SOZ}</t>
  </si>
  <si>
    <t>BIL.PAS.AUP.NML{I,CHF,PHA}</t>
  </si>
  <si>
    <t>BIL.PAS.AUP.NML{I,CHF,POE}</t>
  </si>
  <si>
    <t>BIL.PAS.AUP.NML{I,CHF,U}</t>
  </si>
  <si>
    <t>ABI.TRE.AKT{I,T,T}</t>
  </si>
  <si>
    <t>ABI.TRE.AKT{I,T,NFU}</t>
  </si>
  <si>
    <t>K21</t>
  </si>
  <si>
    <t>ABI.TRE.AKT{I,T,FUN}</t>
  </si>
  <si>
    <t>ABI.TRE.AKT{I,T,BAN}</t>
  </si>
  <si>
    <t>ABI.TRE.AKT{I,T,FVW}</t>
  </si>
  <si>
    <t>O21</t>
  </si>
  <si>
    <t>ABI.TRE.AKT{I,T,KAI}</t>
  </si>
  <si>
    <t>P21</t>
  </si>
  <si>
    <t>ABI.TRE.AKT{I,T,VPK}</t>
  </si>
  <si>
    <t>Q21</t>
  </si>
  <si>
    <t>ABI.TRE.AKT{I,T,PKA}</t>
  </si>
  <si>
    <t>R21</t>
  </si>
  <si>
    <t>ABI.TRE.AKT{I,T,FVT}</t>
  </si>
  <si>
    <t>ABI.TRE.AKT{I,T,OEH}</t>
  </si>
  <si>
    <t>ABI.TRE.AKT{I,T,BUN}</t>
  </si>
  <si>
    <t>ABI.TRE.AKT{I,T,KAN}</t>
  </si>
  <si>
    <t>V21</t>
  </si>
  <si>
    <t>ABI.TRE.AKT{I,T,GEM}</t>
  </si>
  <si>
    <t>W21</t>
  </si>
  <si>
    <t>ABI.TRE.AKT{I,T,SOZ}</t>
  </si>
  <si>
    <t>X21</t>
  </si>
  <si>
    <t>ABI.TRE.AKT{I,T,PHA}</t>
  </si>
  <si>
    <t>Y21</t>
  </si>
  <si>
    <t>ABI.TRE.AKT{I,T,POE}</t>
  </si>
  <si>
    <t>Z21</t>
  </si>
  <si>
    <t>ABI.TRE.AKT{I,T,U}</t>
  </si>
  <si>
    <t>ABI.TRE.AKT{I,CHF,T}</t>
  </si>
  <si>
    <t>ABI.TRE.AKT{I,CHF,NFU}</t>
  </si>
  <si>
    <t>K22</t>
  </si>
  <si>
    <t>ABI.TRE.AKT{I,CHF,FUN}</t>
  </si>
  <si>
    <t>ABI.TRE.AKT{I,CHF,BAN}</t>
  </si>
  <si>
    <t>ABI.TRE.AKT{I,CHF,FVW}</t>
  </si>
  <si>
    <t>O22</t>
  </si>
  <si>
    <t>ABI.TRE.AKT{I,CHF,KAI}</t>
  </si>
  <si>
    <t>P22</t>
  </si>
  <si>
    <t>ABI.TRE.AKT{I,CHF,VPK}</t>
  </si>
  <si>
    <t>Q22</t>
  </si>
  <si>
    <t>ABI.TRE.AKT{I,CHF,PKA}</t>
  </si>
  <si>
    <t>R22</t>
  </si>
  <si>
    <t>ABI.TRE.AKT{I,CHF,FVT}</t>
  </si>
  <si>
    <t>ABI.TRE.AKT{I,CHF,OEH}</t>
  </si>
  <si>
    <t>T22</t>
  </si>
  <si>
    <t>ABI.TRE.AKT{I,CHF,BUN}</t>
  </si>
  <si>
    <t>U22</t>
  </si>
  <si>
    <t>ABI.TRE.AKT{I,CHF,KAN}</t>
  </si>
  <si>
    <t>V22</t>
  </si>
  <si>
    <t>ABI.TRE.AKT{I,CHF,GEM}</t>
  </si>
  <si>
    <t>W22</t>
  </si>
  <si>
    <t>ABI.TRE.AKT{I,CHF,SOZ}</t>
  </si>
  <si>
    <t>X22</t>
  </si>
  <si>
    <t>ABI.TRE.AKT{I,CHF,PHA}</t>
  </si>
  <si>
    <t>Y22</t>
  </si>
  <si>
    <t>ABI.TRE.AKT{I,CHF,POE}</t>
  </si>
  <si>
    <t>Z22</t>
  </si>
  <si>
    <t>ABI.TRE.AKT{I,CHF,U}</t>
  </si>
  <si>
    <t>AA22</t>
  </si>
  <si>
    <t>ABI.TRE.PAS{I,T,T}</t>
  </si>
  <si>
    <t>ABI.TRE.PAS{I,T,NFU}</t>
  </si>
  <si>
    <t>K23</t>
  </si>
  <si>
    <t>ABI.TRE.PAS{I,T,FUN}</t>
  </si>
  <si>
    <t>ABI.TRE.PAS{I,T,BAN}</t>
  </si>
  <si>
    <t>ABI.TRE.PAS{I,T,FVW}</t>
  </si>
  <si>
    <t>O23</t>
  </si>
  <si>
    <t>ABI.TRE.PAS{I,T,KAI}</t>
  </si>
  <si>
    <t>P23</t>
  </si>
  <si>
    <t>ABI.TRE.PAS{I,T,VPK}</t>
  </si>
  <si>
    <t>Q23</t>
  </si>
  <si>
    <t>ABI.TRE.PAS{I,T,PKA}</t>
  </si>
  <si>
    <t>R23</t>
  </si>
  <si>
    <t>ABI.TRE.PAS{I,T,FVT}</t>
  </si>
  <si>
    <t>ABI.TRE.PAS{I,T,OEH}</t>
  </si>
  <si>
    <t>T23</t>
  </si>
  <si>
    <t>ABI.TRE.PAS{I,T,BUN}</t>
  </si>
  <si>
    <t>U23</t>
  </si>
  <si>
    <t>ABI.TRE.PAS{I,T,KAN}</t>
  </si>
  <si>
    <t>V23</t>
  </si>
  <si>
    <t>ABI.TRE.PAS{I,T,GEM}</t>
  </si>
  <si>
    <t>W23</t>
  </si>
  <si>
    <t>ABI.TRE.PAS{I,T,SOZ}</t>
  </si>
  <si>
    <t>X23</t>
  </si>
  <si>
    <t>ABI.TRE.PAS{I,T,PHA}</t>
  </si>
  <si>
    <t>Y23</t>
  </si>
  <si>
    <t>ABI.TRE.PAS{I,T,POE}</t>
  </si>
  <si>
    <t>Z23</t>
  </si>
  <si>
    <t>ABI.TRE.PAS{I,T,U}</t>
  </si>
  <si>
    <t>AA23</t>
  </si>
  <si>
    <t>ABI.TRE.PAS{I,CHF,T}</t>
  </si>
  <si>
    <t>ABI.TRE.PAS{I,CHF,NFU}</t>
  </si>
  <si>
    <t>K24</t>
  </si>
  <si>
    <t>ABI.TRE.PAS{I,CHF,FUN}</t>
  </si>
  <si>
    <t>ABI.TRE.PAS{I,CHF,BAN}</t>
  </si>
  <si>
    <t>ABI.TRE.PAS{I,CHF,FVW}</t>
  </si>
  <si>
    <t>O24</t>
  </si>
  <si>
    <t>ABI.TRE.PAS{I,CHF,KAI}</t>
  </si>
  <si>
    <t>P24</t>
  </si>
  <si>
    <t>ABI.TRE.PAS{I,CHF,VPK}</t>
  </si>
  <si>
    <t>Q24</t>
  </si>
  <si>
    <t>ABI.TRE.PAS{I,CHF,PKA}</t>
  </si>
  <si>
    <t>R24</t>
  </si>
  <si>
    <t>ABI.TRE.PAS{I,CHF,FVT}</t>
  </si>
  <si>
    <t>ABI.TRE.PAS{I,CHF,OEH}</t>
  </si>
  <si>
    <t>T24</t>
  </si>
  <si>
    <t>ABI.TRE.PAS{I,CHF,BUN}</t>
  </si>
  <si>
    <t>U24</t>
  </si>
  <si>
    <t>ABI.TRE.PAS{I,CHF,KAN}</t>
  </si>
  <si>
    <t>V24</t>
  </si>
  <si>
    <t>ABI.TRE.PAS{I,CHF,GEM}</t>
  </si>
  <si>
    <t>W24</t>
  </si>
  <si>
    <t>ABI.TRE.PAS{I,CHF,SOZ}</t>
  </si>
  <si>
    <t>X24</t>
  </si>
  <si>
    <t>ABI.TRE.PAS{I,CHF,PHA}</t>
  </si>
  <si>
    <t>Y24</t>
  </si>
  <si>
    <t>ABI.TRE.PAS{I,CHF,POE}</t>
  </si>
  <si>
    <t>Z24</t>
  </si>
  <si>
    <t>ABI.TRE.PAS{I,CHF,U}</t>
  </si>
  <si>
    <t>AA24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</si>
</sst>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0000"/>
    <numFmt numFmtId="165" formatCode="d/mm/yyyy"/>
    <numFmt numFmtId="166" formatCode="General_)"/>
    <numFmt numFmtId="167" formatCode="#,##0_);[Red]\-#,##0_);;@"/>
  </numFmts>
  <fonts count="33" x14ac:knownFonts="1"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i/>
      <u/>
      <sz val="10"/>
      <color indexed="8"/>
      <name val="Arial"/>
      <family val="2"/>
    </font>
    <font>
      <i/>
      <sz val="10"/>
      <color indexed="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u/>
      <sz val="11"/>
      <color theme="10"/>
      <name val="Calibri"/>
      <family val="2"/>
    </font>
    <font>
      <b/>
      <sz val="10"/>
      <color rgb="FFFF0000"/>
      <name val="Arial"/>
      <family val="2"/>
    </font>
    <font>
      <sz val="10"/>
      <color rgb="FF0070C0"/>
      <name val="Arial"/>
      <family val="2"/>
    </font>
    <font>
      <sz val="11"/>
      <color theme="1"/>
      <name val="Arial"/>
      <family val="2"/>
    </font>
    <font>
      <b/>
      <sz val="9"/>
      <color rgb="FFFF0000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</font>
    <font>
      <sz val="10"/>
      <color rgb="FF00B0F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11"/>
      <name val="Arial"/>
      <family val="2"/>
    </font>
    <font>
      <name val="Calibri"/>
      <sz val="11.0"/>
      <b val="true"/>
    </font>
    <font>
      <name val="Calibri"/>
      <sz val="14.0"/>
      <b val="true"/>
    </font>
    <font>
      <name val="Calibri"/>
      <sz val="11.0"/>
      <u val="single"/>
      <color rgb="0000FF"/>
    </font>
    <font>
      <name val="Calibri"/>
      <sz val="11.0"/>
      <b val="true"/>
    </font>
    <font>
      <name val="Calibri"/>
      <sz val="14.0"/>
      <b val="true"/>
    </font>
    <font>
      <name val="Calibri"/>
      <sz val="11.0"/>
      <u val="single"/>
      <color rgb="0000FF"/>
    </font>
  </fonts>
  <fills count="6">
    <fill>
      <patternFill patternType="none"/>
    </fill>
    <fill>
      <patternFill patternType="gray125"/>
    </fill>
    <fill>
      <patternFill patternType="solid">
        <fgColor rgb="FFF0EFD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 rgb="FFFFFF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 rgb="FFFFFF"/>
      </top>
      <bottom style="thin">
        <color theme="0"/>
      </bottom>
      <diagonal/>
    </border>
    <border>
      <left/>
      <right/>
      <top style="thin">
        <color theme="0" rgb="FFFFFF"/>
      </top>
      <bottom style="thin">
        <color theme="0"/>
      </bottom>
      <diagonal/>
    </border>
    <border>
      <left/>
      <right style="thin">
        <color theme="0"/>
      </right>
      <top style="thin">
        <color theme="0" rgb="FFFFFF"/>
      </top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top style="dotted"/>
    </border>
    <border>
      <top style="dotted"/>
      <bottom style="dotted"/>
    </border>
    <border>
      <left style="thin"/>
      <top style="dotted"/>
      <bottom style="dotted"/>
    </border>
    <border>
      <left style="thin"/>
      <right style="thin"/>
      <top style="dotted"/>
      <bottom style="dotted"/>
    </border>
  </borders>
  <cellStyleXfs count="15">
    <xf numFmtId="0" fontId="0" fillId="0" borderId="0"/>
    <xf numFmtId="167" fontId="12" fillId="0" borderId="1" applyFill="0">
      <protection locked="0"/>
    </xf>
    <xf numFmtId="0" fontId="12" fillId="2" borderId="2" applyNumberFormat="0">
      <alignment vertical="center"/>
    </xf>
    <xf numFmtId="167" fontId="12" fillId="0" borderId="1">
      <protection locked="0"/>
    </xf>
    <xf numFmtId="0" fontId="12" fillId="0" borderId="0" applyNumberFormat="0">
      <alignment horizontal="left" vertical="top" wrapText="1"/>
    </xf>
    <xf numFmtId="0" fontId="13" fillId="0" borderId="0" applyNumberFormat="0" applyFill="0" applyBorder="0" applyProtection="0">
      <alignment horizontal="left" vertical="top" wrapText="1"/>
    </xf>
    <xf numFmtId="0" fontId="14" fillId="0" borderId="0" applyNumberFormat="0" applyFill="0" applyBorder="0">
      <alignment horizontal="left" vertical="top" wrapText="1"/>
    </xf>
    <xf numFmtId="167" fontId="12" fillId="0" borderId="2" applyNumberFormat="0" applyFont="0" applyAlignment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49" fontId="12" fillId="5" borderId="2">
      <alignment horizontal="left" vertical="center"/>
    </xf>
    <xf numFmtId="0" fontId="12" fillId="0" borderId="3">
      <alignment horizontal="left" wrapText="1"/>
    </xf>
    <xf numFmtId="0" fontId="16" fillId="3" borderId="4">
      <alignment horizontal="center" vertical="center"/>
    </xf>
    <xf numFmtId="0" fontId="17" fillId="0" borderId="0">
      <alignment horizontal="left" vertical="top" wrapText="1"/>
    </xf>
    <xf numFmtId="0" fontId="12" fillId="5" borderId="2">
      <alignment horizontal="center" vertical="center"/>
    </xf>
    <xf numFmtId="0" fontId="6" fillId="0" borderId="0"/>
  </cellStyleXfs>
  <cellXfs count="186">
    <xf numFmtId="0" fontId="0" fillId="0" borderId="0" xfId="0"/>
    <xf numFmtId="0" fontId="0" fillId="0" borderId="0" xfId="0" applyFont="1"/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Fill="1" applyAlignment="1">
      <alignment vertical="center" textRotation="90"/>
    </xf>
    <xf numFmtId="0" fontId="18" fillId="0" borderId="0" xfId="0" applyFont="1" applyFill="1"/>
    <xf numFmtId="0" fontId="0" fillId="0" borderId="0" xfId="0" applyFont="1" applyFill="1"/>
    <xf numFmtId="0" fontId="0" fillId="0" borderId="0" xfId="0" applyFont="1" applyFill="1" applyBorder="1" applyProtection="1"/>
    <xf numFmtId="0" fontId="22" fillId="0" borderId="5" xfId="8" applyFont="1" applyBorder="1" applyAlignment="1" applyProtection="1">
      <alignment horizontal="left" readingOrder="1"/>
    </xf>
    <xf numFmtId="0" fontId="21" fillId="0" borderId="5" xfId="0" applyFont="1" applyBorder="1"/>
    <xf numFmtId="0" fontId="18" fillId="0" borderId="0" xfId="0" applyFont="1"/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/>
    <xf numFmtId="0" fontId="6" fillId="0" borderId="0" xfId="0" applyFont="1" applyBorder="1"/>
    <xf numFmtId="0" fontId="6" fillId="0" borderId="5" xfId="0" applyFont="1" applyBorder="1"/>
    <xf numFmtId="167" fontId="12" fillId="0" borderId="1" xfId="3">
      <protection locked="0"/>
    </xf>
    <xf numFmtId="49" fontId="12" fillId="5" borderId="2" xfId="9">
      <alignment horizontal="left" vertical="center"/>
    </xf>
    <xf numFmtId="0" fontId="0" fillId="0" borderId="0" xfId="0" applyBorder="1"/>
    <xf numFmtId="0" fontId="4" fillId="0" borderId="0" xfId="0" applyFont="1" applyBorder="1"/>
    <xf numFmtId="0" fontId="18" fillId="0" borderId="0" xfId="0" applyFont="1"/>
    <xf numFmtId="0" fontId="6" fillId="0" borderId="0" xfId="0" applyFont="1" applyAlignment="1">
      <alignment horizontal="left" vertical="top"/>
    </xf>
    <xf numFmtId="0" fontId="23" fillId="0" borderId="0" xfId="0" applyFont="1"/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165" fontId="9" fillId="0" borderId="0" xfId="0" quotePrefix="1" applyNumberFormat="1" applyFont="1" applyBorder="1" applyAlignment="1" applyProtection="1">
      <alignment horizontal="center" vertical="center"/>
    </xf>
    <xf numFmtId="0" fontId="0" fillId="0" borderId="0" xfId="0"/>
    <xf numFmtId="0" fontId="0" fillId="0" borderId="0" xfId="0"/>
    <xf numFmtId="0" fontId="0" fillId="0" borderId="6" xfId="0" applyBorder="1"/>
    <xf numFmtId="0" fontId="0" fillId="0" borderId="7" xfId="0" applyBorder="1"/>
    <xf numFmtId="0" fontId="0" fillId="0" borderId="0" xfId="0" applyFont="1" applyAlignment="1">
      <alignment horizontal="left"/>
    </xf>
    <xf numFmtId="0" fontId="0" fillId="0" borderId="0" xfId="0"/>
    <xf numFmtId="0" fontId="13" fillId="0" borderId="0" xfId="5" applyAlignment="1">
      <alignment vertical="top" wrapText="1"/>
    </xf>
    <xf numFmtId="0" fontId="13" fillId="0" borderId="0" xfId="5" applyAlignment="1">
      <alignment vertical="top"/>
    </xf>
    <xf numFmtId="0" fontId="0" fillId="0" borderId="0" xfId="0"/>
    <xf numFmtId="49" fontId="12" fillId="5" borderId="2" xfId="9" applyAlignment="1">
      <alignment horizontal="center" vertical="center" shrinkToFit="1"/>
    </xf>
    <xf numFmtId="0" fontId="0" fillId="0" borderId="5" xfId="0" applyBorder="1"/>
    <xf numFmtId="0" fontId="0" fillId="0" borderId="9" xfId="0" applyBorder="1"/>
    <xf numFmtId="0" fontId="0" fillId="0" borderId="10" xfId="0" applyBorder="1"/>
    <xf numFmtId="0" fontId="0" fillId="0" borderId="2" xfId="0" applyBorder="1"/>
    <xf numFmtId="167" fontId="12" fillId="0" borderId="1" xfId="1">
      <protection locked="0"/>
    </xf>
    <xf numFmtId="0" fontId="0" fillId="0" borderId="12" xfId="0" applyFill="1" applyBorder="1" applyAlignment="1">
      <alignment horizontal="left" vertical="top" wrapText="1"/>
    </xf>
    <xf numFmtId="0" fontId="10" fillId="0" borderId="0" xfId="0" applyFont="1" applyBorder="1" applyAlignment="1"/>
    <xf numFmtId="0" fontId="6" fillId="0" borderId="0" xfId="0" applyFont="1" applyAlignment="1"/>
    <xf numFmtId="14" fontId="6" fillId="0" borderId="0" xfId="0" applyNumberFormat="1" applyFont="1" applyAlignment="1"/>
    <xf numFmtId="0" fontId="13" fillId="0" borderId="0" xfId="5" applyAlignment="1">
      <alignment wrapText="1"/>
    </xf>
    <xf numFmtId="0" fontId="0" fillId="0" borderId="0" xfId="0" applyAlignment="1"/>
    <xf numFmtId="0" fontId="23" fillId="0" borderId="0" xfId="0" applyFont="1" applyAlignment="1"/>
    <xf numFmtId="167" fontId="12" fillId="2" borderId="2" xfId="2" applyNumberFormat="1">
      <alignment vertical="center"/>
    </xf>
    <xf numFmtId="0" fontId="6" fillId="0" borderId="13" xfId="0" applyFont="1" applyBorder="1" applyAlignment="1">
      <alignment horizontal="left" wrapText="1" indent="1"/>
    </xf>
    <xf numFmtId="0" fontId="6" fillId="0" borderId="13" xfId="0" applyFont="1" applyBorder="1" applyAlignment="1">
      <alignment horizontal="left" wrapText="1" indent="2"/>
    </xf>
    <xf numFmtId="0" fontId="6" fillId="0" borderId="13" xfId="0" applyFont="1" applyBorder="1" applyAlignment="1">
      <alignment horizontal="left" wrapText="1" indent="3"/>
    </xf>
    <xf numFmtId="0" fontId="11" fillId="0" borderId="0" xfId="0" applyFont="1"/>
    <xf numFmtId="0" fontId="20" fillId="0" borderId="16" xfId="0" applyFont="1" applyFill="1" applyBorder="1" applyAlignment="1">
      <alignment horizontal="left" vertical="top" wrapText="1"/>
    </xf>
    <xf numFmtId="0" fontId="0" fillId="0" borderId="17" xfId="0" applyFill="1" applyBorder="1" applyAlignment="1">
      <alignment horizontal="left" vertical="top" wrapText="1"/>
    </xf>
    <xf numFmtId="0" fontId="0" fillId="0" borderId="18" xfId="0" applyFill="1" applyBorder="1" applyAlignment="1">
      <alignment horizontal="left" vertical="top" wrapText="1"/>
    </xf>
    <xf numFmtId="0" fontId="0" fillId="0" borderId="8" xfId="0" applyFill="1" applyBorder="1" applyAlignment="1">
      <alignment horizontal="left" vertical="top" wrapText="1"/>
    </xf>
    <xf numFmtId="0" fontId="0" fillId="0" borderId="0" xfId="0"/>
    <xf numFmtId="0" fontId="0" fillId="0" borderId="10" xfId="0" applyFill="1" applyBorder="1" applyAlignment="1">
      <alignment horizontal="left" vertical="top" wrapText="1"/>
    </xf>
    <xf numFmtId="0" fontId="0" fillId="0" borderId="11" xfId="0" applyFill="1" applyBorder="1" applyAlignment="1">
      <alignment horizontal="left" vertical="top" wrapText="1"/>
    </xf>
    <xf numFmtId="0" fontId="0" fillId="0" borderId="0" xfId="0"/>
    <xf numFmtId="0" fontId="0" fillId="0" borderId="16" xfId="0" applyFill="1" applyBorder="1" applyAlignment="1">
      <alignment horizontal="left" vertical="top" wrapText="1"/>
    </xf>
    <xf numFmtId="164" fontId="20" fillId="4" borderId="21" xfId="0" applyNumberFormat="1" applyFont="1" applyFill="1" applyBorder="1" applyAlignment="1" applyProtection="1">
      <alignment horizontal="center" vertical="center"/>
    </xf>
    <xf numFmtId="14" fontId="20" fillId="4" borderId="22" xfId="0" applyNumberFormat="1" applyFont="1" applyFill="1" applyBorder="1" applyAlignment="1" applyProtection="1">
      <alignment horizontal="center" vertical="center"/>
    </xf>
    <xf numFmtId="14" fontId="20" fillId="4" borderId="22" xfId="0" quotePrefix="1" applyNumberFormat="1" applyFont="1" applyFill="1" applyBorder="1" applyAlignment="1" applyProtection="1">
      <alignment horizontal="center" vertical="center"/>
    </xf>
    <xf numFmtId="49" fontId="12" fillId="5" borderId="2" xfId="9" applyAlignment="1">
      <alignment horizontal="left"/>
    </xf>
    <xf numFmtId="0" fontId="0" fillId="0" borderId="0" xfId="0"/>
    <xf numFmtId="49" fontId="0" fillId="5" borderId="2" xfId="9" applyFont="1" applyAlignment="1">
      <alignment horizontal="center" vertical="center"/>
    </xf>
    <xf numFmtId="49" fontId="12" fillId="5" borderId="2" xfId="9" applyAlignment="1">
      <alignment horizontal="center" vertical="center"/>
    </xf>
    <xf numFmtId="49" fontId="0" fillId="5" borderId="2" xfId="9" applyFont="1" applyAlignment="1">
      <alignment horizontal="center"/>
    </xf>
    <xf numFmtId="0" fontId="0" fillId="0" borderId="10" xfId="0" applyFill="1" applyBorder="1" applyAlignment="1">
      <alignment horizontal="left" vertical="top" wrapText="1"/>
    </xf>
    <xf numFmtId="0" fontId="0" fillId="0" borderId="11" xfId="0" applyFill="1" applyBorder="1" applyAlignment="1">
      <alignment horizontal="left" vertical="top" wrapText="1"/>
    </xf>
    <xf numFmtId="49" fontId="0" fillId="5" borderId="2" xfId="9" applyFont="1" applyAlignment="1">
      <alignment horizontal="left"/>
    </xf>
    <xf numFmtId="0" fontId="0" fillId="0" borderId="9" xfId="0" applyFill="1" applyBorder="1" applyAlignment="1">
      <alignment horizontal="left" vertical="top" wrapText="1"/>
    </xf>
    <xf numFmtId="0" fontId="0" fillId="0" borderId="26" xfId="0" applyBorder="1"/>
    <xf numFmtId="49" fontId="0" fillId="5" borderId="10" xfId="9" applyFont="1" applyBorder="1" applyAlignment="1">
      <alignment horizontal="center" vertical="center" shrinkToFit="1"/>
    </xf>
    <xf numFmtId="49" fontId="12" fillId="5" borderId="2" xfId="9" applyBorder="1" applyAlignment="1">
      <alignment horizontal="center" vertical="center" shrinkToFit="1"/>
    </xf>
    <xf numFmtId="49" fontId="12" fillId="5" borderId="2" xfId="9" applyBorder="1" applyAlignment="1">
      <alignment horizontal="left" shrinkToFit="1"/>
    </xf>
    <xf numFmtId="49" fontId="0" fillId="5" borderId="2" xfId="9" applyFont="1" applyBorder="1" applyAlignment="1">
      <alignment horizontal="left" shrinkToFit="1"/>
    </xf>
    <xf numFmtId="49" fontId="12" fillId="5" borderId="2" xfId="9" applyBorder="1" applyAlignment="1">
      <alignment horizontal="left"/>
    </xf>
    <xf numFmtId="49" fontId="0" fillId="5" borderId="2" xfId="9" applyFont="1" applyBorder="1" applyAlignment="1">
      <alignment horizontal="left"/>
    </xf>
    <xf numFmtId="167" fontId="12" fillId="2" borderId="2" xfId="2" applyNumberFormat="1" applyBorder="1">
      <alignment vertical="center"/>
    </xf>
    <xf numFmtId="49" fontId="12" fillId="5" borderId="10" xfId="9" applyBorder="1" applyAlignment="1">
      <alignment horizontal="center" vertical="center" shrinkToFit="1"/>
    </xf>
    <xf numFmtId="49" fontId="12" fillId="5" borderId="2" xfId="9" applyBorder="1" applyAlignment="1">
      <alignment horizontal="left" vertical="center" shrinkToFit="1"/>
    </xf>
    <xf numFmtId="49" fontId="12" fillId="5" borderId="2" xfId="9" applyBorder="1" applyAlignment="1">
      <alignment horizontal="left" vertical="center"/>
    </xf>
    <xf numFmtId="49" fontId="12" fillId="5" borderId="12" xfId="9" applyBorder="1" applyAlignment="1">
      <alignment horizontal="left" vertical="center" indent="1"/>
    </xf>
    <xf numFmtId="0" fontId="0" fillId="0" borderId="0" xfId="0"/>
    <xf numFmtId="0" fontId="12" fillId="5" borderId="2" xfId="13">
      <alignment horizontal="center" vertical="center"/>
    </xf>
    <xf numFmtId="0" fontId="0" fillId="0" borderId="11" xfId="0" applyBorder="1"/>
    <xf numFmtId="0" fontId="12" fillId="5" borderId="12" xfId="13" applyBorder="1">
      <alignment horizontal="center" vertical="center"/>
    </xf>
    <xf numFmtId="0" fontId="0" fillId="0" borderId="0" xfId="0"/>
    <xf numFmtId="0" fontId="0" fillId="0" borderId="0" xfId="0"/>
    <xf numFmtId="0" fontId="0" fillId="0" borderId="10" xfId="0" applyFill="1" applyBorder="1" applyAlignment="1">
      <alignment horizontal="left" vertical="top" wrapText="1"/>
    </xf>
    <xf numFmtId="0" fontId="0" fillId="0" borderId="16" xfId="0" applyFill="1" applyBorder="1" applyAlignment="1">
      <alignment horizontal="left" vertical="top" wrapText="1"/>
    </xf>
    <xf numFmtId="0" fontId="0" fillId="0" borderId="11" xfId="0" applyFill="1" applyBorder="1" applyAlignment="1">
      <alignment horizontal="left" vertical="top" wrapText="1"/>
    </xf>
    <xf numFmtId="49" fontId="0" fillId="5" borderId="2" xfId="9" applyFont="1" applyBorder="1" applyAlignment="1">
      <alignment horizontal="left" vertical="center" shrinkToFit="1"/>
    </xf>
    <xf numFmtId="0" fontId="6" fillId="0" borderId="13" xfId="0" applyFont="1" applyBorder="1" applyAlignment="1">
      <alignment horizontal="left" wrapText="1" indent="4"/>
    </xf>
    <xf numFmtId="0" fontId="6" fillId="0" borderId="13" xfId="0" applyFont="1" applyFill="1" applyBorder="1" applyAlignment="1">
      <alignment horizontal="left" wrapText="1" indent="2"/>
    </xf>
    <xf numFmtId="0" fontId="6" fillId="0" borderId="14" xfId="0" applyFont="1" applyFill="1" applyBorder="1" applyAlignment="1">
      <alignment horizontal="left" wrapText="1" indent="1"/>
    </xf>
    <xf numFmtId="49" fontId="0" fillId="5" borderId="12" xfId="9" applyFont="1" applyBorder="1" applyAlignment="1">
      <alignment horizontal="left" vertical="center" indent="1"/>
    </xf>
    <xf numFmtId="49" fontId="0" fillId="5" borderId="2" xfId="9" applyFont="1" applyBorder="1" applyAlignment="1">
      <alignment horizontal="left" vertical="center"/>
    </xf>
    <xf numFmtId="0" fontId="0" fillId="0" borderId="0" xfId="0"/>
    <xf numFmtId="0" fontId="0" fillId="0" borderId="20" xfId="0" applyFont="1" applyBorder="1" applyAlignment="1">
      <alignment horizontal="right" vertical="center"/>
    </xf>
    <xf numFmtId="0" fontId="24" fillId="0" borderId="0" xfId="0" applyFont="1" applyAlignment="1">
      <alignment horizontal="left" readingOrder="1"/>
    </xf>
    <xf numFmtId="0" fontId="0" fillId="0" borderId="0" xfId="0" applyFont="1" applyAlignment="1"/>
    <xf numFmtId="0" fontId="0" fillId="0" borderId="0" xfId="0"/>
    <xf numFmtId="0" fontId="12" fillId="5" borderId="2" xfId="13" applyAlignment="1">
      <alignment horizontal="center"/>
    </xf>
    <xf numFmtId="0" fontId="0" fillId="0" borderId="0" xfId="0"/>
    <xf numFmtId="0" fontId="0" fillId="0" borderId="0" xfId="0"/>
    <xf numFmtId="0" fontId="0" fillId="0" borderId="0" xfId="0" quotePrefix="1"/>
    <xf numFmtId="0" fontId="0" fillId="0" borderId="0" xfId="0"/>
    <xf numFmtId="0" fontId="0" fillId="0" borderId="0" xfId="0"/>
    <xf numFmtId="0" fontId="14" fillId="0" borderId="0" xfId="0" applyFont="1" applyAlignment="1">
      <alignment horizontal="left" vertical="top"/>
    </xf>
    <xf numFmtId="0" fontId="0" fillId="0" borderId="0" xfId="0"/>
    <xf numFmtId="0" fontId="0" fillId="0" borderId="0" xfId="0" applyFont="1" applyBorder="1" applyAlignment="1">
      <alignment horizontal="right" vertical="center"/>
    </xf>
    <xf numFmtId="0" fontId="0" fillId="0" borderId="0" xfId="0" applyFont="1" applyAlignment="1">
      <alignment horizontal="left" vertical="center"/>
    </xf>
    <xf numFmtId="49" fontId="20" fillId="4" borderId="22" xfId="0" quotePrefix="1" applyNumberFormat="1" applyFont="1" applyFill="1" applyBorder="1" applyAlignment="1" applyProtection="1">
      <alignment horizontal="center" vertical="center"/>
    </xf>
    <xf numFmtId="14" fontId="20" fillId="4" borderId="22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Alignment="1"/>
    <xf numFmtId="0" fontId="25" fillId="0" borderId="0" xfId="0" applyFont="1" applyAlignment="1">
      <alignment horizontal="left" readingOrder="1"/>
    </xf>
    <xf numFmtId="0" fontId="21" fillId="0" borderId="0" xfId="0" applyFont="1" applyAlignment="1"/>
    <xf numFmtId="0" fontId="25" fillId="0" borderId="0" xfId="0" applyFont="1" applyAlignment="1">
      <alignment horizontal="right" readingOrder="1"/>
    </xf>
    <xf numFmtId="0" fontId="22" fillId="0" borderId="0" xfId="8" applyFont="1" applyAlignment="1" applyProtection="1">
      <alignment horizontal="right"/>
    </xf>
    <xf numFmtId="0" fontId="21" fillId="0" borderId="0" xfId="0" applyFont="1" applyAlignment="1">
      <alignment horizontal="right"/>
    </xf>
    <xf numFmtId="0" fontId="21" fillId="0" borderId="0" xfId="0" applyFont="1"/>
    <xf numFmtId="0" fontId="0" fillId="0" borderId="0" xfId="0"/>
    <xf numFmtId="0" fontId="0" fillId="0" borderId="16" xfId="0" applyFont="1" applyFill="1" applyBorder="1" applyAlignment="1">
      <alignment horizontal="left" vertical="top" wrapText="1"/>
    </xf>
    <xf numFmtId="0" fontId="2" fillId="0" borderId="14" xfId="0" applyFont="1" applyBorder="1" applyAlignment="1"/>
    <xf numFmtId="0" fontId="0" fillId="0" borderId="13" xfId="0" applyFont="1" applyBorder="1" applyAlignment="1">
      <alignment horizontal="left" indent="1"/>
    </xf>
    <xf numFmtId="0" fontId="2" fillId="0" borderId="13" xfId="0" applyFont="1" applyBorder="1" applyAlignment="1"/>
    <xf numFmtId="0" fontId="26" fillId="0" borderId="14" xfId="0" applyFont="1" applyBorder="1" applyAlignment="1">
      <alignment wrapText="1"/>
    </xf>
    <xf numFmtId="0" fontId="26" fillId="0" borderId="13" xfId="0" applyFont="1" applyBorder="1" applyAlignment="1">
      <alignment wrapText="1"/>
    </xf>
    <xf numFmtId="0" fontId="26" fillId="0" borderId="13" xfId="0" applyFont="1" applyBorder="1" applyAlignment="1">
      <alignment horizontal="left" wrapText="1"/>
    </xf>
    <xf numFmtId="0" fontId="2" fillId="0" borderId="14" xfId="0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0" fillId="0" borderId="0" xfId="0"/>
    <xf numFmtId="0" fontId="0" fillId="0" borderId="0" xfId="0"/>
    <xf numFmtId="49" fontId="20" fillId="4" borderId="2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1" fillId="0" borderId="0" xfId="0" applyFont="1"/>
    <xf numFmtId="0" fontId="12" fillId="0" borderId="0" xfId="0" applyFont="1" applyAlignment="1">
      <alignment horizontal="left" vertical="center"/>
    </xf>
    <xf numFmtId="0" fontId="6" fillId="0" borderId="12" xfId="14" applyFont="1" applyFill="1" applyBorder="1" applyAlignment="1">
      <alignment vertical="top" wrapText="1"/>
    </xf>
    <xf numFmtId="0" fontId="6" fillId="0" borderId="12" xfId="14" quotePrefix="1" applyFont="1" applyFill="1" applyBorder="1" applyAlignment="1">
      <alignment vertical="top" wrapText="1"/>
    </xf>
    <xf numFmtId="0" fontId="0" fillId="0" borderId="12" xfId="0" applyBorder="1" applyAlignment="1">
      <alignment vertical="top"/>
    </xf>
    <xf numFmtId="0" fontId="0" fillId="0" borderId="12" xfId="0" applyBorder="1"/>
    <xf numFmtId="0" fontId="13" fillId="0" borderId="0" xfId="5" applyAlignment="1">
      <alignment horizontal="left" wrapText="1"/>
    </xf>
    <xf numFmtId="0" fontId="14" fillId="0" borderId="0" xfId="0" applyFont="1" applyAlignment="1">
      <alignment horizontal="left" vertical="top"/>
    </xf>
    <xf numFmtId="0" fontId="0" fillId="0" borderId="0" xfId="0" applyFont="1" applyAlignment="1">
      <alignment horizontal="left"/>
    </xf>
    <xf numFmtId="0" fontId="0" fillId="0" borderId="0" xfId="0"/>
    <xf numFmtId="0" fontId="6" fillId="0" borderId="0" xfId="0" applyFont="1" applyFill="1" applyAlignment="1">
      <alignment horizontal="left" vertical="center"/>
    </xf>
    <xf numFmtId="0" fontId="5" fillId="0" borderId="0" xfId="0" applyFont="1" applyAlignment="1">
      <alignment horizontal="left"/>
    </xf>
    <xf numFmtId="0" fontId="6" fillId="5" borderId="23" xfId="0" applyFont="1" applyFill="1" applyBorder="1" applyAlignment="1">
      <alignment horizontal="left" vertical="center" wrapText="1"/>
    </xf>
    <xf numFmtId="0" fontId="6" fillId="5" borderId="24" xfId="0" applyFont="1" applyFill="1" applyBorder="1" applyAlignment="1">
      <alignment horizontal="left" vertical="center" wrapText="1"/>
    </xf>
    <xf numFmtId="0" fontId="6" fillId="5" borderId="25" xfId="0" applyFont="1" applyFill="1" applyBorder="1" applyAlignment="1">
      <alignment horizontal="left" vertical="center" wrapText="1"/>
    </xf>
    <xf numFmtId="49" fontId="0" fillId="4" borderId="0" xfId="0" applyNumberFormat="1" applyFont="1" applyFill="1" applyBorder="1" applyAlignment="1" applyProtection="1">
      <alignment horizontal="left" vertical="top" wrapText="1"/>
      <protection locked="0"/>
    </xf>
    <xf numFmtId="0" fontId="13" fillId="0" borderId="0" xfId="5" applyAlignment="1">
      <alignment horizontal="left" vertical="top" wrapText="1"/>
    </xf>
    <xf numFmtId="0" fontId="0" fillId="0" borderId="15" xfId="0" applyFill="1" applyBorder="1" applyAlignment="1">
      <alignment horizontal="left" vertical="top" wrapText="1"/>
    </xf>
    <xf numFmtId="0" fontId="0" fillId="0" borderId="19" xfId="0" applyFill="1" applyBorder="1" applyAlignment="1">
      <alignment horizontal="left" vertical="top" wrapText="1"/>
    </xf>
    <xf numFmtId="166" fontId="14" fillId="0" borderId="0" xfId="6" applyNumberFormat="1" applyAlignment="1">
      <alignment wrapText="1"/>
    </xf>
    <xf numFmtId="49" fontId="0" fillId="5" borderId="15" xfId="9" applyFont="1" applyBorder="1" applyAlignment="1">
      <alignment horizontal="left" vertical="center" indent="1" shrinkToFit="1"/>
    </xf>
    <xf numFmtId="49" fontId="12" fillId="5" borderId="16" xfId="9" applyBorder="1" applyAlignment="1">
      <alignment horizontal="left" vertical="center" indent="1" shrinkToFit="1"/>
    </xf>
    <xf numFmtId="49" fontId="12" fillId="5" borderId="19" xfId="9" applyBorder="1" applyAlignment="1">
      <alignment horizontal="left" vertical="center" indent="1" shrinkToFit="1"/>
    </xf>
    <xf numFmtId="0" fontId="0" fillId="0" borderId="10" xfId="0" applyFill="1" applyBorder="1" applyAlignment="1">
      <alignment horizontal="left" vertical="top" wrapText="1"/>
    </xf>
    <xf numFmtId="0" fontId="0" fillId="0" borderId="2" xfId="0" applyFill="1" applyBorder="1" applyAlignment="1">
      <alignment horizontal="left" vertical="top" wrapText="1"/>
    </xf>
    <xf numFmtId="0" fontId="0" fillId="0" borderId="11" xfId="0" applyFill="1" applyBorder="1" applyAlignment="1">
      <alignment horizontal="left" vertical="top" wrapText="1"/>
    </xf>
    <xf numFmtId="0" fontId="0" fillId="0" borderId="7" xfId="0" applyFill="1" applyBorder="1" applyAlignment="1">
      <alignment horizontal="left" vertical="top" wrapText="1"/>
    </xf>
    <xf numFmtId="0" fontId="0" fillId="0" borderId="26" xfId="0" applyFill="1" applyBorder="1" applyAlignment="1">
      <alignment horizontal="left" vertical="top" wrapText="1"/>
    </xf>
    <xf numFmtId="0" fontId="0" fillId="0" borderId="16" xfId="0" applyFill="1" applyBorder="1" applyAlignment="1">
      <alignment horizontal="left" vertical="top" wrapText="1"/>
    </xf>
    <xf numFmtId="49" fontId="12" fillId="5" borderId="15" xfId="9" applyBorder="1" applyAlignment="1">
      <alignment horizontal="left" vertical="center" indent="1" shrinkToFit="1"/>
    </xf>
    <xf numFmtId="0" fontId="0" fillId="0" borderId="30" xfId="0" applyBorder="true">
      <alignment wrapText="false"/>
    </xf>
    <xf numFmtId="0" fontId="0" fillId="0" borderId="30" xfId="0" applyBorder="true">
      <alignment wrapText="false"/>
    </xf>
    <xf numFmtId="0" fontId="0" fillId="0" borderId="30" xfId="0" applyBorder="true">
      <alignment wrapText="false"/>
    </xf>
    <xf numFmtId="0" fontId="0" fillId="0" borderId="30" xfId="0" applyBorder="true">
      <alignment wrapText="false"/>
    </xf>
    <xf numFmtId="0" fontId="0" fillId="0" borderId="30" xfId="0" applyBorder="true">
      <alignment wrapText="false"/>
    </xf>
    <xf numFmtId="0" fontId="27" fillId="0" borderId="0" xfId="0" applyFont="true">
      <alignment wrapText="false"/>
    </xf>
    <xf numFmtId="0" fontId="28" fillId="0" borderId="0" xfId="0" applyFont="true">
      <alignment wrapText="false"/>
    </xf>
    <xf numFmtId="0" fontId="29" fillId="0" borderId="0" xfId="0" applyFont="true" applyAlignment="true">
      <alignment vertical="top" wrapText="false"/>
    </xf>
    <xf numFmtId="0" fontId="0" fillId="0" borderId="0" xfId="0" applyAlignment="true">
      <alignment vertical="top" wrapText="true"/>
    </xf>
    <xf numFmtId="0" fontId="0" fillId="0" borderId="30" xfId="0" applyBorder="true">
      <alignment wrapText="false"/>
      <protection locked="false"/>
    </xf>
    <xf numFmtId="0" fontId="0" fillId="0" borderId="30" xfId="0" applyBorder="true">
      <alignment wrapText="false"/>
      <protection locked="false"/>
    </xf>
    <xf numFmtId="0" fontId="0" fillId="0" borderId="30" xfId="0" applyBorder="true">
      <alignment wrapText="false"/>
      <protection locked="false"/>
    </xf>
    <xf numFmtId="0" fontId="0" fillId="0" borderId="30" xfId="0" applyBorder="true">
      <alignment wrapText="false"/>
      <protection locked="false"/>
    </xf>
    <xf numFmtId="0" fontId="0" fillId="0" borderId="30" xfId="0" applyBorder="true">
      <alignment wrapText="false"/>
      <protection locked="false"/>
    </xf>
    <xf numFmtId="0" fontId="30" fillId="0" borderId="0" xfId="0" applyFont="true">
      <alignment wrapText="false"/>
    </xf>
    <xf numFmtId="0" fontId="31" fillId="0" borderId="0" xfId="0" applyFont="true">
      <alignment wrapText="false"/>
    </xf>
    <xf numFmtId="0" fontId="32" fillId="0" borderId="0" xfId="0" applyFont="true" applyAlignment="true">
      <alignment vertical="top" wrapText="false"/>
    </xf>
  </cellXfs>
  <cellStyles count="15">
    <cellStyle name="Beobachtung" xfId="1" xr:uid="{00000000-0005-0000-0000-000000000000}"/>
    <cellStyle name="Beobachtung (gesperrt)" xfId="2" xr:uid="{00000000-0005-0000-0000-000001000000}"/>
    <cellStyle name="Beobachtung (Total)" xfId="3" xr:uid="{00000000-0005-0000-0000-000002000000}"/>
    <cellStyle name="Col_Text" xfId="4" xr:uid="{00000000-0005-0000-0000-000003000000}"/>
    <cellStyle name="Eh_Titel_01" xfId="5" xr:uid="{00000000-0005-0000-0000-000004000000}"/>
    <cellStyle name="Eh_Titel_02" xfId="6" xr:uid="{00000000-0005-0000-0000-000005000000}"/>
    <cellStyle name="EmptyField" xfId="7" xr:uid="{00000000-0005-0000-0000-000006000000}"/>
    <cellStyle name="Link" xfId="8" builtinId="8"/>
    <cellStyle name="NaRas" xfId="9" xr:uid="{00000000-0005-0000-0000-000008000000}"/>
    <cellStyle name="Normal 2 2" xfId="14" xr:uid="{9EAC9590-B765-4472-8197-7EBDDB39C88E}"/>
    <cellStyle name="Row_Text" xfId="10" xr:uid="{00000000-0005-0000-0000-000009000000}"/>
    <cellStyle name="Standard" xfId="0" builtinId="0"/>
    <cellStyle name="ValMessage" xfId="11" xr:uid="{00000000-0005-0000-0000-00000B000000}"/>
    <cellStyle name="ValMessTxt" xfId="12" xr:uid="{00000000-0005-0000-0000-00000C000000}"/>
    <cellStyle name="ZeN" xfId="13" xr:uid="{00000000-0005-0000-0000-00000D000000}"/>
  </cellStyles>
  <dxfs count="6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8EBC53"/>
        </patternFill>
      </fill>
    </dxf>
    <dxf>
      <fill>
        <patternFill>
          <bgColor rgb="E84133"/>
        </patternFill>
      </fill>
    </dxf>
    <dxf>
      <fill>
        <patternFill>
          <bgColor rgb="8EBC53"/>
        </patternFill>
      </fill>
    </dxf>
    <dxf>
      <fill>
        <patternFill>
          <bgColor rgb="F7A600"/>
        </patternFill>
      </fill>
    </dxf>
    <dxf>
      <fill>
        <patternFill>
          <bgColor rgb="E84133"/>
        </patternFill>
      </fill>
    </dxf>
    <dxf>
      <fill>
        <patternFill>
          <bgColor rgb="F7A600"/>
        </patternFill>
      </fill>
    </dxf>
    <dxf>
      <font>
        <color rgb="F2F2F2"/>
      </font>
      <fill>
        <patternFill>
          <bgColor rgb="F2F2F2"/>
        </patternFill>
      </fill>
    </dxf>
    <dxf>
      <fill>
        <patternFill>
          <bgColor rgb="E84133"/>
        </patternFill>
      </fill>
    </dxf>
    <dxf>
      <fill>
        <patternFill>
          <bgColor rgb="F7A600"/>
        </patternFill>
      </fill>
    </dxf>
    <dxf>
      <font>
        <color rgb="F2F2F2"/>
      </font>
      <fill>
        <patternFill>
          <bgColor rgb="F2F2F2"/>
        </patternFill>
      </fill>
    </dxf>
    <dxf>
      <fill>
        <patternFill>
          <bgColor rgb="E84133"/>
        </patternFill>
      </fill>
    </dxf>
    <dxf>
      <fill>
        <patternFill>
          <bgColor rgb="F7A600"/>
        </patternFill>
      </fill>
    </dxf>
    <dxf>
      <font>
        <color rgb="F2F2F2"/>
      </font>
      <fill>
        <patternFill>
          <bgColor rgb="F2F2F2"/>
        </patternFill>
      </fill>
    </dxf>
    <dxf>
      <fill>
        <patternFill>
          <bgColor rgb="8EBC53"/>
        </patternFill>
      </fill>
    </dxf>
    <dxf>
      <fill>
        <patternFill>
          <bgColor rgb="E84133"/>
        </patternFill>
      </fill>
    </dxf>
    <dxf>
      <fill>
        <patternFill>
          <bgColor rgb="8EBC53"/>
        </patternFill>
      </fill>
    </dxf>
    <dxf>
      <fill>
        <patternFill>
          <bgColor rgb="F7A600"/>
        </patternFill>
      </fill>
    </dxf>
    <dxf>
      <fill>
        <patternFill>
          <bgColor rgb="E84133"/>
        </patternFill>
      </fill>
    </dxf>
    <dxf>
      <fill>
        <patternFill>
          <bgColor rgb="F7A600"/>
        </patternFill>
      </fill>
    </dxf>
    <dxf>
      <font>
        <color rgb="F2F2F2"/>
      </font>
      <fill>
        <patternFill>
          <bgColor rgb="F2F2F2"/>
        </patternFill>
      </fill>
    </dxf>
    <dxf>
      <fill>
        <patternFill>
          <bgColor rgb="E84133"/>
        </patternFill>
      </fill>
    </dxf>
    <dxf>
      <fill>
        <patternFill>
          <bgColor rgb="F7A600"/>
        </patternFill>
      </fill>
    </dxf>
    <dxf>
      <font>
        <color rgb="F2F2F2"/>
      </font>
      <fill>
        <patternFill>
          <bgColor rgb="F2F2F2"/>
        </patternFill>
      </fill>
    </dxf>
    <dxf>
      <fill>
        <patternFill>
          <bgColor rgb="8EBC53"/>
        </patternFill>
      </fill>
    </dxf>
    <dxf>
      <fill>
        <patternFill>
          <bgColor rgb="E84133"/>
        </patternFill>
      </fill>
    </dxf>
    <dxf>
      <fill>
        <patternFill>
          <bgColor rgb="8EBC53"/>
        </patternFill>
      </fill>
    </dxf>
    <dxf>
      <fill>
        <patternFill>
          <bgColor rgb="F7A600"/>
        </patternFill>
      </fill>
    </dxf>
    <dxf>
      <fill>
        <patternFill>
          <bgColor rgb="E84133"/>
        </patternFill>
      </fill>
    </dxf>
    <dxf>
      <fill>
        <patternFill>
          <bgColor rgb="F7A600"/>
        </patternFill>
      </fill>
    </dxf>
    <dxf>
      <font>
        <color rgb="F2F2F2"/>
      </font>
      <fill>
        <patternFill>
          <bgColor rgb="F2F2F2"/>
        </patternFill>
      </fill>
    </dxf>
    <dxf>
      <fill>
        <patternFill>
          <bgColor rgb="E84133"/>
        </patternFill>
      </fill>
    </dxf>
    <dxf>
      <fill>
        <patternFill>
          <bgColor rgb="F7A600"/>
        </patternFill>
      </fill>
    </dxf>
    <dxf>
      <font>
        <color rgb="F2F2F2"/>
      </font>
      <fill>
        <patternFill>
          <bgColor rgb="F2F2F2"/>
        </patternFill>
      </fill>
    </dxf>
    <dxf>
      <fill>
        <patternFill>
          <bgColor rgb="E84133"/>
        </patternFill>
      </fill>
    </dxf>
    <dxf>
      <fill>
        <patternFill>
          <bgColor rgb="F7A600"/>
        </patternFill>
      </fill>
    </dxf>
    <dxf>
      <font>
        <color rgb="F2F2F2"/>
      </font>
      <fill>
        <patternFill>
          <bgColor rgb="F2F2F2"/>
        </patternFill>
      </fill>
    </dxf>
    <dxf>
      <fill>
        <patternFill>
          <bgColor rgb="8EBC53"/>
        </patternFill>
      </fill>
    </dxf>
    <dxf>
      <fill>
        <patternFill>
          <bgColor rgb="E84133"/>
        </patternFill>
      </fill>
    </dxf>
    <dxf>
      <fill>
        <patternFill>
          <bgColor rgb="8EBC53"/>
        </patternFill>
      </fill>
    </dxf>
    <dxf>
      <fill>
        <patternFill>
          <bgColor rgb="F7A600"/>
        </patternFill>
      </fill>
    </dxf>
    <dxf>
      <fill>
        <patternFill>
          <bgColor rgb="E84133"/>
        </patternFill>
      </fill>
    </dxf>
    <dxf>
      <fill>
        <patternFill>
          <bgColor rgb="F7A600"/>
        </patternFill>
      </fill>
    </dxf>
    <dxf>
      <font>
        <color rgb="F2F2F2"/>
      </font>
      <fill>
        <patternFill>
          <bgColor rgb="F2F2F2"/>
        </patternFill>
      </fill>
    </dxf>
    <dxf>
      <fill>
        <patternFill>
          <bgColor rgb="E84133"/>
        </patternFill>
      </fill>
    </dxf>
    <dxf>
      <fill>
        <patternFill>
          <bgColor rgb="F7A600"/>
        </patternFill>
      </fill>
    </dxf>
    <dxf>
      <font>
        <color rgb="F2F2F2"/>
      </font>
      <fill>
        <patternFill>
          <bgColor rgb="F2F2F2"/>
        </patternFill>
      </fill>
    </dxf>
    <dxf>
      <fill>
        <patternFill>
          <bgColor rgb="8EBC53"/>
        </patternFill>
      </fill>
    </dxf>
    <dxf>
      <fill>
        <patternFill>
          <bgColor rgb="E84133"/>
        </patternFill>
      </fill>
    </dxf>
    <dxf>
      <fill>
        <patternFill>
          <bgColor rgb="8EBC53"/>
        </patternFill>
      </fill>
    </dxf>
    <dxf>
      <fill>
        <patternFill>
          <bgColor rgb="F7A600"/>
        </patternFill>
      </fill>
    </dxf>
    <dxf>
      <fill>
        <patternFill>
          <bgColor rgb="E84133"/>
        </patternFill>
      </fill>
    </dxf>
    <dxf>
      <fill>
        <patternFill>
          <bgColor rgb="F7A600"/>
        </patternFill>
      </fill>
    </dxf>
    <dxf>
      <font>
        <color rgb="F2F2F2"/>
      </font>
      <fill>
        <patternFill>
          <bgColor rgb="F2F2F2"/>
        </patternFill>
      </fill>
    </dxf>
    <dxf>
      <fill>
        <patternFill>
          <bgColor rgb="E84133"/>
        </patternFill>
      </fill>
    </dxf>
    <dxf>
      <fill>
        <patternFill>
          <bgColor rgb="F7A600"/>
        </patternFill>
      </fill>
    </dxf>
    <dxf>
      <font>
        <color rgb="F2F2F2"/>
      </font>
      <fill>
        <patternFill>
          <bgColor rgb="F2F2F2"/>
        </patternFill>
      </fill>
    </dxf>
    <dxf>
      <fill>
        <patternFill>
          <bgColor rgb="8EBC53"/>
        </patternFill>
      </fill>
    </dxf>
    <dxf>
      <fill>
        <patternFill>
          <bgColor rgb="E84133"/>
        </patternFill>
      </fill>
    </dxf>
    <dxf>
      <fill>
        <patternFill>
          <bgColor rgb="8EBC53"/>
        </patternFill>
      </fill>
    </dxf>
    <dxf>
      <fill>
        <patternFill>
          <bgColor rgb="F7A600"/>
        </patternFill>
      </fill>
    </dxf>
    <dxf>
      <fill>
        <patternFill>
          <bgColor rgb="8EBC53"/>
        </patternFill>
      </fill>
    </dxf>
    <dxf>
      <fill>
        <patternFill>
          <bgColor rgb="E84133"/>
        </patternFill>
      </fill>
    </dxf>
    <dxf>
      <fill>
        <patternFill>
          <bgColor rgb="8EBC53"/>
        </patternFill>
      </fill>
    </dxf>
    <dxf>
      <fill>
        <patternFill>
          <bgColor rgb="F7A6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Id">
    <xs:schema xmlns:xs="http://www.w3.org/2001/XMLSchema" xmlns="" elementFormDefault="qualified">
      <xs:element name="Report" type="Type_Report"/>
      <xs:complexType name="Type_Report">
        <xs:all>
          <xs:element name="ReportName" type="xs:string" fixed="MONA_US"/>
          <xs:element name="SubjectId" type="xs:string"/>
          <xs:element name="ReferDate" type="xs:date"/>
          <xs:element name="Version" type="xs:string" fixed="1.2"/>
          <xs:element name="Revision" type="xs:string" minOccurs="0"/>
          <xs:element name="Language" type="xs:string" minOccurs="0"/>
          <xs:element name="TechNumber" type="xs:string" minOccurs="0"/>
          <xs:element name="Observations" type="Type_Categories"/>
        </xs:all>
      </xs:complexType>
      <xs:complexType name="Type_Categories">
        <xs:all>
          <xs:element name="BIL.AKT.FMI" type="InlandAusland_Waehrung_SektorESVG" minOccurs="0">
            <xs:annotation>
              <xs:documentation>Bilanz.Aktiven.Flüssige Mittel</xs:documentation>
            </xs:annotation>
          </xs:element>
          <xs:element name="BIL.AKT.FBA" type="InlandAusland_Waehrung_SektorESVG_Faelligkeit" minOccurs="0">
            <xs:annotation>
              <xs:documentation>Bilanz.Aktiven.Forderungen gegenüber Banken</xs:documentation>
            </xs:annotation>
          </xs:element>
          <xs:element name="BIL.AKT.WFG" type="InlandAusland_Waehrung_SektorESVG1" minOccurs="0">
            <xs:annotation>
              <xs:documentation>Bilanz.Aktiven.Forderungen aus Wertpapierfinanzierungsgeschäften</xs:documentation>
            </xs:annotation>
          </xs:element>
          <xs:element name="BIL.AKT.FKU" type="InlandAusland_Waehrung_SektorESVG_Deckung" minOccurs="0">
            <xs:annotation>
              <xs:documentation>Bilanz.Aktiven.Forderungen gegenüber Kunden</xs:documentation>
            </xs:annotation>
          </xs:element>
          <xs:element name="BIL.AKT.HYP" type="InlandAusland_Waehrung_SektorESVG2" minOccurs="0">
            <xs:annotation>
              <xs:documentation>Bilanz.Aktiven.Hypothekarforderungen</xs:documentation>
            </xs:annotation>
          </xs:element>
          <xs:element name="BIL.AKT.HGE" type="InlandAusland_Waehrung_SektorESVG3" minOccurs="0">
            <xs:annotation>
              <xs:documentation>Bilanz.Aktiven.Handelsgeschäft</xs:documentation>
            </xs:annotation>
          </xs:element>
          <xs:element name="BIL.AKT.HGE.GMP" type="InlandAusland_Waehrung_SektorESVG3" minOccurs="0">
            <xs:annotation>
              <xs:documentation>Bilanz.Aktiven.Handelsgeschäft.Geldmarktpapiere</xs:documentation>
            </xs:annotation>
          </xs:element>
          <xs:element name="BIL.AKT.HGE.OBL" type="InlandAusland_Waehrung_SektorESVG3" minOccurs="0">
            <xs:annotation>
              <xs:documentation>Bilanz.Aktiven.Handelsgeschäft.Obligationen</xs:documentation>
            </xs:annotation>
          </xs:element>
          <xs:element name="BIL.AKT.HGE.AKT" type="InlandAusland_Waehrung_SektorESVG4" minOccurs="0">
            <xs:annotation>
              <xs:documentation>Bilanz.Aktiven.Handelsgeschäft.Aktien</xs:documentation>
            </xs:annotation>
          </xs:element>
          <xs:element name="BIL.AKT.HGE.AKA" type="InlandAusland_Waehrung_SektorESVG5" minOccurs="0">
            <xs:annotation>
              <xs:documentation>Bilanz.Aktiven.Handelsgeschäft.Anteile an Kollektivanlagen</xs:documentation>
            </xs:annotation>
          </xs:element>
          <xs:element name="BIL.AKT.HGE.EDM" type="InlandAusland_Waehrung_SektorESVG6" minOccurs="0">
            <xs:annotation>
              <xs:documentation>Bilanz.Aktiven.Handelsgeschäft.Edelmetalle</xs:documentation>
            </xs:annotation>
          </xs:element>
          <xs:element name="BIL.AKT.WBW" type="InlandAusland_Waehrung_SektorESVG1" minOccurs="0">
            <xs:annotation>
              <xs:documentation>Bilanz.Aktiven.Positive Wiederbeschaffungswerte derivativer Finanzinstrumente</xs:documentation>
            </xs:annotation>
          </xs:element>
          <xs:element name="BIL.AKT.FFV" type="InlandAusland_Waehrung_SektorESVG1" minOccurs="0">
            <xs:annotation>
              <xs:documentation>Bilanz.Aktiven.Übrige Finanzinstrumente mit Fair-Value-Bewertung</xs:documentation>
            </xs:annotation>
          </xs:element>
          <xs:element name="BIL.AKT.FAN" type="InlandAusland_Waehrung_SektorESVG3" minOccurs="0">
            <xs:annotation>
              <xs:documentation>Bilanz.Aktiven.Finanzanlagen</xs:documentation>
            </xs:annotation>
          </xs:element>
          <xs:element name="BIL.AKT.FAN.GMP" type="InlandAusland_Waehrung_SektorESVG3" minOccurs="0">
            <xs:annotation>
              <xs:documentation>Bilanz.Aktiven.Finanzanlagen.Geldmarktpapiere</xs:documentation>
            </xs:annotation>
          </xs:element>
          <xs:element name="BIL.AKT.FAN.OBL" type="InlandAusland_Waehrung_SektorESVG3" minOccurs="0">
            <xs:annotation>
              <xs:documentation>Bilanz.Aktiven.Finanzanlagen.Obligationen</xs:documentation>
            </xs:annotation>
          </xs:element>
          <xs:element name="BIL.AKT.FAN.AKT" type="InlandAusland_Waehrung_SektorESVG4" minOccurs="0">
            <xs:annotation>
              <xs:documentation>Bilanz.Aktiven.Finanzanlagen.Aktien</xs:documentation>
            </xs:annotation>
          </xs:element>
          <xs:element name="BIL.AKT.FAN.AKA" type="InlandAusland_Waehrung_SektorESVG5" minOccurs="0">
            <xs:annotation>
              <xs:documentation>Bilanz.Aktiven.Finanzanlagen.Anteile an Kollektivanlagen</xs:documentation>
            </xs:annotation>
          </xs:element>
          <xs:element name="BIL.AKT.FAN.EDM" type="InlandAusland_Waehrung_SektorESVG6" minOccurs="0">
            <xs:annotation>
              <xs:documentation>Bilanz.Aktiven.Finanzanlagen.Edelmetalle</xs:documentation>
            </xs:annotation>
          </xs:element>
          <xs:element name="BIL.AKT.FAN.LIS" type="InlandAusland_Waehrung_SektorESVG6" minOccurs="0">
            <xs:annotation>
              <xs:documentation>Bilanz.Aktiven.Finanzanlagen.Liegenschaften</xs:documentation>
            </xs:annotation>
          </xs:element>
          <xs:element name="BIL.AKT.BET" type="InlandAusland_Waehrung_SektorESVG4" minOccurs="0">
            <xs:annotation>
              <xs:documentation>Bilanz.Aktiven.Beteiligungen</xs:documentation>
            </xs:annotation>
          </xs:element>
          <xs:element name="BIL.AKT.TOT" type="InlandAusland_Waehrung_SektorESVG1" minOccurs="0">
            <xs:annotation>
              <xs:documentation>Bilanz.Aktiven.Total Aktiven</xs:documentation>
            </xs:annotation>
          </xs:element>
          <xs:element name="BIL.AKT.AUA" type="InlandAusland_Waehrung_SektorESVG1" minOccurs="0">
            <xs:annotation>
              <xs:documentation>Bilanz.Aktiven.Alle übrigen Aktiven</xs:documentation>
            </xs:annotation>
          </xs:element>
          <xs:element name="BIL.AKT.AUA.NML" type="InlandAusland_Waehrung_SektorESVG1" minOccurs="0">
            <xs:annotation>
              <xs:documentation>Bilanz.Aktiven.Alle übrigen Aktiven.Nicht-monetäre Forderungen aus Leih- und Repogeschäften</xs:documentation>
            </xs:annotation>
          </xs:element>
          <xs:element name="BIL.PAS.VBA" type="InlandAusland_Waehrung_SektorESVG_Faelligkeit" minOccurs="0">
            <xs:annotation>
              <xs:documentation>Bilanz.Passiven.Verpflichtungen gegenüber Banken</xs:documentation>
            </xs:annotation>
          </xs:element>
          <xs:element name="BIL.PAS.WFG" type="InlandAusland_Waehrung_SektorESVG1" minOccurs="0">
            <xs:annotation>
              <xs:documentation>Bilanz.Passiven.Verpflichtungen aus Wertpapierfinanzierungsgeschäften</xs:documentation>
            </xs:annotation>
          </xs:element>
          <xs:element name="BIL.PAS.VKE" type="InlandAusland_Waehrung_SektorESVG7" minOccurs="0">
            <xs:annotation>
              <xs:documentation>Bilanz.Passiven.Verpflichtungen aus Kundeneinlagen</xs:documentation>
            </xs:annotation>
          </xs:element>
          <xs:element name="BIL.PAS.VKE.KOV" type="InlandAusland_Waehrung_SektorESVG_Faelligkeit_Uebertragbarkeit" minOccurs="0">
            <xs:annotation>
              <xs:documentation>Bilanz.Passiven.Verpflichtungen aus Kundeneinlagen.Kundeneinlagen ohne gebundene Vorsorgegelder</xs:documentation>
            </xs:annotation>
          </xs:element>
          <xs:element name="BIL.PAS.VKE.KOV.CAG" type="InlandAusland_Waehrung_SektorESVG_Faelligkeit_Uebertragbarkeit1" minOccurs="0">
            <xs:annotation>
              <xs:documentation>Bilanz.Passiven.Verpflichtungen aus Kundeneinlagen.Kundeneinlagen ohne gebundene Vorsorgegelder.Callgelder</xs:documentation>
            </xs:annotation>
          </xs:element>
          <xs:element name="BIL.PAS.VKE.KOV.GMP" type="InlandAusland_Waehrung_SektorESVG7" minOccurs="0">
            <xs:annotation>
              <xs:documentation>Bilanz.Passiven.Verpflichtungen aus Kundeneinlagen.Kundeneinlagen ohne gebundene Vorsorgegelder.Geldmarktpapiere</xs:documentation>
            </xs:annotation>
          </xs:element>
          <xs:element name="BIL.PAS.VKE.GVG" type="InlandAusland_Waehrung_SektorESVG8" minOccurs="0">
            <xs:annotation>
              <xs:documentation>Bilanz.Passiven.Verpflichtungen aus Kundeneinlagen.Gebundene Vorsorgegelder</xs:documentation>
            </xs:annotation>
          </xs:element>
          <xs:element name="BIL.PAS.VKE.GVG.F2S" type="InlandAusland_Waehrung_SektorESVG8" minOccurs="0">
            <xs:annotation>
              <xs:documentation>Bilanz.Passiven.Verpflichtungen aus Kundeneinlagen.Gebundene Vorsorgegelder.Freizügigkeitskonten 2. Säule</xs:documentation>
            </xs:annotation>
          </xs:element>
          <xs:element name="BIL.PAS.VKE.GVG.S3A" type="InlandAusland_Waehrung_SektorESVG8" minOccurs="0">
            <xs:annotation>
              <xs:documentation>Bilanz.Passiven.Verpflichtungen aus Kundeneinlagen.Gebundene Vorsorgegelder.Gebundene Vorsorge Säule 3a</xs:documentation>
            </xs:annotation>
          </xs:element>
          <xs:element name="BIL.PAS.HGE" type="InlandAusland_Waehrung_SektorESVG1" minOccurs="0">
            <xs:annotation>
              <xs:documentation>Bilanz.Passiven.Verpflichtungen aus Handelsgeschäften</xs:documentation>
            </xs:annotation>
          </xs:element>
          <xs:element name="BIL.PAS.WBW" type="InlandAusland_Waehrung_SektorESVG1" minOccurs="0">
            <xs:annotation>
              <xs:documentation>Bilanz.Passiven.Negative Wiederbeschaffungswerte derivativer Finanzinstrumente</xs:documentation>
            </xs:annotation>
          </xs:element>
          <xs:element name="BIL.PAS.FFV" type="InlandAusland_Waehrung_SektorESVG1" minOccurs="0">
            <xs:annotation>
              <xs:documentation>Bilanz.Passiven.Verpflichtungen aus übrigen Finanzinstrumenten mit Fair-Value-Bewertung</xs:documentation>
            </xs:annotation>
          </xs:element>
          <xs:element name="BIL.PAS.KOB" type="InlandAusland_Waehrung_SektorESVG1" minOccurs="0">
            <xs:annotation>
              <xs:documentation>Bilanz.Passiven.Kassenobligationen</xs:documentation>
            </xs:annotation>
          </xs:element>
          <xs:element name="BIL.PAS.APF" type="InlandAusland_Waehrung_SektorESVG9" minOccurs="0">
            <xs:annotation>
              <xs:documentation>Bilanz.Passiven.Anleihen und Pfandbriefdarlehen</xs:documentation>
            </xs:annotation>
          </xs:element>
          <xs:element name="BIL.PAS.APF.OOW" type="InlandAusland_Waehrung_SektorESVG6" minOccurs="0">
            <xs:annotation>
              <xs:documentation>Bilanz.Passiven.Anleihen und Pfandbriefdarlehen.Obligationen-, Options- und Wandelanleihen</xs:documentation>
            </xs:annotation>
          </xs:element>
          <xs:element name="BIL.PAS.APF.DPZ" type="InlandAusland_Waehrung_SektorESVG10" minOccurs="0">
            <xs:annotation>
              <xs:documentation>Bilanz.Passiven.Anleihen und Pfandbriefdarlehen.Darlehen von Pfandbriefzentralen</xs:documentation>
            </xs:annotation>
          </xs:element>
          <xs:element name="BIL.PAS.APF.DEZ" type="InlandAusland_Waehrung_SektorESVG10" minOccurs="0">
            <xs:annotation>
              <xs:documentation>Bilanz.Passiven.Anleihen und Pfandbriefdarlehen.Darlehen von Emissionszentralen</xs:documentation>
            </xs:annotation>
          </xs:element>
          <xs:element name="BIL.PAS.APF.GMP" type="InlandAusland_Waehrung_SektorESVG6" minOccurs="0">
            <xs:annotation>
              <xs:documentation>Bilanz.Passiven.Anleihen und Pfandbriefdarlehen.Geldmarktpapiere</xs:documentation>
            </xs:annotation>
          </xs:element>
          <xs:element name="BIL.PAS.TOT" type="InlandAusland_Waehrung_SektorESVG1" minOccurs="0">
            <xs:annotation>
              <xs:documentation>Bilanz.Passiven.Total Passiven</xs:documentation>
            </xs:annotation>
          </xs:element>
          <xs:element name="BIL.PAS.AUP" type="InlandAusland_Waehrung_SektorESVG1" minOccurs="0">
            <xs:annotation>
              <xs:documentation>Bilanz.Passiven.Alle übrigen Passiven</xs:documentation>
            </xs:annotation>
          </xs:element>
          <xs:element name="BIL.PAS.AUP.NML" type="InlandAusland_Waehrung_SektorESVG1" minOccurs="0">
            <xs:annotation>
              <xs:documentation>Bilanz.Passiven.Alle übrigen Passiven.Nicht-monetäre Verpflichtungen aus Leih- und Repogeschäften</xs:documentation>
            </xs:annotation>
          </xs:element>
          <xs:element name="ABI.TRE.AKT" type="InlandAusland_Waehrung_SektorESVG2" minOccurs="0">
            <xs:annotation>
              <xs:documentation>Ausserbilanz.Treuhandgeschäfte.Treuhandaktiven</xs:documentation>
            </xs:annotation>
          </xs:element>
          <xs:element name="ABI.TRE.PAS" type="InlandAusland_Waehrung_SektorESVG2" minOccurs="0">
            <xs:annotation>
              <xs:documentation>Ausserbilanz.Treuhandgeschäfte.Treuhandpassiven</xs:documentation>
            </xs:annotation>
          </xs:element>
        </xs:all>
      </xs:complexType>
      <xs:complexType name="InlandAusland_Waehrung_SektorESVG_Faelligkeit_Uebertragbarkeit">
        <xs:all>
          <xs:element ref="I.T.T.T.T" minOccurs="0"/>
          <xs:element ref="I.T.T.ASI.T" minOccurs="0"/>
          <xs:element ref="I.T.T.KUE.T" minOccurs="0"/>
          <xs:element ref="I.T.T.KUE.UEB" minOccurs="0"/>
          <xs:element ref="I.T.T.KUE.NUE" minOccurs="0"/>
          <xs:element ref="I.T.T.RLZ.T" minOccurs="0"/>
          <xs:element ref="I.T.T.B1M.T" minOccurs="0"/>
          <xs:element ref="I.T.T.M13.T" minOccurs="0"/>
          <xs:element ref="I.T.T.M31.T" minOccurs="0"/>
          <xs:element ref="I.T.T.J15.T" minOccurs="0"/>
          <xs:element ref="I.T.T.U5J.T" minOccurs="0"/>
          <xs:element ref="I.T.NFU.T.T" minOccurs="0"/>
          <xs:element ref="I.T.NFU.ASI.T" minOccurs="0"/>
          <xs:element ref="I.T.NFU.KUE.T" minOccurs="0"/>
          <xs:element ref="I.T.NFU.KUE.UEB" minOccurs="0"/>
          <xs:element ref="I.T.NFU.KUE.NUE" minOccurs="0"/>
          <xs:element ref="I.T.NFU.RLZ.T" minOccurs="0"/>
          <xs:element ref="I.T.NFU.B1M.T" minOccurs="0"/>
          <xs:element ref="I.T.NFU.M13.T" minOccurs="0"/>
          <xs:element ref="I.T.NFU.M31.T" minOccurs="0"/>
          <xs:element ref="I.T.NFU.J15.T" minOccurs="0"/>
          <xs:element ref="I.T.NFU.U5J.T" minOccurs="0"/>
          <xs:element ref="I.T.FUN.T.T" minOccurs="0"/>
          <xs:element ref="I.T.FUN.ASI.T" minOccurs="0"/>
          <xs:element ref="I.T.FUN.KUE.T" minOccurs="0"/>
          <xs:element ref="I.T.FUN.KUE.UEB" minOccurs="0"/>
          <xs:element ref="I.T.FUN.KUE.NUE" minOccurs="0"/>
          <xs:element ref="I.T.FUN.RLZ.T" minOccurs="0"/>
          <xs:element ref="I.T.FUN.B1M.T" minOccurs="0"/>
          <xs:element ref="I.T.FUN.M13.T" minOccurs="0"/>
          <xs:element ref="I.T.FUN.M31.T" minOccurs="0"/>
          <xs:element ref="I.T.FUN.J15.T" minOccurs="0"/>
          <xs:element ref="I.T.FUN.U5J.T" minOccurs="0"/>
          <xs:element ref="I.T.FVW.T.T" minOccurs="0"/>
          <xs:element ref="I.T.FVW.ASI.T" minOccurs="0"/>
          <xs:element ref="I.T.FVW.KUE.T" minOccurs="0"/>
          <xs:element ref="I.T.FVW.KUE.UEB" minOccurs="0"/>
          <xs:element ref="I.T.FVW.KUE.NUE" minOccurs="0"/>
          <xs:element ref="I.T.FVW.RLZ.T" minOccurs="0"/>
          <xs:element ref="I.T.FVW.B1M.T" minOccurs="0"/>
          <xs:element ref="I.T.FVW.M13.T" minOccurs="0"/>
          <xs:element ref="I.T.FVW.M31.T" minOccurs="0"/>
          <xs:element ref="I.T.FVW.J15.T" minOccurs="0"/>
          <xs:element ref="I.T.FVW.U5J.T" minOccurs="0"/>
          <xs:element ref="I.T.KAI.T.T" minOccurs="0"/>
          <xs:element ref="I.T.KAI.ASI.T" minOccurs="0"/>
          <xs:element ref="I.T.KAI.KUE.T" minOccurs="0"/>
          <xs:element ref="I.T.KAI.KUE.UEB" minOccurs="0"/>
          <xs:element ref="I.T.KAI.KUE.NUE" minOccurs="0"/>
          <xs:element ref="I.T.KAI.RLZ.T" minOccurs="0"/>
          <xs:element ref="I.T.KAI.B1M.T" minOccurs="0"/>
          <xs:element ref="I.T.KAI.M13.T" minOccurs="0"/>
          <xs:element ref="I.T.KAI.M31.T" minOccurs="0"/>
          <xs:element ref="I.T.KAI.J15.T" minOccurs="0"/>
          <xs:element ref="I.T.KAI.U5J.T" minOccurs="0"/>
          <xs:element ref="I.T.VPK.T.T" minOccurs="0"/>
          <xs:element ref="I.T.VPK.ASI.T" minOccurs="0"/>
          <xs:element ref="I.T.VPK.KUE.T" minOccurs="0"/>
          <xs:element ref="I.T.VPK.KUE.UEB" minOccurs="0"/>
          <xs:element ref="I.T.VPK.KUE.NUE" minOccurs="0"/>
          <xs:element ref="I.T.VPK.RLZ.T" minOccurs="0"/>
          <xs:element ref="I.T.VPK.B1M.T" minOccurs="0"/>
          <xs:element ref="I.T.VPK.M13.T" minOccurs="0"/>
          <xs:element ref="I.T.VPK.M31.T" minOccurs="0"/>
          <xs:element ref="I.T.VPK.J15.T" minOccurs="0"/>
          <xs:element ref="I.T.VPK.U5J.T" minOccurs="0"/>
          <xs:element ref="I.T.PKA.T.T" minOccurs="0"/>
          <xs:element ref="I.T.PKA.ASI.T" minOccurs="0"/>
          <xs:element ref="I.T.PKA.KUE.T" minOccurs="0"/>
          <xs:element ref="I.T.PKA.KUE.UEB" minOccurs="0"/>
          <xs:element ref="I.T.PKA.KUE.NUE" minOccurs="0"/>
          <xs:element ref="I.T.PKA.RLZ.T" minOccurs="0"/>
          <xs:element ref="I.T.PKA.B1M.T" minOccurs="0"/>
          <xs:element ref="I.T.PKA.M13.T" minOccurs="0"/>
          <xs:element ref="I.T.PKA.M31.T" minOccurs="0"/>
          <xs:element ref="I.T.PKA.J15.T" minOccurs="0"/>
          <xs:element ref="I.T.PKA.U5J.T" minOccurs="0"/>
          <xs:element ref="I.T.FVT.T.T" minOccurs="0"/>
          <xs:element ref="I.T.FVT.ASI.T" minOccurs="0"/>
          <xs:element ref="I.T.FVT.KUE.T" minOccurs="0"/>
          <xs:element ref="I.T.FVT.KUE.UEB" minOccurs="0"/>
          <xs:element ref="I.T.FVT.KUE.NUE" minOccurs="0"/>
          <xs:element ref="I.T.FVT.RLZ.T" minOccurs="0"/>
          <xs:element ref="I.T.FVT.B1M.T" minOccurs="0"/>
          <xs:element ref="I.T.FVT.M13.T" minOccurs="0"/>
          <xs:element ref="I.T.FVT.M31.T" minOccurs="0"/>
          <xs:element ref="I.T.FVT.J15.T" minOccurs="0"/>
          <xs:element ref="I.T.FVT.U5J.T" minOccurs="0"/>
          <xs:element ref="I.T.OEH.T.T" minOccurs="0"/>
          <xs:element ref="I.T.OEH.ASI.T" minOccurs="0"/>
          <xs:element ref="I.T.OEH.KUE.T" minOccurs="0"/>
          <xs:element ref="I.T.OEH.KUE.UEB" minOccurs="0"/>
          <xs:element ref="I.T.OEH.KUE.NUE" minOccurs="0"/>
          <xs:element ref="I.T.OEH.RLZ.T" minOccurs="0"/>
          <xs:element ref="I.T.OEH.B1M.T" minOccurs="0"/>
          <xs:element ref="I.T.OEH.M13.T" minOccurs="0"/>
          <xs:element ref="I.T.OEH.M31.T" minOccurs="0"/>
          <xs:element ref="I.T.OEH.J15.T" minOccurs="0"/>
          <xs:element ref="I.T.OEH.U5J.T" minOccurs="0"/>
          <xs:element ref="I.T.BUN.T.T" minOccurs="0"/>
          <xs:element ref="I.T.BUN.ASI.T" minOccurs="0"/>
          <xs:element ref="I.T.BUN.KUE.T" minOccurs="0"/>
          <xs:element ref="I.T.BUN.KUE.UEB" minOccurs="0"/>
          <xs:element ref="I.T.BUN.KUE.NUE" minOccurs="0"/>
          <xs:element ref="I.T.BUN.RLZ.T" minOccurs="0"/>
          <xs:element ref="I.T.BUN.B1M.T" minOccurs="0"/>
          <xs:element ref="I.T.BUN.M13.T" minOccurs="0"/>
          <xs:element ref="I.T.BUN.M31.T" minOccurs="0"/>
          <xs:element ref="I.T.BUN.J15.T" minOccurs="0"/>
          <xs:element ref="I.T.BUN.U5J.T" minOccurs="0"/>
          <xs:element ref="I.T.KAN.T.T" minOccurs="0"/>
          <xs:element ref="I.T.KAN.ASI.T" minOccurs="0"/>
          <xs:element ref="I.T.KAN.KUE.T" minOccurs="0"/>
          <xs:element ref="I.T.KAN.KUE.UEB" minOccurs="0"/>
          <xs:element ref="I.T.KAN.KUE.NUE" minOccurs="0"/>
          <xs:element ref="I.T.KAN.RLZ.T" minOccurs="0"/>
          <xs:element ref="I.T.KAN.B1M.T" minOccurs="0"/>
          <xs:element ref="I.T.KAN.M13.T" minOccurs="0"/>
          <xs:element ref="I.T.KAN.M31.T" minOccurs="0"/>
          <xs:element ref="I.T.KAN.J15.T" minOccurs="0"/>
          <xs:element ref="I.T.KAN.U5J.T" minOccurs="0"/>
          <xs:element ref="I.T.GEM.T.T" minOccurs="0"/>
          <xs:element ref="I.T.GEM.ASI.T" minOccurs="0"/>
          <xs:element ref="I.T.GEM.KUE.T" minOccurs="0"/>
          <xs:element ref="I.T.GEM.KUE.UEB" minOccurs="0"/>
          <xs:element ref="I.T.GEM.KUE.NUE" minOccurs="0"/>
          <xs:element ref="I.T.GEM.RLZ.T" minOccurs="0"/>
          <xs:element ref="I.T.GEM.B1M.T" minOccurs="0"/>
          <xs:element ref="I.T.GEM.M13.T" minOccurs="0"/>
          <xs:element ref="I.T.GEM.M31.T" minOccurs="0"/>
          <xs:element ref="I.T.GEM.J15.T" minOccurs="0"/>
          <xs:element ref="I.T.GEM.U5J.T" minOccurs="0"/>
          <xs:element ref="I.T.SOZ.T.T" minOccurs="0"/>
          <xs:element ref="I.T.SOZ.ASI.T" minOccurs="0"/>
          <xs:element ref="I.T.SOZ.KUE.T" minOccurs="0"/>
          <xs:element ref="I.T.SOZ.KUE.UEB" minOccurs="0"/>
          <xs:element ref="I.T.SOZ.KUE.NUE" minOccurs="0"/>
          <xs:element ref="I.T.SOZ.RLZ.T" minOccurs="0"/>
          <xs:element ref="I.T.SOZ.B1M.T" minOccurs="0"/>
          <xs:element ref="I.T.SOZ.M13.T" minOccurs="0"/>
          <xs:element ref="I.T.SOZ.M31.T" minOccurs="0"/>
          <xs:element ref="I.T.SOZ.J15.T" minOccurs="0"/>
          <xs:element ref="I.T.SOZ.U5J.T" minOccurs="0"/>
          <xs:element ref="I.T.PHA.T.T" minOccurs="0"/>
          <xs:element ref="I.T.PHA.ASI.T" minOccurs="0"/>
          <xs:element ref="I.T.PHA.KUE.T" minOccurs="0"/>
          <xs:element ref="I.T.PHA.KUE.UEB" minOccurs="0"/>
          <xs:element ref="I.T.PHA.KUE.NUE" minOccurs="0"/>
          <xs:element ref="I.T.PHA.RLZ.T" minOccurs="0"/>
          <xs:element ref="I.T.PHA.B1M.T" minOccurs="0"/>
          <xs:element ref="I.T.PHA.M13.T" minOccurs="0"/>
          <xs:element ref="I.T.PHA.M31.T" minOccurs="0"/>
          <xs:element ref="I.T.PHA.J15.T" minOccurs="0"/>
          <xs:element ref="I.T.PHA.U5J.T" minOccurs="0"/>
          <xs:element ref="I.T.POE.T.T" minOccurs="0"/>
          <xs:element ref="I.T.POE.ASI.T" minOccurs="0"/>
          <xs:element ref="I.T.POE.KUE.T" minOccurs="0"/>
          <xs:element ref="I.T.POE.KUE.UEB" minOccurs="0"/>
          <xs:element ref="I.T.POE.KUE.NUE" minOccurs="0"/>
          <xs:element ref="I.T.POE.RLZ.T" minOccurs="0"/>
          <xs:element ref="I.T.POE.B1M.T" minOccurs="0"/>
          <xs:element ref="I.T.POE.M13.T" minOccurs="0"/>
          <xs:element ref="I.T.POE.M31.T" minOccurs="0"/>
          <xs:element ref="I.T.POE.J15.T" minOccurs="0"/>
          <xs:element ref="I.T.POE.U5J.T" minOccurs="0"/>
          <xs:element ref="I.T.U.T.T" minOccurs="0"/>
          <xs:element ref="I.T.U.ASI.T" minOccurs="0"/>
          <xs:element ref="I.T.U.KUE.T" minOccurs="0"/>
          <xs:element ref="I.T.U.KUE.UEB" minOccurs="0"/>
          <xs:element ref="I.T.U.KUE.NUE" minOccurs="0"/>
          <xs:element ref="I.T.U.RLZ.T" minOccurs="0"/>
          <xs:element ref="I.T.U.B1M.T" minOccurs="0"/>
          <xs:element ref="I.T.U.M13.T" minOccurs="0"/>
          <xs:element ref="I.T.U.M31.T" minOccurs="0"/>
          <xs:element ref="I.T.U.J15.T" minOccurs="0"/>
          <xs:element ref="I.T.U.U5J.T" minOccurs="0"/>
          <xs:element ref="I.CHF.T.T.T" minOccurs="0"/>
          <xs:element ref="I.CHF.T.ASI.T" minOccurs="0"/>
          <xs:element ref="I.CHF.T.KUE.T" minOccurs="0"/>
          <xs:element ref="I.CHF.T.KUE.UEB" minOccurs="0"/>
          <xs:element ref="I.CHF.T.KUE.NUE" minOccurs="0"/>
          <xs:element ref="I.CHF.T.RLZ.T" minOccurs="0"/>
          <xs:element ref="I.CHF.T.B1M.T" minOccurs="0"/>
          <xs:element ref="I.CHF.T.M13.T" minOccurs="0"/>
          <xs:element ref="I.CHF.T.M31.T" minOccurs="0"/>
          <xs:element ref="I.CHF.T.J15.T" minOccurs="0"/>
          <xs:element ref="I.CHF.T.U5J.T" minOccurs="0"/>
          <xs:element ref="I.CHF.NFU.T.T" minOccurs="0"/>
          <xs:element ref="I.CHF.NFU.ASI.T" minOccurs="0"/>
          <xs:element ref="I.CHF.NFU.KUE.T" minOccurs="0"/>
          <xs:element ref="I.CHF.NFU.KUE.UEB" minOccurs="0"/>
          <xs:element ref="I.CHF.NFU.KUE.NUE" minOccurs="0"/>
          <xs:element ref="I.CHF.NFU.RLZ.T" minOccurs="0"/>
          <xs:element ref="I.CHF.NFU.B1M.T" minOccurs="0"/>
          <xs:element ref="I.CHF.NFU.M13.T" minOccurs="0"/>
          <xs:element ref="I.CHF.NFU.M31.T" minOccurs="0"/>
          <xs:element ref="I.CHF.NFU.J15.T" minOccurs="0"/>
          <xs:element ref="I.CHF.NFU.U5J.T" minOccurs="0"/>
          <xs:element ref="I.CHF.FUN.T.T" minOccurs="0"/>
          <xs:element ref="I.CHF.FUN.ASI.T" minOccurs="0"/>
          <xs:element ref="I.CHF.FUN.KUE.T" minOccurs="0"/>
          <xs:element ref="I.CHF.FUN.KUE.UEB" minOccurs="0"/>
          <xs:element ref="I.CHF.FUN.KUE.NUE" minOccurs="0"/>
          <xs:element ref="I.CHF.FUN.RLZ.T" minOccurs="0"/>
          <xs:element ref="I.CHF.FUN.B1M.T" minOccurs="0"/>
          <xs:element ref="I.CHF.FUN.M13.T" minOccurs="0"/>
          <xs:element ref="I.CHF.FUN.M31.T" minOccurs="0"/>
          <xs:element ref="I.CHF.FUN.J15.T" minOccurs="0"/>
          <xs:element ref="I.CHF.FUN.U5J.T" minOccurs="0"/>
          <xs:element ref="I.CHF.FVW.T.T" minOccurs="0"/>
          <xs:element ref="I.CHF.FVW.ASI.T" minOccurs="0"/>
          <xs:element ref="I.CHF.FVW.KUE.T" minOccurs="0"/>
          <xs:element ref="I.CHF.FVW.KUE.UEB" minOccurs="0"/>
          <xs:element ref="I.CHF.FVW.KUE.NUE" minOccurs="0"/>
          <xs:element ref="I.CHF.FVW.RLZ.T" minOccurs="0"/>
          <xs:element ref="I.CHF.FVW.B1M.T" minOccurs="0"/>
          <xs:element ref="I.CHF.FVW.M13.T" minOccurs="0"/>
          <xs:element ref="I.CHF.FVW.M31.T" minOccurs="0"/>
          <xs:element ref="I.CHF.FVW.J15.T" minOccurs="0"/>
          <xs:element ref="I.CHF.FVW.U5J.T" minOccurs="0"/>
          <xs:element ref="I.CHF.KAI.T.T" minOccurs="0"/>
          <xs:element ref="I.CHF.KAI.ASI.T" minOccurs="0"/>
          <xs:element ref="I.CHF.KAI.KUE.T" minOccurs="0"/>
          <xs:element ref="I.CHF.KAI.KUE.UEB" minOccurs="0"/>
          <xs:element ref="I.CHF.KAI.KUE.NUE" minOccurs="0"/>
          <xs:element ref="I.CHF.KAI.RLZ.T" minOccurs="0"/>
          <xs:element ref="I.CHF.KAI.B1M.T" minOccurs="0"/>
          <xs:element ref="I.CHF.KAI.M13.T" minOccurs="0"/>
          <xs:element ref="I.CHF.KAI.M31.T" minOccurs="0"/>
          <xs:element ref="I.CHF.KAI.J15.T" minOccurs="0"/>
          <xs:element ref="I.CHF.KAI.U5J.T" minOccurs="0"/>
          <xs:element ref="I.CHF.VPK.T.T" minOccurs="0"/>
          <xs:element ref="I.CHF.VPK.ASI.T" minOccurs="0"/>
          <xs:element ref="I.CHF.VPK.KUE.T" minOccurs="0"/>
          <xs:element ref="I.CHF.VPK.KUE.UEB" minOccurs="0"/>
          <xs:element ref="I.CHF.VPK.KUE.NUE" minOccurs="0"/>
          <xs:element ref="I.CHF.VPK.RLZ.T" minOccurs="0"/>
          <xs:element ref="I.CHF.VPK.B1M.T" minOccurs="0"/>
          <xs:element ref="I.CHF.VPK.M13.T" minOccurs="0"/>
          <xs:element ref="I.CHF.VPK.M31.T" minOccurs="0"/>
          <xs:element ref="I.CHF.VPK.J15.T" minOccurs="0"/>
          <xs:element ref="I.CHF.VPK.U5J.T" minOccurs="0"/>
          <xs:element ref="I.CHF.PKA.T.T" minOccurs="0"/>
          <xs:element ref="I.CHF.PKA.ASI.T" minOccurs="0"/>
          <xs:element ref="I.CHF.PKA.KUE.T" minOccurs="0"/>
          <xs:element ref="I.CHF.PKA.KUE.UEB" minOccurs="0"/>
          <xs:element ref="I.CHF.PKA.KUE.NUE" minOccurs="0"/>
          <xs:element ref="I.CHF.PKA.RLZ.T" minOccurs="0"/>
          <xs:element ref="I.CHF.PKA.B1M.T" minOccurs="0"/>
          <xs:element ref="I.CHF.PKA.M13.T" minOccurs="0"/>
          <xs:element ref="I.CHF.PKA.M31.T" minOccurs="0"/>
          <xs:element ref="I.CHF.PKA.J15.T" minOccurs="0"/>
          <xs:element ref="I.CHF.PKA.U5J.T" minOccurs="0"/>
          <xs:element ref="I.CHF.FVT.T.T" minOccurs="0"/>
          <xs:element ref="I.CHF.FVT.ASI.T" minOccurs="0"/>
          <xs:element ref="I.CHF.FVT.KUE.T" minOccurs="0"/>
          <xs:element ref="I.CHF.FVT.KUE.UEB" minOccurs="0"/>
          <xs:element ref="I.CHF.FVT.KUE.NUE" minOccurs="0"/>
          <xs:element ref="I.CHF.FVT.RLZ.T" minOccurs="0"/>
          <xs:element ref="I.CHF.FVT.B1M.T" minOccurs="0"/>
          <xs:element ref="I.CHF.FVT.M13.T" minOccurs="0"/>
          <xs:element ref="I.CHF.FVT.M31.T" minOccurs="0"/>
          <xs:element ref="I.CHF.FVT.J15.T" minOccurs="0"/>
          <xs:element ref="I.CHF.FVT.U5J.T" minOccurs="0"/>
          <xs:element ref="I.CHF.OEH.T.T" minOccurs="0"/>
          <xs:element ref="I.CHF.OEH.ASI.T" minOccurs="0"/>
          <xs:element ref="I.CHF.OEH.KUE.T" minOccurs="0"/>
          <xs:element ref="I.CHF.OEH.KUE.UEB" minOccurs="0"/>
          <xs:element ref="I.CHF.OEH.KUE.NUE" minOccurs="0"/>
          <xs:element ref="I.CHF.OEH.RLZ.T" minOccurs="0"/>
          <xs:element ref="I.CHF.OEH.B1M.T" minOccurs="0"/>
          <xs:element ref="I.CHF.OEH.M13.T" minOccurs="0"/>
          <xs:element ref="I.CHF.OEH.M31.T" minOccurs="0"/>
          <xs:element ref="I.CHF.OEH.J15.T" minOccurs="0"/>
          <xs:element ref="I.CHF.OEH.U5J.T" minOccurs="0"/>
          <xs:element ref="I.CHF.BUN.T.T" minOccurs="0"/>
          <xs:element ref="I.CHF.BUN.ASI.T" minOccurs="0"/>
          <xs:element ref="I.CHF.BUN.KUE.T" minOccurs="0"/>
          <xs:element ref="I.CHF.BUN.KUE.UEB" minOccurs="0"/>
          <xs:element ref="I.CHF.BUN.KUE.NUE" minOccurs="0"/>
          <xs:element ref="I.CHF.BUN.RLZ.T" minOccurs="0"/>
          <xs:element ref="I.CHF.BUN.B1M.T" minOccurs="0"/>
          <xs:element ref="I.CHF.BUN.M13.T" minOccurs="0"/>
          <xs:element ref="I.CHF.BUN.M31.T" minOccurs="0"/>
          <xs:element ref="I.CHF.BUN.J15.T" minOccurs="0"/>
          <xs:element ref="I.CHF.BUN.U5J.T" minOccurs="0"/>
          <xs:element ref="I.CHF.KAN.T.T" minOccurs="0"/>
          <xs:element ref="I.CHF.KAN.ASI.T" minOccurs="0"/>
          <xs:element ref="I.CHF.KAN.KUE.T" minOccurs="0"/>
          <xs:element ref="I.CHF.KAN.KUE.UEB" minOccurs="0"/>
          <xs:element ref="I.CHF.KAN.KUE.NUE" minOccurs="0"/>
          <xs:element ref="I.CHF.KAN.RLZ.T" minOccurs="0"/>
          <xs:element ref="I.CHF.KAN.B1M.T" minOccurs="0"/>
          <xs:element ref="I.CHF.KAN.M13.T" minOccurs="0"/>
          <xs:element ref="I.CHF.KAN.M31.T" minOccurs="0"/>
          <xs:element ref="I.CHF.KAN.J15.T" minOccurs="0"/>
          <xs:element ref="I.CHF.KAN.U5J.T" minOccurs="0"/>
          <xs:element ref="I.CHF.GEM.T.T" minOccurs="0"/>
          <xs:element ref="I.CHF.GEM.ASI.T" minOccurs="0"/>
          <xs:element ref="I.CHF.GEM.KUE.T" minOccurs="0"/>
          <xs:element ref="I.CHF.GEM.KUE.UEB" minOccurs="0"/>
          <xs:element ref="I.CHF.GEM.KUE.NUE" minOccurs="0"/>
          <xs:element ref="I.CHF.GEM.RLZ.T" minOccurs="0"/>
          <xs:element ref="I.CHF.GEM.B1M.T" minOccurs="0"/>
          <xs:element ref="I.CHF.GEM.M13.T" minOccurs="0"/>
          <xs:element ref="I.CHF.GEM.M31.T" minOccurs="0"/>
          <xs:element ref="I.CHF.GEM.J15.T" minOccurs="0"/>
          <xs:element ref="I.CHF.GEM.U5J.T" minOccurs="0"/>
          <xs:element ref="I.CHF.SOZ.T.T" minOccurs="0"/>
          <xs:element ref="I.CHF.SOZ.ASI.T" minOccurs="0"/>
          <xs:element ref="I.CHF.SOZ.KUE.T" minOccurs="0"/>
          <xs:element ref="I.CHF.SOZ.KUE.UEB" minOccurs="0"/>
          <xs:element ref="I.CHF.SOZ.KUE.NUE" minOccurs="0"/>
          <xs:element ref="I.CHF.SOZ.RLZ.T" minOccurs="0"/>
          <xs:element ref="I.CHF.SOZ.B1M.T" minOccurs="0"/>
          <xs:element ref="I.CHF.SOZ.M13.T" minOccurs="0"/>
          <xs:element ref="I.CHF.SOZ.M31.T" minOccurs="0"/>
          <xs:element ref="I.CHF.SOZ.J15.T" minOccurs="0"/>
          <xs:element ref="I.CHF.SOZ.U5J.T" minOccurs="0"/>
          <xs:element ref="I.CHF.PHA.T.T" minOccurs="0"/>
          <xs:element ref="I.CHF.PHA.ASI.T" minOccurs="0"/>
          <xs:element ref="I.CHF.PHA.KUE.T" minOccurs="0"/>
          <xs:element ref="I.CHF.PHA.KUE.UEB" minOccurs="0"/>
          <xs:element ref="I.CHF.PHA.KUE.NUE" minOccurs="0"/>
          <xs:element ref="I.CHF.PHA.RLZ.T" minOccurs="0"/>
          <xs:element ref="I.CHF.PHA.B1M.T" minOccurs="0"/>
          <xs:element ref="I.CHF.PHA.M13.T" minOccurs="0"/>
          <xs:element ref="I.CHF.PHA.M31.T" minOccurs="0"/>
          <xs:element ref="I.CHF.PHA.J15.T" minOccurs="0"/>
          <xs:element ref="I.CHF.PHA.U5J.T" minOccurs="0"/>
          <xs:element ref="I.CHF.POE.T.T" minOccurs="0"/>
          <xs:element ref="I.CHF.POE.ASI.T" minOccurs="0"/>
          <xs:element ref="I.CHF.POE.KUE.T" minOccurs="0"/>
          <xs:element ref="I.CHF.POE.KUE.UEB" minOccurs="0"/>
          <xs:element ref="I.CHF.POE.KUE.NUE" minOccurs="0"/>
          <xs:element ref="I.CHF.POE.RLZ.T" minOccurs="0"/>
          <xs:element ref="I.CHF.POE.B1M.T" minOccurs="0"/>
          <xs:element ref="I.CHF.POE.M13.T" minOccurs="0"/>
          <xs:element ref="I.CHF.POE.M31.T" minOccurs="0"/>
          <xs:element ref="I.CHF.POE.J15.T" minOccurs="0"/>
          <xs:element ref="I.CHF.POE.U5J.T" minOccurs="0"/>
          <xs:element ref="I.CHF.U.T.T" minOccurs="0"/>
          <xs:element ref="I.CHF.U.ASI.T" minOccurs="0"/>
          <xs:element ref="I.CHF.U.KUE.T" minOccurs="0"/>
          <xs:element ref="I.CHF.U.KUE.UEB" minOccurs="0"/>
          <xs:element ref="I.CHF.U.KUE.NUE" minOccurs="0"/>
          <xs:element ref="I.CHF.U.RLZ.T" minOccurs="0"/>
          <xs:element ref="I.CHF.U.B1M.T" minOccurs="0"/>
          <xs:element ref="I.CHF.U.M13.T" minOccurs="0"/>
          <xs:element ref="I.CHF.U.M31.T" minOccurs="0"/>
          <xs:element ref="I.CHF.U.J15.T" minOccurs="0"/>
          <xs:element ref="I.CHF.U.U5J.T" minOccurs="0"/>
        </xs:all>
      </xs:complexType>
      <xs:complexType name="InlandAusland_Waehrung_SektorESVG_Faelligkeit_Uebertragbarkeit1">
        <xs:all>
          <xs:element ref="I.T.T.KUE.NUE" minOccurs="0"/>
          <xs:element ref="I.T.NFU.KUE.NUE" minOccurs="0"/>
          <xs:element ref="I.T.FUN.KUE.NUE" minOccurs="0"/>
          <xs:element ref="I.T.FVW.KUE.NUE" minOccurs="0"/>
          <xs:element ref="I.T.KAI.KUE.NUE" minOccurs="0"/>
          <xs:element ref="I.T.VPK.KUE.NUE" minOccurs="0"/>
          <xs:element ref="I.T.PKA.KUE.NUE" minOccurs="0"/>
          <xs:element ref="I.T.FVT.KUE.NUE" minOccurs="0"/>
          <xs:element ref="I.T.OEH.KUE.NUE" minOccurs="0"/>
          <xs:element ref="I.T.BUN.KUE.NUE" minOccurs="0"/>
          <xs:element ref="I.T.KAN.KUE.NUE" minOccurs="0"/>
          <xs:element ref="I.T.GEM.KUE.NUE" minOccurs="0"/>
          <xs:element ref="I.T.SOZ.KUE.NUE" minOccurs="0"/>
          <xs:element ref="I.T.PHA.KUE.NUE" minOccurs="0"/>
          <xs:element ref="I.T.POE.KUE.NUE" minOccurs="0"/>
          <xs:element ref="I.T.U.KUE.NUE" minOccurs="0"/>
          <xs:element ref="I.CHF.T.KUE.NUE" minOccurs="0"/>
          <xs:element ref="I.CHF.NFU.KUE.NUE" minOccurs="0"/>
          <xs:element ref="I.CHF.FUN.KUE.NUE" minOccurs="0"/>
          <xs:element ref="I.CHF.FVW.KUE.NUE" minOccurs="0"/>
          <xs:element ref="I.CHF.KAI.KUE.NUE" minOccurs="0"/>
          <xs:element ref="I.CHF.VPK.KUE.NUE" minOccurs="0"/>
          <xs:element ref="I.CHF.PKA.KUE.NUE" minOccurs="0"/>
          <xs:element ref="I.CHF.FVT.KUE.NUE" minOccurs="0"/>
          <xs:element ref="I.CHF.OEH.KUE.NUE" minOccurs="0"/>
          <xs:element ref="I.CHF.BUN.KUE.NUE" minOccurs="0"/>
          <xs:element ref="I.CHF.KAN.KUE.NUE" minOccurs="0"/>
          <xs:element ref="I.CHF.GEM.KUE.NUE" minOccurs="0"/>
          <xs:element ref="I.CHF.SOZ.KUE.NUE" minOccurs="0"/>
          <xs:element ref="I.CHF.PHA.KUE.NUE" minOccurs="0"/>
          <xs:element ref="I.CHF.POE.KUE.NUE" minOccurs="0"/>
          <xs:element ref="I.CHF.U.KUE.NUE" minOccurs="0"/>
        </xs:all>
      </xs:complexType>
      <xs:complexType name="InlandAusland_Waehrung_SektorESVG_Deckung">
        <xs:all>
          <xs:element ref="I.T.T.T" minOccurs="0"/>
          <xs:element ref="I.T.T.UNG" minOccurs="0"/>
          <xs:element ref="I.T.T.GED" minOccurs="0"/>
          <xs:element ref="I.T.NFU.T" minOccurs="0"/>
          <xs:element ref="I.T.NFU.UNG" minOccurs="0"/>
          <xs:element ref="I.T.NFU.GED" minOccurs="0"/>
          <xs:element ref="I.T.FUN.T" minOccurs="0"/>
          <xs:element ref="I.T.FUN.UNG" minOccurs="0"/>
          <xs:element ref="I.T.FUN.GED" minOccurs="0"/>
          <xs:element ref="I.T.FVW.T" minOccurs="0"/>
          <xs:element ref="I.T.FVW.UNG" minOccurs="0"/>
          <xs:element ref="I.T.FVW.GED" minOccurs="0"/>
          <xs:element ref="I.T.KAI.T" minOccurs="0"/>
          <xs:element ref="I.T.KAI.UNG" minOccurs="0"/>
          <xs:element ref="I.T.KAI.GED" minOccurs="0"/>
          <xs:element ref="I.T.VPK.T" minOccurs="0"/>
          <xs:element ref="I.T.VPK.UNG" minOccurs="0"/>
          <xs:element ref="I.T.VPK.GED" minOccurs="0"/>
          <xs:element ref="I.T.PKA.T" minOccurs="0"/>
          <xs:element ref="I.T.PKA.UNG" minOccurs="0"/>
          <xs:element ref="I.T.PKA.GED" minOccurs="0"/>
          <xs:element ref="I.T.FVT.T" minOccurs="0"/>
          <xs:element ref="I.T.FVT.UNG" minOccurs="0"/>
          <xs:element ref="I.T.FVT.GED" minOccurs="0"/>
          <xs:element ref="I.T.OEH.T" minOccurs="0"/>
          <xs:element ref="I.T.OEH.UNG" minOccurs="0"/>
          <xs:element ref="I.T.OEH.GED" minOccurs="0"/>
          <xs:element ref="I.T.BUN.T" minOccurs="0"/>
          <xs:element ref="I.T.BUN.UNG" minOccurs="0"/>
          <xs:element ref="I.T.BUN.GED" minOccurs="0"/>
          <xs:element ref="I.T.KAN.T" minOccurs="0"/>
          <xs:element ref="I.T.KAN.UNG" minOccurs="0"/>
          <xs:element ref="I.T.KAN.GED" minOccurs="0"/>
          <xs:element ref="I.T.GEM.T" minOccurs="0"/>
          <xs:element ref="I.T.GEM.UNG" minOccurs="0"/>
          <xs:element ref="I.T.GEM.GED" minOccurs="0"/>
          <xs:element ref="I.T.SOZ.T" minOccurs="0"/>
          <xs:element ref="I.T.SOZ.UNG" minOccurs="0"/>
          <xs:element ref="I.T.SOZ.GED" minOccurs="0"/>
          <xs:element ref="I.T.PHA.T" minOccurs="0"/>
          <xs:element ref="I.T.PHA.UNG" minOccurs="0"/>
          <xs:element ref="I.T.PHA.GED" minOccurs="0"/>
          <xs:element ref="I.T.POE.T" minOccurs="0"/>
          <xs:element ref="I.T.POE.UNG" minOccurs="0"/>
          <xs:element ref="I.T.POE.GED" minOccurs="0"/>
          <xs:element ref="I.T.U.T" minOccurs="0"/>
          <xs:element ref="I.T.U.UNG" minOccurs="0"/>
          <xs:element ref="I.T.U.GED" minOccurs="0"/>
          <xs:element ref="I.CHF.T.T" minOccurs="0"/>
          <xs:element ref="I.CHF.T.UNG" minOccurs="0"/>
          <xs:element ref="I.CHF.T.GED" minOccurs="0"/>
          <xs:element ref="I.CHF.NFU.T" minOccurs="0"/>
          <xs:element ref="I.CHF.NFU.UNG" minOccurs="0"/>
          <xs:element ref="I.CHF.NFU.GED" minOccurs="0"/>
          <xs:element ref="I.CHF.FUN.T" minOccurs="0"/>
          <xs:element ref="I.CHF.FUN.UNG" minOccurs="0"/>
          <xs:element ref="I.CHF.FUN.GED" minOccurs="0"/>
          <xs:element ref="I.CHF.FVW.T" minOccurs="0"/>
          <xs:element ref="I.CHF.FVW.UNG" minOccurs="0"/>
          <xs:element ref="I.CHF.FVW.GED" minOccurs="0"/>
          <xs:element ref="I.CHF.KAI.T" minOccurs="0"/>
          <xs:element ref="I.CHF.KAI.UNG" minOccurs="0"/>
          <xs:element ref="I.CHF.KAI.GED" minOccurs="0"/>
          <xs:element ref="I.CHF.VPK.T" minOccurs="0"/>
          <xs:element ref="I.CHF.VPK.UNG" minOccurs="0"/>
          <xs:element ref="I.CHF.VPK.GED" minOccurs="0"/>
          <xs:element ref="I.CHF.PKA.T" minOccurs="0"/>
          <xs:element ref="I.CHF.PKA.UNG" minOccurs="0"/>
          <xs:element ref="I.CHF.PKA.GED" minOccurs="0"/>
          <xs:element ref="I.CHF.FVT.T" minOccurs="0"/>
          <xs:element ref="I.CHF.FVT.UNG" minOccurs="0"/>
          <xs:element ref="I.CHF.FVT.GED" minOccurs="0"/>
          <xs:element ref="I.CHF.OEH.T" minOccurs="0"/>
          <xs:element ref="I.CHF.OEH.UNG" minOccurs="0"/>
          <xs:element ref="I.CHF.OEH.GED" minOccurs="0"/>
          <xs:element ref="I.CHF.BUN.T" minOccurs="0"/>
          <xs:element ref="I.CHF.BUN.UNG" minOccurs="0"/>
          <xs:element ref="I.CHF.BUN.GED" minOccurs="0"/>
          <xs:element ref="I.CHF.KAN.T" minOccurs="0"/>
          <xs:element ref="I.CHF.KAN.UNG" minOccurs="0"/>
          <xs:element ref="I.CHF.KAN.GED" minOccurs="0"/>
          <xs:element ref="I.CHF.GEM.T" minOccurs="0"/>
          <xs:element ref="I.CHF.GEM.UNG" minOccurs="0"/>
          <xs:element ref="I.CHF.GEM.GED" minOccurs="0"/>
          <xs:element ref="I.CHF.SOZ.T" minOccurs="0"/>
          <xs:element ref="I.CHF.SOZ.UNG" minOccurs="0"/>
          <xs:element ref="I.CHF.SOZ.GED" minOccurs="0"/>
          <xs:element ref="I.CHF.PHA.T" minOccurs="0"/>
          <xs:element ref="I.CHF.PHA.UNG" minOccurs="0"/>
          <xs:element ref="I.CHF.PHA.GED" minOccurs="0"/>
          <xs:element ref="I.CHF.POE.T" minOccurs="0"/>
          <xs:element ref="I.CHF.POE.UNG" minOccurs="0"/>
          <xs:element ref="I.CHF.POE.GED" minOccurs="0"/>
          <xs:element ref="I.CHF.U.T" minOccurs="0"/>
          <xs:element ref="I.CHF.U.UNG" minOccurs="0"/>
          <xs:element ref="I.CHF.U.GED" minOccurs="0"/>
        </xs:all>
      </xs:complexType>
      <xs:complexType name="InlandAusland_Waehrung_SektorESVG">
        <xs:all>
          <xs:element ref="I.T.T" minOccurs="0"/>
          <xs:element ref="I.T.FUN" minOccurs="0"/>
          <xs:element ref="I.T.SNB" minOccurs="0"/>
          <xs:element ref="I.T.BAN" minOccurs="0"/>
          <xs:element ref="I.T.OEH" minOccurs="0"/>
          <xs:element ref="I.T.BUN" minOccurs="0"/>
          <xs:element ref="I.T.U" minOccurs="0"/>
          <xs:element ref="I.CHF.T" minOccurs="0"/>
          <xs:element ref="I.CHF.FUN" minOccurs="0"/>
          <xs:element ref="I.CHF.SNB" minOccurs="0"/>
          <xs:element ref="I.CHF.BAN" minOccurs="0"/>
          <xs:element ref="I.CHF.OEH" minOccurs="0"/>
          <xs:element ref="I.CHF.BUN" minOccurs="0"/>
        </xs:all>
      </xs:complexType>
      <xs:complexType name="InlandAusland_Waehrung_SektorESVG1">
        <xs:all>
          <xs:element ref="I.T.T" minOccurs="0"/>
          <xs:element ref="I.T.NFU" minOccurs="0"/>
          <xs:element ref="I.T.FUN" minOccurs="0"/>
          <xs:element ref="I.T.SNB" minOccurs="0"/>
          <xs:element ref="I.T.BAN" minOccurs="0"/>
          <xs:element ref="I.T.FVW" minOccurs="0"/>
          <xs:element ref="I.T.KAI" minOccurs="0"/>
          <xs:element ref="I.T.VPK" minOccurs="0"/>
          <xs:element ref="I.T.PKA" minOccurs="0"/>
          <xs:element ref="I.T.FVT" minOccurs="0"/>
          <xs:element ref="I.T.OEH" minOccurs="0"/>
          <xs:element ref="I.T.BUN" minOccurs="0"/>
          <xs:element ref="I.T.KAN" minOccurs="0"/>
          <xs:element ref="I.T.GEM" minOccurs="0"/>
          <xs:element ref="I.T.SOZ" minOccurs="0"/>
          <xs:element ref="I.T.PHA" minOccurs="0"/>
          <xs:element ref="I.T.POE" minOccurs="0"/>
          <xs:element ref="I.T.U" minOccurs="0"/>
          <xs:element ref="I.CHF.T" minOccurs="0"/>
          <xs:element ref="I.CHF.NFU" minOccurs="0"/>
          <xs:element ref="I.CHF.FUN" minOccurs="0"/>
          <xs:element ref="I.CHF.SNB" minOccurs="0"/>
          <xs:element ref="I.CHF.BAN" minOccurs="0"/>
          <xs:element ref="I.CHF.FVW" minOccurs="0"/>
          <xs:element ref="I.CHF.KAI" minOccurs="0"/>
          <xs:element ref="I.CHF.VPK" minOccurs="0"/>
          <xs:element ref="I.CHF.PKA" minOccurs="0"/>
          <xs:element ref="I.CHF.FVT" minOccurs="0"/>
          <xs:element ref="I.CHF.OEH" minOccurs="0"/>
          <xs:element ref="I.CHF.BUN" minOccurs="0"/>
          <xs:element ref="I.CHF.KAN" minOccurs="0"/>
          <xs:element ref="I.CHF.GEM" minOccurs="0"/>
          <xs:element ref="I.CHF.SOZ" minOccurs="0"/>
          <xs:element ref="I.CHF.PHA" minOccurs="0"/>
          <xs:element ref="I.CHF.POE" minOccurs="0"/>
          <xs:element ref="I.CHF.U" minOccurs="0"/>
        </xs:all>
      </xs:complexType>
      <xs:complexType name="InlandAusland_Waehrung_SektorESVG2">
        <xs:all>
          <xs:element ref="I.T.T" minOccurs="0"/>
          <xs:element ref="I.T.NFU" minOccurs="0"/>
          <xs:element ref="I.T.FUN" minOccurs="0"/>
          <xs:element ref="I.T.BAN" minOccurs="0"/>
          <xs:element ref="I.T.FVW" minOccurs="0"/>
          <xs:element ref="I.T.KAI" minOccurs="0"/>
          <xs:element ref="I.T.VPK" minOccurs="0"/>
          <xs:element ref="I.T.PKA" minOccurs="0"/>
          <xs:element ref="I.T.FVT" minOccurs="0"/>
          <xs:element ref="I.T.OEH" minOccurs="0"/>
          <xs:element ref="I.T.BUN" minOccurs="0"/>
          <xs:element ref="I.T.KAN" minOccurs="0"/>
          <xs:element ref="I.T.GEM" minOccurs="0"/>
          <xs:element ref="I.T.SOZ" minOccurs="0"/>
          <xs:element ref="I.T.PHA" minOccurs="0"/>
          <xs:element ref="I.T.POE" minOccurs="0"/>
          <xs:element ref="I.T.U" minOccurs="0"/>
          <xs:element ref="I.CHF.T" minOccurs="0"/>
          <xs:element ref="I.CHF.NFU" minOccurs="0"/>
          <xs:element ref="I.CHF.FUN" minOccurs="0"/>
          <xs:element ref="I.CHF.BAN" minOccurs="0"/>
          <xs:element ref="I.CHF.FVW" minOccurs="0"/>
          <xs:element ref="I.CHF.KAI" minOccurs="0"/>
          <xs:element ref="I.CHF.VPK" minOccurs="0"/>
          <xs:element ref="I.CHF.PKA" minOccurs="0"/>
          <xs:element ref="I.CHF.FVT" minOccurs="0"/>
          <xs:element ref="I.CHF.OEH" minOccurs="0"/>
          <xs:element ref="I.CHF.BUN" minOccurs="0"/>
          <xs:element ref="I.CHF.KAN" minOccurs="0"/>
          <xs:element ref="I.CHF.GEM" minOccurs="0"/>
          <xs:element ref="I.CHF.SOZ" minOccurs="0"/>
          <xs:element ref="I.CHF.PHA" minOccurs="0"/>
          <xs:element ref="I.CHF.POE" minOccurs="0"/>
          <xs:element ref="I.CHF.U" minOccurs="0"/>
        </xs:all>
      </xs:complexType>
      <xs:complexType name="InlandAusland_Waehrung_SektorESVG3">
        <xs:all>
          <xs:element ref="I.T.T" minOccurs="0"/>
          <xs:element ref="I.T.NFU" minOccurs="0"/>
          <xs:element ref="I.T.FUN" minOccurs="0"/>
          <xs:element ref="I.T.SNB" minOccurs="0"/>
          <xs:element ref="I.T.BAN" minOccurs="0"/>
          <xs:element ref="I.T.FVW" minOccurs="0"/>
          <xs:element ref="I.T.KAI" minOccurs="0"/>
          <xs:element ref="I.T.VPK" minOccurs="0"/>
          <xs:element ref="I.T.FVT" minOccurs="0"/>
          <xs:element ref="I.T.OEH" minOccurs="0"/>
          <xs:element ref="I.T.BUN" minOccurs="0"/>
          <xs:element ref="I.T.KAN" minOccurs="0"/>
          <xs:element ref="I.T.GEM" minOccurs="0"/>
          <xs:element ref="I.T.SOZ" minOccurs="0"/>
          <xs:element ref="I.T.POE" minOccurs="0"/>
          <xs:element ref="I.T.U" minOccurs="0"/>
          <xs:element ref="I.CHF.T" minOccurs="0"/>
          <xs:element ref="I.CHF.NFU" minOccurs="0"/>
          <xs:element ref="I.CHF.FUN" minOccurs="0"/>
          <xs:element ref="I.CHF.SNB" minOccurs="0"/>
          <xs:element ref="I.CHF.BAN" minOccurs="0"/>
          <xs:element ref="I.CHF.FVW" minOccurs="0"/>
          <xs:element ref="I.CHF.KAI" minOccurs="0"/>
          <xs:element ref="I.CHF.VPK" minOccurs="0"/>
          <xs:element ref="I.CHF.FVT" minOccurs="0"/>
          <xs:element ref="I.CHF.OEH" minOccurs="0"/>
          <xs:element ref="I.CHF.BUN" minOccurs="0"/>
          <xs:element ref="I.CHF.KAN" minOccurs="0"/>
          <xs:element ref="I.CHF.GEM" minOccurs="0"/>
          <xs:element ref="I.CHF.SOZ" minOccurs="0"/>
          <xs:element ref="I.CHF.POE" minOccurs="0"/>
          <xs:element ref="I.CHF.U" minOccurs="0"/>
        </xs:all>
      </xs:complexType>
      <xs:complexType name="InlandAusland_Waehrung_SektorESVG4">
        <xs:all>
          <xs:element ref="I.T.T" minOccurs="0"/>
          <xs:element ref="I.T.NFU" minOccurs="0"/>
          <xs:element ref="I.T.FUN" minOccurs="0"/>
          <xs:element ref="I.T.SNB" minOccurs="0"/>
          <xs:element ref="I.T.BAN" minOccurs="0"/>
          <xs:element ref="I.T.FVW" minOccurs="0"/>
          <xs:element ref="I.T.KAI" minOccurs="0"/>
          <xs:element ref="I.T.VPK" minOccurs="0"/>
          <xs:element ref="I.T.FVT" minOccurs="0"/>
          <xs:element ref="I.T.POE" minOccurs="0"/>
          <xs:element ref="I.T.U" minOccurs="0"/>
          <xs:element ref="I.CHF.T" minOccurs="0"/>
          <xs:element ref="I.CHF.NFU" minOccurs="0"/>
          <xs:element ref="I.CHF.FUN" minOccurs="0"/>
          <xs:element ref="I.CHF.SNB" minOccurs="0"/>
          <xs:element ref="I.CHF.BAN" minOccurs="0"/>
          <xs:element ref="I.CHF.FVW" minOccurs="0"/>
          <xs:element ref="I.CHF.KAI" minOccurs="0"/>
          <xs:element ref="I.CHF.VPK" minOccurs="0"/>
          <xs:element ref="I.CHF.FVT" minOccurs="0"/>
          <xs:element ref="I.CHF.POE" minOccurs="0"/>
          <xs:element ref="I.CHF.U" minOccurs="0"/>
        </xs:all>
      </xs:complexType>
      <xs:complexType name="InlandAusland_Waehrung_SektorESVG5">
        <xs:all>
          <xs:element ref="I.T.T" minOccurs="0"/>
          <xs:element ref="I.T.FUN" minOccurs="0"/>
          <xs:element ref="I.T.FVW" minOccurs="0"/>
          <xs:element ref="I.T.KAI" minOccurs="0"/>
          <xs:element ref="I.CHF.T" minOccurs="0"/>
          <xs:element ref="I.CHF.FUN" minOccurs="0"/>
          <xs:element ref="I.CHF.FVW" minOccurs="0"/>
          <xs:element ref="I.CHF.KAI" minOccurs="0"/>
        </xs:all>
      </xs:complexType>
      <xs:complexType name="InlandAusland_Waehrung_SektorESVG6">
        <xs:all>
          <xs:element ref="I.T.T" minOccurs="0"/>
          <xs:element ref="I.T.U" minOccurs="0"/>
          <xs:element ref="I.CHF.T" minOccurs="0"/>
          <xs:element ref="I.CHF.U" minOccurs="0"/>
        </xs:all>
      </xs:complexType>
      <xs:complexType name="InlandAusland_Waehrung_SektorESVG7">
        <xs:all>
          <xs:element ref="I.T.T" minOccurs="0"/>
          <xs:element ref="I.T.NFU" minOccurs="0"/>
          <xs:element ref="I.T.FUN" minOccurs="0"/>
          <xs:element ref="I.T.FVW" minOccurs="0"/>
          <xs:element ref="I.T.KAI" minOccurs="0"/>
          <xs:element ref="I.T.VPK" minOccurs="0"/>
          <xs:element ref="I.T.PKA" minOccurs="0"/>
          <xs:element ref="I.T.FVT" minOccurs="0"/>
          <xs:element ref="I.T.OEH" minOccurs="0"/>
          <xs:element ref="I.T.BUN" minOccurs="0"/>
          <xs:element ref="I.T.KAN" minOccurs="0"/>
          <xs:element ref="I.T.GEM" minOccurs="0"/>
          <xs:element ref="I.T.SOZ" minOccurs="0"/>
          <xs:element ref="I.T.PHA" minOccurs="0"/>
          <xs:element ref="I.T.POE" minOccurs="0"/>
          <xs:element ref="I.T.U" minOccurs="0"/>
          <xs:element ref="I.CHF.T" minOccurs="0"/>
          <xs:element ref="I.CHF.NFU" minOccurs="0"/>
          <xs:element ref="I.CHF.FUN" minOccurs="0"/>
          <xs:element ref="I.CHF.FVW" minOccurs="0"/>
          <xs:element ref="I.CHF.KAI" minOccurs="0"/>
          <xs:element ref="I.CHF.VPK" minOccurs="0"/>
          <xs:element ref="I.CHF.PKA" minOccurs="0"/>
          <xs:element ref="I.CHF.FVT" minOccurs="0"/>
          <xs:element ref="I.CHF.OEH" minOccurs="0"/>
          <xs:element ref="I.CHF.BUN" minOccurs="0"/>
          <xs:element ref="I.CHF.KAN" minOccurs="0"/>
          <xs:element ref="I.CHF.GEM" minOccurs="0"/>
          <xs:element ref="I.CHF.SOZ" minOccurs="0"/>
          <xs:element ref="I.CHF.PHA" minOccurs="0"/>
          <xs:element ref="I.CHF.POE" minOccurs="0"/>
          <xs:element ref="I.CHF.U" minOccurs="0"/>
        </xs:all>
      </xs:complexType>
      <xs:complexType name="InlandAusland_Waehrung_SektorESVG8">
        <xs:all>
          <xs:element ref="I.T.T" minOccurs="0"/>
          <xs:element ref="I.T.PHA" minOccurs="0"/>
          <xs:element ref="I.CHF.T" minOccurs="0"/>
          <xs:element ref="I.CHF.PHA" minOccurs="0"/>
        </xs:all>
      </xs:complexType>
      <xs:complexType name="InlandAusland_Waehrung_SektorESVG9">
        <xs:all>
          <xs:element ref="I.T.T" minOccurs="0"/>
          <xs:element ref="I.T.FUN" minOccurs="0"/>
          <xs:element ref="I.T.BAN" minOccurs="0"/>
          <xs:element ref="I.T.U" minOccurs="0"/>
          <xs:element ref="I.CHF.T" minOccurs="0"/>
          <xs:element ref="I.CHF.FUN" minOccurs="0"/>
          <xs:element ref="I.CHF.BAN" minOccurs="0"/>
          <xs:element ref="I.CHF.U" minOccurs="0"/>
        </xs:all>
      </xs:complexType>
      <xs:complexType name="InlandAusland_Waehrung_SektorESVG10">
        <xs:all>
          <xs:element ref="I.T.T" minOccurs="0"/>
          <xs:element ref="I.T.FUN" minOccurs="0"/>
          <xs:element ref="I.T.BAN" minOccurs="0"/>
          <xs:element ref="I.CHF.T" minOccurs="0"/>
          <xs:element ref="I.CHF.FUN" minOccurs="0"/>
          <xs:element ref="I.CHF.BAN" minOccurs="0"/>
        </xs:all>
      </xs:complexType>
      <xs:complexType name="InlandAusland_Waehrung_SektorESVG_Faelligkeit">
        <xs:all>
          <xs:element ref="I.T.T.T" minOccurs="0"/>
          <xs:element ref="I.T.T.ASI" minOccurs="0"/>
          <xs:element ref="I.T.T.KUE" minOccurs="0"/>
          <xs:element ref="I.T.T.RLZ" minOccurs="0"/>
          <xs:element ref="I.T.FUN.T" minOccurs="0"/>
          <xs:element ref="I.T.FUN.ASI" minOccurs="0"/>
          <xs:element ref="I.T.FUN.KUE" minOccurs="0"/>
          <xs:element ref="I.T.FUN.RLZ" minOccurs="0"/>
          <xs:element ref="I.T.SNB.T" minOccurs="0"/>
          <xs:element ref="I.T.SNB.ASI" minOccurs="0"/>
          <xs:element ref="I.T.SNB.KUE" minOccurs="0"/>
          <xs:element ref="I.T.SNB.RLZ" minOccurs="0"/>
          <xs:element ref="I.T.BAN.T" minOccurs="0"/>
          <xs:element ref="I.T.BAN.ASI" minOccurs="0"/>
          <xs:element ref="I.T.BAN.KUE" minOccurs="0"/>
          <xs:element ref="I.T.BAN.RLZ" minOccurs="0"/>
          <xs:element ref="I.T.FVT.T" minOccurs="0"/>
          <xs:element ref="I.T.FVT.ASI" minOccurs="0"/>
          <xs:element ref="I.T.FVT.KUE" minOccurs="0"/>
          <xs:element ref="I.T.FVT.RLZ" minOccurs="0"/>
          <xs:element ref="I.CHF.T.T" minOccurs="0"/>
          <xs:element ref="I.CHF.T.ASI" minOccurs="0"/>
          <xs:element ref="I.CHF.T.KUE" minOccurs="0"/>
          <xs:element ref="I.CHF.T.RLZ" minOccurs="0"/>
          <xs:element ref="I.CHF.FUN.T" minOccurs="0"/>
          <xs:element ref="I.CHF.FUN.ASI" minOccurs="0"/>
          <xs:element ref="I.CHF.FUN.KUE" minOccurs="0"/>
          <xs:element ref="I.CHF.FUN.RLZ" minOccurs="0"/>
          <xs:element ref="I.CHF.SNB.T" minOccurs="0"/>
          <xs:element ref="I.CHF.SNB.ASI" minOccurs="0"/>
          <xs:element ref="I.CHF.SNB.KUE" minOccurs="0"/>
          <xs:element ref="I.CHF.SNB.RLZ" minOccurs="0"/>
          <xs:element ref="I.CHF.BAN.T" minOccurs="0"/>
          <xs:element ref="I.CHF.BAN.ASI" minOccurs="0"/>
          <xs:element ref="I.CHF.BAN.KUE" minOccurs="0"/>
          <xs:element ref="I.CHF.BAN.RLZ" minOccurs="0"/>
          <xs:element ref="I.CHF.FVT.T" minOccurs="0"/>
          <xs:element ref="I.CHF.FVT.ASI" minOccurs="0"/>
          <xs:element ref="I.CHF.FVT.KUE" minOccurs="0"/>
          <xs:element ref="I.CHF.FVT.RLZ" minOccurs="0"/>
        </xs:all>
      </xs:complexType>
      <xs:element name="I.T.T.T.T" type="xs:double">
        <xs:annotation>
          <xs:documentation>Inland,Total Währung,Total Sektorale Gliederung nach ESVG,Total Fälligkeit,Total Übertragbarkeit</xs:documentation>
        </xs:annotation>
      </xs:element>
      <xs:element name="I.T.T.ASI.T" type="xs:double">
        <xs:annotation>
          <xs:documentation>Inland,Total Währung,Total Sektorale Gliederung nach ESVG,Auf Sicht,Total Übertragbarkeit</xs:documentation>
        </xs:annotation>
      </xs:element>
      <xs:element name="I.T.T.KUE.T" type="xs:double">
        <xs:annotation>
          <xs:documentation>Inland,Total Währung,Total Sektorale Gliederung nach ESVG,Kündbar,Total Übertragbarkeit</xs:documentation>
        </xs:annotation>
      </xs:element>
      <xs:element name="I.T.T.KUE.UEB" type="xs:double">
        <xs:annotation>
          <xs:documentation>Inland,Total Währung,Total Sektorale Gliederung nach ESVG,Kündbar,Übertragbar</xs:documentation>
        </xs:annotation>
      </xs:element>
      <xs:element name="I.T.T.KUE.NUE" type="xs:double">
        <xs:annotation>
          <xs:documentation>Inland,Total Währung,Total Sektorale Gliederung nach ESVG,Kündbar,Nicht übertragbar</xs:documentation>
        </xs:annotation>
      </xs:element>
      <xs:element name="I.T.T.RLZ.T" type="xs:double">
        <xs:annotation>
          <xs:documentation>Inland,Total Währung,Total Sektorale Gliederung nach ESVG,Mit Restlaufzeit,Total Übertragbarkeit</xs:documentation>
        </xs:annotation>
      </xs:element>
      <xs:element name="I.T.T.B1M.T" type="xs:double">
        <xs:annotation>
          <xs:documentation>Inland,Total Währung,Total Sektorale Gliederung nach ESVG,Bis 1 Monat,Total Übertragbarkeit</xs:documentation>
        </xs:annotation>
      </xs:element>
      <xs:element name="I.T.T.M13.T" type="xs:double">
        <xs:annotation>
          <xs:documentation>Inland,Total Währung,Total Sektorale Gliederung nach ESVG,Über 1 Monat bis 3 Monate,Total Übertragbarkeit</xs:documentation>
        </xs:annotation>
      </xs:element>
      <xs:element name="I.T.T.M31.T" type="xs:double">
        <xs:annotation>
          <xs:documentation>Inland,Total Währung,Total Sektorale Gliederung nach ESVG,Über 3 Monate bis 1 Jahr,Total Übertragbarkeit</xs:documentation>
        </xs:annotation>
      </xs:element>
      <xs:element name="I.T.T.J15.T" type="xs:double">
        <xs:annotation>
          <xs:documentation>Inland,Total Währung,Total Sektorale Gliederung nach ESVG,Über 1 Jahr bis 5 Jahre,Total Übertragbarkeit</xs:documentation>
        </xs:annotation>
      </xs:element>
      <xs:element name="I.T.T.U5J.T" type="xs:double">
        <xs:annotation>
          <xs:documentation>Inland,Total Währung,Total Sektorale Gliederung nach ESVG,Über 5 Jahre,Total Übertragbarkeit</xs:documentation>
        </xs:annotation>
      </xs:element>
      <xs:element name="I.T.NFU.T.T" type="xs:double">
        <xs:annotation>
          <xs:documentation>Inland,Total Währung,Nichtfinanzielle Unternehmen,Total Fälligkeit,Total Übertragbarkeit</xs:documentation>
        </xs:annotation>
      </xs:element>
      <xs:element name="I.T.NFU.ASI.T" type="xs:double">
        <xs:annotation>
          <xs:documentation>Inland,Total Währung,Nichtfinanzielle Unternehmen,Auf Sicht,Total Übertragbarkeit</xs:documentation>
        </xs:annotation>
      </xs:element>
      <xs:element name="I.T.NFU.KUE.T" type="xs:double">
        <xs:annotation>
          <xs:documentation>Inland,Total Währung,Nichtfinanzielle Unternehmen,Kündbar,Total Übertragbarkeit</xs:documentation>
        </xs:annotation>
      </xs:element>
      <xs:element name="I.T.NFU.KUE.UEB" type="xs:double">
        <xs:annotation>
          <xs:documentation>Inland,Total Währung,Nichtfinanzielle Unternehmen,Kündbar,Übertragbar</xs:documentation>
        </xs:annotation>
      </xs:element>
      <xs:element name="I.T.NFU.KUE.NUE" type="xs:double">
        <xs:annotation>
          <xs:documentation>Inland,Total Währung,Nichtfinanzielle Unternehmen,Kündbar,Nicht übertragbar</xs:documentation>
        </xs:annotation>
      </xs:element>
      <xs:element name="I.T.NFU.RLZ.T" type="xs:double">
        <xs:annotation>
          <xs:documentation>Inland,Total Währung,Nichtfinanzielle Unternehmen,Mit Restlaufzeit,Total Übertragbarkeit</xs:documentation>
        </xs:annotation>
      </xs:element>
      <xs:element name="I.T.NFU.B1M.T" type="xs:double">
        <xs:annotation>
          <xs:documentation>Inland,Total Währung,Nichtfinanzielle Unternehmen,Bis 1 Monat,Total Übertragbarkeit</xs:documentation>
        </xs:annotation>
      </xs:element>
      <xs:element name="I.T.NFU.M13.T" type="xs:double">
        <xs:annotation>
          <xs:documentation>Inland,Total Währung,Nichtfinanzielle Unternehmen,Über 1 Monat bis 3 Monate,Total Übertragbarkeit</xs:documentation>
        </xs:annotation>
      </xs:element>
      <xs:element name="I.T.NFU.M31.T" type="xs:double">
        <xs:annotation>
          <xs:documentation>Inland,Total Währung,Nichtfinanzielle Unternehmen,Über 3 Monate bis 1 Jahr,Total Übertragbarkeit</xs:documentation>
        </xs:annotation>
      </xs:element>
      <xs:element name="I.T.NFU.J15.T" type="xs:double">
        <xs:annotation>
          <xs:documentation>Inland,Total Währung,Nichtfinanzielle Unternehmen,Über 1 Jahr bis 5 Jahre,Total Übertragbarkeit</xs:documentation>
        </xs:annotation>
      </xs:element>
      <xs:element name="I.T.NFU.U5J.T" type="xs:double">
        <xs:annotation>
          <xs:documentation>Inland,Total Währung,Nichtfinanzielle Unternehmen,Über 5 Jahre,Total Übertragbarkeit</xs:documentation>
        </xs:annotation>
      </xs:element>
      <xs:element name="I.T.FUN.T.T" type="xs:double">
        <xs:annotation>
          <xs:documentation>Inland,Total Währung,Finanzielle Unternehmen,Total Fälligkeit,Total Übertragbarkeit</xs:documentation>
        </xs:annotation>
      </xs:element>
      <xs:element name="I.T.FUN.ASI.T" type="xs:double">
        <xs:annotation>
          <xs:documentation>Inland,Total Währung,Finanzielle Unternehmen,Auf Sicht,Total Übertragbarkeit</xs:documentation>
        </xs:annotation>
      </xs:element>
      <xs:element name="I.T.FUN.KUE.T" type="xs:double">
        <xs:annotation>
          <xs:documentation>Inland,Total Währung,Finanzielle Unternehmen,Kündbar,Total Übertragbarkeit</xs:documentation>
        </xs:annotation>
      </xs:element>
      <xs:element name="I.T.FUN.KUE.UEB" type="xs:double">
        <xs:annotation>
          <xs:documentation>Inland,Total Währung,Finanzielle Unternehmen,Kündbar,Übertragbar</xs:documentation>
        </xs:annotation>
      </xs:element>
      <xs:element name="I.T.FUN.KUE.NUE" type="xs:double">
        <xs:annotation>
          <xs:documentation>Inland,Total Währung,Finanzielle Unternehmen,Kündbar,Nicht übertragbar</xs:documentation>
        </xs:annotation>
      </xs:element>
      <xs:element name="I.T.FUN.RLZ.T" type="xs:double">
        <xs:annotation>
          <xs:documentation>Inland,Total Währung,Finanzielle Unternehmen,Mit Restlaufzeit,Total Übertragbarkeit</xs:documentation>
        </xs:annotation>
      </xs:element>
      <xs:element name="I.T.FUN.B1M.T" type="xs:double">
        <xs:annotation>
          <xs:documentation>Inland,Total Währung,Finanzielle Unternehmen,Bis 1 Monat,Total Übertragbarkeit</xs:documentation>
        </xs:annotation>
      </xs:element>
      <xs:element name="I.T.FUN.M13.T" type="xs:double">
        <xs:annotation>
          <xs:documentation>Inland,Total Währung,Finanzielle Unternehmen,Über 1 Monat bis 3 Monate,Total Übertragbarkeit</xs:documentation>
        </xs:annotation>
      </xs:element>
      <xs:element name="I.T.FUN.M31.T" type="xs:double">
        <xs:annotation>
          <xs:documentation>Inland,Total Währung,Finanzielle Unternehmen,Über 3 Monate bis 1 Jahr,Total Übertragbarkeit</xs:documentation>
        </xs:annotation>
      </xs:element>
      <xs:element name="I.T.FUN.J15.T" type="xs:double">
        <xs:annotation>
          <xs:documentation>Inland,Total Währung,Finanzielle Unternehmen,Über 1 Jahr bis 5 Jahre,Total Übertragbarkeit</xs:documentation>
        </xs:annotation>
      </xs:element>
      <xs:element name="I.T.FUN.U5J.T" type="xs:double">
        <xs:annotation>
          <xs:documentation>Inland,Total Währung,Finanzielle Unternehmen,Über 5 Jahre,Total Übertragbarkeit</xs:documentation>
        </xs:annotation>
      </xs:element>
      <xs:element name="I.T.FVW.T.T" type="xs:double">
        <xs:annotation>
          <xs:documentation>Inland,Total Währung,Finanzierungs- und Vermögensverwaltungsinstitutionen,Total Fälligkeit,Total Übertragbarkeit</xs:documentation>
        </xs:annotation>
      </xs:element>
      <xs:element name="I.T.FVW.ASI.T" type="xs:double">
        <xs:annotation>
          <xs:documentation>Inland,Total Währung,Finanzierungs- und Vermögensverwaltungsinstitutionen,Auf Sicht,Total Übertragbarkeit</xs:documentation>
        </xs:annotation>
      </xs:element>
      <xs:element name="I.T.FVW.KUE.T" type="xs:double">
        <xs:annotation>
          <xs:documentation>Inland,Total Währung,Finanzierungs- und Vermögensverwaltungsinstitutionen,Kündbar,Total Übertragbarkeit</xs:documentation>
        </xs:annotation>
      </xs:element>
      <xs:element name="I.T.FVW.KUE.UEB" type="xs:double">
        <xs:annotation>
          <xs:documentation>Inland,Total Währung,Finanzierungs- und Vermögensverwaltungsinstitutionen,Kündbar,Übertragbar</xs:documentation>
        </xs:annotation>
      </xs:element>
      <xs:element name="I.T.FVW.KUE.NUE" type="xs:double">
        <xs:annotation>
          <xs:documentation>Inland,Total Währung,Finanzierungs- und Vermögensverwaltungsinstitutionen,Kündbar,Nicht übertragbar</xs:documentation>
        </xs:annotation>
      </xs:element>
      <xs:element name="I.T.FVW.RLZ.T" type="xs:double">
        <xs:annotation>
          <xs:documentation>Inland,Total Währung,Finanzierungs- und Vermögensverwaltungsinstitutionen,Mit Restlaufzeit,Total Übertragbarkeit</xs:documentation>
        </xs:annotation>
      </xs:element>
      <xs:element name="I.T.FVW.B1M.T" type="xs:double">
        <xs:annotation>
          <xs:documentation>Inland,Total Währung,Finanzierungs- und Vermögensverwaltungsinstitutionen,Bis 1 Monat,Total Übertragbarkeit</xs:documentation>
        </xs:annotation>
      </xs:element>
      <xs:element name="I.T.FVW.M13.T" type="xs:double">
        <xs:annotation>
          <xs:documentation>Inland,Total Währung,Finanzierungs- und Vermögensverwaltungsinstitutionen,Über 1 Monat bis 3 Monate,Total Übertragbarkeit</xs:documentation>
        </xs:annotation>
      </xs:element>
      <xs:element name="I.T.FVW.M31.T" type="xs:double">
        <xs:annotation>
          <xs:documentation>Inland,Total Währung,Finanzierungs- und Vermögensverwaltungsinstitutionen,Über 3 Monate bis 1 Jahr,Total Übertragbarkeit</xs:documentation>
        </xs:annotation>
      </xs:element>
      <xs:element name="I.T.FVW.J15.T" type="xs:double">
        <xs:annotation>
          <xs:documentation>Inland,Total Währung,Finanzierungs- und Vermögensverwaltungsinstitutionen,Über 1 Jahr bis 5 Jahre,Total Übertragbarkeit</xs:documentation>
        </xs:annotation>
      </xs:element>
      <xs:element name="I.T.FVW.U5J.T" type="xs:double">
        <xs:annotation>
          <xs:documentation>Inland,Total Währung,Finanzierungs- und Vermögensverwaltungsinstitutionen,Über 5 Jahre,Total Übertragbarkeit</xs:documentation>
        </xs:annotation>
      </xs:element>
      <xs:element name="I.T.KAI.T.T" type="xs:double">
        <xs:annotation>
          <xs:documentation>Inland,Total Währung,Kollektivanlageinstitutionen gemäss KAG,Total Fälligkeit,Total Übertragbarkeit</xs:documentation>
        </xs:annotation>
      </xs:element>
      <xs:element name="I.T.KAI.ASI.T" type="xs:double">
        <xs:annotation>
          <xs:documentation>Inland,Total Währung,Kollektivanlageinstitutionen gemäss KAG,Auf Sicht,Total Übertragbarkeit</xs:documentation>
        </xs:annotation>
      </xs:element>
      <xs:element name="I.T.KAI.KUE.T" type="xs:double">
        <xs:annotation>
          <xs:documentation>Inland,Total Währung,Kollektivanlageinstitutionen gemäss KAG,Kündbar,Total Übertragbarkeit</xs:documentation>
        </xs:annotation>
      </xs:element>
      <xs:element name="I.T.KAI.KUE.UEB" type="xs:double">
        <xs:annotation>
          <xs:documentation>Inland,Total Währung,Kollektivanlageinstitutionen gemäss KAG,Kündbar,Übertragbar</xs:documentation>
        </xs:annotation>
      </xs:element>
      <xs:element name="I.T.KAI.KUE.NUE" type="xs:double">
        <xs:annotation>
          <xs:documentation>Inland,Total Währung,Kollektivanlageinstitutionen gemäss KAG,Kündbar,Nicht übertragbar</xs:documentation>
        </xs:annotation>
      </xs:element>
      <xs:element name="I.T.KAI.RLZ.T" type="xs:double">
        <xs:annotation>
          <xs:documentation>Inland,Total Währung,Kollektivanlageinstitutionen gemäss KAG,Mit Restlaufzeit,Total Übertragbarkeit</xs:documentation>
        </xs:annotation>
      </xs:element>
      <xs:element name="I.T.KAI.B1M.T" type="xs:double">
        <xs:annotation>
          <xs:documentation>Inland,Total Währung,Kollektivanlageinstitutionen gemäss KAG,Bis 1 Monat,Total Übertragbarkeit</xs:documentation>
        </xs:annotation>
      </xs:element>
      <xs:element name="I.T.KAI.M13.T" type="xs:double">
        <xs:annotation>
          <xs:documentation>Inland,Total Währung,Kollektivanlageinstitutionen gemäss KAG,Über 1 Monat bis 3 Monate,Total Übertragbarkeit</xs:documentation>
        </xs:annotation>
      </xs:element>
      <xs:element name="I.T.KAI.M31.T" type="xs:double">
        <xs:annotation>
          <xs:documentation>Inland,Total Währung,Kollektivanlageinstitutionen gemäss KAG,Über 3 Monate bis 1 Jahr,Total Übertragbarkeit</xs:documentation>
        </xs:annotation>
      </xs:element>
      <xs:element name="I.T.KAI.J15.T" type="xs:double">
        <xs:annotation>
          <xs:documentation>Inland,Total Währung,Kollektivanlageinstitutionen gemäss KAG,Über 1 Jahr bis 5 Jahre,Total Übertragbarkeit</xs:documentation>
        </xs:annotation>
      </xs:element>
      <xs:element name="I.T.KAI.U5J.T" type="xs:double">
        <xs:annotation>
          <xs:documentation>Inland,Total Währung,Kollektivanlageinstitutionen gemäss KAG,Über 5 Jahre,Total Übertragbarkeit</xs:documentation>
        </xs:annotation>
      </xs:element>
      <xs:element name="I.T.VPK.T.T" type="xs:double">
        <xs:annotation>
          <xs:documentation>Inland,Total Währung,Versicherungen und Pensionskassen,Total Fälligkeit,Total Übertragbarkeit</xs:documentation>
        </xs:annotation>
      </xs:element>
      <xs:element name="I.T.VPK.ASI.T" type="xs:double">
        <xs:annotation>
          <xs:documentation>Inland,Total Währung,Versicherungen und Pensionskassen,Auf Sicht,Total Übertragbarkeit</xs:documentation>
        </xs:annotation>
      </xs:element>
      <xs:element name="I.T.VPK.KUE.T" type="xs:double">
        <xs:annotation>
          <xs:documentation>Inland,Total Währung,Versicherungen und Pensionskassen,Kündbar,Total Übertragbarkeit</xs:documentation>
        </xs:annotation>
      </xs:element>
      <xs:element name="I.T.VPK.KUE.UEB" type="xs:double">
        <xs:annotation>
          <xs:documentation>Inland,Total Währung,Versicherungen und Pensionskassen,Kündbar,Übertragbar</xs:documentation>
        </xs:annotation>
      </xs:element>
      <xs:element name="I.T.VPK.KUE.NUE" type="xs:double">
        <xs:annotation>
          <xs:documentation>Inland,Total Währung,Versicherungen und Pensionskassen,Kündbar,Nicht übertragbar</xs:documentation>
        </xs:annotation>
      </xs:element>
      <xs:element name="I.T.VPK.RLZ.T" type="xs:double">
        <xs:annotation>
          <xs:documentation>Inland,Total Währung,Versicherungen und Pensionskassen,Mit Restlaufzeit,Total Übertragbarkeit</xs:documentation>
        </xs:annotation>
      </xs:element>
      <xs:element name="I.T.VPK.B1M.T" type="xs:double">
        <xs:annotation>
          <xs:documentation>Inland,Total Währung,Versicherungen und Pensionskassen,Bis 1 Monat,Total Übertragbarkeit</xs:documentation>
        </xs:annotation>
      </xs:element>
      <xs:element name="I.T.VPK.M13.T" type="xs:double">
        <xs:annotation>
          <xs:documentation>Inland,Total Währung,Versicherungen und Pensionskassen,Über 1 Monat bis 3 Monate,Total Übertragbarkeit</xs:documentation>
        </xs:annotation>
      </xs:element>
      <xs:element name="I.T.VPK.M31.T" type="xs:double">
        <xs:annotation>
          <xs:documentation>Inland,Total Währung,Versicherungen und Pensionskassen,Über 3 Monate bis 1 Jahr,Total Übertragbarkeit</xs:documentation>
        </xs:annotation>
      </xs:element>
      <xs:element name="I.T.VPK.J15.T" type="xs:double">
        <xs:annotation>
          <xs:documentation>Inland,Total Währung,Versicherungen und Pensionskassen,Über 1 Jahr bis 5 Jahre,Total Übertragbarkeit</xs:documentation>
        </xs:annotation>
      </xs:element>
      <xs:element name="I.T.VPK.U5J.T" type="xs:double">
        <xs:annotation>
          <xs:documentation>Inland,Total Währung,Versicherungen und Pensionskassen,Über 5 Jahre,Total Übertragbarkeit</xs:documentation>
        </xs:annotation>
      </xs:element>
      <xs:element name="I.T.PKA.T.T" type="xs:double">
        <xs:annotation>
          <xs:documentation>Inland,Total Währung,Pensionskassen,Total Fälligkeit,Total Übertragbarkeit</xs:documentation>
        </xs:annotation>
      </xs:element>
      <xs:element name="I.T.PKA.ASI.T" type="xs:double">
        <xs:annotation>
          <xs:documentation>Inland,Total Währung,Pensionskassen,Auf Sicht,Total Übertragbarkeit</xs:documentation>
        </xs:annotation>
      </xs:element>
      <xs:element name="I.T.PKA.KUE.T" type="xs:double">
        <xs:annotation>
          <xs:documentation>Inland,Total Währung,Pensionskassen,Kündbar,Total Übertragbarkeit</xs:documentation>
        </xs:annotation>
      </xs:element>
      <xs:element name="I.T.PKA.KUE.UEB" type="xs:double">
        <xs:annotation>
          <xs:documentation>Inland,Total Währung,Pensionskassen,Kündbar,Übertragbar</xs:documentation>
        </xs:annotation>
      </xs:element>
      <xs:element name="I.T.PKA.KUE.NUE" type="xs:double">
        <xs:annotation>
          <xs:documentation>Inland,Total Währung,Pensionskassen,Kündbar,Nicht übertragbar</xs:documentation>
        </xs:annotation>
      </xs:element>
      <xs:element name="I.T.PKA.RLZ.T" type="xs:double">
        <xs:annotation>
          <xs:documentation>Inland,Total Währung,Pensionskassen,Mit Restlaufzeit,Total Übertragbarkeit</xs:documentation>
        </xs:annotation>
      </xs:element>
      <xs:element name="I.T.PKA.B1M.T" type="xs:double">
        <xs:annotation>
          <xs:documentation>Inland,Total Währung,Pensionskassen,Bis 1 Monat,Total Übertragbarkeit</xs:documentation>
        </xs:annotation>
      </xs:element>
      <xs:element name="I.T.PKA.M13.T" type="xs:double">
        <xs:annotation>
          <xs:documentation>Inland,Total Währung,Pensionskassen,Über 1 Monat bis 3 Monate,Total Übertragbarkeit</xs:documentation>
        </xs:annotation>
      </xs:element>
      <xs:element name="I.T.PKA.M31.T" type="xs:double">
        <xs:annotation>
          <xs:documentation>Inland,Total Währung,Pensionskassen,Über 3 Monate bis 1 Jahr,Total Übertragbarkeit</xs:documentation>
        </xs:annotation>
      </xs:element>
      <xs:element name="I.T.PKA.J15.T" type="xs:double">
        <xs:annotation>
          <xs:documentation>Inland,Total Währung,Pensionskassen,Über 1 Jahr bis 5 Jahre,Total Übertragbarkeit</xs:documentation>
        </xs:annotation>
      </xs:element>
      <xs:element name="I.T.PKA.U5J.T" type="xs:double">
        <xs:annotation>
          <xs:documentation>Inland,Total Währung,Pensionskassen,Über 5 Jahre,Total Übertragbarkeit</xs:documentation>
        </xs:annotation>
      </xs:element>
      <xs:element name="I.T.FVT.T.T" type="xs:double">
        <xs:annotation>
          <xs:documentation>Inland,Total Währung,Mit Finanz- und Versicherungsdienstleistungen verbundene Tätigkeiten,Total Fälligkeit,Total Übertragbarkeit</xs:documentation>
        </xs:annotation>
      </xs:element>
      <xs:element name="I.T.FVT.ASI.T" type="xs:double">
        <xs:annotation>
          <xs:documentation>Inland,Total Währung,Mit Finanz- und Versicherungsdienstleistungen verbundene Tätigkeiten,Auf Sicht,Total Übertragbarkeit</xs:documentation>
        </xs:annotation>
      </xs:element>
      <xs:element name="I.T.FVT.KUE.T" type="xs:double">
        <xs:annotation>
          <xs:documentation>Inland,Total Währung,Mit Finanz- und Versicherungsdienstleistungen verbundene Tätigkeiten,Kündbar,Total Übertragbarkeit</xs:documentation>
        </xs:annotation>
      </xs:element>
      <xs:element name="I.T.FVT.KUE.UEB" type="xs:double">
        <xs:annotation>
          <xs:documentation>Inland,Total Währung,Mit Finanz- und Versicherungsdienstleistungen verbundene Tätigkeiten,Kündbar,Übertragbar</xs:documentation>
        </xs:annotation>
      </xs:element>
      <xs:element name="I.T.FVT.KUE.NUE" type="xs:double">
        <xs:annotation>
          <xs:documentation>Inland,Total Währung,Mit Finanz- und Versicherungsdienstleistungen verbundene Tätigkeiten,Kündbar,Nicht übertragbar</xs:documentation>
        </xs:annotation>
      </xs:element>
      <xs:element name="I.T.FVT.RLZ.T" type="xs:double">
        <xs:annotation>
          <xs:documentation>Inland,Total Währung,Mit Finanz- und Versicherungsdienstleistungen verbundene Tätigkeiten,Mit Restlaufzeit,Total Übertragbarkeit</xs:documentation>
        </xs:annotation>
      </xs:element>
      <xs:element name="I.T.FVT.B1M.T" type="xs:double">
        <xs:annotation>
          <xs:documentation>Inland,Total Währung,Mit Finanz- und Versicherungsdienstleistungen verbundene Tätigkeiten,Bis 1 Monat,Total Übertragbarkeit</xs:documentation>
        </xs:annotation>
      </xs:element>
      <xs:element name="I.T.FVT.M13.T" type="xs:double">
        <xs:annotation>
          <xs:documentation>Inland,Total Währung,Mit Finanz- und Versicherungsdienstleistungen verbundene Tätigkeiten,Über 1 Monat bis 3 Monate,Total Übertragbarkeit</xs:documentation>
        </xs:annotation>
      </xs:element>
      <xs:element name="I.T.FVT.M31.T" type="xs:double">
        <xs:annotation>
          <xs:documentation>Inland,Total Währung,Mit Finanz- und Versicherungsdienstleistungen verbundene Tätigkeiten,Über 3 Monate bis 1 Jahr,Total Übertragbarkeit</xs:documentation>
        </xs:annotation>
      </xs:element>
      <xs:element name="I.T.FVT.J15.T" type="xs:double">
        <xs:annotation>
          <xs:documentation>Inland,Total Währung,Mit Finanz- und Versicherungsdienstleistungen verbundene Tätigkeiten,Über 1 Jahr bis 5 Jahre,Total Übertragbarkeit</xs:documentation>
        </xs:annotation>
      </xs:element>
      <xs:element name="I.T.FVT.U5J.T" type="xs:double">
        <xs:annotation>
          <xs:documentation>Inland,Total Währung,Mit Finanz- und Versicherungsdienstleistungen verbundene Tätigkeiten,Über 5 Jahre,Total Übertragbarkeit</xs:documentation>
        </xs:annotation>
      </xs:element>
      <xs:element name="I.T.OEH.T.T" type="xs:double">
        <xs:annotation>
          <xs:documentation>Inland,Total Währung,Öffentliche Hand,Total Fälligkeit,Total Übertragbarkeit</xs:documentation>
        </xs:annotation>
      </xs:element>
      <xs:element name="I.T.OEH.ASI.T" type="xs:double">
        <xs:annotation>
          <xs:documentation>Inland,Total Währung,Öffentliche Hand,Auf Sicht,Total Übertragbarkeit</xs:documentation>
        </xs:annotation>
      </xs:element>
      <xs:element name="I.T.OEH.KUE.T" type="xs:double">
        <xs:annotation>
          <xs:documentation>Inland,Total Währung,Öffentliche Hand,Kündbar,Total Übertragbarkeit</xs:documentation>
        </xs:annotation>
      </xs:element>
      <xs:element name="I.T.OEH.KUE.UEB" type="xs:double">
        <xs:annotation>
          <xs:documentation>Inland,Total Währung,Öffentliche Hand,Kündbar,Übertragbar</xs:documentation>
        </xs:annotation>
      </xs:element>
      <xs:element name="I.T.OEH.KUE.NUE" type="xs:double">
        <xs:annotation>
          <xs:documentation>Inland,Total Währung,Öffentliche Hand,Kündbar,Nicht übertragbar</xs:documentation>
        </xs:annotation>
      </xs:element>
      <xs:element name="I.T.OEH.RLZ.T" type="xs:double">
        <xs:annotation>
          <xs:documentation>Inland,Total Währung,Öffentliche Hand,Mit Restlaufzeit,Total Übertragbarkeit</xs:documentation>
        </xs:annotation>
      </xs:element>
      <xs:element name="I.T.OEH.B1M.T" type="xs:double">
        <xs:annotation>
          <xs:documentation>Inland,Total Währung,Öffentliche Hand,Bis 1 Monat,Total Übertragbarkeit</xs:documentation>
        </xs:annotation>
      </xs:element>
      <xs:element name="I.T.OEH.M13.T" type="xs:double">
        <xs:annotation>
          <xs:documentation>Inland,Total Währung,Öffentliche Hand,Über 1 Monat bis 3 Monate,Total Übertragbarkeit</xs:documentation>
        </xs:annotation>
      </xs:element>
      <xs:element name="I.T.OEH.M31.T" type="xs:double">
        <xs:annotation>
          <xs:documentation>Inland,Total Währung,Öffentliche Hand,Über 3 Monate bis 1 Jahr,Total Übertragbarkeit</xs:documentation>
        </xs:annotation>
      </xs:element>
      <xs:element name="I.T.OEH.J15.T" type="xs:double">
        <xs:annotation>
          <xs:documentation>Inland,Total Währung,Öffentliche Hand,Über 1 Jahr bis 5 Jahre,Total Übertragbarkeit</xs:documentation>
        </xs:annotation>
      </xs:element>
      <xs:element name="I.T.OEH.U5J.T" type="xs:double">
        <xs:annotation>
          <xs:documentation>Inland,Total Währung,Öffentliche Hand,Über 5 Jahre,Total Übertragbarkeit</xs:documentation>
        </xs:annotation>
      </xs:element>
      <xs:element name="I.T.BUN.T.T" type="xs:double">
        <xs:annotation>
          <xs:documentation>Inland,Total Währung,Bund,Total Fälligkeit,Total Übertragbarkeit</xs:documentation>
        </xs:annotation>
      </xs:element>
      <xs:element name="I.T.BUN.ASI.T" type="xs:double">
        <xs:annotation>
          <xs:documentation>Inland,Total Währung,Bund,Auf Sicht,Total Übertragbarkeit</xs:documentation>
        </xs:annotation>
      </xs:element>
      <xs:element name="I.T.BUN.KUE.T" type="xs:double">
        <xs:annotation>
          <xs:documentation>Inland,Total Währung,Bund,Kündbar,Total Übertragbarkeit</xs:documentation>
        </xs:annotation>
      </xs:element>
      <xs:element name="I.T.BUN.KUE.UEB" type="xs:double">
        <xs:annotation>
          <xs:documentation>Inland,Total Währung,Bund,Kündbar,Übertragbar</xs:documentation>
        </xs:annotation>
      </xs:element>
      <xs:element name="I.T.BUN.KUE.NUE" type="xs:double">
        <xs:annotation>
          <xs:documentation>Inland,Total Währung,Bund,Kündbar,Nicht übertragbar</xs:documentation>
        </xs:annotation>
      </xs:element>
      <xs:element name="I.T.BUN.RLZ.T" type="xs:double">
        <xs:annotation>
          <xs:documentation>Inland,Total Währung,Bund,Mit Restlaufzeit,Total Übertragbarkeit</xs:documentation>
        </xs:annotation>
      </xs:element>
      <xs:element name="I.T.BUN.B1M.T" type="xs:double">
        <xs:annotation>
          <xs:documentation>Inland,Total Währung,Bund,Bis 1 Monat,Total Übertragbarkeit</xs:documentation>
        </xs:annotation>
      </xs:element>
      <xs:element name="I.T.BUN.M13.T" type="xs:double">
        <xs:annotation>
          <xs:documentation>Inland,Total Währung,Bund,Über 1 Monat bis 3 Monate,Total Übertragbarkeit</xs:documentation>
        </xs:annotation>
      </xs:element>
      <xs:element name="I.T.BUN.M31.T" type="xs:double">
        <xs:annotation>
          <xs:documentation>Inland,Total Währung,Bund,Über 3 Monate bis 1 Jahr,Total Übertragbarkeit</xs:documentation>
        </xs:annotation>
      </xs:element>
      <xs:element name="I.T.BUN.J15.T" type="xs:double">
        <xs:annotation>
          <xs:documentation>Inland,Total Währung,Bund,Über 1 Jahr bis 5 Jahre,Total Übertragbarkeit</xs:documentation>
        </xs:annotation>
      </xs:element>
      <xs:element name="I.T.BUN.U5J.T" type="xs:double">
        <xs:annotation>
          <xs:documentation>Inland,Total Währung,Bund,Über 5 Jahre,Total Übertragbarkeit</xs:documentation>
        </xs:annotation>
      </xs:element>
      <xs:element name="I.T.KAN.T.T" type="xs:double">
        <xs:annotation>
          <xs:documentation>Inland,Total Währung,Kantone,Total Fälligkeit,Total Übertragbarkeit</xs:documentation>
        </xs:annotation>
      </xs:element>
      <xs:element name="I.T.KAN.ASI.T" type="xs:double">
        <xs:annotation>
          <xs:documentation>Inland,Total Währung,Kantone,Auf Sicht,Total Übertragbarkeit</xs:documentation>
        </xs:annotation>
      </xs:element>
      <xs:element name="I.T.KAN.KUE.T" type="xs:double">
        <xs:annotation>
          <xs:documentation>Inland,Total Währung,Kantone,Kündbar,Total Übertragbarkeit</xs:documentation>
        </xs:annotation>
      </xs:element>
      <xs:element name="I.T.KAN.KUE.UEB" type="xs:double">
        <xs:annotation>
          <xs:documentation>Inland,Total Währung,Kantone,Kündbar,Übertragbar</xs:documentation>
        </xs:annotation>
      </xs:element>
      <xs:element name="I.T.KAN.KUE.NUE" type="xs:double">
        <xs:annotation>
          <xs:documentation>Inland,Total Währung,Kantone,Kündbar,Nicht übertragbar</xs:documentation>
        </xs:annotation>
      </xs:element>
      <xs:element name="I.T.KAN.RLZ.T" type="xs:double">
        <xs:annotation>
          <xs:documentation>Inland,Total Währung,Kantone,Mit Restlaufzeit,Total Übertragbarkeit</xs:documentation>
        </xs:annotation>
      </xs:element>
      <xs:element name="I.T.KAN.B1M.T" type="xs:double">
        <xs:annotation>
          <xs:documentation>Inland,Total Währung,Kantone,Bis 1 Monat,Total Übertragbarkeit</xs:documentation>
        </xs:annotation>
      </xs:element>
      <xs:element name="I.T.KAN.M13.T" type="xs:double">
        <xs:annotation>
          <xs:documentation>Inland,Total Währung,Kantone,Über 1 Monat bis 3 Monate,Total Übertragbarkeit</xs:documentation>
        </xs:annotation>
      </xs:element>
      <xs:element name="I.T.KAN.M31.T" type="xs:double">
        <xs:annotation>
          <xs:documentation>Inland,Total Währung,Kantone,Über 3 Monate bis 1 Jahr,Total Übertragbarkeit</xs:documentation>
        </xs:annotation>
      </xs:element>
      <xs:element name="I.T.KAN.J15.T" type="xs:double">
        <xs:annotation>
          <xs:documentation>Inland,Total Währung,Kantone,Über 1 Jahr bis 5 Jahre,Total Übertragbarkeit</xs:documentation>
        </xs:annotation>
      </xs:element>
      <xs:element name="I.T.KAN.U5J.T" type="xs:double">
        <xs:annotation>
          <xs:documentation>Inland,Total Währung,Kantone,Über 5 Jahre,Total Übertragbarkeit</xs:documentation>
        </xs:annotation>
      </xs:element>
      <xs:element name="I.T.GEM.T.T" type="xs:double">
        <xs:annotation>
          <xs:documentation>Inland,Total Währung,Gemeinden,Total Fälligkeit,Total Übertragbarkeit</xs:documentation>
        </xs:annotation>
      </xs:element>
      <xs:element name="I.T.GEM.ASI.T" type="xs:double">
        <xs:annotation>
          <xs:documentation>Inland,Total Währung,Gemeinden,Auf Sicht,Total Übertragbarkeit</xs:documentation>
        </xs:annotation>
      </xs:element>
      <xs:element name="I.T.GEM.KUE.T" type="xs:double">
        <xs:annotation>
          <xs:documentation>Inland,Total Währung,Gemeinden,Kündbar,Total Übertragbarkeit</xs:documentation>
        </xs:annotation>
      </xs:element>
      <xs:element name="I.T.GEM.KUE.UEB" type="xs:double">
        <xs:annotation>
          <xs:documentation>Inland,Total Währung,Gemeinden,Kündbar,Übertragbar</xs:documentation>
        </xs:annotation>
      </xs:element>
      <xs:element name="I.T.GEM.KUE.NUE" type="xs:double">
        <xs:annotation>
          <xs:documentation>Inland,Total Währung,Gemeinden,Kündbar,Nicht übertragbar</xs:documentation>
        </xs:annotation>
      </xs:element>
      <xs:element name="I.T.GEM.RLZ.T" type="xs:double">
        <xs:annotation>
          <xs:documentation>Inland,Total Währung,Gemeinden,Mit Restlaufzeit,Total Übertragbarkeit</xs:documentation>
        </xs:annotation>
      </xs:element>
      <xs:element name="I.T.GEM.B1M.T" type="xs:double">
        <xs:annotation>
          <xs:documentation>Inland,Total Währung,Gemeinden,Bis 1 Monat,Total Übertragbarkeit</xs:documentation>
        </xs:annotation>
      </xs:element>
      <xs:element name="I.T.GEM.M13.T" type="xs:double">
        <xs:annotation>
          <xs:documentation>Inland,Total Währung,Gemeinden,Über 1 Monat bis 3 Monate,Total Übertragbarkeit</xs:documentation>
        </xs:annotation>
      </xs:element>
      <xs:element name="I.T.GEM.M31.T" type="xs:double">
        <xs:annotation>
          <xs:documentation>Inland,Total Währung,Gemeinden,Über 3 Monate bis 1 Jahr,Total Übertragbarkeit</xs:documentation>
        </xs:annotation>
      </xs:element>
      <xs:element name="I.T.GEM.J15.T" type="xs:double">
        <xs:annotation>
          <xs:documentation>Inland,Total Währung,Gemeinden,Über 1 Jahr bis 5 Jahre,Total Übertragbarkeit</xs:documentation>
        </xs:annotation>
      </xs:element>
      <xs:element name="I.T.GEM.U5J.T" type="xs:double">
        <xs:annotation>
          <xs:documentation>Inland,Total Währung,Gemeinden,Über 5 Jahre,Total Übertragbarkeit</xs:documentation>
        </xs:annotation>
      </xs:element>
      <xs:element name="I.T.SOZ.T.T" type="xs:double">
        <xs:annotation>
          <xs:documentation>Inland,Total Währung,Sozialversicherungen,Total Fälligkeit,Total Übertragbarkeit</xs:documentation>
        </xs:annotation>
      </xs:element>
      <xs:element name="I.T.SOZ.ASI.T" type="xs:double">
        <xs:annotation>
          <xs:documentation>Inland,Total Währung,Sozialversicherungen,Auf Sicht,Total Übertragbarkeit</xs:documentation>
        </xs:annotation>
      </xs:element>
      <xs:element name="I.T.SOZ.KUE.T" type="xs:double">
        <xs:annotation>
          <xs:documentation>Inland,Total Währung,Sozialversicherungen,Kündbar,Total Übertragbarkeit</xs:documentation>
        </xs:annotation>
      </xs:element>
      <xs:element name="I.T.SOZ.KUE.UEB" type="xs:double">
        <xs:annotation>
          <xs:documentation>Inland,Total Währung,Sozialversicherungen,Kündbar,Übertragbar</xs:documentation>
        </xs:annotation>
      </xs:element>
      <xs:element name="I.T.SOZ.KUE.NUE" type="xs:double">
        <xs:annotation>
          <xs:documentation>Inland,Total Währung,Sozialversicherungen,Kündbar,Nicht übertragbar</xs:documentation>
        </xs:annotation>
      </xs:element>
      <xs:element name="I.T.SOZ.RLZ.T" type="xs:double">
        <xs:annotation>
          <xs:documentation>Inland,Total Währung,Sozialversicherungen,Mit Restlaufzeit,Total Übertragbarkeit</xs:documentation>
        </xs:annotation>
      </xs:element>
      <xs:element name="I.T.SOZ.B1M.T" type="xs:double">
        <xs:annotation>
          <xs:documentation>Inland,Total Währung,Sozialversicherungen,Bis 1 Monat,Total Übertragbarkeit</xs:documentation>
        </xs:annotation>
      </xs:element>
      <xs:element name="I.T.SOZ.M13.T" type="xs:double">
        <xs:annotation>
          <xs:documentation>Inland,Total Währung,Sozialversicherungen,Über 1 Monat bis 3 Monate,Total Übertragbarkeit</xs:documentation>
        </xs:annotation>
      </xs:element>
      <xs:element name="I.T.SOZ.M31.T" type="xs:double">
        <xs:annotation>
          <xs:documentation>Inland,Total Währung,Sozialversicherungen,Über 3 Monate bis 1 Jahr,Total Übertragbarkeit</xs:documentation>
        </xs:annotation>
      </xs:element>
      <xs:element name="I.T.SOZ.J15.T" type="xs:double">
        <xs:annotation>
          <xs:documentation>Inland,Total Währung,Sozialversicherungen,Über 1 Jahr bis 5 Jahre,Total Übertragbarkeit</xs:documentation>
        </xs:annotation>
      </xs:element>
      <xs:element name="I.T.SOZ.U5J.T" type="xs:double">
        <xs:annotation>
          <xs:documentation>Inland,Total Währung,Sozialversicherungen,Über 5 Jahre,Total Übertragbarkeit</xs:documentation>
        </xs:annotation>
      </xs:element>
      <xs:element name="I.T.PHA.T.T" type="xs:double">
        <xs:annotation>
          <xs:documentation>Inland,Total Währung,Private Haushalte,Total Fälligkeit,Total Übertragbarkeit</xs:documentation>
        </xs:annotation>
      </xs:element>
      <xs:element name="I.T.PHA.ASI.T" type="xs:double">
        <xs:annotation>
          <xs:documentation>Inland,Total Währung,Private Haushalte,Auf Sicht,Total Übertragbarkeit</xs:documentation>
        </xs:annotation>
      </xs:element>
      <xs:element name="I.T.PHA.KUE.T" type="xs:double">
        <xs:annotation>
          <xs:documentation>Inland,Total Währung,Private Haushalte,Kündbar,Total Übertragbarkeit</xs:documentation>
        </xs:annotation>
      </xs:element>
      <xs:element name="I.T.PHA.KUE.UEB" type="xs:double">
        <xs:annotation>
          <xs:documentation>Inland,Total Währung,Private Haushalte,Kündbar,Übertragbar</xs:documentation>
        </xs:annotation>
      </xs:element>
      <xs:element name="I.T.PHA.KUE.NUE" type="xs:double">
        <xs:annotation>
          <xs:documentation>Inland,Total Währung,Private Haushalte,Kündbar,Nicht übertragbar</xs:documentation>
        </xs:annotation>
      </xs:element>
      <xs:element name="I.T.PHA.RLZ.T" type="xs:double">
        <xs:annotation>
          <xs:documentation>Inland,Total Währung,Private Haushalte,Mit Restlaufzeit,Total Übertragbarkeit</xs:documentation>
        </xs:annotation>
      </xs:element>
      <xs:element name="I.T.PHA.B1M.T" type="xs:double">
        <xs:annotation>
          <xs:documentation>Inland,Total Währung,Private Haushalte,Bis 1 Monat,Total Übertragbarkeit</xs:documentation>
        </xs:annotation>
      </xs:element>
      <xs:element name="I.T.PHA.M13.T" type="xs:double">
        <xs:annotation>
          <xs:documentation>Inland,Total Währung,Private Haushalte,Über 1 Monat bis 3 Monate,Total Übertragbarkeit</xs:documentation>
        </xs:annotation>
      </xs:element>
      <xs:element name="I.T.PHA.M31.T" type="xs:double">
        <xs:annotation>
          <xs:documentation>Inland,Total Währung,Private Haushalte,Über 3 Monate bis 1 Jahr,Total Übertragbarkeit</xs:documentation>
        </xs:annotation>
      </xs:element>
      <xs:element name="I.T.PHA.J15.T" type="xs:double">
        <xs:annotation>
          <xs:documentation>Inland,Total Währung,Private Haushalte,Über 1 Jahr bis 5 Jahre,Total Übertragbarkeit</xs:documentation>
        </xs:annotation>
      </xs:element>
      <xs:element name="I.T.PHA.U5J.T" type="xs:double">
        <xs:annotation>
          <xs:documentation>Inland,Total Währung,Private Haushalte,Über 5 Jahre,Total Übertragbarkeit</xs:documentation>
        </xs:annotation>
      </xs:element>
      <xs:element name="I.T.POE.T.T" type="xs:double">
        <xs:annotation>
          <xs:documentation>Inland,Total Währung,Private Organisationen ohne Erwerbszweck,Total Fälligkeit,Total Übertragbarkeit</xs:documentation>
        </xs:annotation>
      </xs:element>
      <xs:element name="I.T.POE.ASI.T" type="xs:double">
        <xs:annotation>
          <xs:documentation>Inland,Total Währung,Private Organisationen ohne Erwerbszweck,Auf Sicht,Total Übertragbarkeit</xs:documentation>
        </xs:annotation>
      </xs:element>
      <xs:element name="I.T.POE.KUE.T" type="xs:double">
        <xs:annotation>
          <xs:documentation>Inland,Total Währung,Private Organisationen ohne Erwerbszweck,Kündbar,Total Übertragbarkeit</xs:documentation>
        </xs:annotation>
      </xs:element>
      <xs:element name="I.T.POE.KUE.UEB" type="xs:double">
        <xs:annotation>
          <xs:documentation>Inland,Total Währung,Private Organisationen ohne Erwerbszweck,Kündbar,Übertragbar</xs:documentation>
        </xs:annotation>
      </xs:element>
      <xs:element name="I.T.POE.KUE.NUE" type="xs:double">
        <xs:annotation>
          <xs:documentation>Inland,Total Währung,Private Organisationen ohne Erwerbszweck,Kündbar,Nicht übertragbar</xs:documentation>
        </xs:annotation>
      </xs:element>
      <xs:element name="I.T.POE.RLZ.T" type="xs:double">
        <xs:annotation>
          <xs:documentation>Inland,Total Währung,Private Organisationen ohne Erwerbszweck,Mit Restlaufzeit,Total Übertragbarkeit</xs:documentation>
        </xs:annotation>
      </xs:element>
      <xs:element name="I.T.POE.B1M.T" type="xs:double">
        <xs:annotation>
          <xs:documentation>Inland,Total Währung,Private Organisationen ohne Erwerbszweck,Bis 1 Monat,Total Übertragbarkeit</xs:documentation>
        </xs:annotation>
      </xs:element>
      <xs:element name="I.T.POE.M13.T" type="xs:double">
        <xs:annotation>
          <xs:documentation>Inland,Total Währung,Private Organisationen ohne Erwerbszweck,Über 1 Monat bis 3 Monate,Total Übertragbarkeit</xs:documentation>
        </xs:annotation>
      </xs:element>
      <xs:element name="I.T.POE.M31.T" type="xs:double">
        <xs:annotation>
          <xs:documentation>Inland,Total Währung,Private Organisationen ohne Erwerbszweck,Über 3 Monate bis 1 Jahr,Total Übertragbarkeit</xs:documentation>
        </xs:annotation>
      </xs:element>
      <xs:element name="I.T.POE.J15.T" type="xs:double">
        <xs:annotation>
          <xs:documentation>Inland,Total Währung,Private Organisationen ohne Erwerbszweck,Über 1 Jahr bis 5 Jahre,Total Übertragbarkeit</xs:documentation>
        </xs:annotation>
      </xs:element>
      <xs:element name="I.T.POE.U5J.T" type="xs:double">
        <xs:annotation>
          <xs:documentation>Inland,Total Währung,Private Organisationen ohne Erwerbszweck,Über 5 Jahre,Total Übertragbarkeit</xs:documentation>
        </xs:annotation>
      </xs:element>
      <xs:element name="I.T.U.T.T" type="xs:double">
        <xs:annotation>
          <xs:documentation>Inland,Total Währung,Keinem Sektor zuordenbare Positionen,Total Fälligkeit,Total Übertragbarkeit</xs:documentation>
        </xs:annotation>
      </xs:element>
      <xs:element name="I.T.U.ASI.T" type="xs:double">
        <xs:annotation>
          <xs:documentation>Inland,Total Währung,Keinem Sektor zuordenbare Positionen,Auf Sicht,Total Übertragbarkeit</xs:documentation>
        </xs:annotation>
      </xs:element>
      <xs:element name="I.T.U.KUE.T" type="xs:double">
        <xs:annotation>
          <xs:documentation>Inland,Total Währung,Keinem Sektor zuordenbare Positionen,Kündbar,Total Übertragbarkeit</xs:documentation>
        </xs:annotation>
      </xs:element>
      <xs:element name="I.T.U.KUE.UEB" type="xs:double">
        <xs:annotation>
          <xs:documentation>Inland,Total Währung,Keinem Sektor zuordenbare Positionen,Kündbar,Übertragbar</xs:documentation>
        </xs:annotation>
      </xs:element>
      <xs:element name="I.T.U.KUE.NUE" type="xs:double">
        <xs:annotation>
          <xs:documentation>Inland,Total Währung,Keinem Sektor zuordenbare Positionen,Kündbar,Nicht übertragbar</xs:documentation>
        </xs:annotation>
      </xs:element>
      <xs:element name="I.T.U.RLZ.T" type="xs:double">
        <xs:annotation>
          <xs:documentation>Inland,Total Währung,Keinem Sektor zuordenbare Positionen,Mit Restlaufzeit,Total Übertragbarkeit</xs:documentation>
        </xs:annotation>
      </xs:element>
      <xs:element name="I.T.U.B1M.T" type="xs:double">
        <xs:annotation>
          <xs:documentation>Inland,Total Währung,Keinem Sektor zuordenbare Positionen,Bis 1 Monat,Total Übertragbarkeit</xs:documentation>
        </xs:annotation>
      </xs:element>
      <xs:element name="I.T.U.M13.T" type="xs:double">
        <xs:annotation>
          <xs:documentation>Inland,Total Währung,Keinem Sektor zuordenbare Positionen,Über 1 Monat bis 3 Monate,Total Übertragbarkeit</xs:documentation>
        </xs:annotation>
      </xs:element>
      <xs:element name="I.T.U.M31.T" type="xs:double">
        <xs:annotation>
          <xs:documentation>Inland,Total Währung,Keinem Sektor zuordenbare Positionen,Über 3 Monate bis 1 Jahr,Total Übertragbarkeit</xs:documentation>
        </xs:annotation>
      </xs:element>
      <xs:element name="I.T.U.J15.T" type="xs:double">
        <xs:annotation>
          <xs:documentation>Inland,Total Währung,Keinem Sektor zuordenbare Positionen,Über 1 Jahr bis 5 Jahre,Total Übertragbarkeit</xs:documentation>
        </xs:annotation>
      </xs:element>
      <xs:element name="I.T.U.U5J.T" type="xs:double">
        <xs:annotation>
          <xs:documentation>Inland,Total Währung,Keinem Sektor zuordenbare Positionen,Über 5 Jahre,Total Übertragbarkeit</xs:documentation>
        </xs:annotation>
      </xs:element>
      <xs:element name="I.CHF.T.T.T" type="xs:double">
        <xs:annotation>
          <xs:documentation>Inland,Schweizer Franken,Total Sektorale Gliederung nach ESVG,Total Fälligkeit,Total Übertragbarkeit</xs:documentation>
        </xs:annotation>
      </xs:element>
      <xs:element name="I.CHF.T.ASI.T" type="xs:double">
        <xs:annotation>
          <xs:documentation>Inland,Schweizer Franken,Total Sektorale Gliederung nach ESVG,Auf Sicht,Total Übertragbarkeit</xs:documentation>
        </xs:annotation>
      </xs:element>
      <xs:element name="I.CHF.T.KUE.T" type="xs:double">
        <xs:annotation>
          <xs:documentation>Inland,Schweizer Franken,Total Sektorale Gliederung nach ESVG,Kündbar,Total Übertragbarkeit</xs:documentation>
        </xs:annotation>
      </xs:element>
      <xs:element name="I.CHF.T.KUE.UEB" type="xs:double">
        <xs:annotation>
          <xs:documentation>Inland,Schweizer Franken,Total Sektorale Gliederung nach ESVG,Kündbar,Übertragbar</xs:documentation>
        </xs:annotation>
      </xs:element>
      <xs:element name="I.CHF.T.KUE.NUE" type="xs:double">
        <xs:annotation>
          <xs:documentation>Inland,Schweizer Franken,Total Sektorale Gliederung nach ESVG,Kündbar,Nicht übertragbar</xs:documentation>
        </xs:annotation>
      </xs:element>
      <xs:element name="I.CHF.T.RLZ.T" type="xs:double">
        <xs:annotation>
          <xs:documentation>Inland,Schweizer Franken,Total Sektorale Gliederung nach ESVG,Mit Restlaufzeit,Total Übertragbarkeit</xs:documentation>
        </xs:annotation>
      </xs:element>
      <xs:element name="I.CHF.T.B1M.T" type="xs:double">
        <xs:annotation>
          <xs:documentation>Inland,Schweizer Franken,Total Sektorale Gliederung nach ESVG,Bis 1 Monat,Total Übertragbarkeit</xs:documentation>
        </xs:annotation>
      </xs:element>
      <xs:element name="I.CHF.T.M13.T" type="xs:double">
        <xs:annotation>
          <xs:documentation>Inland,Schweizer Franken,Total Sektorale Gliederung nach ESVG,Über 1 Monat bis 3 Monate,Total Übertragbarkeit</xs:documentation>
        </xs:annotation>
      </xs:element>
      <xs:element name="I.CHF.T.M31.T" type="xs:double">
        <xs:annotation>
          <xs:documentation>Inland,Schweizer Franken,Total Sektorale Gliederung nach ESVG,Über 3 Monate bis 1 Jahr,Total Übertragbarkeit</xs:documentation>
        </xs:annotation>
      </xs:element>
      <xs:element name="I.CHF.T.J15.T" type="xs:double">
        <xs:annotation>
          <xs:documentation>Inland,Schweizer Franken,Total Sektorale Gliederung nach ESVG,Über 1 Jahr bis 5 Jahre,Total Übertragbarkeit</xs:documentation>
        </xs:annotation>
      </xs:element>
      <xs:element name="I.CHF.T.U5J.T" type="xs:double">
        <xs:annotation>
          <xs:documentation>Inland,Schweizer Franken,Total Sektorale Gliederung nach ESVG,Über 5 Jahre,Total Übertragbarkeit</xs:documentation>
        </xs:annotation>
      </xs:element>
      <xs:element name="I.CHF.NFU.T.T" type="xs:double">
        <xs:annotation>
          <xs:documentation>Inland,Schweizer Franken,Nichtfinanzielle Unternehmen,Total Fälligkeit,Total Übertragbarkeit</xs:documentation>
        </xs:annotation>
      </xs:element>
      <xs:element name="I.CHF.NFU.ASI.T" type="xs:double">
        <xs:annotation>
          <xs:documentation>Inland,Schweizer Franken,Nichtfinanzielle Unternehmen,Auf Sicht,Total Übertragbarkeit</xs:documentation>
        </xs:annotation>
      </xs:element>
      <xs:element name="I.CHF.NFU.KUE.T" type="xs:double">
        <xs:annotation>
          <xs:documentation>Inland,Schweizer Franken,Nichtfinanzielle Unternehmen,Kündbar,Total Übertragbarkeit</xs:documentation>
        </xs:annotation>
      </xs:element>
      <xs:element name="I.CHF.NFU.KUE.UEB" type="xs:double">
        <xs:annotation>
          <xs:documentation>Inland,Schweizer Franken,Nichtfinanzielle Unternehmen,Kündbar,Übertragbar</xs:documentation>
        </xs:annotation>
      </xs:element>
      <xs:element name="I.CHF.NFU.KUE.NUE" type="xs:double">
        <xs:annotation>
          <xs:documentation>Inland,Schweizer Franken,Nichtfinanzielle Unternehmen,Kündbar,Nicht übertragbar</xs:documentation>
        </xs:annotation>
      </xs:element>
      <xs:element name="I.CHF.NFU.RLZ.T" type="xs:double">
        <xs:annotation>
          <xs:documentation>Inland,Schweizer Franken,Nichtfinanzielle Unternehmen,Mit Restlaufzeit,Total Übertragbarkeit</xs:documentation>
        </xs:annotation>
      </xs:element>
      <xs:element name="I.CHF.NFU.B1M.T" type="xs:double">
        <xs:annotation>
          <xs:documentation>Inland,Schweizer Franken,Nichtfinanzielle Unternehmen,Bis 1 Monat,Total Übertragbarkeit</xs:documentation>
        </xs:annotation>
      </xs:element>
      <xs:element name="I.CHF.NFU.M13.T" type="xs:double">
        <xs:annotation>
          <xs:documentation>Inland,Schweizer Franken,Nichtfinanzielle Unternehmen,Über 1 Monat bis 3 Monate,Total Übertragbarkeit</xs:documentation>
        </xs:annotation>
      </xs:element>
      <xs:element name="I.CHF.NFU.M31.T" type="xs:double">
        <xs:annotation>
          <xs:documentation>Inland,Schweizer Franken,Nichtfinanzielle Unternehmen,Über 3 Monate bis 1 Jahr,Total Übertragbarkeit</xs:documentation>
        </xs:annotation>
      </xs:element>
      <xs:element name="I.CHF.NFU.J15.T" type="xs:double">
        <xs:annotation>
          <xs:documentation>Inland,Schweizer Franken,Nichtfinanzielle Unternehmen,Über 1 Jahr bis 5 Jahre,Total Übertragbarkeit</xs:documentation>
        </xs:annotation>
      </xs:element>
      <xs:element name="I.CHF.NFU.U5J.T" type="xs:double">
        <xs:annotation>
          <xs:documentation>Inland,Schweizer Franken,Nichtfinanzielle Unternehmen,Über 5 Jahre,Total Übertragbarkeit</xs:documentation>
        </xs:annotation>
      </xs:element>
      <xs:element name="I.CHF.FUN.T.T" type="xs:double">
        <xs:annotation>
          <xs:documentation>Inland,Schweizer Franken,Finanzielle Unternehmen,Total Fälligkeit,Total Übertragbarkeit</xs:documentation>
        </xs:annotation>
      </xs:element>
      <xs:element name="I.CHF.FUN.ASI.T" type="xs:double">
        <xs:annotation>
          <xs:documentation>Inland,Schweizer Franken,Finanzielle Unternehmen,Auf Sicht,Total Übertragbarkeit</xs:documentation>
        </xs:annotation>
      </xs:element>
      <xs:element name="I.CHF.FUN.KUE.T" type="xs:double">
        <xs:annotation>
          <xs:documentation>Inland,Schweizer Franken,Finanzielle Unternehmen,Kündbar,Total Übertragbarkeit</xs:documentation>
        </xs:annotation>
      </xs:element>
      <xs:element name="I.CHF.FUN.KUE.UEB" type="xs:double">
        <xs:annotation>
          <xs:documentation>Inland,Schweizer Franken,Finanzielle Unternehmen,Kündbar,Übertragbar</xs:documentation>
        </xs:annotation>
      </xs:element>
      <xs:element name="I.CHF.FUN.KUE.NUE" type="xs:double">
        <xs:annotation>
          <xs:documentation>Inland,Schweizer Franken,Finanzielle Unternehmen,Kündbar,Nicht übertragbar</xs:documentation>
        </xs:annotation>
      </xs:element>
      <xs:element name="I.CHF.FUN.RLZ.T" type="xs:double">
        <xs:annotation>
          <xs:documentation>Inland,Schweizer Franken,Finanzielle Unternehmen,Mit Restlaufzeit,Total Übertragbarkeit</xs:documentation>
        </xs:annotation>
      </xs:element>
      <xs:element name="I.CHF.FUN.B1M.T" type="xs:double">
        <xs:annotation>
          <xs:documentation>Inland,Schweizer Franken,Finanzielle Unternehmen,Bis 1 Monat,Total Übertragbarkeit</xs:documentation>
        </xs:annotation>
      </xs:element>
      <xs:element name="I.CHF.FUN.M13.T" type="xs:double">
        <xs:annotation>
          <xs:documentation>Inland,Schweizer Franken,Finanzielle Unternehmen,Über 1 Monat bis 3 Monate,Total Übertragbarkeit</xs:documentation>
        </xs:annotation>
      </xs:element>
      <xs:element name="I.CHF.FUN.M31.T" type="xs:double">
        <xs:annotation>
          <xs:documentation>Inland,Schweizer Franken,Finanzielle Unternehmen,Über 3 Monate bis 1 Jahr,Total Übertragbarkeit</xs:documentation>
        </xs:annotation>
      </xs:element>
      <xs:element name="I.CHF.FUN.J15.T" type="xs:double">
        <xs:annotation>
          <xs:documentation>Inland,Schweizer Franken,Finanzielle Unternehmen,Über 1 Jahr bis 5 Jahre,Total Übertragbarkeit</xs:documentation>
        </xs:annotation>
      </xs:element>
      <xs:element name="I.CHF.FUN.U5J.T" type="xs:double">
        <xs:annotation>
          <xs:documentation>Inland,Schweizer Franken,Finanzielle Unternehmen,Über 5 Jahre,Total Übertragbarkeit</xs:documentation>
        </xs:annotation>
      </xs:element>
      <xs:element name="I.CHF.FVW.T.T" type="xs:double">
        <xs:annotation>
          <xs:documentation>Inland,Schweizer Franken,Finanzierungs- und Vermögensverwaltungsinstitutionen,Total Fälligkeit,Total Übertragbarkeit</xs:documentation>
        </xs:annotation>
      </xs:element>
      <xs:element name="I.CHF.FVW.ASI.T" type="xs:double">
        <xs:annotation>
          <xs:documentation>Inland,Schweizer Franken,Finanzierungs- und Vermögensverwaltungsinstitutionen,Auf Sicht,Total Übertragbarkeit</xs:documentation>
        </xs:annotation>
      </xs:element>
      <xs:element name="I.CHF.FVW.KUE.T" type="xs:double">
        <xs:annotation>
          <xs:documentation>Inland,Schweizer Franken,Finanzierungs- und Vermögensverwaltungsinstitutionen,Kündbar,Total Übertragbarkeit</xs:documentation>
        </xs:annotation>
      </xs:element>
      <xs:element name="I.CHF.FVW.KUE.UEB" type="xs:double">
        <xs:annotation>
          <xs:documentation>Inland,Schweizer Franken,Finanzierungs- und Vermögensverwaltungsinstitutionen,Kündbar,Übertragbar</xs:documentation>
        </xs:annotation>
      </xs:element>
      <xs:element name="I.CHF.FVW.KUE.NUE" type="xs:double">
        <xs:annotation>
          <xs:documentation>Inland,Schweizer Franken,Finanzierungs- und Vermögensverwaltungsinstitutionen,Kündbar,Nicht übertragbar</xs:documentation>
        </xs:annotation>
      </xs:element>
      <xs:element name="I.CHF.FVW.RLZ.T" type="xs:double">
        <xs:annotation>
          <xs:documentation>Inland,Schweizer Franken,Finanzierungs- und Vermögensverwaltungsinstitutionen,Mit Restlaufzeit,Total Übertragbarkeit</xs:documentation>
        </xs:annotation>
      </xs:element>
      <xs:element name="I.CHF.FVW.B1M.T" type="xs:double">
        <xs:annotation>
          <xs:documentation>Inland,Schweizer Franken,Finanzierungs- und Vermögensverwaltungsinstitutionen,Bis 1 Monat,Total Übertragbarkeit</xs:documentation>
        </xs:annotation>
      </xs:element>
      <xs:element name="I.CHF.FVW.M13.T" type="xs:double">
        <xs:annotation>
          <xs:documentation>Inland,Schweizer Franken,Finanzierungs- und Vermögensverwaltungsinstitutionen,Über 1 Monat bis 3 Monate,Total Übertragbarkeit</xs:documentation>
        </xs:annotation>
      </xs:element>
      <xs:element name="I.CHF.FVW.M31.T" type="xs:double">
        <xs:annotation>
          <xs:documentation>Inland,Schweizer Franken,Finanzierungs- und Vermögensverwaltungsinstitutionen,Über 3 Monate bis 1 Jahr,Total Übertragbarkeit</xs:documentation>
        </xs:annotation>
      </xs:element>
      <xs:element name="I.CHF.FVW.J15.T" type="xs:double">
        <xs:annotation>
          <xs:documentation>Inland,Schweizer Franken,Finanzierungs- und Vermögensverwaltungsinstitutionen,Über 1 Jahr bis 5 Jahre,Total Übertragbarkeit</xs:documentation>
        </xs:annotation>
      </xs:element>
      <xs:element name="I.CHF.FVW.U5J.T" type="xs:double">
        <xs:annotation>
          <xs:documentation>Inland,Schweizer Franken,Finanzierungs- und Vermögensverwaltungsinstitutionen,Über 5 Jahre,Total Übertragbarkeit</xs:documentation>
        </xs:annotation>
      </xs:element>
      <xs:element name="I.CHF.KAI.T.T" type="xs:double">
        <xs:annotation>
          <xs:documentation>Inland,Schweizer Franken,Kollektivanlageinstitutionen gemäss KAG,Total Fälligkeit,Total Übertragbarkeit</xs:documentation>
        </xs:annotation>
      </xs:element>
      <xs:element name="I.CHF.KAI.ASI.T" type="xs:double">
        <xs:annotation>
          <xs:documentation>Inland,Schweizer Franken,Kollektivanlageinstitutionen gemäss KAG,Auf Sicht,Total Übertragbarkeit</xs:documentation>
        </xs:annotation>
      </xs:element>
      <xs:element name="I.CHF.KAI.KUE.T" type="xs:double">
        <xs:annotation>
          <xs:documentation>Inland,Schweizer Franken,Kollektivanlageinstitutionen gemäss KAG,Kündbar,Total Übertragbarkeit</xs:documentation>
        </xs:annotation>
      </xs:element>
      <xs:element name="I.CHF.KAI.KUE.UEB" type="xs:double">
        <xs:annotation>
          <xs:documentation>Inland,Schweizer Franken,Kollektivanlageinstitutionen gemäss KAG,Kündbar,Übertragbar</xs:documentation>
        </xs:annotation>
      </xs:element>
      <xs:element name="I.CHF.KAI.KUE.NUE" type="xs:double">
        <xs:annotation>
          <xs:documentation>Inland,Schweizer Franken,Kollektivanlageinstitutionen gemäss KAG,Kündbar,Nicht übertragbar</xs:documentation>
        </xs:annotation>
      </xs:element>
      <xs:element name="I.CHF.KAI.RLZ.T" type="xs:double">
        <xs:annotation>
          <xs:documentation>Inland,Schweizer Franken,Kollektivanlageinstitutionen gemäss KAG,Mit Restlaufzeit,Total Übertragbarkeit</xs:documentation>
        </xs:annotation>
      </xs:element>
      <xs:element name="I.CHF.KAI.B1M.T" type="xs:double">
        <xs:annotation>
          <xs:documentation>Inland,Schweizer Franken,Kollektivanlageinstitutionen gemäss KAG,Bis 1 Monat,Total Übertragbarkeit</xs:documentation>
        </xs:annotation>
      </xs:element>
      <xs:element name="I.CHF.KAI.M13.T" type="xs:double">
        <xs:annotation>
          <xs:documentation>Inland,Schweizer Franken,Kollektivanlageinstitutionen gemäss KAG,Über 1 Monat bis 3 Monate,Total Übertragbarkeit</xs:documentation>
        </xs:annotation>
      </xs:element>
      <xs:element name="I.CHF.KAI.M31.T" type="xs:double">
        <xs:annotation>
          <xs:documentation>Inland,Schweizer Franken,Kollektivanlageinstitutionen gemäss KAG,Über 3 Monate bis 1 Jahr,Total Übertragbarkeit</xs:documentation>
        </xs:annotation>
      </xs:element>
      <xs:element name="I.CHF.KAI.J15.T" type="xs:double">
        <xs:annotation>
          <xs:documentation>Inland,Schweizer Franken,Kollektivanlageinstitutionen gemäss KAG,Über 1 Jahr bis 5 Jahre,Total Übertragbarkeit</xs:documentation>
        </xs:annotation>
      </xs:element>
      <xs:element name="I.CHF.KAI.U5J.T" type="xs:double">
        <xs:annotation>
          <xs:documentation>Inland,Schweizer Franken,Kollektivanlageinstitutionen gemäss KAG,Über 5 Jahre,Total Übertragbarkeit</xs:documentation>
        </xs:annotation>
      </xs:element>
      <xs:element name="I.CHF.VPK.T.T" type="xs:double">
        <xs:annotation>
          <xs:documentation>Inland,Schweizer Franken,Versicherungen und Pensionskassen,Total Fälligkeit,Total Übertragbarkeit</xs:documentation>
        </xs:annotation>
      </xs:element>
      <xs:element name="I.CHF.VPK.ASI.T" type="xs:double">
        <xs:annotation>
          <xs:documentation>Inland,Schweizer Franken,Versicherungen und Pensionskassen,Auf Sicht,Total Übertragbarkeit</xs:documentation>
        </xs:annotation>
      </xs:element>
      <xs:element name="I.CHF.VPK.KUE.T" type="xs:double">
        <xs:annotation>
          <xs:documentation>Inland,Schweizer Franken,Versicherungen und Pensionskassen,Kündbar,Total Übertragbarkeit</xs:documentation>
        </xs:annotation>
      </xs:element>
      <xs:element name="I.CHF.VPK.KUE.UEB" type="xs:double">
        <xs:annotation>
          <xs:documentation>Inland,Schweizer Franken,Versicherungen und Pensionskassen,Kündbar,Übertragbar</xs:documentation>
        </xs:annotation>
      </xs:element>
      <xs:element name="I.CHF.VPK.KUE.NUE" type="xs:double">
        <xs:annotation>
          <xs:documentation>Inland,Schweizer Franken,Versicherungen und Pensionskassen,Kündbar,Nicht übertragbar</xs:documentation>
        </xs:annotation>
      </xs:element>
      <xs:element name="I.CHF.VPK.RLZ.T" type="xs:double">
        <xs:annotation>
          <xs:documentation>Inland,Schweizer Franken,Versicherungen und Pensionskassen,Mit Restlaufzeit,Total Übertragbarkeit</xs:documentation>
        </xs:annotation>
      </xs:element>
      <xs:element name="I.CHF.VPK.B1M.T" type="xs:double">
        <xs:annotation>
          <xs:documentation>Inland,Schweizer Franken,Versicherungen und Pensionskassen,Bis 1 Monat,Total Übertragbarkeit</xs:documentation>
        </xs:annotation>
      </xs:element>
      <xs:element name="I.CHF.VPK.M13.T" type="xs:double">
        <xs:annotation>
          <xs:documentation>Inland,Schweizer Franken,Versicherungen und Pensionskassen,Über 1 Monat bis 3 Monate,Total Übertragbarkeit</xs:documentation>
        </xs:annotation>
      </xs:element>
      <xs:element name="I.CHF.VPK.M31.T" type="xs:double">
        <xs:annotation>
          <xs:documentation>Inland,Schweizer Franken,Versicherungen und Pensionskassen,Über 3 Monate bis 1 Jahr,Total Übertragbarkeit</xs:documentation>
        </xs:annotation>
      </xs:element>
      <xs:element name="I.CHF.VPK.J15.T" type="xs:double">
        <xs:annotation>
          <xs:documentation>Inland,Schweizer Franken,Versicherungen und Pensionskassen,Über 1 Jahr bis 5 Jahre,Total Übertragbarkeit</xs:documentation>
        </xs:annotation>
      </xs:element>
      <xs:element name="I.CHF.VPK.U5J.T" type="xs:double">
        <xs:annotation>
          <xs:documentation>Inland,Schweizer Franken,Versicherungen und Pensionskassen,Über 5 Jahre,Total Übertragbarkeit</xs:documentation>
        </xs:annotation>
      </xs:element>
      <xs:element name="I.CHF.PKA.T.T" type="xs:double">
        <xs:annotation>
          <xs:documentation>Inland,Schweizer Franken,Pensionskassen,Total Fälligkeit,Total Übertragbarkeit</xs:documentation>
        </xs:annotation>
      </xs:element>
      <xs:element name="I.CHF.PKA.ASI.T" type="xs:double">
        <xs:annotation>
          <xs:documentation>Inland,Schweizer Franken,Pensionskassen,Auf Sicht,Total Übertragbarkeit</xs:documentation>
        </xs:annotation>
      </xs:element>
      <xs:element name="I.CHF.PKA.KUE.T" type="xs:double">
        <xs:annotation>
          <xs:documentation>Inland,Schweizer Franken,Pensionskassen,Kündbar,Total Übertragbarkeit</xs:documentation>
        </xs:annotation>
      </xs:element>
      <xs:element name="I.CHF.PKA.KUE.UEB" type="xs:double">
        <xs:annotation>
          <xs:documentation>Inland,Schweizer Franken,Pensionskassen,Kündbar,Übertragbar</xs:documentation>
        </xs:annotation>
      </xs:element>
      <xs:element name="I.CHF.PKA.KUE.NUE" type="xs:double">
        <xs:annotation>
          <xs:documentation>Inland,Schweizer Franken,Pensionskassen,Kündbar,Nicht übertragbar</xs:documentation>
        </xs:annotation>
      </xs:element>
      <xs:element name="I.CHF.PKA.RLZ.T" type="xs:double">
        <xs:annotation>
          <xs:documentation>Inland,Schweizer Franken,Pensionskassen,Mit Restlaufzeit,Total Übertragbarkeit</xs:documentation>
        </xs:annotation>
      </xs:element>
      <xs:element name="I.CHF.PKA.B1M.T" type="xs:double">
        <xs:annotation>
          <xs:documentation>Inland,Schweizer Franken,Pensionskassen,Bis 1 Monat,Total Übertragbarkeit</xs:documentation>
        </xs:annotation>
      </xs:element>
      <xs:element name="I.CHF.PKA.M13.T" type="xs:double">
        <xs:annotation>
          <xs:documentation>Inland,Schweizer Franken,Pensionskassen,Über 1 Monat bis 3 Monate,Total Übertragbarkeit</xs:documentation>
        </xs:annotation>
      </xs:element>
      <xs:element name="I.CHF.PKA.M31.T" type="xs:double">
        <xs:annotation>
          <xs:documentation>Inland,Schweizer Franken,Pensionskassen,Über 3 Monate bis 1 Jahr,Total Übertragbarkeit</xs:documentation>
        </xs:annotation>
      </xs:element>
      <xs:element name="I.CHF.PKA.J15.T" type="xs:double">
        <xs:annotation>
          <xs:documentation>Inland,Schweizer Franken,Pensionskassen,Über 1 Jahr bis 5 Jahre,Total Übertragbarkeit</xs:documentation>
        </xs:annotation>
      </xs:element>
      <xs:element name="I.CHF.PKA.U5J.T" type="xs:double">
        <xs:annotation>
          <xs:documentation>Inland,Schweizer Franken,Pensionskassen,Über 5 Jahre,Total Übertragbarkeit</xs:documentation>
        </xs:annotation>
      </xs:element>
      <xs:element name="I.CHF.FVT.T.T" type="xs:double">
        <xs:annotation>
          <xs:documentation>Inland,Schweizer Franken,Mit Finanz- und Versicherungsdienstleistungen verbundene Tätigkeiten,Total Fälligkeit,Total Übertragbarkeit</xs:documentation>
        </xs:annotation>
      </xs:element>
      <xs:element name="I.CHF.FVT.ASI.T" type="xs:double">
        <xs:annotation>
          <xs:documentation>Inland,Schweizer Franken,Mit Finanz- und Versicherungsdienstleistungen verbundene Tätigkeiten,Auf Sicht,Total Übertragbarkeit</xs:documentation>
        </xs:annotation>
      </xs:element>
      <xs:element name="I.CHF.FVT.KUE.T" type="xs:double">
        <xs:annotation>
          <xs:documentation>Inland,Schweizer Franken,Mit Finanz- und Versicherungsdienstleistungen verbundene Tätigkeiten,Kündbar,Total Übertragbarkeit</xs:documentation>
        </xs:annotation>
      </xs:element>
      <xs:element name="I.CHF.FVT.KUE.UEB" type="xs:double">
        <xs:annotation>
          <xs:documentation>Inland,Schweizer Franken,Mit Finanz- und Versicherungsdienstleistungen verbundene Tätigkeiten,Kündbar,Übertragbar</xs:documentation>
        </xs:annotation>
      </xs:element>
      <xs:element name="I.CHF.FVT.KUE.NUE" type="xs:double">
        <xs:annotation>
          <xs:documentation>Inland,Schweizer Franken,Mit Finanz- und Versicherungsdienstleistungen verbundene Tätigkeiten,Kündbar,Nicht übertragbar</xs:documentation>
        </xs:annotation>
      </xs:element>
      <xs:element name="I.CHF.FVT.RLZ.T" type="xs:double">
        <xs:annotation>
          <xs:documentation>Inland,Schweizer Franken,Mit Finanz- und Versicherungsdienstleistungen verbundene Tätigkeiten,Mit Restlaufzeit,Total Übertragbarkeit</xs:documentation>
        </xs:annotation>
      </xs:element>
      <xs:element name="I.CHF.FVT.B1M.T" type="xs:double">
        <xs:annotation>
          <xs:documentation>Inland,Schweizer Franken,Mit Finanz- und Versicherungsdienstleistungen verbundene Tätigkeiten,Bis 1 Monat,Total Übertragbarkeit</xs:documentation>
        </xs:annotation>
      </xs:element>
      <xs:element name="I.CHF.FVT.M13.T" type="xs:double">
        <xs:annotation>
          <xs:documentation>Inland,Schweizer Franken,Mit Finanz- und Versicherungsdienstleistungen verbundene Tätigkeiten,Über 1 Monat bis 3 Monate,Total Übertragbarkeit</xs:documentation>
        </xs:annotation>
      </xs:element>
      <xs:element name="I.CHF.FVT.M31.T" type="xs:double">
        <xs:annotation>
          <xs:documentation>Inland,Schweizer Franken,Mit Finanz- und Versicherungsdienstleistungen verbundene Tätigkeiten,Über 3 Monate bis 1 Jahr,Total Übertragbarkeit</xs:documentation>
        </xs:annotation>
      </xs:element>
      <xs:element name="I.CHF.FVT.J15.T" type="xs:double">
        <xs:annotation>
          <xs:documentation>Inland,Schweizer Franken,Mit Finanz- und Versicherungsdienstleistungen verbundene Tätigkeiten,Über 1 Jahr bis 5 Jahre,Total Übertragbarkeit</xs:documentation>
        </xs:annotation>
      </xs:element>
      <xs:element name="I.CHF.FVT.U5J.T" type="xs:double">
        <xs:annotation>
          <xs:documentation>Inland,Schweizer Franken,Mit Finanz- und Versicherungsdienstleistungen verbundene Tätigkeiten,Über 5 Jahre,Total Übertragbarkeit</xs:documentation>
        </xs:annotation>
      </xs:element>
      <xs:element name="I.CHF.OEH.T.T" type="xs:double">
        <xs:annotation>
          <xs:documentation>Inland,Schweizer Franken,Öffentliche Hand,Total Fälligkeit,Total Übertragbarkeit</xs:documentation>
        </xs:annotation>
      </xs:element>
      <xs:element name="I.CHF.OEH.ASI.T" type="xs:double">
        <xs:annotation>
          <xs:documentation>Inland,Schweizer Franken,Öffentliche Hand,Auf Sicht,Total Übertragbarkeit</xs:documentation>
        </xs:annotation>
      </xs:element>
      <xs:element name="I.CHF.OEH.KUE.T" type="xs:double">
        <xs:annotation>
          <xs:documentation>Inland,Schweizer Franken,Öffentliche Hand,Kündbar,Total Übertragbarkeit</xs:documentation>
        </xs:annotation>
      </xs:element>
      <xs:element name="I.CHF.OEH.KUE.UEB" type="xs:double">
        <xs:annotation>
          <xs:documentation>Inland,Schweizer Franken,Öffentliche Hand,Kündbar,Übertragbar</xs:documentation>
        </xs:annotation>
      </xs:element>
      <xs:element name="I.CHF.OEH.KUE.NUE" type="xs:double">
        <xs:annotation>
          <xs:documentation>Inland,Schweizer Franken,Öffentliche Hand,Kündbar,Nicht übertragbar</xs:documentation>
        </xs:annotation>
      </xs:element>
      <xs:element name="I.CHF.OEH.RLZ.T" type="xs:double">
        <xs:annotation>
          <xs:documentation>Inland,Schweizer Franken,Öffentliche Hand,Mit Restlaufzeit,Total Übertragbarkeit</xs:documentation>
        </xs:annotation>
      </xs:element>
      <xs:element name="I.CHF.OEH.B1M.T" type="xs:double">
        <xs:annotation>
          <xs:documentation>Inland,Schweizer Franken,Öffentliche Hand,Bis 1 Monat,Total Übertragbarkeit</xs:documentation>
        </xs:annotation>
      </xs:element>
      <xs:element name="I.CHF.OEH.M13.T" type="xs:double">
        <xs:annotation>
          <xs:documentation>Inland,Schweizer Franken,Öffentliche Hand,Über 1 Monat bis 3 Monate,Total Übertragbarkeit</xs:documentation>
        </xs:annotation>
      </xs:element>
      <xs:element name="I.CHF.OEH.M31.T" type="xs:double">
        <xs:annotation>
          <xs:documentation>Inland,Schweizer Franken,Öffentliche Hand,Über 3 Monate bis 1 Jahr,Total Übertragbarkeit</xs:documentation>
        </xs:annotation>
      </xs:element>
      <xs:element name="I.CHF.OEH.J15.T" type="xs:double">
        <xs:annotation>
          <xs:documentation>Inland,Schweizer Franken,Öffentliche Hand,Über 1 Jahr bis 5 Jahre,Total Übertragbarkeit</xs:documentation>
        </xs:annotation>
      </xs:element>
      <xs:element name="I.CHF.OEH.U5J.T" type="xs:double">
        <xs:annotation>
          <xs:documentation>Inland,Schweizer Franken,Öffentliche Hand,Über 5 Jahre,Total Übertragbarkeit</xs:documentation>
        </xs:annotation>
      </xs:element>
      <xs:element name="I.CHF.BUN.T.T" type="xs:double">
        <xs:annotation>
          <xs:documentation>Inland,Schweizer Franken,Bund,Total Fälligkeit,Total Übertragbarkeit</xs:documentation>
        </xs:annotation>
      </xs:element>
      <xs:element name="I.CHF.BUN.ASI.T" type="xs:double">
        <xs:annotation>
          <xs:documentation>Inland,Schweizer Franken,Bund,Auf Sicht,Total Übertragbarkeit</xs:documentation>
        </xs:annotation>
      </xs:element>
      <xs:element name="I.CHF.BUN.KUE.T" type="xs:double">
        <xs:annotation>
          <xs:documentation>Inland,Schweizer Franken,Bund,Kündbar,Total Übertragbarkeit</xs:documentation>
        </xs:annotation>
      </xs:element>
      <xs:element name="I.CHF.BUN.KUE.UEB" type="xs:double">
        <xs:annotation>
          <xs:documentation>Inland,Schweizer Franken,Bund,Kündbar,Übertragbar</xs:documentation>
        </xs:annotation>
      </xs:element>
      <xs:element name="I.CHF.BUN.KUE.NUE" type="xs:double">
        <xs:annotation>
          <xs:documentation>Inland,Schweizer Franken,Bund,Kündbar,Nicht übertragbar</xs:documentation>
        </xs:annotation>
      </xs:element>
      <xs:element name="I.CHF.BUN.RLZ.T" type="xs:double">
        <xs:annotation>
          <xs:documentation>Inland,Schweizer Franken,Bund,Mit Restlaufzeit,Total Übertragbarkeit</xs:documentation>
        </xs:annotation>
      </xs:element>
      <xs:element name="I.CHF.BUN.B1M.T" type="xs:double">
        <xs:annotation>
          <xs:documentation>Inland,Schweizer Franken,Bund,Bis 1 Monat,Total Übertragbarkeit</xs:documentation>
        </xs:annotation>
      </xs:element>
      <xs:element name="I.CHF.BUN.M13.T" type="xs:double">
        <xs:annotation>
          <xs:documentation>Inland,Schweizer Franken,Bund,Über 1 Monat bis 3 Monate,Total Übertragbarkeit</xs:documentation>
        </xs:annotation>
      </xs:element>
      <xs:element name="I.CHF.BUN.M31.T" type="xs:double">
        <xs:annotation>
          <xs:documentation>Inland,Schweizer Franken,Bund,Über 3 Monate bis 1 Jahr,Total Übertragbarkeit</xs:documentation>
        </xs:annotation>
      </xs:element>
      <xs:element name="I.CHF.BUN.J15.T" type="xs:double">
        <xs:annotation>
          <xs:documentation>Inland,Schweizer Franken,Bund,Über 1 Jahr bis 5 Jahre,Total Übertragbarkeit</xs:documentation>
        </xs:annotation>
      </xs:element>
      <xs:element name="I.CHF.BUN.U5J.T" type="xs:double">
        <xs:annotation>
          <xs:documentation>Inland,Schweizer Franken,Bund,Über 5 Jahre,Total Übertragbarkeit</xs:documentation>
        </xs:annotation>
      </xs:element>
      <xs:element name="I.CHF.KAN.T.T" type="xs:double">
        <xs:annotation>
          <xs:documentation>Inland,Schweizer Franken,Kantone,Total Fälligkeit,Total Übertragbarkeit</xs:documentation>
        </xs:annotation>
      </xs:element>
      <xs:element name="I.CHF.KAN.ASI.T" type="xs:double">
        <xs:annotation>
          <xs:documentation>Inland,Schweizer Franken,Kantone,Auf Sicht,Total Übertragbarkeit</xs:documentation>
        </xs:annotation>
      </xs:element>
      <xs:element name="I.CHF.KAN.KUE.T" type="xs:double">
        <xs:annotation>
          <xs:documentation>Inland,Schweizer Franken,Kantone,Kündbar,Total Übertragbarkeit</xs:documentation>
        </xs:annotation>
      </xs:element>
      <xs:element name="I.CHF.KAN.KUE.UEB" type="xs:double">
        <xs:annotation>
          <xs:documentation>Inland,Schweizer Franken,Kantone,Kündbar,Übertragbar</xs:documentation>
        </xs:annotation>
      </xs:element>
      <xs:element name="I.CHF.KAN.KUE.NUE" type="xs:double">
        <xs:annotation>
          <xs:documentation>Inland,Schweizer Franken,Kantone,Kündbar,Nicht übertragbar</xs:documentation>
        </xs:annotation>
      </xs:element>
      <xs:element name="I.CHF.KAN.RLZ.T" type="xs:double">
        <xs:annotation>
          <xs:documentation>Inland,Schweizer Franken,Kantone,Mit Restlaufzeit,Total Übertragbarkeit</xs:documentation>
        </xs:annotation>
      </xs:element>
      <xs:element name="I.CHF.KAN.B1M.T" type="xs:double">
        <xs:annotation>
          <xs:documentation>Inland,Schweizer Franken,Kantone,Bis 1 Monat,Total Übertragbarkeit</xs:documentation>
        </xs:annotation>
      </xs:element>
      <xs:element name="I.CHF.KAN.M13.T" type="xs:double">
        <xs:annotation>
          <xs:documentation>Inland,Schweizer Franken,Kantone,Über 1 Monat bis 3 Monate,Total Übertragbarkeit</xs:documentation>
        </xs:annotation>
      </xs:element>
      <xs:element name="I.CHF.KAN.M31.T" type="xs:double">
        <xs:annotation>
          <xs:documentation>Inland,Schweizer Franken,Kantone,Über 3 Monate bis 1 Jahr,Total Übertragbarkeit</xs:documentation>
        </xs:annotation>
      </xs:element>
      <xs:element name="I.CHF.KAN.J15.T" type="xs:double">
        <xs:annotation>
          <xs:documentation>Inland,Schweizer Franken,Kantone,Über 1 Jahr bis 5 Jahre,Total Übertragbarkeit</xs:documentation>
        </xs:annotation>
      </xs:element>
      <xs:element name="I.CHF.KAN.U5J.T" type="xs:double">
        <xs:annotation>
          <xs:documentation>Inland,Schweizer Franken,Kantone,Über 5 Jahre,Total Übertragbarkeit</xs:documentation>
        </xs:annotation>
      </xs:element>
      <xs:element name="I.CHF.GEM.T.T" type="xs:double">
        <xs:annotation>
          <xs:documentation>Inland,Schweizer Franken,Gemeinden,Total Fälligkeit,Total Übertragbarkeit</xs:documentation>
        </xs:annotation>
      </xs:element>
      <xs:element name="I.CHF.GEM.ASI.T" type="xs:double">
        <xs:annotation>
          <xs:documentation>Inland,Schweizer Franken,Gemeinden,Auf Sicht,Total Übertragbarkeit</xs:documentation>
        </xs:annotation>
      </xs:element>
      <xs:element name="I.CHF.GEM.KUE.T" type="xs:double">
        <xs:annotation>
          <xs:documentation>Inland,Schweizer Franken,Gemeinden,Kündbar,Total Übertragbarkeit</xs:documentation>
        </xs:annotation>
      </xs:element>
      <xs:element name="I.CHF.GEM.KUE.UEB" type="xs:double">
        <xs:annotation>
          <xs:documentation>Inland,Schweizer Franken,Gemeinden,Kündbar,Übertragbar</xs:documentation>
        </xs:annotation>
      </xs:element>
      <xs:element name="I.CHF.GEM.KUE.NUE" type="xs:double">
        <xs:annotation>
          <xs:documentation>Inland,Schweizer Franken,Gemeinden,Kündbar,Nicht übertragbar</xs:documentation>
        </xs:annotation>
      </xs:element>
      <xs:element name="I.CHF.GEM.RLZ.T" type="xs:double">
        <xs:annotation>
          <xs:documentation>Inland,Schweizer Franken,Gemeinden,Mit Restlaufzeit,Total Übertragbarkeit</xs:documentation>
        </xs:annotation>
      </xs:element>
      <xs:element name="I.CHF.GEM.B1M.T" type="xs:double">
        <xs:annotation>
          <xs:documentation>Inland,Schweizer Franken,Gemeinden,Bis 1 Monat,Total Übertragbarkeit</xs:documentation>
        </xs:annotation>
      </xs:element>
      <xs:element name="I.CHF.GEM.M13.T" type="xs:double">
        <xs:annotation>
          <xs:documentation>Inland,Schweizer Franken,Gemeinden,Über 1 Monat bis 3 Monate,Total Übertragbarkeit</xs:documentation>
        </xs:annotation>
      </xs:element>
      <xs:element name="I.CHF.GEM.M31.T" type="xs:double">
        <xs:annotation>
          <xs:documentation>Inland,Schweizer Franken,Gemeinden,Über 3 Monate bis 1 Jahr,Total Übertragbarkeit</xs:documentation>
        </xs:annotation>
      </xs:element>
      <xs:element name="I.CHF.GEM.J15.T" type="xs:double">
        <xs:annotation>
          <xs:documentation>Inland,Schweizer Franken,Gemeinden,Über 1 Jahr bis 5 Jahre,Total Übertragbarkeit</xs:documentation>
        </xs:annotation>
      </xs:element>
      <xs:element name="I.CHF.GEM.U5J.T" type="xs:double">
        <xs:annotation>
          <xs:documentation>Inland,Schweizer Franken,Gemeinden,Über 5 Jahre,Total Übertragbarkeit</xs:documentation>
        </xs:annotation>
      </xs:element>
      <xs:element name="I.CHF.SOZ.T.T" type="xs:double">
        <xs:annotation>
          <xs:documentation>Inland,Schweizer Franken,Sozialversicherungen,Total Fälligkeit,Total Übertragbarkeit</xs:documentation>
        </xs:annotation>
      </xs:element>
      <xs:element name="I.CHF.SOZ.ASI.T" type="xs:double">
        <xs:annotation>
          <xs:documentation>Inland,Schweizer Franken,Sozialversicherungen,Auf Sicht,Total Übertragbarkeit</xs:documentation>
        </xs:annotation>
      </xs:element>
      <xs:element name="I.CHF.SOZ.KUE.T" type="xs:double">
        <xs:annotation>
          <xs:documentation>Inland,Schweizer Franken,Sozialversicherungen,Kündbar,Total Übertragbarkeit</xs:documentation>
        </xs:annotation>
      </xs:element>
      <xs:element name="I.CHF.SOZ.KUE.UEB" type="xs:double">
        <xs:annotation>
          <xs:documentation>Inland,Schweizer Franken,Sozialversicherungen,Kündbar,Übertragbar</xs:documentation>
        </xs:annotation>
      </xs:element>
      <xs:element name="I.CHF.SOZ.KUE.NUE" type="xs:double">
        <xs:annotation>
          <xs:documentation>Inland,Schweizer Franken,Sozialversicherungen,Kündbar,Nicht übertragbar</xs:documentation>
        </xs:annotation>
      </xs:element>
      <xs:element name="I.CHF.SOZ.RLZ.T" type="xs:double">
        <xs:annotation>
          <xs:documentation>Inland,Schweizer Franken,Sozialversicherungen,Mit Restlaufzeit,Total Übertragbarkeit</xs:documentation>
        </xs:annotation>
      </xs:element>
      <xs:element name="I.CHF.SOZ.B1M.T" type="xs:double">
        <xs:annotation>
          <xs:documentation>Inland,Schweizer Franken,Sozialversicherungen,Bis 1 Monat,Total Übertragbarkeit</xs:documentation>
        </xs:annotation>
      </xs:element>
      <xs:element name="I.CHF.SOZ.M13.T" type="xs:double">
        <xs:annotation>
          <xs:documentation>Inland,Schweizer Franken,Sozialversicherungen,Über 1 Monat bis 3 Monate,Total Übertragbarkeit</xs:documentation>
        </xs:annotation>
      </xs:element>
      <xs:element name="I.CHF.SOZ.M31.T" type="xs:double">
        <xs:annotation>
          <xs:documentation>Inland,Schweizer Franken,Sozialversicherungen,Über 3 Monate bis 1 Jahr,Total Übertragbarkeit</xs:documentation>
        </xs:annotation>
      </xs:element>
      <xs:element name="I.CHF.SOZ.J15.T" type="xs:double">
        <xs:annotation>
          <xs:documentation>Inland,Schweizer Franken,Sozialversicherungen,Über 1 Jahr bis 5 Jahre,Total Übertragbarkeit</xs:documentation>
        </xs:annotation>
      </xs:element>
      <xs:element name="I.CHF.SOZ.U5J.T" type="xs:double">
        <xs:annotation>
          <xs:documentation>Inland,Schweizer Franken,Sozialversicherungen,Über 5 Jahre,Total Übertragbarkeit</xs:documentation>
        </xs:annotation>
      </xs:element>
      <xs:element name="I.CHF.PHA.T.T" type="xs:double">
        <xs:annotation>
          <xs:documentation>Inland,Schweizer Franken,Private Haushalte,Total Fälligkeit,Total Übertragbarkeit</xs:documentation>
        </xs:annotation>
      </xs:element>
      <xs:element name="I.CHF.PHA.ASI.T" type="xs:double">
        <xs:annotation>
          <xs:documentation>Inland,Schweizer Franken,Private Haushalte,Auf Sicht,Total Übertragbarkeit</xs:documentation>
        </xs:annotation>
      </xs:element>
      <xs:element name="I.CHF.PHA.KUE.T" type="xs:double">
        <xs:annotation>
          <xs:documentation>Inland,Schweizer Franken,Private Haushalte,Kündbar,Total Übertragbarkeit</xs:documentation>
        </xs:annotation>
      </xs:element>
      <xs:element name="I.CHF.PHA.KUE.UEB" type="xs:double">
        <xs:annotation>
          <xs:documentation>Inland,Schweizer Franken,Private Haushalte,Kündbar,Übertragbar</xs:documentation>
        </xs:annotation>
      </xs:element>
      <xs:element name="I.CHF.PHA.KUE.NUE" type="xs:double">
        <xs:annotation>
          <xs:documentation>Inland,Schweizer Franken,Private Haushalte,Kündbar,Nicht übertragbar</xs:documentation>
        </xs:annotation>
      </xs:element>
      <xs:element name="I.CHF.PHA.RLZ.T" type="xs:double">
        <xs:annotation>
          <xs:documentation>Inland,Schweizer Franken,Private Haushalte,Mit Restlaufzeit,Total Übertragbarkeit</xs:documentation>
        </xs:annotation>
      </xs:element>
      <xs:element name="I.CHF.PHA.B1M.T" type="xs:double">
        <xs:annotation>
          <xs:documentation>Inland,Schweizer Franken,Private Haushalte,Bis 1 Monat,Total Übertragbarkeit</xs:documentation>
        </xs:annotation>
      </xs:element>
      <xs:element name="I.CHF.PHA.M13.T" type="xs:double">
        <xs:annotation>
          <xs:documentation>Inland,Schweizer Franken,Private Haushalte,Über 1 Monat bis 3 Monate,Total Übertragbarkeit</xs:documentation>
        </xs:annotation>
      </xs:element>
      <xs:element name="I.CHF.PHA.M31.T" type="xs:double">
        <xs:annotation>
          <xs:documentation>Inland,Schweizer Franken,Private Haushalte,Über 3 Monate bis 1 Jahr,Total Übertragbarkeit</xs:documentation>
        </xs:annotation>
      </xs:element>
      <xs:element name="I.CHF.PHA.J15.T" type="xs:double">
        <xs:annotation>
          <xs:documentation>Inland,Schweizer Franken,Private Haushalte,Über 1 Jahr bis 5 Jahre,Total Übertragbarkeit</xs:documentation>
        </xs:annotation>
      </xs:element>
      <xs:element name="I.CHF.PHA.U5J.T" type="xs:double">
        <xs:annotation>
          <xs:documentation>Inland,Schweizer Franken,Private Haushalte,Über 5 Jahre,Total Übertragbarkeit</xs:documentation>
        </xs:annotation>
      </xs:element>
      <xs:element name="I.CHF.POE.T.T" type="xs:double">
        <xs:annotation>
          <xs:documentation>Inland,Schweizer Franken,Private Organisationen ohne Erwerbszweck,Total Fälligkeit,Total Übertragbarkeit</xs:documentation>
        </xs:annotation>
      </xs:element>
      <xs:element name="I.CHF.POE.ASI.T" type="xs:double">
        <xs:annotation>
          <xs:documentation>Inland,Schweizer Franken,Private Organisationen ohne Erwerbszweck,Auf Sicht,Total Übertragbarkeit</xs:documentation>
        </xs:annotation>
      </xs:element>
      <xs:element name="I.CHF.POE.KUE.T" type="xs:double">
        <xs:annotation>
          <xs:documentation>Inland,Schweizer Franken,Private Organisationen ohne Erwerbszweck,Kündbar,Total Übertragbarkeit</xs:documentation>
        </xs:annotation>
      </xs:element>
      <xs:element name="I.CHF.POE.KUE.UEB" type="xs:double">
        <xs:annotation>
          <xs:documentation>Inland,Schweizer Franken,Private Organisationen ohne Erwerbszweck,Kündbar,Übertragbar</xs:documentation>
        </xs:annotation>
      </xs:element>
      <xs:element name="I.CHF.POE.KUE.NUE" type="xs:double">
        <xs:annotation>
          <xs:documentation>Inland,Schweizer Franken,Private Organisationen ohne Erwerbszweck,Kündbar,Nicht übertragbar</xs:documentation>
        </xs:annotation>
      </xs:element>
      <xs:element name="I.CHF.POE.RLZ.T" type="xs:double">
        <xs:annotation>
          <xs:documentation>Inland,Schweizer Franken,Private Organisationen ohne Erwerbszweck,Mit Restlaufzeit,Total Übertragbarkeit</xs:documentation>
        </xs:annotation>
      </xs:element>
      <xs:element name="I.CHF.POE.B1M.T" type="xs:double">
        <xs:annotation>
          <xs:documentation>Inland,Schweizer Franken,Private Organisationen ohne Erwerbszweck,Bis 1 Monat,Total Übertragbarkeit</xs:documentation>
        </xs:annotation>
      </xs:element>
      <xs:element name="I.CHF.POE.M13.T" type="xs:double">
        <xs:annotation>
          <xs:documentation>Inland,Schweizer Franken,Private Organisationen ohne Erwerbszweck,Über 1 Monat bis 3 Monate,Total Übertragbarkeit</xs:documentation>
        </xs:annotation>
      </xs:element>
      <xs:element name="I.CHF.POE.M31.T" type="xs:double">
        <xs:annotation>
          <xs:documentation>Inland,Schweizer Franken,Private Organisationen ohne Erwerbszweck,Über 3 Monate bis 1 Jahr,Total Übertragbarkeit</xs:documentation>
        </xs:annotation>
      </xs:element>
      <xs:element name="I.CHF.POE.J15.T" type="xs:double">
        <xs:annotation>
          <xs:documentation>Inland,Schweizer Franken,Private Organisationen ohne Erwerbszweck,Über 1 Jahr bis 5 Jahre,Total Übertragbarkeit</xs:documentation>
        </xs:annotation>
      </xs:element>
      <xs:element name="I.CHF.POE.U5J.T" type="xs:double">
        <xs:annotation>
          <xs:documentation>Inland,Schweizer Franken,Private Organisationen ohne Erwerbszweck,Über 5 Jahre,Total Übertragbarkeit</xs:documentation>
        </xs:annotation>
      </xs:element>
      <xs:element name="I.CHF.U.T.T" type="xs:double">
        <xs:annotation>
          <xs:documentation>Inland,Schweizer Franken,Keinem Sektor zuordenbare Positionen,Total Fälligkeit,Total Übertragbarkeit</xs:documentation>
        </xs:annotation>
      </xs:element>
      <xs:element name="I.CHF.U.ASI.T" type="xs:double">
        <xs:annotation>
          <xs:documentation>Inland,Schweizer Franken,Keinem Sektor zuordenbare Positionen,Auf Sicht,Total Übertragbarkeit</xs:documentation>
        </xs:annotation>
      </xs:element>
      <xs:element name="I.CHF.U.KUE.T" type="xs:double">
        <xs:annotation>
          <xs:documentation>Inland,Schweizer Franken,Keinem Sektor zuordenbare Positionen,Kündbar,Total Übertragbarkeit</xs:documentation>
        </xs:annotation>
      </xs:element>
      <xs:element name="I.CHF.U.KUE.UEB" type="xs:double">
        <xs:annotation>
          <xs:documentation>Inland,Schweizer Franken,Keinem Sektor zuordenbare Positionen,Kündbar,Übertragbar</xs:documentation>
        </xs:annotation>
      </xs:element>
      <xs:element name="I.CHF.U.KUE.NUE" type="xs:double">
        <xs:annotation>
          <xs:documentation>Inland,Schweizer Franken,Keinem Sektor zuordenbare Positionen,Kündbar,Nicht übertragbar</xs:documentation>
        </xs:annotation>
      </xs:element>
      <xs:element name="I.CHF.U.RLZ.T" type="xs:double">
        <xs:annotation>
          <xs:documentation>Inland,Schweizer Franken,Keinem Sektor zuordenbare Positionen,Mit Restlaufzeit,Total Übertragbarkeit</xs:documentation>
        </xs:annotation>
      </xs:element>
      <xs:element name="I.CHF.U.B1M.T" type="xs:double">
        <xs:annotation>
          <xs:documentation>Inland,Schweizer Franken,Keinem Sektor zuordenbare Positionen,Bis 1 Monat,Total Übertragbarkeit</xs:documentation>
        </xs:annotation>
      </xs:element>
      <xs:element name="I.CHF.U.M13.T" type="xs:double">
        <xs:annotation>
          <xs:documentation>Inland,Schweizer Franken,Keinem Sektor zuordenbare Positionen,Über 1 Monat bis 3 Monate,Total Übertragbarkeit</xs:documentation>
        </xs:annotation>
      </xs:element>
      <xs:element name="I.CHF.U.M31.T" type="xs:double">
        <xs:annotation>
          <xs:documentation>Inland,Schweizer Franken,Keinem Sektor zuordenbare Positionen,Über 3 Monate bis 1 Jahr,Total Übertragbarkeit</xs:documentation>
        </xs:annotation>
      </xs:element>
      <xs:element name="I.CHF.U.J15.T" type="xs:double">
        <xs:annotation>
          <xs:documentation>Inland,Schweizer Franken,Keinem Sektor zuordenbare Positionen,Über 1 Jahr bis 5 Jahre,Total Übertragbarkeit</xs:documentation>
        </xs:annotation>
      </xs:element>
      <xs:element name="I.CHF.U.U5J.T" type="xs:double">
        <xs:annotation>
          <xs:documentation>Inland,Schweizer Franken,Keinem Sektor zuordenbare Positionen,Über 5 Jahre,Total Übertragbarkeit</xs:documentation>
        </xs:annotation>
      </xs:element>
      <xs:element name="I.T.T.T" type="xs:double">
        <xs:annotation>
          <xs:documentation>Inland,Total Währung,Total Sektorale Gliederung nach ESVG,Total Deckung</xs:documentation>
        </xs:annotation>
      </xs:element>
      <xs:element name="I.T.T.UNG" type="xs:double">
        <xs:annotation>
          <xs:documentation>Inland,Total Währung,Total Sektorale Gliederung nach ESVG,Ungedeckt</xs:documentation>
        </xs:annotation>
      </xs:element>
      <xs:element name="I.T.T.GED" type="xs:double">
        <xs:annotation>
          <xs:documentation>Inland,Total Währung,Total Sektorale Gliederung nach ESVG,Gedeckt</xs:documentation>
        </xs:annotation>
      </xs:element>
      <xs:element name="I.T.NFU.T" type="xs:double">
        <xs:annotation>
          <xs:documentation>Inland,Total Währung,Nichtfinanzielle Unternehmen,Total Deckung</xs:documentation>
        </xs:annotation>
      </xs:element>
      <xs:element name="I.T.NFU.UNG" type="xs:double">
        <xs:annotation>
          <xs:documentation>Inland,Total Währung,Nichtfinanzielle Unternehmen,Ungedeckt</xs:documentation>
        </xs:annotation>
      </xs:element>
      <xs:element name="I.T.NFU.GED" type="xs:double">
        <xs:annotation>
          <xs:documentation>Inland,Total Währung,Nichtfinanzielle Unternehmen,Gedeckt</xs:documentation>
        </xs:annotation>
      </xs:element>
      <xs:element name="I.T.FUN.T" type="xs:double">
        <xs:annotation>
          <xs:documentation>Inland,Total Währung,Finanzielle Unternehmen,Total Deckung</xs:documentation>
        </xs:annotation>
      </xs:element>
      <xs:element name="I.T.FUN.UNG" type="xs:double">
        <xs:annotation>
          <xs:documentation>Inland,Total Währung,Finanzielle Unternehmen,Ungedeckt</xs:documentation>
        </xs:annotation>
      </xs:element>
      <xs:element name="I.T.FUN.GED" type="xs:double">
        <xs:annotation>
          <xs:documentation>Inland,Total Währung,Finanzielle Unternehmen,Gedeckt</xs:documentation>
        </xs:annotation>
      </xs:element>
      <xs:element name="I.T.FVW.T" type="xs:double">
        <xs:annotation>
          <xs:documentation>Inland,Total Währung,Finanzierungs- und Vermögensverwaltungsinstitutionen,Total Deckung</xs:documentation>
        </xs:annotation>
      </xs:element>
      <xs:element name="I.T.FVW.UNG" type="xs:double">
        <xs:annotation>
          <xs:documentation>Inland,Total Währung,Finanzierungs- und Vermögensverwaltungsinstitutionen,Ungedeckt</xs:documentation>
        </xs:annotation>
      </xs:element>
      <xs:element name="I.T.FVW.GED" type="xs:double">
        <xs:annotation>
          <xs:documentation>Inland,Total Währung,Finanzierungs- und Vermögensverwaltungsinstitutionen,Gedeckt</xs:documentation>
        </xs:annotation>
      </xs:element>
      <xs:element name="I.T.KAI.T" type="xs:double">
        <xs:annotation>
          <xs:documentation>Inland,Total Währung,Kollektivanlageinstitutionen gemäss KAG,Total Deckung</xs:documentation>
        </xs:annotation>
      </xs:element>
      <xs:element name="I.T.KAI.UNG" type="xs:double">
        <xs:annotation>
          <xs:documentation>Inland,Total Währung,Kollektivanlageinstitutionen gemäss KAG,Ungedeckt</xs:documentation>
        </xs:annotation>
      </xs:element>
      <xs:element name="I.T.KAI.GED" type="xs:double">
        <xs:annotation>
          <xs:documentation>Inland,Total Währung,Kollektivanlageinstitutionen gemäss KAG,Gedeckt</xs:documentation>
        </xs:annotation>
      </xs:element>
      <xs:element name="I.T.VPK.T" type="xs:double">
        <xs:annotation>
          <xs:documentation>Inland,Total Währung,Versicherungen und Pensionskassen,Total Deckung</xs:documentation>
        </xs:annotation>
      </xs:element>
      <xs:element name="I.T.VPK.UNG" type="xs:double">
        <xs:annotation>
          <xs:documentation>Inland,Total Währung,Versicherungen und Pensionskassen,Ungedeckt</xs:documentation>
        </xs:annotation>
      </xs:element>
      <xs:element name="I.T.VPK.GED" type="xs:double">
        <xs:annotation>
          <xs:documentation>Inland,Total Währung,Versicherungen und Pensionskassen,Gedeckt</xs:documentation>
        </xs:annotation>
      </xs:element>
      <xs:element name="I.T.PKA.T" type="xs:double">
        <xs:annotation>
          <xs:documentation>Inland,Total Währung,Pensionskassen,Total Deckung</xs:documentation>
        </xs:annotation>
      </xs:element>
      <xs:element name="I.T.PKA.UNG" type="xs:double">
        <xs:annotation>
          <xs:documentation>Inland,Total Währung,Pensionskassen,Ungedeckt</xs:documentation>
        </xs:annotation>
      </xs:element>
      <xs:element name="I.T.PKA.GED" type="xs:double">
        <xs:annotation>
          <xs:documentation>Inland,Total Währung,Pensionskassen,Gedeckt</xs:documentation>
        </xs:annotation>
      </xs:element>
      <xs:element name="I.T.FVT.T" type="xs:double">
        <xs:annotation>
          <xs:documentation>Inland,Total Währung,Mit Finanz- und Versicherungsdienstleistungen verbundene Tätigkeiten,Total Deckung</xs:documentation>
        </xs:annotation>
      </xs:element>
      <xs:element name="I.T.FVT.UNG" type="xs:double">
        <xs:annotation>
          <xs:documentation>Inland,Total Währung,Mit Finanz- und Versicherungsdienstleistungen verbundene Tätigkeiten,Ungedeckt</xs:documentation>
        </xs:annotation>
      </xs:element>
      <xs:element name="I.T.FVT.GED" type="xs:double">
        <xs:annotation>
          <xs:documentation>Inland,Total Währung,Mit Finanz- und Versicherungsdienstleistungen verbundene Tätigkeiten,Gedeckt</xs:documentation>
        </xs:annotation>
      </xs:element>
      <xs:element name="I.T.OEH.T" type="xs:double">
        <xs:annotation>
          <xs:documentation>Inland,Total Währung,Öffentliche Hand,Total Deckung</xs:documentation>
        </xs:annotation>
      </xs:element>
      <xs:element name="I.T.OEH.UNG" type="xs:double">
        <xs:annotation>
          <xs:documentation>Inland,Total Währung,Öffentliche Hand,Ungedeckt</xs:documentation>
        </xs:annotation>
      </xs:element>
      <xs:element name="I.T.OEH.GED" type="xs:double">
        <xs:annotation>
          <xs:documentation>Inland,Total Währung,Öffentliche Hand,Gedeckt</xs:documentation>
        </xs:annotation>
      </xs:element>
      <xs:element name="I.T.BUN.T" type="xs:double">
        <xs:annotation>
          <xs:documentation>Inland,Total Währung,Bund,Total Deckung</xs:documentation>
        </xs:annotation>
      </xs:element>
      <xs:element name="I.T.BUN.UNG" type="xs:double">
        <xs:annotation>
          <xs:documentation>Inland,Total Währung,Bund,Ungedeckt</xs:documentation>
        </xs:annotation>
      </xs:element>
      <xs:element name="I.T.BUN.GED" type="xs:double">
        <xs:annotation>
          <xs:documentation>Inland,Total Währung,Bund,Gedeckt</xs:documentation>
        </xs:annotation>
      </xs:element>
      <xs:element name="I.T.KAN.T" type="xs:double">
        <xs:annotation>
          <xs:documentation>Inland,Total Währung,Kantone,Total Deckung</xs:documentation>
        </xs:annotation>
      </xs:element>
      <xs:element name="I.T.KAN.UNG" type="xs:double">
        <xs:annotation>
          <xs:documentation>Inland,Total Währung,Kantone,Ungedeckt</xs:documentation>
        </xs:annotation>
      </xs:element>
      <xs:element name="I.T.KAN.GED" type="xs:double">
        <xs:annotation>
          <xs:documentation>Inland,Total Währung,Kantone,Gedeckt</xs:documentation>
        </xs:annotation>
      </xs:element>
      <xs:element name="I.T.GEM.T" type="xs:double">
        <xs:annotation>
          <xs:documentation>Inland,Total Währung,Gemeinden,Total Deckung</xs:documentation>
        </xs:annotation>
      </xs:element>
      <xs:element name="I.T.GEM.UNG" type="xs:double">
        <xs:annotation>
          <xs:documentation>Inland,Total Währung,Gemeinden,Ungedeckt</xs:documentation>
        </xs:annotation>
      </xs:element>
      <xs:element name="I.T.GEM.GED" type="xs:double">
        <xs:annotation>
          <xs:documentation>Inland,Total Währung,Gemeinden,Gedeckt</xs:documentation>
        </xs:annotation>
      </xs:element>
      <xs:element name="I.T.SOZ.T" type="xs:double">
        <xs:annotation>
          <xs:documentation>Inland,Total Währung,Sozialversicherungen,Total Deckung</xs:documentation>
        </xs:annotation>
      </xs:element>
      <xs:element name="I.T.SOZ.UNG" type="xs:double">
        <xs:annotation>
          <xs:documentation>Inland,Total Währung,Sozialversicherungen,Ungedeckt</xs:documentation>
        </xs:annotation>
      </xs:element>
      <xs:element name="I.T.SOZ.GED" type="xs:double">
        <xs:annotation>
          <xs:documentation>Inland,Total Währung,Sozialversicherungen,Gedeckt</xs:documentation>
        </xs:annotation>
      </xs:element>
      <xs:element name="I.T.PHA.T" type="xs:double">
        <xs:annotation>
          <xs:documentation>Inland,Total Währung,Private Haushalte,Total Deckung</xs:documentation>
        </xs:annotation>
      </xs:element>
      <xs:element name="I.T.PHA.UNG" type="xs:double">
        <xs:annotation>
          <xs:documentation>Inland,Total Währung,Private Haushalte,Ungedeckt</xs:documentation>
        </xs:annotation>
      </xs:element>
      <xs:element name="I.T.PHA.GED" type="xs:double">
        <xs:annotation>
          <xs:documentation>Inland,Total Währung,Private Haushalte,Gedeckt</xs:documentation>
        </xs:annotation>
      </xs:element>
      <xs:element name="I.T.POE.T" type="xs:double">
        <xs:annotation>
          <xs:documentation>Inland,Total Währung,Private Organisationen ohne Erwerbszweck,Total Deckung</xs:documentation>
        </xs:annotation>
      </xs:element>
      <xs:element name="I.T.POE.UNG" type="xs:double">
        <xs:annotation>
          <xs:documentation>Inland,Total Währung,Private Organisationen ohne Erwerbszweck,Ungedeckt</xs:documentation>
        </xs:annotation>
      </xs:element>
      <xs:element name="I.T.POE.GED" type="xs:double">
        <xs:annotation>
          <xs:documentation>Inland,Total Währung,Private Organisationen ohne Erwerbszweck,Gedeckt</xs:documentation>
        </xs:annotation>
      </xs:element>
      <xs:element name="I.T.U.T" type="xs:double">
        <xs:annotation>
          <xs:documentation>Inland,Total Währung,Keinem Sektor zuordenbare Positionen,Total Deckung</xs:documentation>
        </xs:annotation>
      </xs:element>
      <xs:element name="I.T.U.UNG" type="xs:double">
        <xs:annotation>
          <xs:documentation>Inland,Total Währung,Keinem Sektor zuordenbare Positionen,Ungedeckt</xs:documentation>
        </xs:annotation>
      </xs:element>
      <xs:element name="I.T.U.GED" type="xs:double">
        <xs:annotation>
          <xs:documentation>Inland,Total Währung,Keinem Sektor zuordenbare Positionen,Gedeckt</xs:documentation>
        </xs:annotation>
      </xs:element>
      <xs:element name="I.CHF.T.T" type="xs:double">
        <xs:annotation>
          <xs:documentation>Inland,Schweizer Franken,Total Sektorale Gliederung nach ESVG,Total Deckung</xs:documentation>
        </xs:annotation>
      </xs:element>
      <xs:element name="I.CHF.T.UNG" type="xs:double">
        <xs:annotation>
          <xs:documentation>Inland,Schweizer Franken,Total Sektorale Gliederung nach ESVG,Ungedeckt</xs:documentation>
        </xs:annotation>
      </xs:element>
      <xs:element name="I.CHF.T.GED" type="xs:double">
        <xs:annotation>
          <xs:documentation>Inland,Schweizer Franken,Total Sektorale Gliederung nach ESVG,Gedeckt</xs:documentation>
        </xs:annotation>
      </xs:element>
      <xs:element name="I.CHF.NFU.T" type="xs:double">
        <xs:annotation>
          <xs:documentation>Inland,Schweizer Franken,Nichtfinanzielle Unternehmen,Total Deckung</xs:documentation>
        </xs:annotation>
      </xs:element>
      <xs:element name="I.CHF.NFU.UNG" type="xs:double">
        <xs:annotation>
          <xs:documentation>Inland,Schweizer Franken,Nichtfinanzielle Unternehmen,Ungedeckt</xs:documentation>
        </xs:annotation>
      </xs:element>
      <xs:element name="I.CHF.NFU.GED" type="xs:double">
        <xs:annotation>
          <xs:documentation>Inland,Schweizer Franken,Nichtfinanzielle Unternehmen,Gedeckt</xs:documentation>
        </xs:annotation>
      </xs:element>
      <xs:element name="I.CHF.FUN.T" type="xs:double">
        <xs:annotation>
          <xs:documentation>Inland,Schweizer Franken,Finanzielle Unternehmen,Total Deckung</xs:documentation>
        </xs:annotation>
      </xs:element>
      <xs:element name="I.CHF.FUN.UNG" type="xs:double">
        <xs:annotation>
          <xs:documentation>Inland,Schweizer Franken,Finanzielle Unternehmen,Ungedeckt</xs:documentation>
        </xs:annotation>
      </xs:element>
      <xs:element name="I.CHF.FUN.GED" type="xs:double">
        <xs:annotation>
          <xs:documentation>Inland,Schweizer Franken,Finanzielle Unternehmen,Gedeckt</xs:documentation>
        </xs:annotation>
      </xs:element>
      <xs:element name="I.CHF.FVW.T" type="xs:double">
        <xs:annotation>
          <xs:documentation>Inland,Schweizer Franken,Finanzierungs- und Vermögensverwaltungsinstitutionen,Total Deckung</xs:documentation>
        </xs:annotation>
      </xs:element>
      <xs:element name="I.CHF.FVW.UNG" type="xs:double">
        <xs:annotation>
          <xs:documentation>Inland,Schweizer Franken,Finanzierungs- und Vermögensverwaltungsinstitutionen,Ungedeckt</xs:documentation>
        </xs:annotation>
      </xs:element>
      <xs:element name="I.CHF.FVW.GED" type="xs:double">
        <xs:annotation>
          <xs:documentation>Inland,Schweizer Franken,Finanzierungs- und Vermögensverwaltungsinstitutionen,Gedeckt</xs:documentation>
        </xs:annotation>
      </xs:element>
      <xs:element name="I.CHF.KAI.T" type="xs:double">
        <xs:annotation>
          <xs:documentation>Inland,Schweizer Franken,Kollektivanlageinstitutionen gemäss KAG,Total Deckung</xs:documentation>
        </xs:annotation>
      </xs:element>
      <xs:element name="I.CHF.KAI.UNG" type="xs:double">
        <xs:annotation>
          <xs:documentation>Inland,Schweizer Franken,Kollektivanlageinstitutionen gemäss KAG,Ungedeckt</xs:documentation>
        </xs:annotation>
      </xs:element>
      <xs:element name="I.CHF.KAI.GED" type="xs:double">
        <xs:annotation>
          <xs:documentation>Inland,Schweizer Franken,Kollektivanlageinstitutionen gemäss KAG,Gedeckt</xs:documentation>
        </xs:annotation>
      </xs:element>
      <xs:element name="I.CHF.VPK.T" type="xs:double">
        <xs:annotation>
          <xs:documentation>Inland,Schweizer Franken,Versicherungen und Pensionskassen,Total Deckung</xs:documentation>
        </xs:annotation>
      </xs:element>
      <xs:element name="I.CHF.VPK.UNG" type="xs:double">
        <xs:annotation>
          <xs:documentation>Inland,Schweizer Franken,Versicherungen und Pensionskassen,Ungedeckt</xs:documentation>
        </xs:annotation>
      </xs:element>
      <xs:element name="I.CHF.VPK.GED" type="xs:double">
        <xs:annotation>
          <xs:documentation>Inland,Schweizer Franken,Versicherungen und Pensionskassen,Gedeckt</xs:documentation>
        </xs:annotation>
      </xs:element>
      <xs:element name="I.CHF.PKA.T" type="xs:double">
        <xs:annotation>
          <xs:documentation>Inland,Schweizer Franken,Pensionskassen,Total Deckung</xs:documentation>
        </xs:annotation>
      </xs:element>
      <xs:element name="I.CHF.PKA.UNG" type="xs:double">
        <xs:annotation>
          <xs:documentation>Inland,Schweizer Franken,Pensionskassen,Ungedeckt</xs:documentation>
        </xs:annotation>
      </xs:element>
      <xs:element name="I.CHF.PKA.GED" type="xs:double">
        <xs:annotation>
          <xs:documentation>Inland,Schweizer Franken,Pensionskassen,Gedeckt</xs:documentation>
        </xs:annotation>
      </xs:element>
      <xs:element name="I.CHF.FVT.T" type="xs:double">
        <xs:annotation>
          <xs:documentation>Inland,Schweizer Franken,Mit Finanz- und Versicherungsdienstleistungen verbundene Tätigkeiten,Total Deckung</xs:documentation>
        </xs:annotation>
      </xs:element>
      <xs:element name="I.CHF.FVT.UNG" type="xs:double">
        <xs:annotation>
          <xs:documentation>Inland,Schweizer Franken,Mit Finanz- und Versicherungsdienstleistungen verbundene Tätigkeiten,Ungedeckt</xs:documentation>
        </xs:annotation>
      </xs:element>
      <xs:element name="I.CHF.FVT.GED" type="xs:double">
        <xs:annotation>
          <xs:documentation>Inland,Schweizer Franken,Mit Finanz- und Versicherungsdienstleistungen verbundene Tätigkeiten,Gedeckt</xs:documentation>
        </xs:annotation>
      </xs:element>
      <xs:element name="I.CHF.OEH.T" type="xs:double">
        <xs:annotation>
          <xs:documentation>Inland,Schweizer Franken,Öffentliche Hand,Total Deckung</xs:documentation>
        </xs:annotation>
      </xs:element>
      <xs:element name="I.CHF.OEH.UNG" type="xs:double">
        <xs:annotation>
          <xs:documentation>Inland,Schweizer Franken,Öffentliche Hand,Ungedeckt</xs:documentation>
        </xs:annotation>
      </xs:element>
      <xs:element name="I.CHF.OEH.GED" type="xs:double">
        <xs:annotation>
          <xs:documentation>Inland,Schweizer Franken,Öffentliche Hand,Gedeckt</xs:documentation>
        </xs:annotation>
      </xs:element>
      <xs:element name="I.CHF.BUN.T" type="xs:double">
        <xs:annotation>
          <xs:documentation>Inland,Schweizer Franken,Bund,Total Deckung</xs:documentation>
        </xs:annotation>
      </xs:element>
      <xs:element name="I.CHF.BUN.UNG" type="xs:double">
        <xs:annotation>
          <xs:documentation>Inland,Schweizer Franken,Bund,Ungedeckt</xs:documentation>
        </xs:annotation>
      </xs:element>
      <xs:element name="I.CHF.BUN.GED" type="xs:double">
        <xs:annotation>
          <xs:documentation>Inland,Schweizer Franken,Bund,Gedeckt</xs:documentation>
        </xs:annotation>
      </xs:element>
      <xs:element name="I.CHF.KAN.T" type="xs:double">
        <xs:annotation>
          <xs:documentation>Inland,Schweizer Franken,Kantone,Total Deckung</xs:documentation>
        </xs:annotation>
      </xs:element>
      <xs:element name="I.CHF.KAN.UNG" type="xs:double">
        <xs:annotation>
          <xs:documentation>Inland,Schweizer Franken,Kantone,Ungedeckt</xs:documentation>
        </xs:annotation>
      </xs:element>
      <xs:element name="I.CHF.KAN.GED" type="xs:double">
        <xs:annotation>
          <xs:documentation>Inland,Schweizer Franken,Kantone,Gedeckt</xs:documentation>
        </xs:annotation>
      </xs:element>
      <xs:element name="I.CHF.GEM.T" type="xs:double">
        <xs:annotation>
          <xs:documentation>Inland,Schweizer Franken,Gemeinden,Total Deckung</xs:documentation>
        </xs:annotation>
      </xs:element>
      <xs:element name="I.CHF.GEM.UNG" type="xs:double">
        <xs:annotation>
          <xs:documentation>Inland,Schweizer Franken,Gemeinden,Ungedeckt</xs:documentation>
        </xs:annotation>
      </xs:element>
      <xs:element name="I.CHF.GEM.GED" type="xs:double">
        <xs:annotation>
          <xs:documentation>Inland,Schweizer Franken,Gemeinden,Gedeckt</xs:documentation>
        </xs:annotation>
      </xs:element>
      <xs:element name="I.CHF.SOZ.T" type="xs:double">
        <xs:annotation>
          <xs:documentation>Inland,Schweizer Franken,Sozialversicherungen,Total Deckung</xs:documentation>
        </xs:annotation>
      </xs:element>
      <xs:element name="I.CHF.SOZ.UNG" type="xs:double">
        <xs:annotation>
          <xs:documentation>Inland,Schweizer Franken,Sozialversicherungen,Ungedeckt</xs:documentation>
        </xs:annotation>
      </xs:element>
      <xs:element name="I.CHF.SOZ.GED" type="xs:double">
        <xs:annotation>
          <xs:documentation>Inland,Schweizer Franken,Sozialversicherungen,Gedeckt</xs:documentation>
        </xs:annotation>
      </xs:element>
      <xs:element name="I.CHF.PHA.T" type="xs:double">
        <xs:annotation>
          <xs:documentation>Inland,Schweizer Franken,Private Haushalte,Total Deckung</xs:documentation>
        </xs:annotation>
      </xs:element>
      <xs:element name="I.CHF.PHA.UNG" type="xs:double">
        <xs:annotation>
          <xs:documentation>Inland,Schweizer Franken,Private Haushalte,Ungedeckt</xs:documentation>
        </xs:annotation>
      </xs:element>
      <xs:element name="I.CHF.PHA.GED" type="xs:double">
        <xs:annotation>
          <xs:documentation>Inland,Schweizer Franken,Private Haushalte,Gedeckt</xs:documentation>
        </xs:annotation>
      </xs:element>
      <xs:element name="I.CHF.POE.T" type="xs:double">
        <xs:annotation>
          <xs:documentation>Inland,Schweizer Franken,Private Organisationen ohne Erwerbszweck,Total Deckung</xs:documentation>
        </xs:annotation>
      </xs:element>
      <xs:element name="I.CHF.POE.UNG" type="xs:double">
        <xs:annotation>
          <xs:documentation>Inland,Schweizer Franken,Private Organisationen ohne Erwerbszweck,Ungedeckt</xs:documentation>
        </xs:annotation>
      </xs:element>
      <xs:element name="I.CHF.POE.GED" type="xs:double">
        <xs:annotation>
          <xs:documentation>Inland,Schweizer Franken,Private Organisationen ohne Erwerbszweck,Gedeckt</xs:documentation>
        </xs:annotation>
      </xs:element>
      <xs:element name="I.CHF.U.T" type="xs:double">
        <xs:annotation>
          <xs:documentation>Inland,Schweizer Franken,Keinem Sektor zuordenbare Positionen,Total Deckung</xs:documentation>
        </xs:annotation>
      </xs:element>
      <xs:element name="I.CHF.U.UNG" type="xs:double">
        <xs:annotation>
          <xs:documentation>Inland,Schweizer Franken,Keinem Sektor zuordenbare Positionen,Ungedeckt</xs:documentation>
        </xs:annotation>
      </xs:element>
      <xs:element name="I.CHF.U.GED" type="xs:double">
        <xs:annotation>
          <xs:documentation>Inland,Schweizer Franken,Keinem Sektor zuordenbare Positionen,Gedeckt</xs:documentation>
        </xs:annotation>
      </xs:element>
      <xs:element name="I.T.T" type="xs:double">
        <xs:annotation>
          <xs:documentation>Inland,Total Währung,Total Sektorale Gliederung nach ESVG</xs:documentation>
        </xs:annotation>
      </xs:element>
      <xs:element name="I.T.FUN" type="xs:double">
        <xs:annotation>
          <xs:documentation>Inland,Total Währung,Finanzielle Unternehmen</xs:documentation>
        </xs:annotation>
      </xs:element>
      <xs:element name="I.T.SNB" type="xs:double">
        <xs:annotation>
          <xs:documentation>Inland,Total Währung,Nationalbank</xs:documentation>
        </xs:annotation>
      </xs:element>
      <xs:element name="I.T.BAN" type="xs:double">
        <xs:annotation>
          <xs:documentation>Inland,Total Währung,Banken</xs:documentation>
        </xs:annotation>
      </xs:element>
      <xs:element name="I.T.OEH" type="xs:double">
        <xs:annotation>
          <xs:documentation>Inland,Total Währung,Öffentliche Hand</xs:documentation>
        </xs:annotation>
      </xs:element>
      <xs:element name="I.T.BUN" type="xs:double">
        <xs:annotation>
          <xs:documentation>Inland,Total Währung,Bund</xs:documentation>
        </xs:annotation>
      </xs:element>
      <xs:element name="I.T.U" type="xs:double">
        <xs:annotation>
          <xs:documentation>Inland,Total Währung,Keinem Sektor zuordenbare Positionen</xs:documentation>
        </xs:annotation>
      </xs:element>
      <xs:element name="I.CHF.T" type="xs:double">
        <xs:annotation>
          <xs:documentation>Inland,Schweizer Franken,Total Sektorale Gliederung nach ESVG</xs:documentation>
        </xs:annotation>
      </xs:element>
      <xs:element name="I.CHF.FUN" type="xs:double">
        <xs:annotation>
          <xs:documentation>Inland,Schweizer Franken,Finanzielle Unternehmen</xs:documentation>
        </xs:annotation>
      </xs:element>
      <xs:element name="I.CHF.SNB" type="xs:double">
        <xs:annotation>
          <xs:documentation>Inland,Schweizer Franken,Nationalbank</xs:documentation>
        </xs:annotation>
      </xs:element>
      <xs:element name="I.CHF.BAN" type="xs:double">
        <xs:annotation>
          <xs:documentation>Inland,Schweizer Franken,Banken</xs:documentation>
        </xs:annotation>
      </xs:element>
      <xs:element name="I.CHF.OEH" type="xs:double">
        <xs:annotation>
          <xs:documentation>Inland,Schweizer Franken,Öffentliche Hand</xs:documentation>
        </xs:annotation>
      </xs:element>
      <xs:element name="I.CHF.BUN" type="xs:double">
        <xs:annotation>
          <xs:documentation>Inland,Schweizer Franken,Bund</xs:documentation>
        </xs:annotation>
      </xs:element>
      <xs:element name="I.T.NFU" type="xs:double">
        <xs:annotation>
          <xs:documentation>Inland,Total Währung,Nichtfinanzielle Unternehmen</xs:documentation>
        </xs:annotation>
      </xs:element>
      <xs:element name="I.T.FVW" type="xs:double">
        <xs:annotation>
          <xs:documentation>Inland,Total Währung,Finanzierungs- und Vermögensverwaltungsinstitutionen</xs:documentation>
        </xs:annotation>
      </xs:element>
      <xs:element name="I.T.KAI" type="xs:double">
        <xs:annotation>
          <xs:documentation>Inland,Total Währung,Kollektivanlageinstitutionen gemäss KAG</xs:documentation>
        </xs:annotation>
      </xs:element>
      <xs:element name="I.T.VPK" type="xs:double">
        <xs:annotation>
          <xs:documentation>Inland,Total Währung,Versicherungen und Pensionskassen</xs:documentation>
        </xs:annotation>
      </xs:element>
      <xs:element name="I.T.PKA" type="xs:double">
        <xs:annotation>
          <xs:documentation>Inland,Total Währung,Pensionskassen</xs:documentation>
        </xs:annotation>
      </xs:element>
      <xs:element name="I.T.FVT" type="xs:double">
        <xs:annotation>
          <xs:documentation>Inland,Total Währung,Mit Finanz- und Versicherungsdienstleistungen verbundene Tätigkeiten</xs:documentation>
        </xs:annotation>
      </xs:element>
      <xs:element name="I.T.KAN" type="xs:double">
        <xs:annotation>
          <xs:documentation>Inland,Total Währung,Kantone</xs:documentation>
        </xs:annotation>
      </xs:element>
      <xs:element name="I.T.GEM" type="xs:double">
        <xs:annotation>
          <xs:documentation>Inland,Total Währung,Gemeinden</xs:documentation>
        </xs:annotation>
      </xs:element>
      <xs:element name="I.T.SOZ" type="xs:double">
        <xs:annotation>
          <xs:documentation>Inland,Total Währung,Sozialversicherungen</xs:documentation>
        </xs:annotation>
      </xs:element>
      <xs:element name="I.T.PHA" type="xs:double">
        <xs:annotation>
          <xs:documentation>Inland,Total Währung,Private Haushalte</xs:documentation>
        </xs:annotation>
      </xs:element>
      <xs:element name="I.T.POE" type="xs:double">
        <xs:annotation>
          <xs:documentation>Inland,Total Währung,Private Organisationen ohne Erwerbszweck</xs:documentation>
        </xs:annotation>
      </xs:element>
      <xs:element name="I.CHF.NFU" type="xs:double">
        <xs:annotation>
          <xs:documentation>Inland,Schweizer Franken,Nichtfinanzielle Unternehmen</xs:documentation>
        </xs:annotation>
      </xs:element>
      <xs:element name="I.CHF.FVW" type="xs:double">
        <xs:annotation>
          <xs:documentation>Inland,Schweizer Franken,Finanzierungs- und Vermögensverwaltungsinstitutionen</xs:documentation>
        </xs:annotation>
      </xs:element>
      <xs:element name="I.CHF.KAI" type="xs:double">
        <xs:annotation>
          <xs:documentation>Inland,Schweizer Franken,Kollektivanlageinstitutionen gemäss KAG</xs:documentation>
        </xs:annotation>
      </xs:element>
      <xs:element name="I.CHF.VPK" type="xs:double">
        <xs:annotation>
          <xs:documentation>Inland,Schweizer Franken,Versicherungen und Pensionskassen</xs:documentation>
        </xs:annotation>
      </xs:element>
      <xs:element name="I.CHF.PKA" type="xs:double">
        <xs:annotation>
          <xs:documentation>Inland,Schweizer Franken,Pensionskassen</xs:documentation>
        </xs:annotation>
      </xs:element>
      <xs:element name="I.CHF.FVT" type="xs:double">
        <xs:annotation>
          <xs:documentation>Inland,Schweizer Franken,Mit Finanz- und Versicherungsdienstleistungen verbundene Tätigkeiten</xs:documentation>
        </xs:annotation>
      </xs:element>
      <xs:element name="I.CHF.KAN" type="xs:double">
        <xs:annotation>
          <xs:documentation>Inland,Schweizer Franken,Kantone</xs:documentation>
        </xs:annotation>
      </xs:element>
      <xs:element name="I.CHF.GEM" type="xs:double">
        <xs:annotation>
          <xs:documentation>Inland,Schweizer Franken,Gemeinden</xs:documentation>
        </xs:annotation>
      </xs:element>
      <xs:element name="I.CHF.SOZ" type="xs:double">
        <xs:annotation>
          <xs:documentation>Inland,Schweizer Franken,Sozialversicherungen</xs:documentation>
        </xs:annotation>
      </xs:element>
      <xs:element name="I.CHF.PHA" type="xs:double">
        <xs:annotation>
          <xs:documentation>Inland,Schweizer Franken,Private Haushalte</xs:documentation>
        </xs:annotation>
      </xs:element>
      <xs:element name="I.CHF.POE" type="xs:double">
        <xs:annotation>
          <xs:documentation>Inland,Schweizer Franken,Private Organisationen ohne Erwerbszweck</xs:documentation>
        </xs:annotation>
      </xs:element>
      <xs:element name="I.CHF.U" type="xs:double">
        <xs:annotation>
          <xs:documentation>Inland,Schweizer Franken,Keinem Sektor zuordenbare Positionen</xs:documentation>
        </xs:annotation>
      </xs:element>
      <xs:element name="I.T.T.ASI" type="xs:double">
        <xs:annotation>
          <xs:documentation>Inland,Total Währung,Total Sektorale Gliederung nach ESVG,Auf Sicht</xs:documentation>
        </xs:annotation>
      </xs:element>
      <xs:element name="I.T.T.KUE" type="xs:double">
        <xs:annotation>
          <xs:documentation>Inland,Total Währung,Total Sektorale Gliederung nach ESVG,Kündbar</xs:documentation>
        </xs:annotation>
      </xs:element>
      <xs:element name="I.T.T.RLZ" type="xs:double">
        <xs:annotation>
          <xs:documentation>Inland,Total Währung,Total Sektorale Gliederung nach ESVG,Mit Restlaufzeit</xs:documentation>
        </xs:annotation>
      </xs:element>
      <xs:element name="I.T.FUN.ASI" type="xs:double">
        <xs:annotation>
          <xs:documentation>Inland,Total Währung,Finanzielle Unternehmen,Auf Sicht</xs:documentation>
        </xs:annotation>
      </xs:element>
      <xs:element name="I.T.FUN.KUE" type="xs:double">
        <xs:annotation>
          <xs:documentation>Inland,Total Währung,Finanzielle Unternehmen,Kündbar</xs:documentation>
        </xs:annotation>
      </xs:element>
      <xs:element name="I.T.FUN.RLZ" type="xs:double">
        <xs:annotation>
          <xs:documentation>Inland,Total Währung,Finanzielle Unternehmen,Mit Restlaufzeit</xs:documentation>
        </xs:annotation>
      </xs:element>
      <xs:element name="I.T.SNB.T" type="xs:double">
        <xs:annotation>
          <xs:documentation>Inland,Total Währung,Nationalbank,Total Fälligkeit</xs:documentation>
        </xs:annotation>
      </xs:element>
      <xs:element name="I.T.SNB.ASI" type="xs:double">
        <xs:annotation>
          <xs:documentation>Inland,Total Währung,Nationalbank,Auf Sicht</xs:documentation>
        </xs:annotation>
      </xs:element>
      <xs:element name="I.T.SNB.KUE" type="xs:double">
        <xs:annotation>
          <xs:documentation>Inland,Total Währung,Nationalbank,Kündbar</xs:documentation>
        </xs:annotation>
      </xs:element>
      <xs:element name="I.T.SNB.RLZ" type="xs:double">
        <xs:annotation>
          <xs:documentation>Inland,Total Währung,Nationalbank,Mit Restlaufzeit</xs:documentation>
        </xs:annotation>
      </xs:element>
      <xs:element name="I.T.BAN.T" type="xs:double">
        <xs:annotation>
          <xs:documentation>Inland,Total Währung,Banken,Total Fälligkeit</xs:documentation>
        </xs:annotation>
      </xs:element>
      <xs:element name="I.T.BAN.ASI" type="xs:double">
        <xs:annotation>
          <xs:documentation>Inland,Total Währung,Banken,Auf Sicht</xs:documentation>
        </xs:annotation>
      </xs:element>
      <xs:element name="I.T.BAN.KUE" type="xs:double">
        <xs:annotation>
          <xs:documentation>Inland,Total Währung,Banken,Kündbar</xs:documentation>
        </xs:annotation>
      </xs:element>
      <xs:element name="I.T.BAN.RLZ" type="xs:double">
        <xs:annotation>
          <xs:documentation>Inland,Total Währung,Banken,Mit Restlaufzeit</xs:documentation>
        </xs:annotation>
      </xs:element>
      <xs:element name="I.T.FVT.ASI" type="xs:double">
        <xs:annotation>
          <xs:documentation>Inland,Total Währung,Mit Finanz- und Versicherungsdienstleistungen verbundene Tätigkeiten,Auf Sicht</xs:documentation>
        </xs:annotation>
      </xs:element>
      <xs:element name="I.T.FVT.KUE" type="xs:double">
        <xs:annotation>
          <xs:documentation>Inland,Total Währung,Mit Finanz- und Versicherungsdienstleistungen verbundene Tätigkeiten,Kündbar</xs:documentation>
        </xs:annotation>
      </xs:element>
      <xs:element name="I.T.FVT.RLZ" type="xs:double">
        <xs:annotation>
          <xs:documentation>Inland,Total Währung,Mit Finanz- und Versicherungsdienstleistungen verbundene Tätigkeiten,Mit Restlaufzeit</xs:documentation>
        </xs:annotation>
      </xs:element>
      <xs:element name="I.CHF.T.ASI" type="xs:double">
        <xs:annotation>
          <xs:documentation>Inland,Schweizer Franken,Total Sektorale Gliederung nach ESVG,Auf Sicht</xs:documentation>
        </xs:annotation>
      </xs:element>
      <xs:element name="I.CHF.T.KUE" type="xs:double">
        <xs:annotation>
          <xs:documentation>Inland,Schweizer Franken,Total Sektorale Gliederung nach ESVG,Kündbar</xs:documentation>
        </xs:annotation>
      </xs:element>
      <xs:element name="I.CHF.T.RLZ" type="xs:double">
        <xs:annotation>
          <xs:documentation>Inland,Schweizer Franken,Total Sektorale Gliederung nach ESVG,Mit Restlaufzeit</xs:documentation>
        </xs:annotation>
      </xs:element>
      <xs:element name="I.CHF.FUN.ASI" type="xs:double">
        <xs:annotation>
          <xs:documentation>Inland,Schweizer Franken,Finanzielle Unternehmen,Auf Sicht</xs:documentation>
        </xs:annotation>
      </xs:element>
      <xs:element name="I.CHF.FUN.KUE" type="xs:double">
        <xs:annotation>
          <xs:documentation>Inland,Schweizer Franken,Finanzielle Unternehmen,Kündbar</xs:documentation>
        </xs:annotation>
      </xs:element>
      <xs:element name="I.CHF.FUN.RLZ" type="xs:double">
        <xs:annotation>
          <xs:documentation>Inland,Schweizer Franken,Finanzielle Unternehmen,Mit Restlaufzeit</xs:documentation>
        </xs:annotation>
      </xs:element>
      <xs:element name="I.CHF.SNB.T" type="xs:double">
        <xs:annotation>
          <xs:documentation>Inland,Schweizer Franken,Nationalbank,Total Fälligkeit</xs:documentation>
        </xs:annotation>
      </xs:element>
      <xs:element name="I.CHF.SNB.ASI" type="xs:double">
        <xs:annotation>
          <xs:documentation>Inland,Schweizer Franken,Nationalbank,Auf Sicht</xs:documentation>
        </xs:annotation>
      </xs:element>
      <xs:element name="I.CHF.SNB.KUE" type="xs:double">
        <xs:annotation>
          <xs:documentation>Inland,Schweizer Franken,Nationalbank,Kündbar</xs:documentation>
        </xs:annotation>
      </xs:element>
      <xs:element name="I.CHF.SNB.RLZ" type="xs:double">
        <xs:annotation>
          <xs:documentation>Inland,Schweizer Franken,Nationalbank,Mit Restlaufzeit</xs:documentation>
        </xs:annotation>
      </xs:element>
      <xs:element name="I.CHF.BAN.T" type="xs:double">
        <xs:annotation>
          <xs:documentation>Inland,Schweizer Franken,Banken,Total Fälligkeit</xs:documentation>
        </xs:annotation>
      </xs:element>
      <xs:element name="I.CHF.BAN.ASI" type="xs:double">
        <xs:annotation>
          <xs:documentation>Inland,Schweizer Franken,Banken,Auf Sicht</xs:documentation>
        </xs:annotation>
      </xs:element>
      <xs:element name="I.CHF.BAN.KUE" type="xs:double">
        <xs:annotation>
          <xs:documentation>Inland,Schweizer Franken,Banken,Kündbar</xs:documentation>
        </xs:annotation>
      </xs:element>
      <xs:element name="I.CHF.BAN.RLZ" type="xs:double">
        <xs:annotation>
          <xs:documentation>Inland,Schweizer Franken,Banken,Mit Restlaufzeit</xs:documentation>
        </xs:annotation>
      </xs:element>
      <xs:element name="I.CHF.FVT.ASI" type="xs:double">
        <xs:annotation>
          <xs:documentation>Inland,Schweizer Franken,Mit Finanz- und Versicherungsdienstleistungen verbundene Tätigkeiten,Auf Sicht</xs:documentation>
        </xs:annotation>
      </xs:element>
      <xs:element name="I.CHF.FVT.KUE" type="xs:double">
        <xs:annotation>
          <xs:documentation>Inland,Schweizer Franken,Mit Finanz- und Versicherungsdienstleistungen verbundene Tätigkeiten,Kündbar</xs:documentation>
        </xs:annotation>
      </xs:element>
      <xs:element name="I.CHF.FVT.RLZ" type="xs:double">
        <xs:annotation>
          <xs:documentation>Inland,Schweizer Franken,Mit Finanz- und Versicherungsdienstleistungen verbundene Tätigkeiten,Mit Restlaufzeit</xs:documentation>
        </xs:annotation>
      </xs:element>
    </xs:schema>
  </Schema>
  <Schema ID="metaDataSchemaId">
    <xs:schema xmlns:xs="http://www.w3.org/2001/XMLSchema" xmlns="" elementFormDefault="qualified">
      <xs:element name="Report" type="Type_Report"/>
      <xs:complexType name="Type_Report">
        <xs:all>
          <xs:element name="Revision" type="xs:string" fixed="2"/>
          <xs:element name="Language" type="xs:string" fixed="de"/>
          <xs:element name="TechNumber" type="xs:string" fixed="5"/>
        </xs:all>
      </xs:complexType>
    </xs:schema>
  </Schema>
  <Map ID="1" Name="Report" RootElement="Report" SchemaID="schemaId" ShowImportExportValidationErrors="true" AutoFit="false" Append="false" PreserveSortAFLayout="true" PreserveFormat="true"/>
  <Map ID="2" Name="MetaData" RootElement="Report" SchemaID="metaDataSchemaId" ShowImportExportValidationErrors="true" AutoFit="false" Append="false" PreserveSortAFLayout="true" PreserveFormat="true"/>
</MapInfo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10" Target="calcChain.xml" Type="http://schemas.openxmlformats.org/officeDocument/2006/relationships/calcChain"/><Relationship Id="rId11" Target="../customXml/item1.xml" Type="http://schemas.openxmlformats.org/officeDocument/2006/relationships/customXml"/><Relationship Id="rId12" Target="../customXml/item2.xml" Type="http://schemas.openxmlformats.org/officeDocument/2006/relationships/customXml"/><Relationship Id="rId13" Target="../customXml/item3.xml" Type="http://schemas.openxmlformats.org/officeDocument/2006/relationships/customXml"/><Relationship Id="rId14" Target="../customXml/item4.xml" Type="http://schemas.openxmlformats.org/officeDocument/2006/relationships/customXml"/><Relationship Id="rId15" Target="xmlMaps.xml" Type="http://schemas.openxmlformats.org/officeDocument/2006/relationships/xmlMaps"/><Relationship Id="rId16" Target="worksheets/sheet9.xml" Type="http://schemas.openxmlformats.org/officeDocument/2006/relationships/worksheet"/><Relationship Id="rId17" Target="worksheets/sheet10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theme/theme1.xml" Type="http://schemas.openxmlformats.org/officeDocument/2006/relationships/theme"/><Relationship Id="rId8" Target="styles.xml" Type="http://schemas.openxmlformats.org/officeDocument/2006/relationships/styles"/><Relationship Id="rId9" Target="sharedStrings.xml" Type="http://schemas.openxmlformats.org/officeDocument/2006/relationships/sharedStrings"/></Relationships>
</file>

<file path=xl/drawings/_rels/vmlDrawing1.vml.rels><?xml version="1.0" encoding="UTF-8" standalone="no"?><Relationships xmlns="http://schemas.openxmlformats.org/package/2006/relationships"><Relationship Id="rId1" Target="../media/image1.wmf" Type="http://schemas.openxmlformats.org/officeDocument/2006/relationships/image"/></Relationships>
</file>

<file path=xl/drawings/_rels/vmlDrawing2.vml.rels><?xml version="1.0" encoding="UTF-8" standalone="no"?><Relationships xmlns="http://schemas.openxmlformats.org/package/2006/relationships"><Relationship Id="rId1" Target="../media/image2.wmf" Type="http://schemas.openxmlformats.org/officeDocument/2006/relationships/image"/></Relationships>
</file>

<file path=xl/drawings/_rels/vmlDrawing3.vml.rels><?xml version="1.0" encoding="UTF-8" standalone="no"?><Relationships xmlns="http://schemas.openxmlformats.org/package/2006/relationships"><Relationship Id="rId1" Target="../media/image2.wmf" Type="http://schemas.openxmlformats.org/officeDocument/2006/relationships/image"/></Relationships>
</file>

<file path=xl/drawings/_rels/vmlDrawing4.vml.rels><?xml version="1.0" encoding="UTF-8" standalone="no"?><Relationships xmlns="http://schemas.openxmlformats.org/package/2006/relationships"><Relationship Id="rId1" Target="../media/image2.wmf" Type="http://schemas.openxmlformats.org/officeDocument/2006/relationships/image"/></Relationships>
</file>

<file path=xl/drawings/_rels/vmlDrawing5.vml.rels><?xml version="1.0" encoding="UTF-8" standalone="no"?><Relationships xmlns="http://schemas.openxmlformats.org/package/2006/relationships"><Relationship Id="rId1" Target="../media/image2.wmf" Type="http://schemas.openxmlformats.org/officeDocument/2006/relationships/image"/></Relationships>
</file>

<file path=xl/drawings/_rels/vmlDrawing6.vml.rels><?xml version="1.0" encoding="UTF-8" standalone="no"?><Relationships xmlns="http://schemas.openxmlformats.org/package/2006/relationships"><Relationship Id="rId1" Target="../media/image2.wmf" Type="http://schemas.openxmlformats.org/officeDocument/2006/relationships/image"/></Relationships>
</file>

<file path=xl/drawings/drawing1.xml><?xml version="1.0" encoding="utf-8"?>
<xdr:wsDr xmlns:xdr="http://schemas.openxmlformats.org/drawingml/2006/spreadsheetDrawing"/>
</file>

<file path=xl/drawings/drawing2.xml><?xml version="1.0" encoding="utf-8"?>
<xdr:wsDr xmlns:xdr="http://schemas.openxmlformats.org/drawingml/2006/spreadsheetDrawing"/>
</file>

<file path=xl/drawings/drawing3.xml><?xml version="1.0" encoding="utf-8"?>
<xdr:wsDr xmlns:xdr="http://schemas.openxmlformats.org/drawingml/2006/spreadsheetDrawing"/>
</file>

<file path=xl/drawings/drawing4.xml><?xml version="1.0" encoding="utf-8"?>
<xdr:wsDr xmlns:xdr="http://schemas.openxmlformats.org/drawingml/2006/spreadsheetDrawing"/>
</file>

<file path=xl/drawings/drawing5.xml><?xml version="1.0" encoding="utf-8"?>
<xdr:wsDr xmlns:xdr="http://schemas.openxmlformats.org/drawingml/2006/spreadsheetDrawing"/>
</file>

<file path=xl/tables/tableSingleCells1.xml><?xml version="1.0" encoding="utf-8"?>
<singleXmlCells xmlns="http://schemas.openxmlformats.org/spreadsheetml/2006/main">
  <singleXmlCell id="124" r="H1" connectionId="0">
    <xmlCellPr id="124" uniqueName="_Report_SubjectId">
      <xmlPr mapId="1" xpath="/Report/SubjectId" xmlDataType="string"/>
    </xmlCellPr>
  </singleXmlCell>
  <singleXmlCell id="125" r="H2" connectionId="0">
    <xmlCellPr id="125" uniqueName="_Report_ReferDate">
      <xmlPr mapId="1" xpath="/Report/ReferDate" xmlDataType="date"/>
    </xmlCellPr>
  </singleXmlCell>
  <singleXmlCell id="171" r="B3" connectionId="0">
    <xmlCellPr id="171" uniqueName="_Report_Version">
      <xmlPr mapId="1" xpath="/Report/Version" xmlDataType="string"/>
    </xmlCellPr>
  </singleXmlCell>
  <singleXmlCell id="172" r="B1" connectionId="0">
    <xmlCellPr id="172" uniqueName="_Report_ReportName">
      <xmlPr mapId="1" xpath="/Report/ReportName" xmlDataType="string"/>
    </xmlCellPr>
  </singleXmlCell>
  <singleXmlCell id="1574" r="B4" connectionId="0">
    <xmlCellPr id="1574" uniqueName="_Report_Revision">
      <xmlPr mapId="2" xpath="/Report/Revision" xmlDataType="string"/>
    </xmlCellPr>
  </singleXmlCell>
  <singleXmlCell id="1575" r="B5" connectionId="0">
    <xmlCellPr id="1575" uniqueName="_Report_Language">
      <xmlPr mapId="2" xpath="/Report/Language" xmlDataType="string"/>
    </xmlCellPr>
  </singleXmlCell>
  <singleXmlCell id="1576" r="B6" connectionId="0">
    <xmlCellPr id="1576" uniqueName="_Report_TechNumber">
      <xmlPr mapId="2" xpath="/Report/TechNumber" xmlDataType="string"/>
    </xmlCellPr>
  </singleXmlCell>
</singleXmlCells>
</file>

<file path=xl/tables/tableSingleCells2.xml><?xml version="1.0" encoding="utf-8"?>
<singleXmlCells xmlns="http://schemas.openxmlformats.org/spreadsheetml/2006/main">
  <singleXmlCell id="1" r="X48" connectionId="0">
    <xmlCellPr id="1" uniqueName="_Report_Observations_BIL.AKT.AUA.NML_I.T.SOZ">
      <xmlPr mapId="1" xpath="/Report/Observations/BIL.AKT.AUA.NML/I.T.SOZ" xmlDataType="double"/>
    </xmlCellPr>
  </singleXmlCell>
  <singleXmlCell id="2" r="X49" connectionId="0">
    <xmlCellPr id="2" uniqueName="_Report_Observations_BIL.AKT.TOT_I.T.SOZ">
      <xmlPr mapId="1" xpath="/Report/Observations/BIL.AKT.TOT/I.T.SOZ" xmlDataType="double"/>
    </xmlCellPr>
  </singleXmlCell>
  <singleXmlCell id="3" r="X47" connectionId="0">
    <xmlCellPr id="3" uniqueName="_Report_Observations_BIL.AKT.AUA_I.T.SOZ">
      <xmlPr mapId="1" xpath="/Report/Observations/BIL.AKT.AUA/I.T.SOZ" xmlDataType="double"/>
    </xmlCellPr>
  </singleXmlCell>
  <singleXmlCell id="4" r="X40" connectionId="0">
    <xmlCellPr id="4" uniqueName="_Report_Observations_BIL.AKT.FAN.GMP_I.T.SOZ">
      <xmlPr mapId="1" xpath="/Report/Observations/BIL.AKT.FAN.GMP/I.T.SOZ" xmlDataType="double"/>
    </xmlCellPr>
  </singleXmlCell>
  <singleXmlCell id="5" r="X41" connectionId="0">
    <xmlCellPr id="5" uniqueName="_Report_Observations_BIL.AKT.FAN.OBL_I.T.SOZ">
      <xmlPr mapId="1" xpath="/Report/Observations/BIL.AKT.FAN.OBL/I.T.SOZ" xmlDataType="double"/>
    </xmlCellPr>
  </singleXmlCell>
  <singleXmlCell id="8" r="X39" connectionId="0">
    <xmlCellPr id="8" uniqueName="_Report_Observations_BIL.AKT.FAN_I.T.SOZ">
      <xmlPr mapId="1" xpath="/Report/Observations/BIL.AKT.FAN/I.T.SOZ" xmlDataType="double"/>
    </xmlCellPr>
  </singleXmlCell>
  <singleXmlCell id="9" r="X37" connectionId="0">
    <xmlCellPr id="9" uniqueName="_Report_Observations_BIL.AKT.WBW_I.T.SOZ">
      <xmlPr mapId="1" xpath="/Report/Observations/BIL.AKT.WBW/I.T.SOZ" xmlDataType="double"/>
    </xmlCellPr>
  </singleXmlCell>
  <singleXmlCell id="10" r="X38" connectionId="0">
    <xmlCellPr id="10" uniqueName="_Report_Observations_BIL.AKT.FFV_I.T.SOZ">
      <xmlPr mapId="1" xpath="/Report/Observations/BIL.AKT.FFV/I.T.SOZ" xmlDataType="double"/>
    </xmlCellPr>
  </singleXmlCell>
  <singleXmlCell id="11" r="X33" connectionId="0">
    <xmlCellPr id="11" uniqueName="_Report_Observations_BIL.AKT.HGE.OBL_I.T.SOZ">
      <xmlPr mapId="1" xpath="/Report/Observations/BIL.AKT.HGE.OBL/I.T.SOZ" xmlDataType="double"/>
    </xmlCellPr>
  </singleXmlCell>
  <singleXmlCell id="12" r="X31" connectionId="0">
    <xmlCellPr id="12" uniqueName="_Report_Observations_BIL.AKT.HGE_I.T.SOZ">
      <xmlPr mapId="1" xpath="/Report/Observations/BIL.AKT.HGE/I.T.SOZ" xmlDataType="double"/>
    </xmlCellPr>
  </singleXmlCell>
  <singleXmlCell id="13" r="X32" connectionId="0">
    <xmlCellPr id="13" uniqueName="_Report_Observations_BIL.AKT.HGE.GMP_I.T.SOZ">
      <xmlPr mapId="1" xpath="/Report/Observations/BIL.AKT.HGE.GMP/I.T.SOZ" xmlDataType="double"/>
    </xmlCellPr>
  </singleXmlCell>
  <singleXmlCell id="15" r="X30" connectionId="0">
    <xmlCellPr id="15" uniqueName="_Report_Observations_BIL.AKT.HYP_I.T.SOZ">
      <xmlPr mapId="1" xpath="/Report/Observations/BIL.AKT.HYP/I.T.SOZ" xmlDataType="double"/>
    </xmlCellPr>
  </singleXmlCell>
  <singleXmlCell id="34" r="T29" connectionId="0">
    <xmlCellPr id="34" uniqueName="_Report_Observations_BIL.AKT.FKU_I.T.OEH.GED">
      <xmlPr mapId="1" xpath="/Report/Observations/BIL.AKT.FKU/I.T.OEH.GED" xmlDataType="double"/>
    </xmlCellPr>
  </singleXmlCell>
  <singleXmlCell id="35" r="T28" connectionId="0">
    <xmlCellPr id="35" uniqueName="_Report_Observations_BIL.AKT.FKU_I.T.OEH.UNG">
      <xmlPr mapId="1" xpath="/Report/Observations/BIL.AKT.FKU/I.T.OEH.UNG" xmlDataType="double"/>
    </xmlCellPr>
  </singleXmlCell>
  <singleXmlCell id="39" r="T27" connectionId="0">
    <xmlCellPr id="39" uniqueName="_Report_Observations_BIL.AKT.FKU_I.T.OEH.T">
      <xmlPr mapId="1" xpath="/Report/Observations/BIL.AKT.FKU/I.T.OEH.T" xmlDataType="double"/>
    </xmlCellPr>
  </singleXmlCell>
  <singleXmlCell id="42" r="T26" connectionId="0">
    <xmlCellPr id="42" uniqueName="_Report_Observations_BIL.AKT.WFG_I.T.OEH">
      <xmlPr mapId="1" xpath="/Report/Observations/BIL.AKT.WFG/I.T.OEH" xmlDataType="double"/>
    </xmlCellPr>
  </singleXmlCell>
  <singleXmlCell id="44" r="T21" connectionId="0">
    <xmlCellPr id="44" uniqueName="_Report_Observations_BIL.AKT.FMI_I.T.OEH">
      <xmlPr mapId="1" xpath="/Report/Observations/BIL.AKT.FMI/I.T.OEH" xmlDataType="double"/>
    </xmlCellPr>
  </singleXmlCell>
  <singleXmlCell id="61" r="K29" connectionId="0">
    <xmlCellPr id="61" uniqueName="_Report_Observations_BIL.AKT.FKU_I.T.NFU.GED">
      <xmlPr mapId="1" xpath="/Report/Observations/BIL.AKT.FKU/I.T.NFU.GED" xmlDataType="double"/>
    </xmlCellPr>
  </singleXmlCell>
  <singleXmlCell id="65" r="K26" connectionId="0">
    <xmlCellPr id="65" uniqueName="_Report_Observations_BIL.AKT.WFG_I.T.NFU">
      <xmlPr mapId="1" xpath="/Report/Observations/BIL.AKT.WFG/I.T.NFU" xmlDataType="double"/>
    </xmlCellPr>
  </singleXmlCell>
  <singleXmlCell id="66" r="K28" connectionId="0">
    <xmlCellPr id="66" uniqueName="_Report_Observations_BIL.AKT.FKU_I.T.NFU.UNG">
      <xmlPr mapId="1" xpath="/Report/Observations/BIL.AKT.FKU/I.T.NFU.UNG" xmlDataType="double"/>
    </xmlCellPr>
  </singleXmlCell>
  <singleXmlCell id="67" r="K27" connectionId="0">
    <xmlCellPr id="67" uniqueName="_Report_Observations_BIL.AKT.FKU_I.T.NFU.T">
      <xmlPr mapId="1" xpath="/Report/Observations/BIL.AKT.FKU/I.T.NFU.T" xmlDataType="double"/>
    </xmlCellPr>
  </singleXmlCell>
  <singleXmlCell id="85" r="K48" connectionId="0">
    <xmlCellPr id="85" uniqueName="_Report_Observations_BIL.AKT.AUA.NML_I.T.NFU">
      <xmlPr mapId="1" xpath="/Report/Observations/BIL.AKT.AUA.NML/I.T.NFU" xmlDataType="double"/>
    </xmlCellPr>
  </singleXmlCell>
  <singleXmlCell id="86" r="K47" connectionId="0">
    <xmlCellPr id="86" uniqueName="_Report_Observations_BIL.AKT.AUA_I.T.NFU">
      <xmlPr mapId="1" xpath="/Report/Observations/BIL.AKT.AUA/I.T.NFU" xmlDataType="double"/>
    </xmlCellPr>
  </singleXmlCell>
  <singleXmlCell id="87" r="K49" connectionId="0">
    <xmlCellPr id="87" uniqueName="_Report_Observations_BIL.AKT.TOT_I.T.NFU">
      <xmlPr mapId="1" xpath="/Report/Observations/BIL.AKT.TOT/I.T.NFU" xmlDataType="double"/>
    </xmlCellPr>
  </singleXmlCell>
  <singleXmlCell id="88" r="K46" connectionId="0">
    <xmlCellPr id="88" uniqueName="_Report_Observations_BIL.AKT.BET_I.T.NFU">
      <xmlPr mapId="1" xpath="/Report/Observations/BIL.AKT.BET/I.T.NFU" xmlDataType="double"/>
    </xmlCellPr>
  </singleXmlCell>
  <singleXmlCell id="89" r="K40" connectionId="0">
    <xmlCellPr id="89" uniqueName="_Report_Observations_BIL.AKT.FAN.GMP_I.T.NFU">
      <xmlPr mapId="1" xpath="/Report/Observations/BIL.AKT.FAN.GMP/I.T.NFU" xmlDataType="double"/>
    </xmlCellPr>
  </singleXmlCell>
  <singleXmlCell id="90" r="K42" connectionId="0">
    <xmlCellPr id="90" uniqueName="_Report_Observations_BIL.AKT.FAN.AKT_I.T.NFU">
      <xmlPr mapId="1" xpath="/Report/Observations/BIL.AKT.FAN.AKT/I.T.NFU" xmlDataType="double"/>
    </xmlCellPr>
  </singleXmlCell>
  <singleXmlCell id="91" r="K41" connectionId="0">
    <xmlCellPr id="91" uniqueName="_Report_Observations_BIL.AKT.FAN.OBL_I.T.NFU">
      <xmlPr mapId="1" xpath="/Report/Observations/BIL.AKT.FAN.OBL/I.T.NFU" xmlDataType="double"/>
    </xmlCellPr>
  </singleXmlCell>
  <singleXmlCell id="106" r="K37" connectionId="0">
    <xmlCellPr id="106" uniqueName="_Report_Observations_BIL.AKT.WBW_I.T.NFU">
      <xmlPr mapId="1" xpath="/Report/Observations/BIL.AKT.WBW/I.T.NFU" xmlDataType="double"/>
    </xmlCellPr>
  </singleXmlCell>
  <singleXmlCell id="107" r="K39" connectionId="0">
    <xmlCellPr id="107" uniqueName="_Report_Observations_BIL.AKT.FAN_I.T.NFU">
      <xmlPr mapId="1" xpath="/Report/Observations/BIL.AKT.FAN/I.T.NFU" xmlDataType="double"/>
    </xmlCellPr>
  </singleXmlCell>
  <singleXmlCell id="108" r="K38" connectionId="0">
    <xmlCellPr id="108" uniqueName="_Report_Observations_BIL.AKT.FFV_I.T.NFU">
      <xmlPr mapId="1" xpath="/Report/Observations/BIL.AKT.FFV/I.T.NFU" xmlDataType="double"/>
    </xmlCellPr>
  </singleXmlCell>
  <singleXmlCell id="110" r="K33" connectionId="0">
    <xmlCellPr id="110" uniqueName="_Report_Observations_BIL.AKT.HGE.OBL_I.T.NFU">
      <xmlPr mapId="1" xpath="/Report/Observations/BIL.AKT.HGE.OBL/I.T.NFU" xmlDataType="double"/>
    </xmlCellPr>
  </singleXmlCell>
  <singleXmlCell id="111" r="K32" connectionId="0">
    <xmlCellPr id="111" uniqueName="_Report_Observations_BIL.AKT.HGE.GMP_I.T.NFU">
      <xmlPr mapId="1" xpath="/Report/Observations/BIL.AKT.HGE.GMP/I.T.NFU" xmlDataType="double"/>
    </xmlCellPr>
  </singleXmlCell>
  <singleXmlCell id="112" r="K34" connectionId="0">
    <xmlCellPr id="112" uniqueName="_Report_Observations_BIL.AKT.HGE.AKT_I.T.NFU">
      <xmlPr mapId="1" xpath="/Report/Observations/BIL.AKT.HGE.AKT/I.T.NFU" xmlDataType="double"/>
    </xmlCellPr>
  </singleXmlCell>
  <singleXmlCell id="113" r="K31" connectionId="0">
    <xmlCellPr id="113" uniqueName="_Report_Observations_BIL.AKT.HGE_I.T.NFU">
      <xmlPr mapId="1" xpath="/Report/Observations/BIL.AKT.HGE/I.T.NFU" xmlDataType="double"/>
    </xmlCellPr>
  </singleXmlCell>
  <singleXmlCell id="114" r="K30" connectionId="0">
    <xmlCellPr id="114" uniqueName="_Report_Observations_BIL.AKT.HYP_I.T.NFU">
      <xmlPr mapId="1" xpath="/Report/Observations/BIL.AKT.HYP/I.T.NFU" xmlDataType="double"/>
    </xmlCellPr>
  </singleXmlCell>
  <singleXmlCell id="131" r="X28" connectionId="0">
    <xmlCellPr id="131" uniqueName="_Report_Observations_BIL.AKT.FKU_I.T.SOZ.UNG">
      <xmlPr mapId="1" xpath="/Report/Observations/BIL.AKT.FKU/I.T.SOZ.UNG" xmlDataType="double"/>
    </xmlCellPr>
  </singleXmlCell>
  <singleXmlCell id="132" r="X29" connectionId="0">
    <xmlCellPr id="132" uniqueName="_Report_Observations_BIL.AKT.FKU_I.T.SOZ.GED">
      <xmlPr mapId="1" xpath="/Report/Observations/BIL.AKT.FKU/I.T.SOZ.GED" xmlDataType="double"/>
    </xmlCellPr>
  </singleXmlCell>
  <singleXmlCell id="133" r="X26" connectionId="0">
    <xmlCellPr id="133" uniqueName="_Report_Observations_BIL.AKT.WFG_I.T.SOZ">
      <xmlPr mapId="1" xpath="/Report/Observations/BIL.AKT.WFG/I.T.SOZ" xmlDataType="double"/>
    </xmlCellPr>
  </singleXmlCell>
  <singleXmlCell id="134" r="X27" connectionId="0">
    <xmlCellPr id="134" uniqueName="_Report_Observations_BIL.AKT.FKU_I.T.SOZ.T">
      <xmlPr mapId="1" xpath="/Report/Observations/BIL.AKT.FKU/I.T.SOZ.T" xmlDataType="double"/>
    </xmlCellPr>
  </singleXmlCell>
  <singleXmlCell id="155" r="O29" connectionId="0">
    <xmlCellPr id="155" uniqueName="_Report_Observations_BIL.AKT.FKU_I.T.FVW.GED">
      <xmlPr mapId="1" xpath="/Report/Observations/BIL.AKT.FKU/I.T.FVW.GED" xmlDataType="double"/>
    </xmlCellPr>
  </singleXmlCell>
  <singleXmlCell id="156" r="O26" connectionId="0">
    <xmlCellPr id="156" uniqueName="_Report_Observations_BIL.AKT.WFG_I.T.FVW">
      <xmlPr mapId="1" xpath="/Report/Observations/BIL.AKT.WFG/I.T.FVW" xmlDataType="double"/>
    </xmlCellPr>
  </singleXmlCell>
  <singleXmlCell id="158" r="O28" connectionId="0">
    <xmlCellPr id="158" uniqueName="_Report_Observations_BIL.AKT.FKU_I.T.FVW.UNG">
      <xmlPr mapId="1" xpath="/Report/Observations/BIL.AKT.FKU/I.T.FVW.UNG" xmlDataType="double"/>
    </xmlCellPr>
  </singleXmlCell>
  <singleXmlCell id="159" r="O27" connectionId="0">
    <xmlCellPr id="159" uniqueName="_Report_Observations_BIL.AKT.FKU_I.T.FVW.T">
      <xmlPr mapId="1" xpath="/Report/Observations/BIL.AKT.FKU/I.T.FVW.T" xmlDataType="double"/>
    </xmlCellPr>
  </singleXmlCell>
  <singleXmlCell id="181" r="O48" connectionId="0">
    <xmlCellPr id="181" uniqueName="_Report_Observations_BIL.AKT.AUA.NML_I.T.FVW">
      <xmlPr mapId="1" xpath="/Report/Observations/BIL.AKT.AUA.NML/I.T.FVW" xmlDataType="double"/>
    </xmlCellPr>
  </singleXmlCell>
  <singleXmlCell id="183" r="O47" connectionId="0">
    <xmlCellPr id="183" uniqueName="_Report_Observations_BIL.AKT.AUA_I.T.FVW">
      <xmlPr mapId="1" xpath="/Report/Observations/BIL.AKT.AUA/I.T.FVW" xmlDataType="double"/>
    </xmlCellPr>
  </singleXmlCell>
  <singleXmlCell id="186" r="O49" connectionId="0">
    <xmlCellPr id="186" uniqueName="_Report_Observations_BIL.AKT.TOT_I.T.FVW">
      <xmlPr mapId="1" xpath="/Report/Observations/BIL.AKT.TOT/I.T.FVW" xmlDataType="double"/>
    </xmlCellPr>
  </singleXmlCell>
  <singleXmlCell id="188" r="O43" connectionId="0">
    <xmlCellPr id="188" uniqueName="_Report_Observations_BIL.AKT.FAN.AKA_I.T.FVW">
      <xmlPr mapId="1" xpath="/Report/Observations/BIL.AKT.FAN.AKA/I.T.FVW" xmlDataType="double"/>
    </xmlCellPr>
  </singleXmlCell>
  <singleXmlCell id="190" r="O46" connectionId="0">
    <xmlCellPr id="190" uniqueName="_Report_Observations_BIL.AKT.BET_I.T.FVW">
      <xmlPr mapId="1" xpath="/Report/Observations/BIL.AKT.BET/I.T.FVW" xmlDataType="double"/>
    </xmlCellPr>
  </singleXmlCell>
  <singleXmlCell id="193" r="O40" connectionId="0">
    <xmlCellPr id="193" uniqueName="_Report_Observations_BIL.AKT.FAN.GMP_I.T.FVW">
      <xmlPr mapId="1" xpath="/Report/Observations/BIL.AKT.FAN.GMP/I.T.FVW" xmlDataType="double"/>
    </xmlCellPr>
  </singleXmlCell>
  <singleXmlCell id="195" r="O42" connectionId="0">
    <xmlCellPr id="195" uniqueName="_Report_Observations_BIL.AKT.FAN.AKT_I.T.FVW">
      <xmlPr mapId="1" xpath="/Report/Observations/BIL.AKT.FAN.AKT/I.T.FVW" xmlDataType="double"/>
    </xmlCellPr>
  </singleXmlCell>
  <singleXmlCell id="197" r="O41" connectionId="0">
    <xmlCellPr id="197" uniqueName="_Report_Observations_BIL.AKT.FAN.OBL_I.T.FVW">
      <xmlPr mapId="1" xpath="/Report/Observations/BIL.AKT.FAN.OBL/I.T.FVW" xmlDataType="double"/>
    </xmlCellPr>
  </singleXmlCell>
  <singleXmlCell id="202" r="O37" connectionId="0">
    <xmlCellPr id="202" uniqueName="_Report_Observations_BIL.AKT.WBW_I.T.FVW">
      <xmlPr mapId="1" xpath="/Report/Observations/BIL.AKT.WBW/I.T.FVW" xmlDataType="double"/>
    </xmlCellPr>
  </singleXmlCell>
  <singleXmlCell id="205" r="O39" connectionId="0">
    <xmlCellPr id="205" uniqueName="_Report_Observations_BIL.AKT.FAN_I.T.FVW">
      <xmlPr mapId="1" xpath="/Report/Observations/BIL.AKT.FAN/I.T.FVW" xmlDataType="double"/>
    </xmlCellPr>
  </singleXmlCell>
  <singleXmlCell id="207" r="O38" connectionId="0">
    <xmlCellPr id="207" uniqueName="_Report_Observations_BIL.AKT.FFV_I.T.FVW">
      <xmlPr mapId="1" xpath="/Report/Observations/BIL.AKT.FFV/I.T.FVW" xmlDataType="double"/>
    </xmlCellPr>
  </singleXmlCell>
  <singleXmlCell id="209" r="O33" connectionId="0">
    <xmlCellPr id="209" uniqueName="_Report_Observations_BIL.AKT.HGE.OBL_I.T.FVW">
      <xmlPr mapId="1" xpath="/Report/Observations/BIL.AKT.HGE.OBL/I.T.FVW" xmlDataType="double"/>
    </xmlCellPr>
  </singleXmlCell>
  <singleXmlCell id="211" r="O32" connectionId="0">
    <xmlCellPr id="211" uniqueName="_Report_Observations_BIL.AKT.HGE.GMP_I.T.FVW">
      <xmlPr mapId="1" xpath="/Report/Observations/BIL.AKT.HGE.GMP/I.T.FVW" xmlDataType="double"/>
    </xmlCellPr>
  </singleXmlCell>
  <singleXmlCell id="213" r="O35" connectionId="0">
    <xmlCellPr id="213" uniqueName="_Report_Observations_BIL.AKT.HGE.AKA_I.T.FVW">
      <xmlPr mapId="1" xpath="/Report/Observations/BIL.AKT.HGE.AKA/I.T.FVW" xmlDataType="double"/>
    </xmlCellPr>
  </singleXmlCell>
  <singleXmlCell id="215" r="O34" connectionId="0">
    <xmlCellPr id="215" uniqueName="_Report_Observations_BIL.AKT.HGE.AKT_I.T.FVW">
      <xmlPr mapId="1" xpath="/Report/Observations/BIL.AKT.HGE.AKT/I.T.FVW" xmlDataType="double"/>
    </xmlCellPr>
  </singleXmlCell>
  <singleXmlCell id="220" r="O31" connectionId="0">
    <xmlCellPr id="220" uniqueName="_Report_Observations_BIL.AKT.HGE_I.T.FVW">
      <xmlPr mapId="1" xpath="/Report/Observations/BIL.AKT.HGE/I.T.FVW" xmlDataType="double"/>
    </xmlCellPr>
  </singleXmlCell>
  <singleXmlCell id="223" r="O30" connectionId="0">
    <xmlCellPr id="223" uniqueName="_Report_Observations_BIL.AKT.HYP_I.T.FVW">
      <xmlPr mapId="1" xpath="/Report/Observations/BIL.AKT.HYP/I.T.FVW" xmlDataType="double"/>
    </xmlCellPr>
  </singleXmlCell>
  <singleXmlCell id="301" r="S29" connectionId="0">
    <xmlCellPr id="301" uniqueName="_Report_Observations_BIL.AKT.FKU_I.T.FVT.GED">
      <xmlPr mapId="1" xpath="/Report/Observations/BIL.AKT.FKU/I.T.FVT.GED" xmlDataType="double"/>
    </xmlCellPr>
  </singleXmlCell>
  <singleXmlCell id="304" r="S26" connectionId="0">
    <xmlCellPr id="304" uniqueName="_Report_Observations_BIL.AKT.WFG_I.T.FVT">
      <xmlPr mapId="1" xpath="/Report/Observations/BIL.AKT.WFG/I.T.FVT" xmlDataType="double"/>
    </xmlCellPr>
  </singleXmlCell>
  <singleXmlCell id="305" r="S25" connectionId="0">
    <xmlCellPr id="305" uniqueName="_Report_Observations_BIL.AKT.FBA_I.T.FVT.RLZ">
      <xmlPr mapId="1" xpath="/Report/Observations/BIL.AKT.FBA/I.T.FVT.RLZ" xmlDataType="double"/>
    </xmlCellPr>
  </singleXmlCell>
  <singleXmlCell id="306" r="S28" connectionId="0">
    <xmlCellPr id="306" uniqueName="_Report_Observations_BIL.AKT.FKU_I.T.FVT.UNG">
      <xmlPr mapId="1" xpath="/Report/Observations/BIL.AKT.FKU/I.T.FVT.UNG" xmlDataType="double"/>
    </xmlCellPr>
  </singleXmlCell>
  <singleXmlCell id="309" r="S27" connectionId="0">
    <xmlCellPr id="309" uniqueName="_Report_Observations_BIL.AKT.FKU_I.T.FVT.T">
      <xmlPr mapId="1" xpath="/Report/Observations/BIL.AKT.FKU/I.T.FVT.T" xmlDataType="double"/>
    </xmlCellPr>
  </singleXmlCell>
  <singleXmlCell id="310" r="S22" connectionId="0">
    <xmlCellPr id="310" uniqueName="_Report_Observations_BIL.AKT.FBA_I.T.FVT.T">
      <xmlPr mapId="1" xpath="/Report/Observations/BIL.AKT.FBA/I.T.FVT.T" xmlDataType="double"/>
    </xmlCellPr>
  </singleXmlCell>
  <singleXmlCell id="311" r="S24" connectionId="0">
    <xmlCellPr id="311" uniqueName="_Report_Observations_BIL.AKT.FBA_I.T.FVT.KUE">
      <xmlPr mapId="1" xpath="/Report/Observations/BIL.AKT.FBA/I.T.FVT.KUE" xmlDataType="double"/>
    </xmlCellPr>
  </singleXmlCell>
  <singleXmlCell id="312" r="S23" connectionId="0">
    <xmlCellPr id="312" uniqueName="_Report_Observations_BIL.AKT.FBA_I.T.FVT.ASI">
      <xmlPr mapId="1" xpath="/Report/Observations/BIL.AKT.FBA/I.T.FVT.ASI" xmlDataType="double"/>
    </xmlCellPr>
  </singleXmlCell>
  <singleXmlCell id="331" r="S48" connectionId="0">
    <xmlCellPr id="331" uniqueName="_Report_Observations_BIL.AKT.AUA.NML_I.T.FVT">
      <xmlPr mapId="1" xpath="/Report/Observations/BIL.AKT.AUA.NML/I.T.FVT" xmlDataType="double"/>
    </xmlCellPr>
  </singleXmlCell>
  <singleXmlCell id="332" r="S47" connectionId="0">
    <xmlCellPr id="332" uniqueName="_Report_Observations_BIL.AKT.AUA_I.T.FVT">
      <xmlPr mapId="1" xpath="/Report/Observations/BIL.AKT.AUA/I.T.FVT" xmlDataType="double"/>
    </xmlCellPr>
  </singleXmlCell>
  <singleXmlCell id="333" r="S49" connectionId="0">
    <xmlCellPr id="333" uniqueName="_Report_Observations_BIL.AKT.TOT_I.T.FVT">
      <xmlPr mapId="1" xpath="/Report/Observations/BIL.AKT.TOT/I.T.FVT" xmlDataType="double"/>
    </xmlCellPr>
  </singleXmlCell>
  <singleXmlCell id="336" r="S46" connectionId="0">
    <xmlCellPr id="336" uniqueName="_Report_Observations_BIL.AKT.BET_I.T.FVT">
      <xmlPr mapId="1" xpath="/Report/Observations/BIL.AKT.BET/I.T.FVT" xmlDataType="double"/>
    </xmlCellPr>
  </singleXmlCell>
  <singleXmlCell id="337" r="S40" connectionId="0">
    <xmlCellPr id="337" uniqueName="_Report_Observations_BIL.AKT.FAN.GMP_I.T.FVT">
      <xmlPr mapId="1" xpath="/Report/Observations/BIL.AKT.FAN.GMP/I.T.FVT" xmlDataType="double"/>
    </xmlCellPr>
  </singleXmlCell>
  <singleXmlCell id="339" r="S42" connectionId="0">
    <xmlCellPr id="339" uniqueName="_Report_Observations_BIL.AKT.FAN.AKT_I.T.FVT">
      <xmlPr mapId="1" xpath="/Report/Observations/BIL.AKT.FAN.AKT/I.T.FVT" xmlDataType="double"/>
    </xmlCellPr>
  </singleXmlCell>
  <singleXmlCell id="341" r="S41" connectionId="0">
    <xmlCellPr id="341" uniqueName="_Report_Observations_BIL.AKT.FAN.OBL_I.T.FVT">
      <xmlPr mapId="1" xpath="/Report/Observations/BIL.AKT.FAN.OBL/I.T.FVT" xmlDataType="double"/>
    </xmlCellPr>
  </singleXmlCell>
  <singleXmlCell id="343" r="S37" connectionId="0">
    <xmlCellPr id="343" uniqueName="_Report_Observations_BIL.AKT.WBW_I.T.FVT">
      <xmlPr mapId="1" xpath="/Report/Observations/BIL.AKT.WBW/I.T.FVT" xmlDataType="double"/>
    </xmlCellPr>
  </singleXmlCell>
  <singleXmlCell id="344" r="S39" connectionId="0">
    <xmlCellPr id="344" uniqueName="_Report_Observations_BIL.AKT.FAN_I.T.FVT">
      <xmlPr mapId="1" xpath="/Report/Observations/BIL.AKT.FAN/I.T.FVT" xmlDataType="double"/>
    </xmlCellPr>
  </singleXmlCell>
  <singleXmlCell id="345" r="S38" connectionId="0">
    <xmlCellPr id="345" uniqueName="_Report_Observations_BIL.AKT.FFV_I.T.FVT">
      <xmlPr mapId="1" xpath="/Report/Observations/BIL.AKT.FFV/I.T.FVT" xmlDataType="double"/>
    </xmlCellPr>
  </singleXmlCell>
  <singleXmlCell id="346" r="S33" connectionId="0">
    <xmlCellPr id="346" uniqueName="_Report_Observations_BIL.AKT.HGE.OBL_I.T.FVT">
      <xmlPr mapId="1" xpath="/Report/Observations/BIL.AKT.HGE.OBL/I.T.FVT" xmlDataType="double"/>
    </xmlCellPr>
  </singleXmlCell>
  <singleXmlCell id="348" r="S32" connectionId="0">
    <xmlCellPr id="348" uniqueName="_Report_Observations_BIL.AKT.HGE.GMP_I.T.FVT">
      <xmlPr mapId="1" xpath="/Report/Observations/BIL.AKT.HGE.GMP/I.T.FVT" xmlDataType="double"/>
    </xmlCellPr>
  </singleXmlCell>
  <singleXmlCell id="349" r="S34" connectionId="0">
    <xmlCellPr id="349" uniqueName="_Report_Observations_BIL.AKT.HGE.AKT_I.T.FVT">
      <xmlPr mapId="1" xpath="/Report/Observations/BIL.AKT.HGE.AKT/I.T.FVT" xmlDataType="double"/>
    </xmlCellPr>
  </singleXmlCell>
  <singleXmlCell id="352" r="S31" connectionId="0">
    <xmlCellPr id="352" uniqueName="_Report_Observations_BIL.AKT.HGE_I.T.FVT">
      <xmlPr mapId="1" xpath="/Report/Observations/BIL.AKT.HGE/I.T.FVT" xmlDataType="double"/>
    </xmlCellPr>
  </singleXmlCell>
  <singleXmlCell id="354" r="S30" connectionId="0">
    <xmlCellPr id="354" uniqueName="_Report_Observations_BIL.AKT.HYP_I.T.FVT">
      <xmlPr mapId="1" xpath="/Report/Observations/BIL.AKT.HYP/I.T.FVT" xmlDataType="double"/>
    </xmlCellPr>
  </singleXmlCell>
  <singleXmlCell id="451" r="AA42" connectionId="0">
    <xmlCellPr id="451" uniqueName="_Report_Observations_BIL.AKT.FAN.AKT_I.T.U">
      <xmlPr mapId="1" xpath="/Report/Observations/BIL.AKT.FAN.AKT/I.T.U" xmlDataType="double"/>
    </xmlCellPr>
  </singleXmlCell>
  <singleXmlCell id="454" r="AA44" connectionId="0">
    <xmlCellPr id="454" uniqueName="_Report_Observations_BIL.AKT.FAN.EDM_I.T.U">
      <xmlPr mapId="1" xpath="/Report/Observations/BIL.AKT.FAN.EDM/I.T.U" xmlDataType="double"/>
    </xmlCellPr>
  </singleXmlCell>
  <singleXmlCell id="456" r="AA45" connectionId="0">
    <xmlCellPr id="456" uniqueName="_Report_Observations_BIL.AKT.FAN.LIS_I.T.U">
      <xmlPr mapId="1" xpath="/Report/Observations/BIL.AKT.FAN.LIS/I.T.U" xmlDataType="double"/>
    </xmlCellPr>
  </singleXmlCell>
  <singleXmlCell id="458" r="AA46" connectionId="0">
    <xmlCellPr id="458" uniqueName="_Report_Observations_BIL.AKT.BET_I.T.U">
      <xmlPr mapId="1" xpath="/Report/Observations/BIL.AKT.BET/I.T.U" xmlDataType="double"/>
    </xmlCellPr>
  </singleXmlCell>
  <singleXmlCell id="460" r="AA47" connectionId="0">
    <xmlCellPr id="460" uniqueName="_Report_Observations_BIL.AKT.AUA_I.T.U">
      <xmlPr mapId="1" xpath="/Report/Observations/BIL.AKT.AUA/I.T.U" xmlDataType="double"/>
    </xmlCellPr>
  </singleXmlCell>
  <singleXmlCell id="462" r="AA48" connectionId="0">
    <xmlCellPr id="462" uniqueName="_Report_Observations_BIL.AKT.AUA.NML_I.T.U">
      <xmlPr mapId="1" xpath="/Report/Observations/BIL.AKT.AUA.NML/I.T.U" xmlDataType="double"/>
    </xmlCellPr>
  </singleXmlCell>
  <singleXmlCell id="463" r="AA49" connectionId="0">
    <xmlCellPr id="463" uniqueName="_Report_Observations_BIL.AKT.TOT_I.T.U">
      <xmlPr mapId="1" xpath="/Report/Observations/BIL.AKT.TOT/I.T.U" xmlDataType="double"/>
    </xmlCellPr>
  </singleXmlCell>
  <singleXmlCell id="468" r="U28" connectionId="0">
    <xmlCellPr id="468" uniqueName="_Report_Observations_BIL.AKT.FKU_I.T.BUN.UNG">
      <xmlPr mapId="1" xpath="/Report/Observations/BIL.AKT.FKU/I.T.BUN.UNG" xmlDataType="double"/>
    </xmlCellPr>
  </singleXmlCell>
  <singleXmlCell id="472" r="U27" connectionId="0">
    <xmlCellPr id="472" uniqueName="_Report_Observations_BIL.AKT.FKU_I.T.BUN.T">
      <xmlPr mapId="1" xpath="/Report/Observations/BIL.AKT.FKU/I.T.BUN.T" xmlDataType="double"/>
    </xmlCellPr>
  </singleXmlCell>
  <singleXmlCell id="475" r="U29" connectionId="0">
    <xmlCellPr id="475" uniqueName="_Report_Observations_BIL.AKT.FKU_I.T.BUN.GED">
      <xmlPr mapId="1" xpath="/Report/Observations/BIL.AKT.FKU/I.T.BUN.GED" xmlDataType="double"/>
    </xmlCellPr>
  </singleXmlCell>
  <singleXmlCell id="477" r="U26" connectionId="0">
    <xmlCellPr id="477" uniqueName="_Report_Observations_BIL.AKT.WFG_I.T.BUN">
      <xmlPr mapId="1" xpath="/Report/Observations/BIL.AKT.WFG/I.T.BUN" xmlDataType="double"/>
    </xmlCellPr>
  </singleXmlCell>
  <singleXmlCell id="480" r="U21" connectionId="0">
    <xmlCellPr id="480" uniqueName="_Report_Observations_BIL.AKT.FMI_I.T.BUN">
      <xmlPr mapId="1" xpath="/Report/Observations/BIL.AKT.FMI/I.T.BUN" xmlDataType="double"/>
    </xmlCellPr>
  </singleXmlCell>
  <singleXmlCell id="497" r="U49" connectionId="0">
    <xmlCellPr id="497" uniqueName="_Report_Observations_BIL.AKT.TOT_I.T.BUN">
      <xmlPr mapId="1" xpath="/Report/Observations/BIL.AKT.TOT/I.T.BUN" xmlDataType="double"/>
    </xmlCellPr>
  </singleXmlCell>
  <singleXmlCell id="500" r="U48" connectionId="0">
    <xmlCellPr id="500" uniqueName="_Report_Observations_BIL.AKT.AUA.NML_I.T.BUN">
      <xmlPr mapId="1" xpath="/Report/Observations/BIL.AKT.AUA.NML/I.T.BUN" xmlDataType="double"/>
    </xmlCellPr>
  </singleXmlCell>
  <singleXmlCell id="501" r="U47" connectionId="0">
    <xmlCellPr id="501" uniqueName="_Report_Observations_BIL.AKT.AUA_I.T.BUN">
      <xmlPr mapId="1" xpath="/Report/Observations/BIL.AKT.AUA/I.T.BUN" xmlDataType="double"/>
    </xmlCellPr>
  </singleXmlCell>
  <singleXmlCell id="502" r="U41" connectionId="0">
    <xmlCellPr id="502" uniqueName="_Report_Observations_BIL.AKT.FAN.OBL_I.T.BUN">
      <xmlPr mapId="1" xpath="/Report/Observations/BIL.AKT.FAN.OBL/I.T.BUN" xmlDataType="double"/>
    </xmlCellPr>
  </singleXmlCell>
  <singleXmlCell id="503" r="U40" connectionId="0">
    <xmlCellPr id="503" uniqueName="_Report_Observations_BIL.AKT.FAN.GMP_I.T.BUN">
      <xmlPr mapId="1" xpath="/Report/Observations/BIL.AKT.FAN.GMP/I.T.BUN" xmlDataType="double"/>
    </xmlCellPr>
  </singleXmlCell>
  <singleXmlCell id="511" r="U39" connectionId="0">
    <xmlCellPr id="511" uniqueName="_Report_Observations_BIL.AKT.FAN_I.T.BUN">
      <xmlPr mapId="1" xpath="/Report/Observations/BIL.AKT.FAN/I.T.BUN" xmlDataType="double"/>
    </xmlCellPr>
  </singleXmlCell>
  <singleXmlCell id="512" r="U38" connectionId="0">
    <xmlCellPr id="512" uniqueName="_Report_Observations_BIL.AKT.FFV_I.T.BUN">
      <xmlPr mapId="1" xpath="/Report/Observations/BIL.AKT.FFV/I.T.BUN" xmlDataType="double"/>
    </xmlCellPr>
  </singleXmlCell>
  <singleXmlCell id="513" r="U37" connectionId="0">
    <xmlCellPr id="513" uniqueName="_Report_Observations_BIL.AKT.WBW_I.T.BUN">
      <xmlPr mapId="1" xpath="/Report/Observations/BIL.AKT.WBW/I.T.BUN" xmlDataType="double"/>
    </xmlCellPr>
  </singleXmlCell>
  <singleXmlCell id="514" r="U31" connectionId="0">
    <xmlCellPr id="514" uniqueName="_Report_Observations_BIL.AKT.HGE_I.T.BUN">
      <xmlPr mapId="1" xpath="/Report/Observations/BIL.AKT.HGE/I.T.BUN" xmlDataType="double"/>
    </xmlCellPr>
  </singleXmlCell>
  <singleXmlCell id="515" r="U30" connectionId="0">
    <xmlCellPr id="515" uniqueName="_Report_Observations_BIL.AKT.HYP_I.T.BUN">
      <xmlPr mapId="1" xpath="/Report/Observations/BIL.AKT.HYP/I.T.BUN" xmlDataType="double"/>
    </xmlCellPr>
  </singleXmlCell>
  <singleXmlCell id="516" r="U33" connectionId="0">
    <xmlCellPr id="516" uniqueName="_Report_Observations_BIL.AKT.HGE.OBL_I.T.BUN">
      <xmlPr mapId="1" xpath="/Report/Observations/BIL.AKT.HGE.OBL/I.T.BUN" xmlDataType="double"/>
    </xmlCellPr>
  </singleXmlCell>
  <singleXmlCell id="517" r="U32" connectionId="0">
    <xmlCellPr id="517" uniqueName="_Report_Observations_BIL.AKT.HGE.GMP_I.T.BUN">
      <xmlPr mapId="1" xpath="/Report/Observations/BIL.AKT.HGE.GMP/I.T.BUN" xmlDataType="double"/>
    </xmlCellPr>
  </singleXmlCell>
  <singleXmlCell id="526" r="L47" connectionId="0">
    <xmlCellPr id="526" uniqueName="_Report_Observations_BIL.AKT.AUA_I.T.FUN">
      <xmlPr mapId="1" xpath="/Report/Observations/BIL.AKT.AUA/I.T.FUN" xmlDataType="double"/>
    </xmlCellPr>
  </singleXmlCell>
  <singleXmlCell id="527" r="L46" connectionId="0">
    <xmlCellPr id="527" uniqueName="_Report_Observations_BIL.AKT.BET_I.T.FUN">
      <xmlPr mapId="1" xpath="/Report/Observations/BIL.AKT.BET/I.T.FUN" xmlDataType="double"/>
    </xmlCellPr>
  </singleXmlCell>
  <singleXmlCell id="528" r="L49" connectionId="0">
    <xmlCellPr id="528" uniqueName="_Report_Observations_BIL.AKT.TOT_I.T.FUN">
      <xmlPr mapId="1" xpath="/Report/Observations/BIL.AKT.TOT/I.T.FUN" xmlDataType="double"/>
    </xmlCellPr>
  </singleXmlCell>
  <singleXmlCell id="529" r="L48" connectionId="0">
    <xmlCellPr id="529" uniqueName="_Report_Observations_BIL.AKT.AUA.NML_I.T.FUN">
      <xmlPr mapId="1" xpath="/Report/Observations/BIL.AKT.AUA.NML/I.T.FUN" xmlDataType="double"/>
    </xmlCellPr>
  </singleXmlCell>
  <singleXmlCell id="530" r="L43" connectionId="0">
    <xmlCellPr id="530" uniqueName="_Report_Observations_BIL.AKT.FAN.AKA_I.T.FUN">
      <xmlPr mapId="1" xpath="/Report/Observations/BIL.AKT.FAN.AKA/I.T.FUN" xmlDataType="double"/>
    </xmlCellPr>
  </singleXmlCell>
  <singleXmlCell id="531" r="L42" connectionId="0">
    <xmlCellPr id="531" uniqueName="_Report_Observations_BIL.AKT.FAN.AKT_I.T.FUN">
      <xmlPr mapId="1" xpath="/Report/Observations/BIL.AKT.FAN.AKT/I.T.FUN" xmlDataType="double"/>
    </xmlCellPr>
  </singleXmlCell>
  <singleXmlCell id="532" r="L41" connectionId="0">
    <xmlCellPr id="532" uniqueName="_Report_Observations_BIL.AKT.FAN.OBL_I.T.FUN">
      <xmlPr mapId="1" xpath="/Report/Observations/BIL.AKT.FAN.OBL/I.T.FUN" xmlDataType="double"/>
    </xmlCellPr>
  </singleXmlCell>
  <singleXmlCell id="533" r="L40" connectionId="0">
    <xmlCellPr id="533" uniqueName="_Report_Observations_BIL.AKT.FAN.GMP_I.T.FUN">
      <xmlPr mapId="1" xpath="/Report/Observations/BIL.AKT.FAN.GMP/I.T.FUN" xmlDataType="double"/>
    </xmlCellPr>
  </singleXmlCell>
  <singleXmlCell id="541" r="L39" connectionId="0">
    <xmlCellPr id="541" uniqueName="_Report_Observations_BIL.AKT.FAN_I.T.FUN">
      <xmlPr mapId="1" xpath="/Report/Observations/BIL.AKT.FAN/I.T.FUN" xmlDataType="double"/>
    </xmlCellPr>
  </singleXmlCell>
  <singleXmlCell id="545" r="L35" connectionId="0">
    <xmlCellPr id="545" uniqueName="_Report_Observations_BIL.AKT.HGE.AKA_I.T.FUN">
      <xmlPr mapId="1" xpath="/Report/Observations/BIL.AKT.HGE.AKA/I.T.FUN" xmlDataType="double"/>
    </xmlCellPr>
  </singleXmlCell>
  <singleXmlCell id="546" r="L38" connectionId="0">
    <xmlCellPr id="546" uniqueName="_Report_Observations_BIL.AKT.FFV_I.T.FUN">
      <xmlPr mapId="1" xpath="/Report/Observations/BIL.AKT.FFV/I.T.FUN" xmlDataType="double"/>
    </xmlCellPr>
  </singleXmlCell>
  <singleXmlCell id="547" r="L37" connectionId="0">
    <xmlCellPr id="547" uniqueName="_Report_Observations_BIL.AKT.WBW_I.T.FUN">
      <xmlPr mapId="1" xpath="/Report/Observations/BIL.AKT.WBW/I.T.FUN" xmlDataType="double"/>
    </xmlCellPr>
  </singleXmlCell>
  <singleXmlCell id="548" r="L32" connectionId="0">
    <xmlCellPr id="548" uniqueName="_Report_Observations_BIL.AKT.HGE.GMP_I.T.FUN">
      <xmlPr mapId="1" xpath="/Report/Observations/BIL.AKT.HGE.GMP/I.T.FUN" xmlDataType="double"/>
    </xmlCellPr>
  </singleXmlCell>
  <singleXmlCell id="549" r="L31" connectionId="0">
    <xmlCellPr id="549" uniqueName="_Report_Observations_BIL.AKT.HGE_I.T.FUN">
      <xmlPr mapId="1" xpath="/Report/Observations/BIL.AKT.HGE/I.T.FUN" xmlDataType="double"/>
    </xmlCellPr>
  </singleXmlCell>
  <singleXmlCell id="550" r="L34" connectionId="0">
    <xmlCellPr id="550" uniqueName="_Report_Observations_BIL.AKT.HGE.AKT_I.T.FUN">
      <xmlPr mapId="1" xpath="/Report/Observations/BIL.AKT.HGE.AKT/I.T.FUN" xmlDataType="double"/>
    </xmlCellPr>
  </singleXmlCell>
  <singleXmlCell id="551" r="L33" connectionId="0">
    <xmlCellPr id="551" uniqueName="_Report_Observations_BIL.AKT.HGE.OBL_I.T.FUN">
      <xmlPr mapId="1" xpath="/Report/Observations/BIL.AKT.HGE.OBL/I.T.FUN" xmlDataType="double"/>
    </xmlCellPr>
  </singleXmlCell>
  <singleXmlCell id="552" r="L30" connectionId="0">
    <xmlCellPr id="552" uniqueName="_Report_Observations_BIL.AKT.HYP_I.T.FUN">
      <xmlPr mapId="1" xpath="/Report/Observations/BIL.AKT.HYP/I.T.FUN" xmlDataType="double"/>
    </xmlCellPr>
  </singleXmlCell>
  <singleXmlCell id="570" r="Y29" connectionId="0">
    <xmlCellPr id="570" uniqueName="_Report_Observations_BIL.AKT.FKU_I.T.PHA.GED">
      <xmlPr mapId="1" xpath="/Report/Observations/BIL.AKT.FKU/I.T.PHA.GED" xmlDataType="double"/>
    </xmlCellPr>
  </singleXmlCell>
  <singleXmlCell id="573" r="Y27" connectionId="0">
    <xmlCellPr id="573" uniqueName="_Report_Observations_BIL.AKT.FKU_I.T.PHA.T">
      <xmlPr mapId="1" xpath="/Report/Observations/BIL.AKT.FKU/I.T.PHA.T" xmlDataType="double"/>
    </xmlCellPr>
  </singleXmlCell>
  <singleXmlCell id="574" r="Y28" connectionId="0">
    <xmlCellPr id="574" uniqueName="_Report_Observations_BIL.AKT.FKU_I.T.PHA.UNG">
      <xmlPr mapId="1" xpath="/Report/Observations/BIL.AKT.FKU/I.T.PHA.UNG" xmlDataType="double"/>
    </xmlCellPr>
  </singleXmlCell>
  <singleXmlCell id="575" r="Y26" connectionId="0">
    <xmlCellPr id="575" uniqueName="_Report_Observations_BIL.AKT.WFG_I.T.PHA">
      <xmlPr mapId="1" xpath="/Report/Observations/BIL.AKT.WFG/I.T.PHA" xmlDataType="double"/>
    </xmlCellPr>
  </singleXmlCell>
  <singleXmlCell id="601" r="Y49" connectionId="0">
    <xmlCellPr id="601" uniqueName="_Report_Observations_BIL.AKT.TOT_I.T.PHA">
      <xmlPr mapId="1" xpath="/Report/Observations/BIL.AKT.TOT/I.T.PHA" xmlDataType="double"/>
    </xmlCellPr>
  </singleXmlCell>
  <singleXmlCell id="602" r="Y47" connectionId="0">
    <xmlCellPr id="602" uniqueName="_Report_Observations_BIL.AKT.AUA_I.T.PHA">
      <xmlPr mapId="1" xpath="/Report/Observations/BIL.AKT.AUA/I.T.PHA" xmlDataType="double"/>
    </xmlCellPr>
  </singleXmlCell>
  <singleXmlCell id="603" r="Y48" connectionId="0">
    <xmlCellPr id="603" uniqueName="_Report_Observations_BIL.AKT.AUA.NML_I.T.PHA">
      <xmlPr mapId="1" xpath="/Report/Observations/BIL.AKT.AUA.NML/I.T.PHA" xmlDataType="double"/>
    </xmlCellPr>
  </singleXmlCell>
  <singleXmlCell id="609" r="Y38" connectionId="0">
    <xmlCellPr id="609" uniqueName="_Report_Observations_BIL.AKT.FFV_I.T.PHA">
      <xmlPr mapId="1" xpath="/Report/Observations/BIL.AKT.FFV/I.T.PHA" xmlDataType="double"/>
    </xmlCellPr>
  </singleXmlCell>
  <singleXmlCell id="610" r="Y37" connectionId="0">
    <xmlCellPr id="610" uniqueName="_Report_Observations_BIL.AKT.WBW_I.T.PHA">
      <xmlPr mapId="1" xpath="/Report/Observations/BIL.AKT.WBW/I.T.PHA" xmlDataType="double"/>
    </xmlCellPr>
  </singleXmlCell>
  <singleXmlCell id="611" r="Y30" connectionId="0">
    <xmlCellPr id="611" uniqueName="_Report_Observations_BIL.AKT.HYP_I.T.PHA">
      <xmlPr mapId="1" xpath="/Report/Observations/BIL.AKT.HYP/I.T.PHA" xmlDataType="double"/>
    </xmlCellPr>
  </singleXmlCell>
  <singleXmlCell id="616" r="P47" connectionId="0">
    <xmlCellPr id="616" uniqueName="_Report_Observations_BIL.AKT.AUA_I.T.KAI">
      <xmlPr mapId="1" xpath="/Report/Observations/BIL.AKT.AUA/I.T.KAI" xmlDataType="double"/>
    </xmlCellPr>
  </singleXmlCell>
  <singleXmlCell id="617" r="P46" connectionId="0">
    <xmlCellPr id="617" uniqueName="_Report_Observations_BIL.AKT.BET_I.T.KAI">
      <xmlPr mapId="1" xpath="/Report/Observations/BIL.AKT.BET/I.T.KAI" xmlDataType="double"/>
    </xmlCellPr>
  </singleXmlCell>
  <singleXmlCell id="618" r="P49" connectionId="0">
    <xmlCellPr id="618" uniqueName="_Report_Observations_BIL.AKT.TOT_I.T.KAI">
      <xmlPr mapId="1" xpath="/Report/Observations/BIL.AKT.TOT/I.T.KAI" xmlDataType="double"/>
    </xmlCellPr>
  </singleXmlCell>
  <singleXmlCell id="619" r="P48" connectionId="0">
    <xmlCellPr id="619" uniqueName="_Report_Observations_BIL.AKT.AUA.NML_I.T.KAI">
      <xmlPr mapId="1" xpath="/Report/Observations/BIL.AKT.AUA.NML/I.T.KAI" xmlDataType="double"/>
    </xmlCellPr>
  </singleXmlCell>
  <singleXmlCell id="620" r="P43" connectionId="0">
    <xmlCellPr id="620" uniqueName="_Report_Observations_BIL.AKT.FAN.AKA_I.T.KAI">
      <xmlPr mapId="1" xpath="/Report/Observations/BIL.AKT.FAN.AKA/I.T.KAI" xmlDataType="double"/>
    </xmlCellPr>
  </singleXmlCell>
  <singleXmlCell id="621" r="P42" connectionId="0">
    <xmlCellPr id="621" uniqueName="_Report_Observations_BIL.AKT.FAN.AKT_I.T.KAI">
      <xmlPr mapId="1" xpath="/Report/Observations/BIL.AKT.FAN.AKT/I.T.KAI" xmlDataType="double"/>
    </xmlCellPr>
  </singleXmlCell>
  <singleXmlCell id="626" r="P41" connectionId="0">
    <xmlCellPr id="626" uniqueName="_Report_Observations_BIL.AKT.FAN.OBL_I.T.KAI">
      <xmlPr mapId="1" xpath="/Report/Observations/BIL.AKT.FAN.OBL/I.T.KAI" xmlDataType="double"/>
    </xmlCellPr>
  </singleXmlCell>
  <singleXmlCell id="627" r="P40" connectionId="0">
    <xmlCellPr id="627" uniqueName="_Report_Observations_BIL.AKT.FAN.GMP_I.T.KAI">
      <xmlPr mapId="1" xpath="/Report/Observations/BIL.AKT.FAN.GMP/I.T.KAI" xmlDataType="double"/>
    </xmlCellPr>
  </singleXmlCell>
  <singleXmlCell id="628" r="P39" connectionId="0">
    <xmlCellPr id="628" uniqueName="_Report_Observations_BIL.AKT.FAN_I.T.KAI">
      <xmlPr mapId="1" xpath="/Report/Observations/BIL.AKT.FAN/I.T.KAI" xmlDataType="double"/>
    </xmlCellPr>
  </singleXmlCell>
  <singleXmlCell id="629" r="P35" connectionId="0">
    <xmlCellPr id="629" uniqueName="_Report_Observations_BIL.AKT.HGE.AKA_I.T.KAI">
      <xmlPr mapId="1" xpath="/Report/Observations/BIL.AKT.HGE.AKA/I.T.KAI" xmlDataType="double"/>
    </xmlCellPr>
  </singleXmlCell>
  <singleXmlCell id="630" r="P38" connectionId="0">
    <xmlCellPr id="630" uniqueName="_Report_Observations_BIL.AKT.FFV_I.T.KAI">
      <xmlPr mapId="1" xpath="/Report/Observations/BIL.AKT.FFV/I.T.KAI" xmlDataType="double"/>
    </xmlCellPr>
  </singleXmlCell>
  <singleXmlCell id="631" r="P37" connectionId="0">
    <xmlCellPr id="631" uniqueName="_Report_Observations_BIL.AKT.WBW_I.T.KAI">
      <xmlPr mapId="1" xpath="/Report/Observations/BIL.AKT.WBW/I.T.KAI" xmlDataType="double"/>
    </xmlCellPr>
  </singleXmlCell>
  <singleXmlCell id="632" r="P32" connectionId="0">
    <xmlCellPr id="632" uniqueName="_Report_Observations_BIL.AKT.HGE.GMP_I.T.KAI">
      <xmlPr mapId="1" xpath="/Report/Observations/BIL.AKT.HGE.GMP/I.T.KAI" xmlDataType="double"/>
    </xmlCellPr>
  </singleXmlCell>
  <singleXmlCell id="634" r="P31" connectionId="0">
    <xmlCellPr id="634" uniqueName="_Report_Observations_BIL.AKT.HGE_I.T.KAI">
      <xmlPr mapId="1" xpath="/Report/Observations/BIL.AKT.HGE/I.T.KAI" xmlDataType="double"/>
    </xmlCellPr>
  </singleXmlCell>
  <singleXmlCell id="636" r="P34" connectionId="0">
    <xmlCellPr id="636" uniqueName="_Report_Observations_BIL.AKT.HGE.AKT_I.T.KAI">
      <xmlPr mapId="1" xpath="/Report/Observations/BIL.AKT.HGE.AKT/I.T.KAI" xmlDataType="double"/>
    </xmlCellPr>
  </singleXmlCell>
  <singleXmlCell id="638" r="P33" connectionId="0">
    <xmlCellPr id="638" uniqueName="_Report_Observations_BIL.AKT.HGE.OBL_I.T.KAI">
      <xmlPr mapId="1" xpath="/Report/Observations/BIL.AKT.HGE.OBL/I.T.KAI" xmlDataType="double"/>
    </xmlCellPr>
  </singleXmlCell>
  <singleXmlCell id="642" r="P30" connectionId="0">
    <xmlCellPr id="642" uniqueName="_Report_Observations_BIL.AKT.HYP_I.T.KAI">
      <xmlPr mapId="1" xpath="/Report/Observations/BIL.AKT.HYP/I.T.KAI" xmlDataType="double"/>
    </xmlCellPr>
  </singleXmlCell>
  <singleXmlCell id="736" r="L29" connectionId="0">
    <xmlCellPr id="736" uniqueName="_Report_Observations_BIL.AKT.FKU_I.T.FUN.GED">
      <xmlPr mapId="1" xpath="/Report/Observations/BIL.AKT.FKU/I.T.FUN.GED" xmlDataType="double"/>
    </xmlCellPr>
  </singleXmlCell>
  <singleXmlCell id="737" r="L28" connectionId="0">
    <xmlCellPr id="737" uniqueName="_Report_Observations_BIL.AKT.FKU_I.T.FUN.UNG">
      <xmlPr mapId="1" xpath="/Report/Observations/BIL.AKT.FKU/I.T.FUN.UNG" xmlDataType="double"/>
    </xmlCellPr>
  </singleXmlCell>
  <singleXmlCell id="738" r="L25" connectionId="0">
    <xmlCellPr id="738" uniqueName="_Report_Observations_BIL.AKT.FBA_I.T.FUN.RLZ">
      <xmlPr mapId="1" xpath="/Report/Observations/BIL.AKT.FBA/I.T.FUN.RLZ" xmlDataType="double"/>
    </xmlCellPr>
  </singleXmlCell>
  <singleXmlCell id="740" r="L24" connectionId="0">
    <xmlCellPr id="740" uniqueName="_Report_Observations_BIL.AKT.FBA_I.T.FUN.KUE">
      <xmlPr mapId="1" xpath="/Report/Observations/BIL.AKT.FBA/I.T.FUN.KUE" xmlDataType="double"/>
    </xmlCellPr>
  </singleXmlCell>
  <singleXmlCell id="742" r="L27" connectionId="0">
    <xmlCellPr id="742" uniqueName="_Report_Observations_BIL.AKT.FKU_I.T.FUN.T">
      <xmlPr mapId="1" xpath="/Report/Observations/BIL.AKT.FKU/I.T.FUN.T" xmlDataType="double"/>
    </xmlCellPr>
  </singleXmlCell>
  <singleXmlCell id="743" r="L26" connectionId="0">
    <xmlCellPr id="743" uniqueName="_Report_Observations_BIL.AKT.WFG_I.T.FUN">
      <xmlPr mapId="1" xpath="/Report/Observations/BIL.AKT.WFG/I.T.FUN" xmlDataType="double"/>
    </xmlCellPr>
  </singleXmlCell>
  <singleXmlCell id="744" r="L21" connectionId="0">
    <xmlCellPr id="744" uniqueName="_Report_Observations_BIL.AKT.FMI_I.T.FUN">
      <xmlPr mapId="1" xpath="/Report/Observations/BIL.AKT.FMI/I.T.FUN" xmlDataType="double"/>
    </xmlCellPr>
  </singleXmlCell>
  <singleXmlCell id="745" r="L23" connectionId="0">
    <xmlCellPr id="745" uniqueName="_Report_Observations_BIL.AKT.FBA_I.T.FUN.ASI">
      <xmlPr mapId="1" xpath="/Report/Observations/BIL.AKT.FBA/I.T.FUN.ASI" xmlDataType="double"/>
    </xmlCellPr>
  </singleXmlCell>
  <singleXmlCell id="746" r="L22" connectionId="0">
    <xmlCellPr id="746" uniqueName="_Report_Observations_BIL.AKT.FBA_I.T.FUN.T">
      <xmlPr mapId="1" xpath="/Report/Observations/BIL.AKT.FBA/I.T.FUN.T" xmlDataType="double"/>
    </xmlCellPr>
  </singleXmlCell>
  <singleXmlCell id="754" r="T47" connectionId="0">
    <xmlCellPr id="754" uniqueName="_Report_Observations_BIL.AKT.AUA_I.T.OEH">
      <xmlPr mapId="1" xpath="/Report/Observations/BIL.AKT.AUA/I.T.OEH" xmlDataType="double"/>
    </xmlCellPr>
  </singleXmlCell>
  <singleXmlCell id="757" r="T49" connectionId="0">
    <xmlCellPr id="757" uniqueName="_Report_Observations_BIL.AKT.TOT_I.T.OEH">
      <xmlPr mapId="1" xpath="/Report/Observations/BIL.AKT.TOT/I.T.OEH" xmlDataType="double"/>
    </xmlCellPr>
  </singleXmlCell>
  <singleXmlCell id="758" r="T48" connectionId="0">
    <xmlCellPr id="758" uniqueName="_Report_Observations_BIL.AKT.AUA.NML_I.T.OEH">
      <xmlPr mapId="1" xpath="/Report/Observations/BIL.AKT.AUA.NML/I.T.OEH" xmlDataType="double"/>
    </xmlCellPr>
  </singleXmlCell>
  <singleXmlCell id="759" r="T41" connectionId="0">
    <xmlCellPr id="759" uniqueName="_Report_Observations_BIL.AKT.FAN.OBL_I.T.OEH">
      <xmlPr mapId="1" xpath="/Report/Observations/BIL.AKT.FAN.OBL/I.T.OEH" xmlDataType="double"/>
    </xmlCellPr>
  </singleXmlCell>
  <singleXmlCell id="760" r="T40" connectionId="0">
    <xmlCellPr id="760" uniqueName="_Report_Observations_BIL.AKT.FAN.GMP_I.T.OEH">
      <xmlPr mapId="1" xpath="/Report/Observations/BIL.AKT.FAN.GMP/I.T.OEH" xmlDataType="double"/>
    </xmlCellPr>
  </singleXmlCell>
  <singleXmlCell id="763" r="T39" connectionId="0">
    <xmlCellPr id="763" uniqueName="_Report_Observations_BIL.AKT.FAN_I.T.OEH">
      <xmlPr mapId="1" xpath="/Report/Observations/BIL.AKT.FAN/I.T.OEH" xmlDataType="double"/>
    </xmlCellPr>
  </singleXmlCell>
  <singleXmlCell id="766" r="T38" connectionId="0">
    <xmlCellPr id="766" uniqueName="_Report_Observations_BIL.AKT.FFV_I.T.OEH">
      <xmlPr mapId="1" xpath="/Report/Observations/BIL.AKT.FFV/I.T.OEH" xmlDataType="double"/>
    </xmlCellPr>
  </singleXmlCell>
  <singleXmlCell id="768" r="T37" connectionId="0">
    <xmlCellPr id="768" uniqueName="_Report_Observations_BIL.AKT.WBW_I.T.OEH">
      <xmlPr mapId="1" xpath="/Report/Observations/BIL.AKT.WBW/I.T.OEH" xmlDataType="double"/>
    </xmlCellPr>
  </singleXmlCell>
  <singleXmlCell id="770" r="T32" connectionId="0">
    <xmlCellPr id="770" uniqueName="_Report_Observations_BIL.AKT.HGE.GMP_I.T.OEH">
      <xmlPr mapId="1" xpath="/Report/Observations/BIL.AKT.HGE.GMP/I.T.OEH" xmlDataType="double"/>
    </xmlCellPr>
  </singleXmlCell>
  <singleXmlCell id="771" r="T31" connectionId="0">
    <xmlCellPr id="771" uniqueName="_Report_Observations_BIL.AKT.HGE_I.T.OEH">
      <xmlPr mapId="1" xpath="/Report/Observations/BIL.AKT.HGE/I.T.OEH" xmlDataType="double"/>
    </xmlCellPr>
  </singleXmlCell>
  <singleXmlCell id="772" r="T33" connectionId="0">
    <xmlCellPr id="772" uniqueName="_Report_Observations_BIL.AKT.HGE.OBL_I.T.OEH">
      <xmlPr mapId="1" xpath="/Report/Observations/BIL.AKT.HGE.OBL/I.T.OEH" xmlDataType="double"/>
    </xmlCellPr>
  </singleXmlCell>
  <singleXmlCell id="773" r="T30" connectionId="0">
    <xmlCellPr id="773" uniqueName="_Report_Observations_BIL.AKT.HYP_I.T.OEH">
      <xmlPr mapId="1" xpath="/Report/Observations/BIL.AKT.HYP/I.T.OEH" xmlDataType="double"/>
    </xmlCellPr>
  </singleXmlCell>
  <singleXmlCell id="815" r="AB49" connectionId="0">
    <xmlCellPr id="815" uniqueName="_Report_Observations_BIL.AKT.TOT_I.T.T">
      <xmlPr mapId="1" xpath="/Report/Observations/BIL.AKT.TOT/I.T.T" xmlDataType="double"/>
    </xmlCellPr>
  </singleXmlCell>
  <singleXmlCell id="825" r="AB41" connectionId="0">
    <xmlCellPr id="825" uniqueName="_Report_Observations_BIL.AKT.FAN.OBL_I.T.T">
      <xmlPr mapId="1" xpath="/Report/Observations/BIL.AKT.FAN.OBL/I.T.T" xmlDataType="double"/>
    </xmlCellPr>
  </singleXmlCell>
  <singleXmlCell id="828" r="AB42" connectionId="0">
    <xmlCellPr id="828" uniqueName="_Report_Observations_BIL.AKT.FAN.AKT_I.T.T">
      <xmlPr mapId="1" xpath="/Report/Observations/BIL.AKT.FAN.AKT/I.T.T" xmlDataType="double"/>
    </xmlCellPr>
  </singleXmlCell>
  <singleXmlCell id="831" r="AB43" connectionId="0">
    <xmlCellPr id="831" uniqueName="_Report_Observations_BIL.AKT.FAN.AKA_I.T.T">
      <xmlPr mapId="1" xpath="/Report/Observations/BIL.AKT.FAN.AKA/I.T.T" xmlDataType="double"/>
    </xmlCellPr>
  </singleXmlCell>
  <singleXmlCell id="834" r="AB44" connectionId="0">
    <xmlCellPr id="834" uniqueName="_Report_Observations_BIL.AKT.FAN.EDM_I.T.T">
      <xmlPr mapId="1" xpath="/Report/Observations/BIL.AKT.FAN.EDM/I.T.T" xmlDataType="double"/>
    </xmlCellPr>
  </singleXmlCell>
  <singleXmlCell id="837" r="AB45" connectionId="0">
    <xmlCellPr id="837" uniqueName="_Report_Observations_BIL.AKT.FAN.LIS_I.T.T">
      <xmlPr mapId="1" xpath="/Report/Observations/BIL.AKT.FAN.LIS/I.T.T" xmlDataType="double"/>
    </xmlCellPr>
  </singleXmlCell>
  <singleXmlCell id="839" r="AB46" connectionId="0">
    <xmlCellPr id="839" uniqueName="_Report_Observations_BIL.AKT.BET_I.T.T">
      <xmlPr mapId="1" xpath="/Report/Observations/BIL.AKT.BET/I.T.T" xmlDataType="double"/>
    </xmlCellPr>
  </singleXmlCell>
  <singleXmlCell id="841" r="AB47" connectionId="0">
    <xmlCellPr id="841" uniqueName="_Report_Observations_BIL.AKT.AUA_I.T.T">
      <xmlPr mapId="1" xpath="/Report/Observations/BIL.AKT.AUA/I.T.T" xmlDataType="double"/>
    </xmlCellPr>
  </singleXmlCell>
  <singleXmlCell id="842" r="AB48" connectionId="0">
    <xmlCellPr id="842" uniqueName="_Report_Observations_BIL.AKT.AUA.NML_I.T.T">
      <xmlPr mapId="1" xpath="/Report/Observations/BIL.AKT.AUA.NML/I.T.T" xmlDataType="double"/>
    </xmlCellPr>
  </singleXmlCell>
  <singleXmlCell id="847" r="AB40" connectionId="0">
    <xmlCellPr id="847" uniqueName="_Report_Observations_BIL.AKT.FAN.GMP_I.T.T">
      <xmlPr mapId="1" xpath="/Report/Observations/BIL.AKT.FAN.GMP/I.T.T" xmlDataType="double"/>
    </xmlCellPr>
  </singleXmlCell>
  <singleXmlCell id="849" r="P29" connectionId="0">
    <xmlCellPr id="849" uniqueName="_Report_Observations_BIL.AKT.FKU_I.T.KAI.GED">
      <xmlPr mapId="1" xpath="/Report/Observations/BIL.AKT.FKU/I.T.KAI.GED" xmlDataType="double"/>
    </xmlCellPr>
  </singleXmlCell>
  <singleXmlCell id="851" r="P28" connectionId="0">
    <xmlCellPr id="851" uniqueName="_Report_Observations_BIL.AKT.FKU_I.T.KAI.UNG">
      <xmlPr mapId="1" xpath="/Report/Observations/BIL.AKT.FKU/I.T.KAI.UNG" xmlDataType="double"/>
    </xmlCellPr>
  </singleXmlCell>
  <singleXmlCell id="856" r="P27" connectionId="0">
    <xmlCellPr id="856" uniqueName="_Report_Observations_BIL.AKT.FKU_I.T.KAI.T">
      <xmlPr mapId="1" xpath="/Report/Observations/BIL.AKT.FKU/I.T.KAI.T" xmlDataType="double"/>
    </xmlCellPr>
  </singleXmlCell>
  <singleXmlCell id="858" r="P26" connectionId="0">
    <xmlCellPr id="858" uniqueName="_Report_Observations_BIL.AKT.WFG_I.T.KAI">
      <xmlPr mapId="1" xpath="/Report/Observations/BIL.AKT.WFG/I.T.KAI" xmlDataType="double"/>
    </xmlCellPr>
  </singleXmlCell>
  <singleXmlCell id="859" r="AB38" connectionId="0">
    <xmlCellPr id="859" uniqueName="_Report_Observations_BIL.AKT.FFV_I.T.T">
      <xmlPr mapId="1" xpath="/Report/Observations/BIL.AKT.FFV/I.T.T" xmlDataType="double"/>
    </xmlCellPr>
  </singleXmlCell>
  <singleXmlCell id="860" r="AB39" connectionId="0">
    <xmlCellPr id="860" uniqueName="_Report_Observations_BIL.AKT.FAN_I.T.T">
      <xmlPr mapId="1" xpath="/Report/Observations/BIL.AKT.FAN/I.T.T" xmlDataType="double"/>
    </xmlCellPr>
  </singleXmlCell>
  <singleXmlCell id="868" r="AB30" connectionId="0">
    <xmlCellPr id="868" uniqueName="_Report_Observations_BIL.AKT.HYP_I.T.T">
      <xmlPr mapId="1" xpath="/Report/Observations/BIL.AKT.HYP/I.T.T" xmlDataType="double"/>
    </xmlCellPr>
  </singleXmlCell>
  <singleXmlCell id="869" r="AB31" connectionId="0">
    <xmlCellPr id="869" uniqueName="_Report_Observations_BIL.AKT.HGE_I.T.T">
      <xmlPr mapId="1" xpath="/Report/Observations/BIL.AKT.HGE/I.T.T" xmlDataType="double"/>
    </xmlCellPr>
  </singleXmlCell>
  <singleXmlCell id="870" r="AB32" connectionId="0">
    <xmlCellPr id="870" uniqueName="_Report_Observations_BIL.AKT.HGE.GMP_I.T.T">
      <xmlPr mapId="1" xpath="/Report/Observations/BIL.AKT.HGE.GMP/I.T.T" xmlDataType="double"/>
    </xmlCellPr>
  </singleXmlCell>
  <singleXmlCell id="871" r="AB33" connectionId="0">
    <xmlCellPr id="871" uniqueName="_Report_Observations_BIL.AKT.HGE.OBL_I.T.T">
      <xmlPr mapId="1" xpath="/Report/Observations/BIL.AKT.HGE.OBL/I.T.T" xmlDataType="double"/>
    </xmlCellPr>
  </singleXmlCell>
  <singleXmlCell id="872" r="AB34" connectionId="0">
    <xmlCellPr id="872" uniqueName="_Report_Observations_BIL.AKT.HGE.AKT_I.T.T">
      <xmlPr mapId="1" xpath="/Report/Observations/BIL.AKT.HGE.AKT/I.T.T" xmlDataType="double"/>
    </xmlCellPr>
  </singleXmlCell>
  <singleXmlCell id="873" r="AB35" connectionId="0">
    <xmlCellPr id="873" uniqueName="_Report_Observations_BIL.AKT.HGE.AKA_I.T.T">
      <xmlPr mapId="1" xpath="/Report/Observations/BIL.AKT.HGE.AKA/I.T.T" xmlDataType="double"/>
    </xmlCellPr>
  </singleXmlCell>
  <singleXmlCell id="874" r="AB36" connectionId="0">
    <xmlCellPr id="874" uniqueName="_Report_Observations_BIL.AKT.HGE.EDM_I.T.T">
      <xmlPr mapId="1" xpath="/Report/Observations/BIL.AKT.HGE.EDM/I.T.T" xmlDataType="double"/>
    </xmlCellPr>
  </singleXmlCell>
  <singleXmlCell id="875" r="AB37" connectionId="0">
    <xmlCellPr id="875" uniqueName="_Report_Observations_BIL.AKT.WBW_I.T.T">
      <xmlPr mapId="1" xpath="/Report/Observations/BIL.AKT.WBW/I.T.T" xmlDataType="double"/>
    </xmlCellPr>
  </singleXmlCell>
  <singleXmlCell id="883" r="AB27" connectionId="0">
    <xmlCellPr id="883" uniqueName="_Report_Observations_BIL.AKT.FKU_I.T.T.T">
      <xmlPr mapId="1" xpath="/Report/Observations/BIL.AKT.FKU/I.T.T.T" xmlDataType="double"/>
    </xmlCellPr>
  </singleXmlCell>
  <singleXmlCell id="884" r="AB28" connectionId="0">
    <xmlCellPr id="884" uniqueName="_Report_Observations_BIL.AKT.FKU_I.T.T.UNG">
      <xmlPr mapId="1" xpath="/Report/Observations/BIL.AKT.FKU/I.T.T.UNG" xmlDataType="double"/>
    </xmlCellPr>
  </singleXmlCell>
  <singleXmlCell id="885" r="AB29" connectionId="0">
    <xmlCellPr id="885" uniqueName="_Report_Observations_BIL.AKT.FKU_I.T.T.GED">
      <xmlPr mapId="1" xpath="/Report/Observations/BIL.AKT.FKU/I.T.T.GED" xmlDataType="double"/>
    </xmlCellPr>
  </singleXmlCell>
  <singleXmlCell id="886" r="AB21" connectionId="0">
    <xmlCellPr id="886" uniqueName="_Report_Observations_BIL.AKT.FMI_I.T.T">
      <xmlPr mapId="1" xpath="/Report/Observations/BIL.AKT.FMI/I.T.T" xmlDataType="double"/>
    </xmlCellPr>
  </singleXmlCell>
  <singleXmlCell id="887" r="AB22" connectionId="0">
    <xmlCellPr id="887" uniqueName="_Report_Observations_BIL.AKT.FBA_I.T.T.T">
      <xmlPr mapId="1" xpath="/Report/Observations/BIL.AKT.FBA/I.T.T.T" xmlDataType="double"/>
    </xmlCellPr>
  </singleXmlCell>
  <singleXmlCell id="888" r="AB23" connectionId="0">
    <xmlCellPr id="888" uniqueName="_Report_Observations_BIL.AKT.FBA_I.T.T.ASI">
      <xmlPr mapId="1" xpath="/Report/Observations/BIL.AKT.FBA/I.T.T.ASI" xmlDataType="double"/>
    </xmlCellPr>
  </singleXmlCell>
  <singleXmlCell id="889" r="AB24" connectionId="0">
    <xmlCellPr id="889" uniqueName="_Report_Observations_BIL.AKT.FBA_I.T.T.KUE">
      <xmlPr mapId="1" xpath="/Report/Observations/BIL.AKT.FBA/I.T.T.KUE" xmlDataType="double"/>
    </xmlCellPr>
  </singleXmlCell>
  <singleXmlCell id="891" r="AB25" connectionId="0">
    <xmlCellPr id="891" uniqueName="_Report_Observations_BIL.AKT.FBA_I.T.T.RLZ">
      <xmlPr mapId="1" xpath="/Report/Observations/BIL.AKT.FBA/I.T.T.RLZ" xmlDataType="double"/>
    </xmlCellPr>
  </singleXmlCell>
  <singleXmlCell id="892" r="AB26" connectionId="0">
    <xmlCellPr id="892" uniqueName="_Report_Observations_BIL.AKT.WFG_I.T.T">
      <xmlPr mapId="1" xpath="/Report/Observations/BIL.AKT.WFG/I.T.T" xmlDataType="double"/>
    </xmlCellPr>
  </singleXmlCell>
  <singleXmlCell id="921" r="V27" connectionId="0">
    <xmlCellPr id="921" uniqueName="_Report_Observations_BIL.AKT.FKU_I.T.KAN.T">
      <xmlPr mapId="1" xpath="/Report/Observations/BIL.AKT.FKU/I.T.KAN.T" xmlDataType="double"/>
    </xmlCellPr>
  </singleXmlCell>
  <singleXmlCell id="923" r="V26" connectionId="0">
    <xmlCellPr id="923" uniqueName="_Report_Observations_BIL.AKT.WFG_I.T.KAN">
      <xmlPr mapId="1" xpath="/Report/Observations/BIL.AKT.WFG/I.T.KAN" xmlDataType="double"/>
    </xmlCellPr>
  </singleXmlCell>
  <singleXmlCell id="924" r="V29" connectionId="0">
    <xmlCellPr id="924" uniqueName="_Report_Observations_BIL.AKT.FKU_I.T.KAN.GED">
      <xmlPr mapId="1" xpath="/Report/Observations/BIL.AKT.FKU/I.T.KAN.GED" xmlDataType="double"/>
    </xmlCellPr>
  </singleXmlCell>
  <singleXmlCell id="925" r="V28" connectionId="0">
    <xmlCellPr id="925" uniqueName="_Report_Observations_BIL.AKT.FKU_I.T.KAN.UNG">
      <xmlPr mapId="1" xpath="/Report/Observations/BIL.AKT.FKU/I.T.KAN.UNG" xmlDataType="double"/>
    </xmlCellPr>
  </singleXmlCell>
  <singleXmlCell id="949" r="V49" connectionId="0">
    <xmlCellPr id="949" uniqueName="_Report_Observations_BIL.AKT.TOT_I.T.KAN">
      <xmlPr mapId="1" xpath="/Report/Observations/BIL.AKT.TOT/I.T.KAN" xmlDataType="double"/>
    </xmlCellPr>
  </singleXmlCell>
  <singleXmlCell id="950" r="V48" connectionId="0">
    <xmlCellPr id="950" uniqueName="_Report_Observations_BIL.AKT.AUA.NML_I.T.KAN">
      <xmlPr mapId="1" xpath="/Report/Observations/BIL.AKT.AUA.NML/I.T.KAN" xmlDataType="double"/>
    </xmlCellPr>
  </singleXmlCell>
  <singleXmlCell id="953" r="V47" connectionId="0">
    <xmlCellPr id="953" uniqueName="_Report_Observations_BIL.AKT.AUA_I.T.KAN">
      <xmlPr mapId="1" xpath="/Report/Observations/BIL.AKT.AUA/I.T.KAN" xmlDataType="double"/>
    </xmlCellPr>
  </singleXmlCell>
  <singleXmlCell id="955" r="V41" connectionId="0">
    <xmlCellPr id="955" uniqueName="_Report_Observations_BIL.AKT.FAN.OBL_I.T.KAN">
      <xmlPr mapId="1" xpath="/Report/Observations/BIL.AKT.FAN.OBL/I.T.KAN" xmlDataType="double"/>
    </xmlCellPr>
  </singleXmlCell>
  <singleXmlCell id="957" r="V40" connectionId="0">
    <xmlCellPr id="957" uniqueName="_Report_Observations_BIL.AKT.FAN.GMP_I.T.KAN">
      <xmlPr mapId="1" xpath="/Report/Observations/BIL.AKT.FAN.GMP/I.T.KAN" xmlDataType="double"/>
    </xmlCellPr>
  </singleXmlCell>
  <singleXmlCell id="965" r="V38" connectionId="0">
    <xmlCellPr id="965" uniqueName="_Report_Observations_BIL.AKT.FFV_I.T.KAN">
      <xmlPr mapId="1" xpath="/Report/Observations/BIL.AKT.FFV/I.T.KAN" xmlDataType="double"/>
    </xmlCellPr>
  </singleXmlCell>
  <singleXmlCell id="966" r="V37" connectionId="0">
    <xmlCellPr id="966" uniqueName="_Report_Observations_BIL.AKT.WBW_I.T.KAN">
      <xmlPr mapId="1" xpath="/Report/Observations/BIL.AKT.WBW/I.T.KAN" xmlDataType="double"/>
    </xmlCellPr>
  </singleXmlCell>
  <singleXmlCell id="967" r="V39" connectionId="0">
    <xmlCellPr id="967" uniqueName="_Report_Observations_BIL.AKT.FAN_I.T.KAN">
      <xmlPr mapId="1" xpath="/Report/Observations/BIL.AKT.FAN/I.T.KAN" xmlDataType="double"/>
    </xmlCellPr>
  </singleXmlCell>
  <singleXmlCell id="968" r="V33" connectionId="0">
    <xmlCellPr id="968" uniqueName="_Report_Observations_BIL.AKT.HGE.OBL_I.T.KAN">
      <xmlPr mapId="1" xpath="/Report/Observations/BIL.AKT.HGE.OBL/I.T.KAN" xmlDataType="double"/>
    </xmlCellPr>
  </singleXmlCell>
  <singleXmlCell id="971" r="V30" connectionId="0">
    <xmlCellPr id="971" uniqueName="_Report_Observations_BIL.AKT.HYP_I.T.KAN">
      <xmlPr mapId="1" xpath="/Report/Observations/BIL.AKT.HYP/I.T.KAN" xmlDataType="double"/>
    </xmlCellPr>
  </singleXmlCell>
  <singleXmlCell id="974" r="V32" connectionId="0">
    <xmlCellPr id="974" uniqueName="_Report_Observations_BIL.AKT.HGE.GMP_I.T.KAN">
      <xmlPr mapId="1" xpath="/Report/Observations/BIL.AKT.HGE.GMP/I.T.KAN" xmlDataType="double"/>
    </xmlCellPr>
  </singleXmlCell>
  <singleXmlCell id="976" r="V31" connectionId="0">
    <xmlCellPr id="976" uniqueName="_Report_Observations_BIL.AKT.HGE_I.T.KAN">
      <xmlPr mapId="1" xpath="/Report/Observations/BIL.AKT.HGE/I.T.KAN" xmlDataType="double"/>
    </xmlCellPr>
  </singleXmlCell>
  <singleXmlCell id="1016" r="Z28" connectionId="0">
    <xmlCellPr id="1016" uniqueName="_Report_Observations_BIL.AKT.FKU_I.T.POE.UNG">
      <xmlPr mapId="1" xpath="/Report/Observations/BIL.AKT.FKU/I.T.POE.UNG" xmlDataType="double"/>
    </xmlCellPr>
  </singleXmlCell>
  <singleXmlCell id="1018" r="Z29" connectionId="0">
    <xmlCellPr id="1018" uniqueName="_Report_Observations_BIL.AKT.FKU_I.T.POE.GED">
      <xmlPr mapId="1" xpath="/Report/Observations/BIL.AKT.FKU/I.T.POE.GED" xmlDataType="double"/>
    </xmlCellPr>
  </singleXmlCell>
  <singleXmlCell id="1019" r="Z26" connectionId="0">
    <xmlCellPr id="1019" uniqueName="_Report_Observations_BIL.AKT.WFG_I.T.POE">
      <xmlPr mapId="1" xpath="/Report/Observations/BIL.AKT.WFG/I.T.POE" xmlDataType="double"/>
    </xmlCellPr>
  </singleXmlCell>
  <singleXmlCell id="1020" r="Z27" connectionId="0">
    <xmlCellPr id="1020" uniqueName="_Report_Observations_BIL.AKT.FKU_I.T.POE.T">
      <xmlPr mapId="1" xpath="/Report/Observations/BIL.AKT.FKU/I.T.POE.T" xmlDataType="double"/>
    </xmlCellPr>
  </singleXmlCell>
  <singleXmlCell id="1032" r="Z48" connectionId="0">
    <xmlCellPr id="1032" uniqueName="_Report_Observations_BIL.AKT.AUA.NML_I.T.POE">
      <xmlPr mapId="1" xpath="/Report/Observations/BIL.AKT.AUA.NML/I.T.POE" xmlDataType="double"/>
    </xmlCellPr>
  </singleXmlCell>
  <singleXmlCell id="1033" r="Z49" connectionId="0">
    <xmlCellPr id="1033" uniqueName="_Report_Observations_BIL.AKT.TOT_I.T.POE">
      <xmlPr mapId="1" xpath="/Report/Observations/BIL.AKT.TOT/I.T.POE" xmlDataType="double"/>
    </xmlCellPr>
  </singleXmlCell>
  <singleXmlCell id="1034" r="Z46" connectionId="0">
    <xmlCellPr id="1034" uniqueName="_Report_Observations_BIL.AKT.BET_I.T.POE">
      <xmlPr mapId="1" xpath="/Report/Observations/BIL.AKT.BET/I.T.POE" xmlDataType="double"/>
    </xmlCellPr>
  </singleXmlCell>
  <singleXmlCell id="1035" r="Z47" connectionId="0">
    <xmlCellPr id="1035" uniqueName="_Report_Observations_BIL.AKT.AUA_I.T.POE">
      <xmlPr mapId="1" xpath="/Report/Observations/BIL.AKT.AUA/I.T.POE" xmlDataType="double"/>
    </xmlCellPr>
  </singleXmlCell>
  <singleXmlCell id="1036" r="Z42" connectionId="0">
    <xmlCellPr id="1036" uniqueName="_Report_Observations_BIL.AKT.FAN.AKT_I.T.POE">
      <xmlPr mapId="1" xpath="/Report/Observations/BIL.AKT.FAN.AKT/I.T.POE" xmlDataType="double"/>
    </xmlCellPr>
  </singleXmlCell>
  <singleXmlCell id="1037" r="Z40" connectionId="0">
    <xmlCellPr id="1037" uniqueName="_Report_Observations_BIL.AKT.FAN.GMP_I.T.POE">
      <xmlPr mapId="1" xpath="/Report/Observations/BIL.AKT.FAN.GMP/I.T.POE" xmlDataType="double"/>
    </xmlCellPr>
  </singleXmlCell>
  <singleXmlCell id="1038" r="Z41" connectionId="0">
    <xmlCellPr id="1038" uniqueName="_Report_Observations_BIL.AKT.FAN.OBL_I.T.POE">
      <xmlPr mapId="1" xpath="/Report/Observations/BIL.AKT.FAN.OBL/I.T.POE" xmlDataType="double"/>
    </xmlCellPr>
  </singleXmlCell>
  <singleXmlCell id="1043" r="Z39" connectionId="0">
    <xmlCellPr id="1043" uniqueName="_Report_Observations_BIL.AKT.FAN_I.T.POE">
      <xmlPr mapId="1" xpath="/Report/Observations/BIL.AKT.FAN/I.T.POE" xmlDataType="double"/>
    </xmlCellPr>
  </singleXmlCell>
  <singleXmlCell id="1046" r="Z37" connectionId="0">
    <xmlCellPr id="1046" uniqueName="_Report_Observations_BIL.AKT.WBW_I.T.POE">
      <xmlPr mapId="1" xpath="/Report/Observations/BIL.AKT.WBW/I.T.POE" xmlDataType="double"/>
    </xmlCellPr>
  </singleXmlCell>
  <singleXmlCell id="1048" r="Z38" connectionId="0">
    <xmlCellPr id="1048" uniqueName="_Report_Observations_BIL.AKT.FFV_I.T.POE">
      <xmlPr mapId="1" xpath="/Report/Observations/BIL.AKT.FFV/I.T.POE" xmlDataType="double"/>
    </xmlCellPr>
  </singleXmlCell>
  <singleXmlCell id="1049" r="Z33" connectionId="0">
    <xmlCellPr id="1049" uniqueName="_Report_Observations_BIL.AKT.HGE.OBL_I.T.POE">
      <xmlPr mapId="1" xpath="/Report/Observations/BIL.AKT.HGE.OBL/I.T.POE" xmlDataType="double"/>
    </xmlCellPr>
  </singleXmlCell>
  <singleXmlCell id="1050" r="Z34" connectionId="0">
    <xmlCellPr id="1050" uniqueName="_Report_Observations_BIL.AKT.HGE.AKT_I.T.POE">
      <xmlPr mapId="1" xpath="/Report/Observations/BIL.AKT.HGE.AKT/I.T.POE" xmlDataType="double"/>
    </xmlCellPr>
  </singleXmlCell>
  <singleXmlCell id="1051" r="Z31" connectionId="0">
    <xmlCellPr id="1051" uniqueName="_Report_Observations_BIL.AKT.HGE_I.T.POE">
      <xmlPr mapId="1" xpath="/Report/Observations/BIL.AKT.HGE/I.T.POE" xmlDataType="double"/>
    </xmlCellPr>
  </singleXmlCell>
  <singleXmlCell id="1052" r="Z32" connectionId="0">
    <xmlCellPr id="1052" uniqueName="_Report_Observations_BIL.AKT.HGE.GMP_I.T.POE">
      <xmlPr mapId="1" xpath="/Report/Observations/BIL.AKT.HGE.GMP/I.T.POE" xmlDataType="double"/>
    </xmlCellPr>
  </singleXmlCell>
  <singleXmlCell id="1053" r="Z30" connectionId="0">
    <xmlCellPr id="1053" uniqueName="_Report_Observations_BIL.AKT.HYP_I.T.POE">
      <xmlPr mapId="1" xpath="/Report/Observations/BIL.AKT.HYP/I.T.POE" xmlDataType="double"/>
    </xmlCellPr>
  </singleXmlCell>
  <singleXmlCell id="1123" r="M24" connectionId="0">
    <xmlCellPr id="1123" uniqueName="_Report_Observations_BIL.AKT.FBA_I.T.SNB.KUE">
      <xmlPr mapId="1" xpath="/Report/Observations/BIL.AKT.FBA/I.T.SNB.KUE" xmlDataType="double"/>
    </xmlCellPr>
  </singleXmlCell>
  <singleXmlCell id="1125" r="M23" connectionId="0">
    <xmlCellPr id="1125" uniqueName="_Report_Observations_BIL.AKT.FBA_I.T.SNB.ASI">
      <xmlPr mapId="1" xpath="/Report/Observations/BIL.AKT.FBA/I.T.SNB.ASI" xmlDataType="double"/>
    </xmlCellPr>
  </singleXmlCell>
  <singleXmlCell id="1127" r="M26" connectionId="0">
    <xmlCellPr id="1127" uniqueName="_Report_Observations_BIL.AKT.WFG_I.T.SNB">
      <xmlPr mapId="1" xpath="/Report/Observations/BIL.AKT.WFG/I.T.SNB" xmlDataType="double"/>
    </xmlCellPr>
  </singleXmlCell>
  <singleXmlCell id="1129" r="M25" connectionId="0">
    <xmlCellPr id="1129" uniqueName="_Report_Observations_BIL.AKT.FBA_I.T.SNB.RLZ">
      <xmlPr mapId="1" xpath="/Report/Observations/BIL.AKT.FBA/I.T.SNB.RLZ" xmlDataType="double"/>
    </xmlCellPr>
  </singleXmlCell>
  <singleXmlCell id="1130" r="M22" connectionId="0">
    <xmlCellPr id="1130" uniqueName="_Report_Observations_BIL.AKT.FBA_I.T.SNB.T">
      <xmlPr mapId="1" xpath="/Report/Observations/BIL.AKT.FBA/I.T.SNB.T" xmlDataType="double"/>
    </xmlCellPr>
  </singleXmlCell>
  <singleXmlCell id="1131" r="M21" connectionId="0">
    <xmlCellPr id="1131" uniqueName="_Report_Observations_BIL.AKT.FMI_I.T.SNB">
      <xmlPr mapId="1" xpath="/Report/Observations/BIL.AKT.FMI/I.T.SNB" xmlDataType="double"/>
    </xmlCellPr>
  </singleXmlCell>
  <singleXmlCell id="1140" r="M49" connectionId="0">
    <xmlCellPr id="1140" uniqueName="_Report_Observations_BIL.AKT.TOT_I.T.SNB">
      <xmlPr mapId="1" xpath="/Report/Observations/BIL.AKT.TOT/I.T.SNB" xmlDataType="double"/>
    </xmlCellPr>
  </singleXmlCell>
  <singleXmlCell id="1144" r="M46" connectionId="0">
    <xmlCellPr id="1144" uniqueName="_Report_Observations_BIL.AKT.BET_I.T.SNB">
      <xmlPr mapId="1" xpath="/Report/Observations/BIL.AKT.BET/I.T.SNB" xmlDataType="double"/>
    </xmlCellPr>
  </singleXmlCell>
  <singleXmlCell id="1145" r="M48" connectionId="0">
    <xmlCellPr id="1145" uniqueName="_Report_Observations_BIL.AKT.AUA.NML_I.T.SNB">
      <xmlPr mapId="1" xpath="/Report/Observations/BIL.AKT.AUA.NML/I.T.SNB" xmlDataType="double"/>
    </xmlCellPr>
  </singleXmlCell>
  <singleXmlCell id="1146" r="M47" connectionId="0">
    <xmlCellPr id="1146" uniqueName="_Report_Observations_BIL.AKT.AUA_I.T.SNB">
      <xmlPr mapId="1" xpath="/Report/Observations/BIL.AKT.AUA/I.T.SNB" xmlDataType="double"/>
    </xmlCellPr>
  </singleXmlCell>
  <singleXmlCell id="1148" r="M42" connectionId="0">
    <xmlCellPr id="1148" uniqueName="_Report_Observations_BIL.AKT.FAN.AKT_I.T.SNB">
      <xmlPr mapId="1" xpath="/Report/Observations/BIL.AKT.FAN.AKT/I.T.SNB" xmlDataType="double"/>
    </xmlCellPr>
  </singleXmlCell>
  <singleXmlCell id="1149" r="M41" connectionId="0">
    <xmlCellPr id="1149" uniqueName="_Report_Observations_BIL.AKT.FAN.OBL_I.T.SNB">
      <xmlPr mapId="1" xpath="/Report/Observations/BIL.AKT.FAN.OBL/I.T.SNB" xmlDataType="double"/>
    </xmlCellPr>
  </singleXmlCell>
  <singleXmlCell id="1150" r="M40" connectionId="0">
    <xmlCellPr id="1150" uniqueName="_Report_Observations_BIL.AKT.FAN.GMP_I.T.SNB">
      <xmlPr mapId="1" xpath="/Report/Observations/BIL.AKT.FAN.GMP/I.T.SNB" xmlDataType="double"/>
    </xmlCellPr>
  </singleXmlCell>
  <singleXmlCell id="1151" r="M39" connectionId="0">
    <xmlCellPr id="1151" uniqueName="_Report_Observations_BIL.AKT.FAN_I.T.SNB">
      <xmlPr mapId="1" xpath="/Report/Observations/BIL.AKT.FAN/I.T.SNB" xmlDataType="double"/>
    </xmlCellPr>
  </singleXmlCell>
  <singleXmlCell id="1153" r="M38" connectionId="0">
    <xmlCellPr id="1153" uniqueName="_Report_Observations_BIL.AKT.FFV_I.T.SNB">
      <xmlPr mapId="1" xpath="/Report/Observations/BIL.AKT.FFV/I.T.SNB" xmlDataType="double"/>
    </xmlCellPr>
  </singleXmlCell>
  <singleXmlCell id="1157" r="M34" connectionId="0">
    <xmlCellPr id="1157" uniqueName="_Report_Observations_BIL.AKT.HGE.AKT_I.T.SNB">
      <xmlPr mapId="1" xpath="/Report/Observations/BIL.AKT.HGE.AKT/I.T.SNB" xmlDataType="double"/>
    </xmlCellPr>
  </singleXmlCell>
  <singleXmlCell id="1159" r="M37" connectionId="0">
    <xmlCellPr id="1159" uniqueName="_Report_Observations_BIL.AKT.WBW_I.T.SNB">
      <xmlPr mapId="1" xpath="/Report/Observations/BIL.AKT.WBW/I.T.SNB" xmlDataType="double"/>
    </xmlCellPr>
  </singleXmlCell>
  <singleXmlCell id="1162" r="M31" connectionId="0">
    <xmlCellPr id="1162" uniqueName="_Report_Observations_BIL.AKT.HGE_I.T.SNB">
      <xmlPr mapId="1" xpath="/Report/Observations/BIL.AKT.HGE/I.T.SNB" xmlDataType="double"/>
    </xmlCellPr>
  </singleXmlCell>
  <singleXmlCell id="1164" r="M33" connectionId="0">
    <xmlCellPr id="1164" uniqueName="_Report_Observations_BIL.AKT.HGE.OBL_I.T.SNB">
      <xmlPr mapId="1" xpath="/Report/Observations/BIL.AKT.HGE.OBL/I.T.SNB" xmlDataType="double"/>
    </xmlCellPr>
  </singleXmlCell>
  <singleXmlCell id="1166" r="M32" connectionId="0">
    <xmlCellPr id="1166" uniqueName="_Report_Observations_BIL.AKT.HGE.GMP_I.T.SNB">
      <xmlPr mapId="1" xpath="/Report/Observations/BIL.AKT.HGE.GMP/I.T.SNB" xmlDataType="double"/>
    </xmlCellPr>
  </singleXmlCell>
  <singleXmlCell id="1191" r="AA40" connectionId="0">
    <xmlCellPr id="1191" uniqueName="_Report_Observations_BIL.AKT.FAN.GMP_I.T.U">
      <xmlPr mapId="1" xpath="/Report/Observations/BIL.AKT.FAN.GMP/I.T.U" xmlDataType="double"/>
    </xmlCellPr>
  </singleXmlCell>
  <singleXmlCell id="1192" r="AA41" connectionId="0">
    <xmlCellPr id="1192" uniqueName="_Report_Observations_BIL.AKT.FAN.OBL_I.T.U">
      <xmlPr mapId="1" xpath="/Report/Observations/BIL.AKT.FAN.OBL/I.T.U" xmlDataType="double"/>
    </xmlCellPr>
  </singleXmlCell>
  <singleXmlCell id="1193" r="Q28" connectionId="0">
    <xmlCellPr id="1193" uniqueName="_Report_Observations_BIL.AKT.FKU_I.T.VPK.UNG">
      <xmlPr mapId="1" xpath="/Report/Observations/BIL.AKT.FKU/I.T.VPK.UNG" xmlDataType="double"/>
    </xmlCellPr>
  </singleXmlCell>
  <singleXmlCell id="1196" r="Q27" connectionId="0">
    <xmlCellPr id="1196" uniqueName="_Report_Observations_BIL.AKT.FKU_I.T.VPK.T">
      <xmlPr mapId="1" xpath="/Report/Observations/BIL.AKT.FKU/I.T.VPK.T" xmlDataType="double"/>
    </xmlCellPr>
  </singleXmlCell>
  <singleXmlCell id="1197" r="Q29" connectionId="0">
    <xmlCellPr id="1197" uniqueName="_Report_Observations_BIL.AKT.FKU_I.T.VPK.GED">
      <xmlPr mapId="1" xpath="/Report/Observations/BIL.AKT.FKU/I.T.VPK.GED" xmlDataType="double"/>
    </xmlCellPr>
  </singleXmlCell>
  <singleXmlCell id="1198" r="Q26" connectionId="0">
    <xmlCellPr id="1198" uniqueName="_Report_Observations_BIL.AKT.WFG_I.T.VPK">
      <xmlPr mapId="1" xpath="/Report/Observations/BIL.AKT.WFG/I.T.VPK" xmlDataType="double"/>
    </xmlCellPr>
  </singleXmlCell>
  <singleXmlCell id="1199" r="AA39" connectionId="0">
    <xmlCellPr id="1199" uniqueName="_Report_Observations_BIL.AKT.FAN_I.T.U">
      <xmlPr mapId="1" xpath="/Report/Observations/BIL.AKT.FAN/I.T.U" xmlDataType="double"/>
    </xmlCellPr>
  </singleXmlCell>
  <singleXmlCell id="1203" r="AA31" connectionId="0">
    <xmlCellPr id="1203" uniqueName="_Report_Observations_BIL.AKT.HGE_I.T.U">
      <xmlPr mapId="1" xpath="/Report/Observations/BIL.AKT.HGE/I.T.U" xmlDataType="double"/>
    </xmlCellPr>
  </singleXmlCell>
  <singleXmlCell id="1204" r="AA32" connectionId="0">
    <xmlCellPr id="1204" uniqueName="_Report_Observations_BIL.AKT.HGE.GMP_I.T.U">
      <xmlPr mapId="1" xpath="/Report/Observations/BIL.AKT.HGE.GMP/I.T.U" xmlDataType="double"/>
    </xmlCellPr>
  </singleXmlCell>
  <singleXmlCell id="1205" r="AA33" connectionId="0">
    <xmlCellPr id="1205" uniqueName="_Report_Observations_BIL.AKT.HGE.OBL_I.T.U">
      <xmlPr mapId="1" xpath="/Report/Observations/BIL.AKT.HGE.OBL/I.T.U" xmlDataType="double"/>
    </xmlCellPr>
  </singleXmlCell>
  <singleXmlCell id="1206" r="AA34" connectionId="0">
    <xmlCellPr id="1206" uniqueName="_Report_Observations_BIL.AKT.HGE.AKT_I.T.U">
      <xmlPr mapId="1" xpath="/Report/Observations/BIL.AKT.HGE.AKT/I.T.U" xmlDataType="double"/>
    </xmlCellPr>
  </singleXmlCell>
  <singleXmlCell id="1208" r="AA36" connectionId="0">
    <xmlCellPr id="1208" uniqueName="_Report_Observations_BIL.AKT.HGE.EDM_I.T.U">
      <xmlPr mapId="1" xpath="/Report/Observations/BIL.AKT.HGE.EDM/I.T.U" xmlDataType="double"/>
    </xmlCellPr>
  </singleXmlCell>
  <singleXmlCell id="1209" r="AA37" connectionId="0">
    <xmlCellPr id="1209" uniqueName="_Report_Observations_BIL.AKT.WBW_I.T.U">
      <xmlPr mapId="1" xpath="/Report/Observations/BIL.AKT.WBW/I.T.U" xmlDataType="double"/>
    </xmlCellPr>
  </singleXmlCell>
  <singleXmlCell id="1210" r="AA38" connectionId="0">
    <xmlCellPr id="1210" uniqueName="_Report_Observations_BIL.AKT.FFV_I.T.U">
      <xmlPr mapId="1" xpath="/Report/Observations/BIL.AKT.FFV/I.T.U" xmlDataType="double"/>
    </xmlCellPr>
  </singleXmlCell>
  <singleXmlCell id="1215" r="AA30" connectionId="0">
    <xmlCellPr id="1215" uniqueName="_Report_Observations_BIL.AKT.HYP_I.T.U">
      <xmlPr mapId="1" xpath="/Report/Observations/BIL.AKT.HYP/I.T.U" xmlDataType="double"/>
    </xmlCellPr>
  </singleXmlCell>
  <singleXmlCell id="1221" r="AA28" connectionId="0">
    <xmlCellPr id="1221" uniqueName="_Report_Observations_BIL.AKT.FKU_I.T.U.UNG">
      <xmlPr mapId="1" xpath="/Report/Observations/BIL.AKT.FKU/I.T.U.UNG" xmlDataType="double"/>
    </xmlCellPr>
  </singleXmlCell>
  <singleXmlCell id="1222" r="AA29" connectionId="0">
    <xmlCellPr id="1222" uniqueName="_Report_Observations_BIL.AKT.FKU_I.T.U.GED">
      <xmlPr mapId="1" xpath="/Report/Observations/BIL.AKT.FKU/I.T.U.GED" xmlDataType="double"/>
    </xmlCellPr>
  </singleXmlCell>
  <singleXmlCell id="1225" r="AA21" connectionId="0">
    <xmlCellPr id="1225" uniqueName="_Report_Observations_BIL.AKT.FMI_I.T.U">
      <xmlPr mapId="1" xpath="/Report/Observations/BIL.AKT.FMI/I.T.U" xmlDataType="double"/>
    </xmlCellPr>
  </singleXmlCell>
  <singleXmlCell id="1229" r="AA26" connectionId="0">
    <xmlCellPr id="1229" uniqueName="_Report_Observations_BIL.AKT.WFG_I.T.U">
      <xmlPr mapId="1" xpath="/Report/Observations/BIL.AKT.WFG/I.T.U" xmlDataType="double"/>
    </xmlCellPr>
  </singleXmlCell>
  <singleXmlCell id="1230" r="AA27" connectionId="0">
    <xmlCellPr id="1230" uniqueName="_Report_Observations_BIL.AKT.FKU_I.T.U.T">
      <xmlPr mapId="1" xpath="/Report/Observations/BIL.AKT.FKU/I.T.U.T" xmlDataType="double"/>
    </xmlCellPr>
  </singleXmlCell>
  <singleXmlCell id="1231" r="Q49" connectionId="0">
    <xmlCellPr id="1231" uniqueName="_Report_Observations_BIL.AKT.TOT_I.T.VPK">
      <xmlPr mapId="1" xpath="/Report/Observations/BIL.AKT.TOT/I.T.VPK" xmlDataType="double"/>
    </xmlCellPr>
  </singleXmlCell>
  <singleXmlCell id="1232" r="Q46" connectionId="0">
    <xmlCellPr id="1232" uniqueName="_Report_Observations_BIL.AKT.BET_I.T.VPK">
      <xmlPr mapId="1" xpath="/Report/Observations/BIL.AKT.BET/I.T.VPK" xmlDataType="double"/>
    </xmlCellPr>
  </singleXmlCell>
  <singleXmlCell id="1233" r="Q48" connectionId="0">
    <xmlCellPr id="1233" uniqueName="_Report_Observations_BIL.AKT.AUA.NML_I.T.VPK">
      <xmlPr mapId="1" xpath="/Report/Observations/BIL.AKT.AUA.NML/I.T.VPK" xmlDataType="double"/>
    </xmlCellPr>
  </singleXmlCell>
  <singleXmlCell id="1234" r="Q47" connectionId="0">
    <xmlCellPr id="1234" uniqueName="_Report_Observations_BIL.AKT.AUA_I.T.VPK">
      <xmlPr mapId="1" xpath="/Report/Observations/BIL.AKT.AUA/I.T.VPK" xmlDataType="double"/>
    </xmlCellPr>
  </singleXmlCell>
  <singleXmlCell id="1235" r="Q42" connectionId="0">
    <xmlCellPr id="1235" uniqueName="_Report_Observations_BIL.AKT.FAN.AKT_I.T.VPK">
      <xmlPr mapId="1" xpath="/Report/Observations/BIL.AKT.FAN.AKT/I.T.VPK" xmlDataType="double"/>
    </xmlCellPr>
  </singleXmlCell>
  <singleXmlCell id="1236" r="Q41" connectionId="0">
    <xmlCellPr id="1236" uniqueName="_Report_Observations_BIL.AKT.FAN.OBL_I.T.VPK">
      <xmlPr mapId="1" xpath="/Report/Observations/BIL.AKT.FAN.OBL/I.T.VPK" xmlDataType="double"/>
    </xmlCellPr>
  </singleXmlCell>
  <singleXmlCell id="1239" r="Q40" connectionId="0">
    <xmlCellPr id="1239" uniqueName="_Report_Observations_BIL.AKT.FAN.GMP_I.T.VPK">
      <xmlPr mapId="1" xpath="/Report/Observations/BIL.AKT.FAN.GMP/I.T.VPK" xmlDataType="double"/>
    </xmlCellPr>
  </singleXmlCell>
  <singleXmlCell id="1243" r="Q39" connectionId="0">
    <xmlCellPr id="1243" uniqueName="_Report_Observations_BIL.AKT.FAN_I.T.VPK">
      <xmlPr mapId="1" xpath="/Report/Observations/BIL.AKT.FAN/I.T.VPK" xmlDataType="double"/>
    </xmlCellPr>
  </singleXmlCell>
  <singleXmlCell id="1244" r="Q38" connectionId="0">
    <xmlCellPr id="1244" uniqueName="_Report_Observations_BIL.AKT.FFV_I.T.VPK">
      <xmlPr mapId="1" xpath="/Report/Observations/BIL.AKT.FFV/I.T.VPK" xmlDataType="double"/>
    </xmlCellPr>
  </singleXmlCell>
  <singleXmlCell id="1245" r="Q34" connectionId="0">
    <xmlCellPr id="1245" uniqueName="_Report_Observations_BIL.AKT.HGE.AKT_I.T.VPK">
      <xmlPr mapId="1" xpath="/Report/Observations/BIL.AKT.HGE.AKT/I.T.VPK" xmlDataType="double"/>
    </xmlCellPr>
  </singleXmlCell>
  <singleXmlCell id="1246" r="Q37" connectionId="0">
    <xmlCellPr id="1246" uniqueName="_Report_Observations_BIL.AKT.WBW_I.T.VPK">
      <xmlPr mapId="1" xpath="/Report/Observations/BIL.AKT.WBW/I.T.VPK" xmlDataType="double"/>
    </xmlCellPr>
  </singleXmlCell>
  <singleXmlCell id="1247" r="Q31" connectionId="0">
    <xmlCellPr id="1247" uniqueName="_Report_Observations_BIL.AKT.HGE_I.T.VPK">
      <xmlPr mapId="1" xpath="/Report/Observations/BIL.AKT.HGE/I.T.VPK" xmlDataType="double"/>
    </xmlCellPr>
  </singleXmlCell>
  <singleXmlCell id="1248" r="Q30" connectionId="0">
    <xmlCellPr id="1248" uniqueName="_Report_Observations_BIL.AKT.HYP_I.T.VPK">
      <xmlPr mapId="1" xpath="/Report/Observations/BIL.AKT.HYP/I.T.VPK" xmlDataType="double"/>
    </xmlCellPr>
  </singleXmlCell>
  <singleXmlCell id="1249" r="Q33" connectionId="0">
    <xmlCellPr id="1249" uniqueName="_Report_Observations_BIL.AKT.HGE.OBL_I.T.VPK">
      <xmlPr mapId="1" xpath="/Report/Observations/BIL.AKT.HGE.OBL/I.T.VPK" xmlDataType="double"/>
    </xmlCellPr>
  </singleXmlCell>
  <singleXmlCell id="1250" r="Q32" connectionId="0">
    <xmlCellPr id="1250" uniqueName="_Report_Observations_BIL.AKT.HGE.GMP_I.T.VPK">
      <xmlPr mapId="1" xpath="/Report/Observations/BIL.AKT.HGE.GMP/I.T.VPK" xmlDataType="double"/>
    </xmlCellPr>
  </singleXmlCell>
  <singleXmlCell id="1252" r="W29" connectionId="0">
    <xmlCellPr id="1252" uniqueName="_Report_Observations_BIL.AKT.FKU_I.T.GEM.GED">
      <xmlPr mapId="1" xpath="/Report/Observations/BIL.AKT.FKU/I.T.GEM.GED" xmlDataType="double"/>
    </xmlCellPr>
  </singleXmlCell>
  <singleXmlCell id="1256" r="W26" connectionId="0">
    <xmlCellPr id="1256" uniqueName="_Report_Observations_BIL.AKT.WFG_I.T.GEM">
      <xmlPr mapId="1" xpath="/Report/Observations/BIL.AKT.WFG/I.T.GEM" xmlDataType="double"/>
    </xmlCellPr>
  </singleXmlCell>
  <singleXmlCell id="1259" r="W28" connectionId="0">
    <xmlCellPr id="1259" uniqueName="_Report_Observations_BIL.AKT.FKU_I.T.GEM.UNG">
      <xmlPr mapId="1" xpath="/Report/Observations/BIL.AKT.FKU/I.T.GEM.UNG" xmlDataType="double"/>
    </xmlCellPr>
  </singleXmlCell>
  <singleXmlCell id="1263" r="W27" connectionId="0">
    <xmlCellPr id="1263" uniqueName="_Report_Observations_BIL.AKT.FKU_I.T.GEM.T">
      <xmlPr mapId="1" xpath="/Report/Observations/BIL.AKT.FKU/I.T.GEM.T" xmlDataType="double"/>
    </xmlCellPr>
  </singleXmlCell>
  <singleXmlCell id="1286" r="W48" connectionId="0">
    <xmlCellPr id="1286" uniqueName="_Report_Observations_BIL.AKT.AUA.NML_I.T.GEM">
      <xmlPr mapId="1" xpath="/Report/Observations/BIL.AKT.AUA.NML/I.T.GEM" xmlDataType="double"/>
    </xmlCellPr>
  </singleXmlCell>
  <singleXmlCell id="1287" r="W47" connectionId="0">
    <xmlCellPr id="1287" uniqueName="_Report_Observations_BIL.AKT.AUA_I.T.GEM">
      <xmlPr mapId="1" xpath="/Report/Observations/BIL.AKT.AUA/I.T.GEM" xmlDataType="double"/>
    </xmlCellPr>
  </singleXmlCell>
  <singleXmlCell id="1288" r="W49" connectionId="0">
    <xmlCellPr id="1288" uniqueName="_Report_Observations_BIL.AKT.TOT_I.T.GEM">
      <xmlPr mapId="1" xpath="/Report/Observations/BIL.AKT.TOT/I.T.GEM" xmlDataType="double"/>
    </xmlCellPr>
  </singleXmlCell>
  <singleXmlCell id="1290" r="W40" connectionId="0">
    <xmlCellPr id="1290" uniqueName="_Report_Observations_BIL.AKT.FAN.GMP_I.T.GEM">
      <xmlPr mapId="1" xpath="/Report/Observations/BIL.AKT.FAN.GMP/I.T.GEM" xmlDataType="double"/>
    </xmlCellPr>
  </singleXmlCell>
  <singleXmlCell id="1294" r="W41" connectionId="0">
    <xmlCellPr id="1294" uniqueName="_Report_Observations_BIL.AKT.FAN.OBL_I.T.GEM">
      <xmlPr mapId="1" xpath="/Report/Observations/BIL.AKT.FAN.OBL/I.T.GEM" xmlDataType="double"/>
    </xmlCellPr>
  </singleXmlCell>
  <singleXmlCell id="1297" r="W37" connectionId="0">
    <xmlCellPr id="1297" uniqueName="_Report_Observations_BIL.AKT.WBW_I.T.GEM">
      <xmlPr mapId="1" xpath="/Report/Observations/BIL.AKT.WBW/I.T.GEM" xmlDataType="double"/>
    </xmlCellPr>
  </singleXmlCell>
  <singleXmlCell id="1298" r="W39" connectionId="0">
    <xmlCellPr id="1298" uniqueName="_Report_Observations_BIL.AKT.FAN_I.T.GEM">
      <xmlPr mapId="1" xpath="/Report/Observations/BIL.AKT.FAN/I.T.GEM" xmlDataType="double"/>
    </xmlCellPr>
  </singleXmlCell>
  <singleXmlCell id="1299" r="W38" connectionId="0">
    <xmlCellPr id="1299" uniqueName="_Report_Observations_BIL.AKT.FFV_I.T.GEM">
      <xmlPr mapId="1" xpath="/Report/Observations/BIL.AKT.FFV/I.T.GEM" xmlDataType="double"/>
    </xmlCellPr>
  </singleXmlCell>
  <singleXmlCell id="1300" r="W33" connectionId="0">
    <xmlCellPr id="1300" uniqueName="_Report_Observations_BIL.AKT.HGE.OBL_I.T.GEM">
      <xmlPr mapId="1" xpath="/Report/Observations/BIL.AKT.HGE.OBL/I.T.GEM" xmlDataType="double"/>
    </xmlCellPr>
  </singleXmlCell>
  <singleXmlCell id="1301" r="W32" connectionId="0">
    <xmlCellPr id="1301" uniqueName="_Report_Observations_BIL.AKT.HGE.GMP_I.T.GEM">
      <xmlPr mapId="1" xpath="/Report/Observations/BIL.AKT.HGE.GMP/I.T.GEM" xmlDataType="double"/>
    </xmlCellPr>
  </singleXmlCell>
  <singleXmlCell id="1302" r="W31" connectionId="0">
    <xmlCellPr id="1302" uniqueName="_Report_Observations_BIL.AKT.HGE_I.T.GEM">
      <xmlPr mapId="1" xpath="/Report/Observations/BIL.AKT.HGE/I.T.GEM" xmlDataType="double"/>
    </xmlCellPr>
  </singleXmlCell>
  <singleXmlCell id="1303" r="W30" connectionId="0">
    <xmlCellPr id="1303" uniqueName="_Report_Observations_BIL.AKT.HYP_I.T.GEM">
      <xmlPr mapId="1" xpath="/Report/Observations/BIL.AKT.HYP/I.T.GEM" xmlDataType="double"/>
    </xmlCellPr>
  </singleXmlCell>
  <singleXmlCell id="1435" r="N26" connectionId="0">
    <xmlCellPr id="1435" uniqueName="_Report_Observations_BIL.AKT.WFG_I.T.BAN">
      <xmlPr mapId="1" xpath="/Report/Observations/BIL.AKT.WFG/I.T.BAN" xmlDataType="double"/>
    </xmlCellPr>
  </singleXmlCell>
  <singleXmlCell id="1436" r="N23" connectionId="0">
    <xmlCellPr id="1436" uniqueName="_Report_Observations_BIL.AKT.FBA_I.T.BAN.ASI">
      <xmlPr mapId="1" xpath="/Report/Observations/BIL.AKT.FBA/I.T.BAN.ASI" xmlDataType="double"/>
    </xmlCellPr>
  </singleXmlCell>
  <singleXmlCell id="1438" r="N22" connectionId="0">
    <xmlCellPr id="1438" uniqueName="_Report_Observations_BIL.AKT.FBA_I.T.BAN.T">
      <xmlPr mapId="1" xpath="/Report/Observations/BIL.AKT.FBA/I.T.BAN.T" xmlDataType="double"/>
    </xmlCellPr>
  </singleXmlCell>
  <singleXmlCell id="1440" r="N25" connectionId="0">
    <xmlCellPr id="1440" uniqueName="_Report_Observations_BIL.AKT.FBA_I.T.BAN.RLZ">
      <xmlPr mapId="1" xpath="/Report/Observations/BIL.AKT.FBA/I.T.BAN.RLZ" xmlDataType="double"/>
    </xmlCellPr>
  </singleXmlCell>
  <singleXmlCell id="1442" r="N24" connectionId="0">
    <xmlCellPr id="1442" uniqueName="_Report_Observations_BIL.AKT.FBA_I.T.BAN.KUE">
      <xmlPr mapId="1" xpath="/Report/Observations/BIL.AKT.FBA/I.T.BAN.KUE" xmlDataType="double"/>
    </xmlCellPr>
  </singleXmlCell>
  <singleXmlCell id="1444" r="N21" connectionId="0">
    <xmlCellPr id="1444" uniqueName="_Report_Observations_BIL.AKT.FMI_I.T.BAN">
      <xmlPr mapId="1" xpath="/Report/Observations/BIL.AKT.FMI/I.T.BAN" xmlDataType="double"/>
    </xmlCellPr>
  </singleXmlCell>
  <singleXmlCell id="1446" r="N49" connectionId="0">
    <xmlCellPr id="1446" uniqueName="_Report_Observations_BIL.AKT.TOT_I.T.BAN">
      <xmlPr mapId="1" xpath="/Report/Observations/BIL.AKT.TOT/I.T.BAN" xmlDataType="double"/>
    </xmlCellPr>
  </singleXmlCell>
  <singleXmlCell id="1447" r="N48" connectionId="0">
    <xmlCellPr id="1447" uniqueName="_Report_Observations_BIL.AKT.AUA.NML_I.T.BAN">
      <xmlPr mapId="1" xpath="/Report/Observations/BIL.AKT.AUA.NML/I.T.BAN" xmlDataType="double"/>
    </xmlCellPr>
  </singleXmlCell>
  <singleXmlCell id="1450" r="N47" connectionId="0">
    <xmlCellPr id="1450" uniqueName="_Report_Observations_BIL.AKT.AUA_I.T.BAN">
      <xmlPr mapId="1" xpath="/Report/Observations/BIL.AKT.AUA/I.T.BAN" xmlDataType="double"/>
    </xmlCellPr>
  </singleXmlCell>
  <singleXmlCell id="1452" r="N46" connectionId="0">
    <xmlCellPr id="1452" uniqueName="_Report_Observations_BIL.AKT.BET_I.T.BAN">
      <xmlPr mapId="1" xpath="/Report/Observations/BIL.AKT.BET/I.T.BAN" xmlDataType="double"/>
    </xmlCellPr>
  </singleXmlCell>
  <singleXmlCell id="1454" r="N41" connectionId="0">
    <xmlCellPr id="1454" uniqueName="_Report_Observations_BIL.AKT.FAN.OBL_I.T.BAN">
      <xmlPr mapId="1" xpath="/Report/Observations/BIL.AKT.FAN.OBL/I.T.BAN" xmlDataType="double"/>
    </xmlCellPr>
  </singleXmlCell>
  <singleXmlCell id="1456" r="N40" connectionId="0">
    <xmlCellPr id="1456" uniqueName="_Report_Observations_BIL.AKT.FAN.GMP_I.T.BAN">
      <xmlPr mapId="1" xpath="/Report/Observations/BIL.AKT.FAN.GMP/I.T.BAN" xmlDataType="double"/>
    </xmlCellPr>
  </singleXmlCell>
  <singleXmlCell id="1459" r="N42" connectionId="0">
    <xmlCellPr id="1459" uniqueName="_Report_Observations_BIL.AKT.FAN.AKT_I.T.BAN">
      <xmlPr mapId="1" xpath="/Report/Observations/BIL.AKT.FAN.AKT/I.T.BAN" xmlDataType="double"/>
    </xmlCellPr>
  </singleXmlCell>
  <singleXmlCell id="1460" r="N38" connectionId="0">
    <xmlCellPr id="1460" uniqueName="_Report_Observations_BIL.AKT.FFV_I.T.BAN">
      <xmlPr mapId="1" xpath="/Report/Observations/BIL.AKT.FFV/I.T.BAN" xmlDataType="double"/>
    </xmlCellPr>
  </singleXmlCell>
  <singleXmlCell id="1461" r="N37" connectionId="0">
    <xmlCellPr id="1461" uniqueName="_Report_Observations_BIL.AKT.WBW_I.T.BAN">
      <xmlPr mapId="1" xpath="/Report/Observations/BIL.AKT.WBW/I.T.BAN" xmlDataType="double"/>
    </xmlCellPr>
  </singleXmlCell>
  <singleXmlCell id="1462" r="N39" connectionId="0">
    <xmlCellPr id="1462" uniqueName="_Report_Observations_BIL.AKT.FAN_I.T.BAN">
      <xmlPr mapId="1" xpath="/Report/Observations/BIL.AKT.FAN/I.T.BAN" xmlDataType="double"/>
    </xmlCellPr>
  </singleXmlCell>
  <singleXmlCell id="1463" r="N34" connectionId="0">
    <xmlCellPr id="1463" uniqueName="_Report_Observations_BIL.AKT.HGE.AKT_I.T.BAN">
      <xmlPr mapId="1" xpath="/Report/Observations/BIL.AKT.HGE.AKT/I.T.BAN" xmlDataType="double"/>
    </xmlCellPr>
  </singleXmlCell>
  <singleXmlCell id="1465" r="N33" connectionId="0">
    <xmlCellPr id="1465" uniqueName="_Report_Observations_BIL.AKT.HGE.OBL_I.T.BAN">
      <xmlPr mapId="1" xpath="/Report/Observations/BIL.AKT.HGE.OBL/I.T.BAN" xmlDataType="double"/>
    </xmlCellPr>
  </singleXmlCell>
  <singleXmlCell id="1470" r="N30" connectionId="0">
    <xmlCellPr id="1470" uniqueName="_Report_Observations_BIL.AKT.HYP_I.T.BAN">
      <xmlPr mapId="1" xpath="/Report/Observations/BIL.AKT.HYP/I.T.BAN" xmlDataType="double"/>
    </xmlCellPr>
  </singleXmlCell>
  <singleXmlCell id="1475" r="N32" connectionId="0">
    <xmlCellPr id="1475" uniqueName="_Report_Observations_BIL.AKT.HGE.GMP_I.T.BAN">
      <xmlPr mapId="1" xpath="/Report/Observations/BIL.AKT.HGE.GMP/I.T.BAN" xmlDataType="double"/>
    </xmlCellPr>
  </singleXmlCell>
  <singleXmlCell id="1477" r="N31" connectionId="0">
    <xmlCellPr id="1477" uniqueName="_Report_Observations_BIL.AKT.HGE_I.T.BAN">
      <xmlPr mapId="1" xpath="/Report/Observations/BIL.AKT.HGE/I.T.BAN" xmlDataType="double"/>
    </xmlCellPr>
  </singleXmlCell>
  <singleXmlCell id="1515" r="R27" connectionId="0">
    <xmlCellPr id="1515" uniqueName="_Report_Observations_BIL.AKT.FKU_I.T.PKA.T">
      <xmlPr mapId="1" xpath="/Report/Observations/BIL.AKT.FKU/I.T.PKA.T" xmlDataType="double"/>
    </xmlCellPr>
  </singleXmlCell>
  <singleXmlCell id="1517" r="R26" connectionId="0">
    <xmlCellPr id="1517" uniqueName="_Report_Observations_BIL.AKT.WFG_I.T.PKA">
      <xmlPr mapId="1" xpath="/Report/Observations/BIL.AKT.WFG/I.T.PKA" xmlDataType="double"/>
    </xmlCellPr>
  </singleXmlCell>
  <singleXmlCell id="1518" r="R29" connectionId="0">
    <xmlCellPr id="1518" uniqueName="_Report_Observations_BIL.AKT.FKU_I.T.PKA.GED">
      <xmlPr mapId="1" xpath="/Report/Observations/BIL.AKT.FKU/I.T.PKA.GED" xmlDataType="double"/>
    </xmlCellPr>
  </singleXmlCell>
  <singleXmlCell id="1519" r="R28" connectionId="0">
    <xmlCellPr id="1519" uniqueName="_Report_Observations_BIL.AKT.FKU_I.T.PKA.UNG">
      <xmlPr mapId="1" xpath="/Report/Observations/BIL.AKT.FKU/I.T.PKA.UNG" xmlDataType="double"/>
    </xmlCellPr>
  </singleXmlCell>
  <singleXmlCell id="1534" r="R49" connectionId="0">
    <xmlCellPr id="1534" uniqueName="_Report_Observations_BIL.AKT.TOT_I.T.PKA">
      <xmlPr mapId="1" xpath="/Report/Observations/BIL.AKT.TOT/I.T.PKA" xmlDataType="double"/>
    </xmlCellPr>
  </singleXmlCell>
  <singleXmlCell id="1535" r="R48" connectionId="0">
    <xmlCellPr id="1535" uniqueName="_Report_Observations_BIL.AKT.AUA.NML_I.T.PKA">
      <xmlPr mapId="1" xpath="/Report/Observations/BIL.AKT.AUA.NML/I.T.PKA" xmlDataType="double"/>
    </xmlCellPr>
  </singleXmlCell>
  <singleXmlCell id="1536" r="R47" connectionId="0">
    <xmlCellPr id="1536" uniqueName="_Report_Observations_BIL.AKT.AUA_I.T.PKA">
      <xmlPr mapId="1" xpath="/Report/Observations/BIL.AKT.AUA/I.T.PKA" xmlDataType="double"/>
    </xmlCellPr>
  </singleXmlCell>
  <singleXmlCell id="1541" r="R38" connectionId="0">
    <xmlCellPr id="1541" uniqueName="_Report_Observations_BIL.AKT.FFV_I.T.PKA">
      <xmlPr mapId="1" xpath="/Report/Observations/BIL.AKT.FFV/I.T.PKA" xmlDataType="double"/>
    </xmlCellPr>
  </singleXmlCell>
  <singleXmlCell id="1543" r="R37" connectionId="0">
    <xmlCellPr id="1543" uniqueName="_Report_Observations_BIL.AKT.WBW_I.T.PKA">
      <xmlPr mapId="1" xpath="/Report/Observations/BIL.AKT.WBW/I.T.PKA" xmlDataType="double"/>
    </xmlCellPr>
  </singleXmlCell>
  <singleXmlCell id="1545" r="R30" connectionId="0">
    <xmlCellPr id="1545" uniqueName="_Report_Observations_BIL.AKT.HYP_I.T.PKA">
      <xmlPr mapId="1" xpath="/Report/Observations/BIL.AKT.HYP/I.T.PKA" xmlDataType="double"/>
    </xmlCellPr>
  </singleXmlCell>
</singleXmlCells>
</file>

<file path=xl/tables/tableSingleCells3.xml><?xml version="1.0" encoding="utf-8"?>
<singleXmlCells xmlns="http://schemas.openxmlformats.org/spreadsheetml/2006/main">
  <singleXmlCell id="25" r="V41" connectionId="0">
    <xmlCellPr id="25" uniqueName="_Report_Observations_BIL.AKT.FAN.OBL_I.CHF.KAN">
      <xmlPr mapId="1" xpath="/Report/Observations/BIL.AKT.FAN.OBL/I.CHF.KAN" xmlDataType="double"/>
    </xmlCellPr>
  </singleXmlCell>
  <singleXmlCell id="26" r="V47" connectionId="0">
    <xmlCellPr id="26" uniqueName="_Report_Observations_BIL.AKT.AUA_I.CHF.KAN">
      <xmlPr mapId="1" xpath="/Report/Observations/BIL.AKT.AUA/I.CHF.KAN" xmlDataType="double"/>
    </xmlCellPr>
  </singleXmlCell>
  <singleXmlCell id="27" r="V48" connectionId="0">
    <xmlCellPr id="27" uniqueName="_Report_Observations_BIL.AKT.AUA.NML_I.CHF.KAN">
      <xmlPr mapId="1" xpath="/Report/Observations/BIL.AKT.AUA.NML/I.CHF.KAN" xmlDataType="double"/>
    </xmlCellPr>
  </singleXmlCell>
  <singleXmlCell id="28" r="V49" connectionId="0">
    <xmlCellPr id="28" uniqueName="_Report_Observations_BIL.AKT.TOT_I.CHF.KAN">
      <xmlPr mapId="1" xpath="/Report/Observations/BIL.AKT.TOT/I.CHF.KAN" xmlDataType="double"/>
    </xmlCellPr>
  </singleXmlCell>
  <singleXmlCell id="29" r="V40" connectionId="0">
    <xmlCellPr id="29" uniqueName="_Report_Observations_BIL.AKT.FAN.GMP_I.CHF.KAN">
      <xmlPr mapId="1" xpath="/Report/Observations/BIL.AKT.FAN.GMP/I.CHF.KAN" xmlDataType="double"/>
    </xmlCellPr>
  </singleXmlCell>
  <singleXmlCell id="30" r="V32" connectionId="0">
    <xmlCellPr id="30" uniqueName="_Report_Observations_BIL.AKT.HGE.GMP_I.CHF.KAN">
      <xmlPr mapId="1" xpath="/Report/Observations/BIL.AKT.HGE.GMP/I.CHF.KAN" xmlDataType="double"/>
    </xmlCellPr>
  </singleXmlCell>
  <singleXmlCell id="31" r="V33" connectionId="0">
    <xmlCellPr id="31" uniqueName="_Report_Observations_BIL.AKT.HGE.OBL_I.CHF.KAN">
      <xmlPr mapId="1" xpath="/Report/Observations/BIL.AKT.HGE.OBL/I.CHF.KAN" xmlDataType="double"/>
    </xmlCellPr>
  </singleXmlCell>
  <singleXmlCell id="32" r="V30" connectionId="0">
    <xmlCellPr id="32" uniqueName="_Report_Observations_BIL.AKT.HYP_I.CHF.KAN">
      <xmlPr mapId="1" xpath="/Report/Observations/BIL.AKT.HYP/I.CHF.KAN" xmlDataType="double"/>
    </xmlCellPr>
  </singleXmlCell>
  <singleXmlCell id="33" r="V31" connectionId="0">
    <xmlCellPr id="33" uniqueName="_Report_Observations_BIL.AKT.HGE_I.CHF.KAN">
      <xmlPr mapId="1" xpath="/Report/Observations/BIL.AKT.HGE/I.CHF.KAN" xmlDataType="double"/>
    </xmlCellPr>
  </singleXmlCell>
  <singleXmlCell id="36" r="V37" connectionId="0">
    <xmlCellPr id="36" uniqueName="_Report_Observations_BIL.AKT.WBW_I.CHF.KAN">
      <xmlPr mapId="1" xpath="/Report/Observations/BIL.AKT.WBW/I.CHF.KAN" xmlDataType="double"/>
    </xmlCellPr>
  </singleXmlCell>
  <singleXmlCell id="38" r="V38" connectionId="0">
    <xmlCellPr id="38" uniqueName="_Report_Observations_BIL.AKT.FFV_I.CHF.KAN">
      <xmlPr mapId="1" xpath="/Report/Observations/BIL.AKT.FFV/I.CHF.KAN" xmlDataType="double"/>
    </xmlCellPr>
  </singleXmlCell>
  <singleXmlCell id="41" r="V39" connectionId="0">
    <xmlCellPr id="41" uniqueName="_Report_Observations_BIL.AKT.FAN_I.CHF.KAN">
      <xmlPr mapId="1" xpath="/Report/Observations/BIL.AKT.FAN/I.CHF.KAN" xmlDataType="double"/>
    </xmlCellPr>
  </singleXmlCell>
  <singleXmlCell id="46" r="V26" connectionId="0">
    <xmlCellPr id="46" uniqueName="_Report_Observations_BIL.AKT.WFG_I.CHF.KAN">
      <xmlPr mapId="1" xpath="/Report/Observations/BIL.AKT.WFG/I.CHF.KAN" xmlDataType="double"/>
    </xmlCellPr>
  </singleXmlCell>
  <singleXmlCell id="47" r="V29" connectionId="0">
    <xmlCellPr id="47" uniqueName="_Report_Observations_BIL.AKT.FKU_I.CHF.KAN.GED">
      <xmlPr mapId="1" xpath="/Report/Observations/BIL.AKT.FKU/I.CHF.KAN.GED" xmlDataType="double"/>
    </xmlCellPr>
  </singleXmlCell>
  <singleXmlCell id="50" r="V27" connectionId="0">
    <xmlCellPr id="50" uniqueName="_Report_Observations_BIL.AKT.FKU_I.CHF.KAN.T">
      <xmlPr mapId="1" xpath="/Report/Observations/BIL.AKT.FKU/I.CHF.KAN.T" xmlDataType="double"/>
    </xmlCellPr>
  </singleXmlCell>
  <singleXmlCell id="52" r="V28" connectionId="0">
    <xmlCellPr id="52" uniqueName="_Report_Observations_BIL.AKT.FKU_I.CHF.KAN.UNG">
      <xmlPr mapId="1" xpath="/Report/Observations/BIL.AKT.FKU/I.CHF.KAN.UNG" xmlDataType="double"/>
    </xmlCellPr>
  </singleXmlCell>
  <singleXmlCell id="126" r="R47" connectionId="0">
    <xmlCellPr id="126" uniqueName="_Report_Observations_BIL.AKT.AUA_I.CHF.PKA">
      <xmlPr mapId="1" xpath="/Report/Observations/BIL.AKT.AUA/I.CHF.PKA" xmlDataType="double"/>
    </xmlCellPr>
  </singleXmlCell>
  <singleXmlCell id="127" r="R48" connectionId="0">
    <xmlCellPr id="127" uniqueName="_Report_Observations_BIL.AKT.AUA.NML_I.CHF.PKA">
      <xmlPr mapId="1" xpath="/Report/Observations/BIL.AKT.AUA.NML/I.CHF.PKA" xmlDataType="double"/>
    </xmlCellPr>
  </singleXmlCell>
  <singleXmlCell id="128" r="R49" connectionId="0">
    <xmlCellPr id="128" uniqueName="_Report_Observations_BIL.AKT.TOT_I.CHF.PKA">
      <xmlPr mapId="1" xpath="/Report/Observations/BIL.AKT.TOT/I.CHF.PKA" xmlDataType="double"/>
    </xmlCellPr>
  </singleXmlCell>
  <singleXmlCell id="130" r="R37" connectionId="0">
    <xmlCellPr id="130" uniqueName="_Report_Observations_BIL.AKT.WBW_I.CHF.PKA">
      <xmlPr mapId="1" xpath="/Report/Observations/BIL.AKT.WBW/I.CHF.PKA" xmlDataType="double"/>
    </xmlCellPr>
  </singleXmlCell>
  <singleXmlCell id="135" r="R38" connectionId="0">
    <xmlCellPr id="135" uniqueName="_Report_Observations_BIL.AKT.FFV_I.CHF.PKA">
      <xmlPr mapId="1" xpath="/Report/Observations/BIL.AKT.FFV/I.CHF.PKA" xmlDataType="double"/>
    </xmlCellPr>
  </singleXmlCell>
  <singleXmlCell id="140" r="R30" connectionId="0">
    <xmlCellPr id="140" uniqueName="_Report_Observations_BIL.AKT.HYP_I.CHF.PKA">
      <xmlPr mapId="1" xpath="/Report/Observations/BIL.AKT.HYP/I.CHF.PKA" xmlDataType="double"/>
    </xmlCellPr>
  </singleXmlCell>
  <singleXmlCell id="142" r="R26" connectionId="0">
    <xmlCellPr id="142" uniqueName="_Report_Observations_BIL.AKT.WFG_I.CHF.PKA">
      <xmlPr mapId="1" xpath="/Report/Observations/BIL.AKT.WFG/I.CHF.PKA" xmlDataType="double"/>
    </xmlCellPr>
  </singleXmlCell>
  <singleXmlCell id="145" r="R29" connectionId="0">
    <xmlCellPr id="145" uniqueName="_Report_Observations_BIL.AKT.FKU_I.CHF.PKA.GED">
      <xmlPr mapId="1" xpath="/Report/Observations/BIL.AKT.FKU/I.CHF.PKA.GED" xmlDataType="double"/>
    </xmlCellPr>
  </singleXmlCell>
  <singleXmlCell id="146" r="R27" connectionId="0">
    <xmlCellPr id="146" uniqueName="_Report_Observations_BIL.AKT.FKU_I.CHF.PKA.T">
      <xmlPr mapId="1" xpath="/Report/Observations/BIL.AKT.FKU/I.CHF.PKA.T" xmlDataType="double"/>
    </xmlCellPr>
  </singleXmlCell>
  <singleXmlCell id="147" r="R28" connectionId="0">
    <xmlCellPr id="147" uniqueName="_Report_Observations_BIL.AKT.FKU_I.CHF.PKA.UNG">
      <xmlPr mapId="1" xpath="/Report/Observations/BIL.AKT.FKU/I.CHF.PKA.UNG" xmlDataType="double"/>
    </xmlCellPr>
  </singleXmlCell>
  <singleXmlCell id="163" r="AA49" connectionId="0">
    <xmlCellPr id="163" uniqueName="_Report_Observations_BIL.AKT.TOT_I.CHF.U">
      <xmlPr mapId="1" xpath="/Report/Observations/BIL.AKT.TOT/I.CHF.U" xmlDataType="double"/>
    </xmlCellPr>
  </singleXmlCell>
  <singleXmlCell id="164" r="AA47" connectionId="0">
    <xmlCellPr id="164" uniqueName="_Report_Observations_BIL.AKT.AUA_I.CHF.U">
      <xmlPr mapId="1" xpath="/Report/Observations/BIL.AKT.AUA/I.CHF.U" xmlDataType="double"/>
    </xmlCellPr>
  </singleXmlCell>
  <singleXmlCell id="165" r="AA48" connectionId="0">
    <xmlCellPr id="165" uniqueName="_Report_Observations_BIL.AKT.AUA.NML_I.CHF.U">
      <xmlPr mapId="1" xpath="/Report/Observations/BIL.AKT.AUA.NML/I.CHF.U" xmlDataType="double"/>
    </xmlCellPr>
  </singleXmlCell>
  <singleXmlCell id="166" r="AA45" connectionId="0">
    <xmlCellPr id="166" uniqueName="_Report_Observations_BIL.AKT.FAN.LIS_I.CHF.U">
      <xmlPr mapId="1" xpath="/Report/Observations/BIL.AKT.FAN.LIS/I.CHF.U" xmlDataType="double"/>
    </xmlCellPr>
  </singleXmlCell>
  <singleXmlCell id="167" r="AA46" connectionId="0">
    <xmlCellPr id="167" uniqueName="_Report_Observations_BIL.AKT.BET_I.CHF.U">
      <xmlPr mapId="1" xpath="/Report/Observations/BIL.AKT.BET/I.CHF.U" xmlDataType="double"/>
    </xmlCellPr>
  </singleXmlCell>
  <singleXmlCell id="168" r="AA44" connectionId="0">
    <xmlCellPr id="168" uniqueName="_Report_Observations_BIL.AKT.FAN.EDM_I.CHF.U">
      <xmlPr mapId="1" xpath="/Report/Observations/BIL.AKT.FAN.EDM/I.CHF.U" xmlDataType="double"/>
    </xmlCellPr>
  </singleXmlCell>
  <singleXmlCell id="169" r="AA41" connectionId="0">
    <xmlCellPr id="169" uniqueName="_Report_Observations_BIL.AKT.FAN.OBL_I.CHF.U">
      <xmlPr mapId="1" xpath="/Report/Observations/BIL.AKT.FAN.OBL/I.CHF.U" xmlDataType="double"/>
    </xmlCellPr>
  </singleXmlCell>
  <singleXmlCell id="170" r="AA42" connectionId="0">
    <xmlCellPr id="170" uniqueName="_Report_Observations_BIL.AKT.FAN.AKT_I.CHF.U">
      <xmlPr mapId="1" xpath="/Report/Observations/BIL.AKT.FAN.AKT/I.CHF.U" xmlDataType="double"/>
    </xmlCellPr>
  </singleXmlCell>
  <singleXmlCell id="194" r="AA29" connectionId="0">
    <xmlCellPr id="194" uniqueName="_Report_Observations_BIL.AKT.FKU_I.CHF.U.GED">
      <xmlPr mapId="1" xpath="/Report/Observations/BIL.AKT.FKU/I.CHF.U.GED" xmlDataType="double"/>
    </xmlCellPr>
  </singleXmlCell>
  <singleXmlCell id="196" r="AA27" connectionId="0">
    <xmlCellPr id="196" uniqueName="_Report_Observations_BIL.AKT.FKU_I.CHF.U.T">
      <xmlPr mapId="1" xpath="/Report/Observations/BIL.AKT.FKU/I.CHF.U.T" xmlDataType="double"/>
    </xmlCellPr>
  </singleXmlCell>
  <singleXmlCell id="198" r="AA28" connectionId="0">
    <xmlCellPr id="198" uniqueName="_Report_Observations_BIL.AKT.FKU_I.CHF.U.UNG">
      <xmlPr mapId="1" xpath="/Report/Observations/BIL.AKT.FKU/I.CHF.U.UNG" xmlDataType="double"/>
    </xmlCellPr>
  </singleXmlCell>
  <singleXmlCell id="199" r="AA26" connectionId="0">
    <xmlCellPr id="199" uniqueName="_Report_Observations_BIL.AKT.WFG_I.CHF.U">
      <xmlPr mapId="1" xpath="/Report/Observations/BIL.AKT.WFG/I.CHF.U" xmlDataType="double"/>
    </xmlCellPr>
  </singleXmlCell>
  <singleXmlCell id="200" r="AA40" connectionId="0">
    <xmlCellPr id="200" uniqueName="_Report_Observations_BIL.AKT.FAN.GMP_I.CHF.U">
      <xmlPr mapId="1" xpath="/Report/Observations/BIL.AKT.FAN.GMP/I.CHF.U" xmlDataType="double"/>
    </xmlCellPr>
  </singleXmlCell>
  <singleXmlCell id="219" r="AA38" connectionId="0">
    <xmlCellPr id="219" uniqueName="_Report_Observations_BIL.AKT.FFV_I.CHF.U">
      <xmlPr mapId="1" xpath="/Report/Observations/BIL.AKT.FFV/I.CHF.U" xmlDataType="double"/>
    </xmlCellPr>
  </singleXmlCell>
  <singleXmlCell id="222" r="AA39" connectionId="0">
    <xmlCellPr id="222" uniqueName="_Report_Observations_BIL.AKT.FAN_I.CHF.U">
      <xmlPr mapId="1" xpath="/Report/Observations/BIL.AKT.FAN/I.CHF.U" xmlDataType="double"/>
    </xmlCellPr>
  </singleXmlCell>
  <singleXmlCell id="225" r="AA36" connectionId="0">
    <xmlCellPr id="225" uniqueName="_Report_Observations_BIL.AKT.HGE.EDM_I.CHF.U">
      <xmlPr mapId="1" xpath="/Report/Observations/BIL.AKT.HGE.EDM/I.CHF.U" xmlDataType="double"/>
    </xmlCellPr>
  </singleXmlCell>
  <singleXmlCell id="227" r="AA37" connectionId="0">
    <xmlCellPr id="227" uniqueName="_Report_Observations_BIL.AKT.WBW_I.CHF.U">
      <xmlPr mapId="1" xpath="/Report/Observations/BIL.AKT.WBW/I.CHF.U" xmlDataType="double"/>
    </xmlCellPr>
  </singleXmlCell>
  <singleXmlCell id="228" r="AA34" connectionId="0">
    <xmlCellPr id="228" uniqueName="_Report_Observations_BIL.AKT.HGE.AKT_I.CHF.U">
      <xmlPr mapId="1" xpath="/Report/Observations/BIL.AKT.HGE.AKT/I.CHF.U" xmlDataType="double"/>
    </xmlCellPr>
  </singleXmlCell>
  <singleXmlCell id="229" r="AA32" connectionId="0">
    <xmlCellPr id="229" uniqueName="_Report_Observations_BIL.AKT.HGE.GMP_I.CHF.U">
      <xmlPr mapId="1" xpath="/Report/Observations/BIL.AKT.HGE.GMP/I.CHF.U" xmlDataType="double"/>
    </xmlCellPr>
  </singleXmlCell>
  <singleXmlCell id="230" r="AA33" connectionId="0">
    <xmlCellPr id="230" uniqueName="_Report_Observations_BIL.AKT.HGE.OBL_I.CHF.U">
      <xmlPr mapId="1" xpath="/Report/Observations/BIL.AKT.HGE.OBL/I.CHF.U" xmlDataType="double"/>
    </xmlCellPr>
  </singleXmlCell>
  <singleXmlCell id="231" r="AA30" connectionId="0">
    <xmlCellPr id="231" uniqueName="_Report_Observations_BIL.AKT.HYP_I.CHF.U">
      <xmlPr mapId="1" xpath="/Report/Observations/BIL.AKT.HYP/I.CHF.U" xmlDataType="double"/>
    </xmlCellPr>
  </singleXmlCell>
  <singleXmlCell id="232" r="AA31" connectionId="0">
    <xmlCellPr id="232" uniqueName="_Report_Observations_BIL.AKT.HGE_I.CHF.U">
      <xmlPr mapId="1" xpath="/Report/Observations/BIL.AKT.HGE/I.CHF.U" xmlDataType="double"/>
    </xmlCellPr>
  </singleXmlCell>
  <singleXmlCell id="250" r="N49" connectionId="0">
    <xmlCellPr id="250" uniqueName="_Report_Observations_BIL.AKT.TOT_I.CHF.BAN">
      <xmlPr mapId="1" xpath="/Report/Observations/BIL.AKT.TOT/I.CHF.BAN" xmlDataType="double"/>
    </xmlCellPr>
  </singleXmlCell>
  <singleXmlCell id="254" r="N40" connectionId="0">
    <xmlCellPr id="254" uniqueName="_Report_Observations_BIL.AKT.FAN.GMP_I.CHF.BAN">
      <xmlPr mapId="1" xpath="/Report/Observations/BIL.AKT.FAN.GMP/I.CHF.BAN" xmlDataType="double"/>
    </xmlCellPr>
  </singleXmlCell>
  <singleXmlCell id="255" r="N41" connectionId="0">
    <xmlCellPr id="255" uniqueName="_Report_Observations_BIL.AKT.FAN.OBL_I.CHF.BAN">
      <xmlPr mapId="1" xpath="/Report/Observations/BIL.AKT.FAN.OBL/I.CHF.BAN" xmlDataType="double"/>
    </xmlCellPr>
  </singleXmlCell>
  <singleXmlCell id="256" r="N42" connectionId="0">
    <xmlCellPr id="256" uniqueName="_Report_Observations_BIL.AKT.FAN.AKT_I.CHF.BAN">
      <xmlPr mapId="1" xpath="/Report/Observations/BIL.AKT.FAN.AKT/I.CHF.BAN" xmlDataType="double"/>
    </xmlCellPr>
  </singleXmlCell>
  <singleXmlCell id="257" r="N47" connectionId="0">
    <xmlCellPr id="257" uniqueName="_Report_Observations_BIL.AKT.AUA_I.CHF.BAN">
      <xmlPr mapId="1" xpath="/Report/Observations/BIL.AKT.AUA/I.CHF.BAN" xmlDataType="double"/>
    </xmlCellPr>
  </singleXmlCell>
  <singleXmlCell id="258" r="N48" connectionId="0">
    <xmlCellPr id="258" uniqueName="_Report_Observations_BIL.AKT.AUA.NML_I.CHF.BAN">
      <xmlPr mapId="1" xpath="/Report/Observations/BIL.AKT.AUA.NML/I.CHF.BAN" xmlDataType="double"/>
    </xmlCellPr>
  </singleXmlCell>
  <singleXmlCell id="259" r="N46" connectionId="0">
    <xmlCellPr id="259" uniqueName="_Report_Observations_BIL.AKT.BET_I.CHF.BAN">
      <xmlPr mapId="1" xpath="/Report/Observations/BIL.AKT.BET/I.CHF.BAN" xmlDataType="double"/>
    </xmlCellPr>
  </singleXmlCell>
  <singleXmlCell id="260" r="N38" connectionId="0">
    <xmlCellPr id="260" uniqueName="_Report_Observations_BIL.AKT.FFV_I.CHF.BAN">
      <xmlPr mapId="1" xpath="/Report/Observations/BIL.AKT.FFV/I.CHF.BAN" xmlDataType="double"/>
    </xmlCellPr>
  </singleXmlCell>
  <singleXmlCell id="261" r="N39" connectionId="0">
    <xmlCellPr id="261" uniqueName="_Report_Observations_BIL.AKT.FAN_I.CHF.BAN">
      <xmlPr mapId="1" xpath="/Report/Observations/BIL.AKT.FAN/I.CHF.BAN" xmlDataType="double"/>
    </xmlCellPr>
  </singleXmlCell>
  <singleXmlCell id="269" r="N32" connectionId="0">
    <xmlCellPr id="269" uniqueName="_Report_Observations_BIL.AKT.HGE.GMP_I.CHF.BAN">
      <xmlPr mapId="1" xpath="/Report/Observations/BIL.AKT.HGE.GMP/I.CHF.BAN" xmlDataType="double"/>
    </xmlCellPr>
  </singleXmlCell>
  <singleXmlCell id="270" r="N33" connectionId="0">
    <xmlCellPr id="270" uniqueName="_Report_Observations_BIL.AKT.HGE.OBL_I.CHF.BAN">
      <xmlPr mapId="1" xpath="/Report/Observations/BIL.AKT.HGE.OBL/I.CHF.BAN" xmlDataType="double"/>
    </xmlCellPr>
  </singleXmlCell>
  <singleXmlCell id="271" r="N30" connectionId="0">
    <xmlCellPr id="271" uniqueName="_Report_Observations_BIL.AKT.HYP_I.CHF.BAN">
      <xmlPr mapId="1" xpath="/Report/Observations/BIL.AKT.HYP/I.CHF.BAN" xmlDataType="double"/>
    </xmlCellPr>
  </singleXmlCell>
  <singleXmlCell id="272" r="N31" connectionId="0">
    <xmlCellPr id="272" uniqueName="_Report_Observations_BIL.AKT.HGE_I.CHF.BAN">
      <xmlPr mapId="1" xpath="/Report/Observations/BIL.AKT.HGE/I.CHF.BAN" xmlDataType="double"/>
    </xmlCellPr>
  </singleXmlCell>
  <singleXmlCell id="273" r="N37" connectionId="0">
    <xmlCellPr id="273" uniqueName="_Report_Observations_BIL.AKT.WBW_I.CHF.BAN">
      <xmlPr mapId="1" xpath="/Report/Observations/BIL.AKT.WBW/I.CHF.BAN" xmlDataType="double"/>
    </xmlCellPr>
  </singleXmlCell>
  <singleXmlCell id="274" r="N34" connectionId="0">
    <xmlCellPr id="274" uniqueName="_Report_Observations_BIL.AKT.HGE.AKT_I.CHF.BAN">
      <xmlPr mapId="1" xpath="/Report/Observations/BIL.AKT.HGE.AKT/I.CHF.BAN" xmlDataType="double"/>
    </xmlCellPr>
  </singleXmlCell>
  <singleXmlCell id="289" r="N21" connectionId="0">
    <xmlCellPr id="289" uniqueName="_Report_Observations_BIL.AKT.FMI_I.CHF.BAN">
      <xmlPr mapId="1" xpath="/Report/Observations/BIL.AKT.FMI/I.CHF.BAN" xmlDataType="double"/>
    </xmlCellPr>
  </singleXmlCell>
  <singleXmlCell id="290" r="N22" connectionId="0">
    <xmlCellPr id="290" uniqueName="_Report_Observations_BIL.AKT.FBA_I.CHF.BAN.T">
      <xmlPr mapId="1" xpath="/Report/Observations/BIL.AKT.FBA/I.CHF.BAN.T" xmlDataType="double"/>
    </xmlCellPr>
  </singleXmlCell>
  <singleXmlCell id="291" r="N25" connectionId="0">
    <xmlCellPr id="291" uniqueName="_Report_Observations_BIL.AKT.FBA_I.CHF.BAN.RLZ">
      <xmlPr mapId="1" xpath="/Report/Observations/BIL.AKT.FBA/I.CHF.BAN.RLZ" xmlDataType="double"/>
    </xmlCellPr>
  </singleXmlCell>
  <singleXmlCell id="292" r="N26" connectionId="0">
    <xmlCellPr id="292" uniqueName="_Report_Observations_BIL.AKT.WFG_I.CHF.BAN">
      <xmlPr mapId="1" xpath="/Report/Observations/BIL.AKT.WFG/I.CHF.BAN" xmlDataType="double"/>
    </xmlCellPr>
  </singleXmlCell>
  <singleXmlCell id="294" r="N23" connectionId="0">
    <xmlCellPr id="294" uniqueName="_Report_Observations_BIL.AKT.FBA_I.CHF.BAN.ASI">
      <xmlPr mapId="1" xpath="/Report/Observations/BIL.AKT.FBA/I.CHF.BAN.ASI" xmlDataType="double"/>
    </xmlCellPr>
  </singleXmlCell>
  <singleXmlCell id="296" r="N24" connectionId="0">
    <xmlCellPr id="296" uniqueName="_Report_Observations_BIL.AKT.FBA_I.CHF.BAN.KUE">
      <xmlPr mapId="1" xpath="/Report/Observations/BIL.AKT.FBA/I.CHF.BAN.KUE" xmlDataType="double"/>
    </xmlCellPr>
  </singleXmlCell>
  <singleXmlCell id="298" r="W31" connectionId="0">
    <xmlCellPr id="298" uniqueName="_Report_Observations_BIL.AKT.HGE_I.CHF.GEM">
      <xmlPr mapId="1" xpath="/Report/Observations/BIL.AKT.HGE/I.CHF.GEM" xmlDataType="double"/>
    </xmlCellPr>
  </singleXmlCell>
  <singleXmlCell id="299" r="W32" connectionId="0">
    <xmlCellPr id="299" uniqueName="_Report_Observations_BIL.AKT.HGE.GMP_I.CHF.GEM">
      <xmlPr mapId="1" xpath="/Report/Observations/BIL.AKT.HGE.GMP/I.CHF.GEM" xmlDataType="double"/>
    </xmlCellPr>
  </singleXmlCell>
  <singleXmlCell id="300" r="W30" connectionId="0">
    <xmlCellPr id="300" uniqueName="_Report_Observations_BIL.AKT.HYP_I.CHF.GEM">
      <xmlPr mapId="1" xpath="/Report/Observations/BIL.AKT.HYP/I.CHF.GEM" xmlDataType="double"/>
    </xmlCellPr>
  </singleXmlCell>
  <singleXmlCell id="302" r="W33" connectionId="0">
    <xmlCellPr id="302" uniqueName="_Report_Observations_BIL.AKT.HGE.OBL_I.CHF.GEM">
      <xmlPr mapId="1" xpath="/Report/Observations/BIL.AKT.HGE.OBL/I.CHF.GEM" xmlDataType="double"/>
    </xmlCellPr>
  </singleXmlCell>
  <singleXmlCell id="303" r="W39" connectionId="0">
    <xmlCellPr id="303" uniqueName="_Report_Observations_BIL.AKT.FAN_I.CHF.GEM">
      <xmlPr mapId="1" xpath="/Report/Observations/BIL.AKT.FAN/I.CHF.GEM" xmlDataType="double"/>
    </xmlCellPr>
  </singleXmlCell>
  <singleXmlCell id="307" r="W37" connectionId="0">
    <xmlCellPr id="307" uniqueName="_Report_Observations_BIL.AKT.WBW_I.CHF.GEM">
      <xmlPr mapId="1" xpath="/Report/Observations/BIL.AKT.WBW/I.CHF.GEM" xmlDataType="double"/>
    </xmlCellPr>
  </singleXmlCell>
  <singleXmlCell id="308" r="W38" connectionId="0">
    <xmlCellPr id="308" uniqueName="_Report_Observations_BIL.AKT.FFV_I.CHF.GEM">
      <xmlPr mapId="1" xpath="/Report/Observations/BIL.AKT.FFV/I.CHF.GEM" xmlDataType="double"/>
    </xmlCellPr>
  </singleXmlCell>
  <singleXmlCell id="321" r="W28" connectionId="0">
    <xmlCellPr id="321" uniqueName="_Report_Observations_BIL.AKT.FKU_I.CHF.GEM.UNG">
      <xmlPr mapId="1" xpath="/Report/Observations/BIL.AKT.FKU/I.CHF.GEM.UNG" xmlDataType="double"/>
    </xmlCellPr>
  </singleXmlCell>
  <singleXmlCell id="323" r="W29" connectionId="0">
    <xmlCellPr id="323" uniqueName="_Report_Observations_BIL.AKT.FKU_I.CHF.GEM.GED">
      <xmlPr mapId="1" xpath="/Report/Observations/BIL.AKT.FKU/I.CHF.GEM.GED" xmlDataType="double"/>
    </xmlCellPr>
  </singleXmlCell>
  <singleXmlCell id="325" r="W26" connectionId="0">
    <xmlCellPr id="325" uniqueName="_Report_Observations_BIL.AKT.WFG_I.CHF.GEM">
      <xmlPr mapId="1" xpath="/Report/Observations/BIL.AKT.WFG/I.CHF.GEM" xmlDataType="double"/>
    </xmlCellPr>
  </singleXmlCell>
  <singleXmlCell id="327" r="W27" connectionId="0">
    <xmlCellPr id="327" uniqueName="_Report_Observations_BIL.AKT.FKU_I.CHF.GEM.T">
      <xmlPr mapId="1" xpath="/Report/Observations/BIL.AKT.FKU/I.CHF.GEM.T" xmlDataType="double"/>
    </xmlCellPr>
  </singleXmlCell>
  <singleXmlCell id="434" r="U48" connectionId="0">
    <xmlCellPr id="434" uniqueName="_Report_Observations_BIL.AKT.AUA.NML_I.CHF.BUN">
      <xmlPr mapId="1" xpath="/Report/Observations/BIL.AKT.AUA.NML/I.CHF.BUN" xmlDataType="double"/>
    </xmlCellPr>
  </singleXmlCell>
  <singleXmlCell id="435" r="U49" connectionId="0">
    <xmlCellPr id="435" uniqueName="_Report_Observations_BIL.AKT.TOT_I.CHF.BUN">
      <xmlPr mapId="1" xpath="/Report/Observations/BIL.AKT.TOT/I.CHF.BUN" xmlDataType="double"/>
    </xmlCellPr>
  </singleXmlCell>
  <singleXmlCell id="437" r="U47" connectionId="0">
    <xmlCellPr id="437" uniqueName="_Report_Observations_BIL.AKT.AUA_I.CHF.BUN">
      <xmlPr mapId="1" xpath="/Report/Observations/BIL.AKT.AUA/I.CHF.BUN" xmlDataType="double"/>
    </xmlCellPr>
  </singleXmlCell>
  <singleXmlCell id="459" r="U40" connectionId="0">
    <xmlCellPr id="459" uniqueName="_Report_Observations_BIL.AKT.FAN.GMP_I.CHF.BUN">
      <xmlPr mapId="1" xpath="/Report/Observations/BIL.AKT.FAN.GMP/I.CHF.BUN" xmlDataType="double"/>
    </xmlCellPr>
  </singleXmlCell>
  <singleXmlCell id="461" r="U41" connectionId="0">
    <xmlCellPr id="461" uniqueName="_Report_Observations_BIL.AKT.FAN.OBL_I.CHF.BUN">
      <xmlPr mapId="1" xpath="/Report/Observations/BIL.AKT.FAN.OBL/I.CHF.BUN" xmlDataType="double"/>
    </xmlCellPr>
  </singleXmlCell>
  <singleXmlCell id="465" r="U33" connectionId="0">
    <xmlCellPr id="465" uniqueName="_Report_Observations_BIL.AKT.HGE.OBL_I.CHF.BUN">
      <xmlPr mapId="1" xpath="/Report/Observations/BIL.AKT.HGE.OBL/I.CHF.BUN" xmlDataType="double"/>
    </xmlCellPr>
  </singleXmlCell>
  <singleXmlCell id="466" r="U31" connectionId="0">
    <xmlCellPr id="466" uniqueName="_Report_Observations_BIL.AKT.HGE_I.CHF.BUN">
      <xmlPr mapId="1" xpath="/Report/Observations/BIL.AKT.HGE/I.CHF.BUN" xmlDataType="double"/>
    </xmlCellPr>
  </singleXmlCell>
  <singleXmlCell id="467" r="U32" connectionId="0">
    <xmlCellPr id="467" uniqueName="_Report_Observations_BIL.AKT.HGE.GMP_I.CHF.BUN">
      <xmlPr mapId="1" xpath="/Report/Observations/BIL.AKT.HGE.GMP/I.CHF.BUN" xmlDataType="double"/>
    </xmlCellPr>
  </singleXmlCell>
  <singleXmlCell id="469" r="U37" connectionId="0">
    <xmlCellPr id="469" uniqueName="_Report_Observations_BIL.AKT.WBW_I.CHF.BUN">
      <xmlPr mapId="1" xpath="/Report/Observations/BIL.AKT.WBW/I.CHF.BUN" xmlDataType="double"/>
    </xmlCellPr>
  </singleXmlCell>
  <singleXmlCell id="471" r="U38" connectionId="0">
    <xmlCellPr id="471" uniqueName="_Report_Observations_BIL.AKT.FFV_I.CHF.BUN">
      <xmlPr mapId="1" xpath="/Report/Observations/BIL.AKT.FFV/I.CHF.BUN" xmlDataType="double"/>
    </xmlCellPr>
  </singleXmlCell>
  <singleXmlCell id="476" r="U39" connectionId="0">
    <xmlCellPr id="476" uniqueName="_Report_Observations_BIL.AKT.FAN_I.CHF.BUN">
      <xmlPr mapId="1" xpath="/Report/Observations/BIL.AKT.FAN/I.CHF.BUN" xmlDataType="double"/>
    </xmlCellPr>
  </singleXmlCell>
  <singleXmlCell id="481" r="U30" connectionId="0">
    <xmlCellPr id="481" uniqueName="_Report_Observations_BIL.AKT.HYP_I.CHF.BUN">
      <xmlPr mapId="1" xpath="/Report/Observations/BIL.AKT.HYP/I.CHF.BUN" xmlDataType="double"/>
    </xmlCellPr>
  </singleXmlCell>
  <singleXmlCell id="482" r="U21" connectionId="0">
    <xmlCellPr id="482" uniqueName="_Report_Observations_BIL.AKT.FMI_I.CHF.BUN">
      <xmlPr mapId="1" xpath="/Report/Observations/BIL.AKT.FMI/I.CHF.BUN" xmlDataType="double"/>
    </xmlCellPr>
  </singleXmlCell>
  <singleXmlCell id="483" r="U26" connectionId="0">
    <xmlCellPr id="483" uniqueName="_Report_Observations_BIL.AKT.WFG_I.CHF.BUN">
      <xmlPr mapId="1" xpath="/Report/Observations/BIL.AKT.WFG/I.CHF.BUN" xmlDataType="double"/>
    </xmlCellPr>
  </singleXmlCell>
  <singleXmlCell id="485" r="U27" connectionId="0">
    <xmlCellPr id="485" uniqueName="_Report_Observations_BIL.AKT.FKU_I.CHF.BUN.T">
      <xmlPr mapId="1" xpath="/Report/Observations/BIL.AKT.FKU/I.CHF.BUN.T" xmlDataType="double"/>
    </xmlCellPr>
  </singleXmlCell>
  <singleXmlCell id="489" r="U28" connectionId="0">
    <xmlCellPr id="489" uniqueName="_Report_Observations_BIL.AKT.FKU_I.CHF.BUN.UNG">
      <xmlPr mapId="1" xpath="/Report/Observations/BIL.AKT.FKU/I.CHF.BUN.UNG" xmlDataType="double"/>
    </xmlCellPr>
  </singleXmlCell>
  <singleXmlCell id="491" r="U29" connectionId="0">
    <xmlCellPr id="491" uniqueName="_Report_Observations_BIL.AKT.FKU_I.CHF.BUN.GED">
      <xmlPr mapId="1" xpath="/Report/Observations/BIL.AKT.FKU/I.CHF.BUN.GED" xmlDataType="double"/>
    </xmlCellPr>
  </singleXmlCell>
  <singleXmlCell id="557" r="Q48" connectionId="0">
    <xmlCellPr id="557" uniqueName="_Report_Observations_BIL.AKT.AUA.NML_I.CHF.VPK">
      <xmlPr mapId="1" xpath="/Report/Observations/BIL.AKT.AUA.NML/I.CHF.VPK" xmlDataType="double"/>
    </xmlCellPr>
  </singleXmlCell>
  <singleXmlCell id="558" r="Q49" connectionId="0">
    <xmlCellPr id="558" uniqueName="_Report_Observations_BIL.AKT.TOT_I.CHF.VPK">
      <xmlPr mapId="1" xpath="/Report/Observations/BIL.AKT.TOT/I.CHF.VPK" xmlDataType="double"/>
    </xmlCellPr>
  </singleXmlCell>
  <singleXmlCell id="560" r="Q46" connectionId="0">
    <xmlCellPr id="560" uniqueName="_Report_Observations_BIL.AKT.BET_I.CHF.VPK">
      <xmlPr mapId="1" xpath="/Report/Observations/BIL.AKT.BET/I.CHF.VPK" xmlDataType="double"/>
    </xmlCellPr>
  </singleXmlCell>
  <singleXmlCell id="562" r="Q47" connectionId="0">
    <xmlCellPr id="562" uniqueName="_Report_Observations_BIL.AKT.AUA_I.CHF.VPK">
      <xmlPr mapId="1" xpath="/Report/Observations/BIL.AKT.AUA/I.CHF.VPK" xmlDataType="double"/>
    </xmlCellPr>
  </singleXmlCell>
  <singleXmlCell id="567" r="Q40" connectionId="0">
    <xmlCellPr id="567" uniqueName="_Report_Observations_BIL.AKT.FAN.GMP_I.CHF.VPK">
      <xmlPr mapId="1" xpath="/Report/Observations/BIL.AKT.FAN.GMP/I.CHF.VPK" xmlDataType="double"/>
    </xmlCellPr>
  </singleXmlCell>
  <singleXmlCell id="568" r="Q41" connectionId="0">
    <xmlCellPr id="568" uniqueName="_Report_Observations_BIL.AKT.FAN.OBL_I.CHF.VPK">
      <xmlPr mapId="1" xpath="/Report/Observations/BIL.AKT.FAN.OBL/I.CHF.VPK" xmlDataType="double"/>
    </xmlCellPr>
  </singleXmlCell>
  <singleXmlCell id="569" r="Q42" connectionId="0">
    <xmlCellPr id="569" uniqueName="_Report_Observations_BIL.AKT.FAN.AKT_I.CHF.VPK">
      <xmlPr mapId="1" xpath="/Report/Observations/BIL.AKT.FAN.AKT/I.CHF.VPK" xmlDataType="double"/>
    </xmlCellPr>
  </singleXmlCell>
  <singleXmlCell id="571" r="Q37" connectionId="0">
    <xmlCellPr id="571" uniqueName="_Report_Observations_BIL.AKT.WBW_I.CHF.VPK">
      <xmlPr mapId="1" xpath="/Report/Observations/BIL.AKT.WBW/I.CHF.VPK" xmlDataType="double"/>
    </xmlCellPr>
  </singleXmlCell>
  <singleXmlCell id="572" r="Q38" connectionId="0">
    <xmlCellPr id="572" uniqueName="_Report_Observations_BIL.AKT.FFV_I.CHF.VPK">
      <xmlPr mapId="1" xpath="/Report/Observations/BIL.AKT.FFV/I.CHF.VPK" xmlDataType="double"/>
    </xmlCellPr>
  </singleXmlCell>
  <singleXmlCell id="576" r="Q39" connectionId="0">
    <xmlCellPr id="576" uniqueName="_Report_Observations_BIL.AKT.FAN_I.CHF.VPK">
      <xmlPr mapId="1" xpath="/Report/Observations/BIL.AKT.FAN/I.CHF.VPK" xmlDataType="double"/>
    </xmlCellPr>
  </singleXmlCell>
  <singleXmlCell id="582" r="Q30" connectionId="0">
    <xmlCellPr id="582" uniqueName="_Report_Observations_BIL.AKT.HYP_I.CHF.VPK">
      <xmlPr mapId="1" xpath="/Report/Observations/BIL.AKT.HYP/I.CHF.VPK" xmlDataType="double"/>
    </xmlCellPr>
  </singleXmlCell>
  <singleXmlCell id="583" r="Q33" connectionId="0">
    <xmlCellPr id="583" uniqueName="_Report_Observations_BIL.AKT.HGE.OBL_I.CHF.VPK">
      <xmlPr mapId="1" xpath="/Report/Observations/BIL.AKT.HGE.OBL/I.CHF.VPK" xmlDataType="double"/>
    </xmlCellPr>
  </singleXmlCell>
  <singleXmlCell id="584" r="Q34" connectionId="0">
    <xmlCellPr id="584" uniqueName="_Report_Observations_BIL.AKT.HGE.AKT_I.CHF.VPK">
      <xmlPr mapId="1" xpath="/Report/Observations/BIL.AKT.HGE.AKT/I.CHF.VPK" xmlDataType="double"/>
    </xmlCellPr>
  </singleXmlCell>
  <singleXmlCell id="585" r="Q31" connectionId="0">
    <xmlCellPr id="585" uniqueName="_Report_Observations_BIL.AKT.HGE_I.CHF.VPK">
      <xmlPr mapId="1" xpath="/Report/Observations/BIL.AKT.HGE/I.CHF.VPK" xmlDataType="double"/>
    </xmlCellPr>
  </singleXmlCell>
  <singleXmlCell id="586" r="Q32" connectionId="0">
    <xmlCellPr id="586" uniqueName="_Report_Observations_BIL.AKT.HGE.GMP_I.CHF.VPK">
      <xmlPr mapId="1" xpath="/Report/Observations/BIL.AKT.HGE.GMP/I.CHF.VPK" xmlDataType="double"/>
    </xmlCellPr>
  </singleXmlCell>
  <singleXmlCell id="587" r="Q26" connectionId="0">
    <xmlCellPr id="587" uniqueName="_Report_Observations_BIL.AKT.WFG_I.CHF.VPK">
      <xmlPr mapId="1" xpath="/Report/Observations/BIL.AKT.WFG/I.CHF.VPK" xmlDataType="double"/>
    </xmlCellPr>
  </singleXmlCell>
  <singleXmlCell id="588" r="Q27" connectionId="0">
    <xmlCellPr id="588" uniqueName="_Report_Observations_BIL.AKT.FKU_I.CHF.VPK.T">
      <xmlPr mapId="1" xpath="/Report/Observations/BIL.AKT.FKU/I.CHF.VPK.T" xmlDataType="double"/>
    </xmlCellPr>
  </singleXmlCell>
  <singleXmlCell id="589" r="Q28" connectionId="0">
    <xmlCellPr id="589" uniqueName="_Report_Observations_BIL.AKT.FKU_I.CHF.VPK.UNG">
      <xmlPr mapId="1" xpath="/Report/Observations/BIL.AKT.FKU/I.CHF.VPK.UNG" xmlDataType="double"/>
    </xmlCellPr>
  </singleXmlCell>
  <singleXmlCell id="590" r="Q29" connectionId="0">
    <xmlCellPr id="590" uniqueName="_Report_Observations_BIL.AKT.FKU_I.CHF.VPK.GED">
      <xmlPr mapId="1" xpath="/Report/Observations/BIL.AKT.FKU/I.CHF.VPK.GED" xmlDataType="double"/>
    </xmlCellPr>
  </singleXmlCell>
  <singleXmlCell id="661" r="AB48" connectionId="0">
    <xmlCellPr id="661" uniqueName="_Report_Observations_BIL.AKT.AUA.NML_I.CHF.T">
      <xmlPr mapId="1" xpath="/Report/Observations/BIL.AKT.AUA.NML/I.CHF.T" xmlDataType="double"/>
    </xmlCellPr>
  </singleXmlCell>
  <singleXmlCell id="662" r="AB49" connectionId="0">
    <xmlCellPr id="662" uniqueName="_Report_Observations_BIL.AKT.TOT_I.CHF.T">
      <xmlPr mapId="1" xpath="/Report/Observations/BIL.AKT.TOT/I.CHF.T" xmlDataType="double"/>
    </xmlCellPr>
  </singleXmlCell>
  <singleXmlCell id="663" r="AB46" connectionId="0">
    <xmlCellPr id="663" uniqueName="_Report_Observations_BIL.AKT.BET_I.CHF.T">
      <xmlPr mapId="1" xpath="/Report/Observations/BIL.AKT.BET/I.CHF.T" xmlDataType="double"/>
    </xmlCellPr>
  </singleXmlCell>
  <singleXmlCell id="664" r="AB47" connectionId="0">
    <xmlCellPr id="664" uniqueName="_Report_Observations_BIL.AKT.AUA_I.CHF.T">
      <xmlPr mapId="1" xpath="/Report/Observations/BIL.AKT.AUA/I.CHF.T" xmlDataType="double"/>
    </xmlCellPr>
  </singleXmlCell>
  <singleXmlCell id="665" r="AB44" connectionId="0">
    <xmlCellPr id="665" uniqueName="_Report_Observations_BIL.AKT.FAN.EDM_I.CHF.T">
      <xmlPr mapId="1" xpath="/Report/Observations/BIL.AKT.FAN.EDM/I.CHF.T" xmlDataType="double"/>
    </xmlCellPr>
  </singleXmlCell>
  <singleXmlCell id="666" r="AB45" connectionId="0">
    <xmlCellPr id="666" uniqueName="_Report_Observations_BIL.AKT.FAN.LIS_I.CHF.T">
      <xmlPr mapId="1" xpath="/Report/Observations/BIL.AKT.FAN.LIS/I.CHF.T" xmlDataType="double"/>
    </xmlCellPr>
  </singleXmlCell>
  <singleXmlCell id="667" r="AB42" connectionId="0">
    <xmlCellPr id="667" uniqueName="_Report_Observations_BIL.AKT.FAN.AKT_I.CHF.T">
      <xmlPr mapId="1" xpath="/Report/Observations/BIL.AKT.FAN.AKT/I.CHF.T" xmlDataType="double"/>
    </xmlCellPr>
  </singleXmlCell>
  <singleXmlCell id="668" r="AB43" connectionId="0">
    <xmlCellPr id="668" uniqueName="_Report_Observations_BIL.AKT.FAN.AKA_I.CHF.T">
      <xmlPr mapId="1" xpath="/Report/Observations/BIL.AKT.FAN.AKA/I.CHF.T" xmlDataType="double"/>
    </xmlCellPr>
  </singleXmlCell>
  <singleXmlCell id="669" r="AB40" connectionId="0">
    <xmlCellPr id="669" uniqueName="_Report_Observations_BIL.AKT.FAN.GMP_I.CHF.T">
      <xmlPr mapId="1" xpath="/Report/Observations/BIL.AKT.FAN.GMP/I.CHF.T" xmlDataType="double"/>
    </xmlCellPr>
  </singleXmlCell>
  <singleXmlCell id="670" r="AB41" connectionId="0">
    <xmlCellPr id="670" uniqueName="_Report_Observations_BIL.AKT.FAN.OBL_I.CHF.T">
      <xmlPr mapId="1" xpath="/Report/Observations/BIL.AKT.FAN.OBL/I.CHF.T" xmlDataType="double"/>
    </xmlCellPr>
  </singleXmlCell>
  <singleXmlCell id="683" r="M40" connectionId="0">
    <xmlCellPr id="683" uniqueName="_Report_Observations_BIL.AKT.FAN.GMP_I.CHF.SNB">
      <xmlPr mapId="1" xpath="/Report/Observations/BIL.AKT.FAN.GMP/I.CHF.SNB" xmlDataType="double"/>
    </xmlCellPr>
  </singleXmlCell>
  <singleXmlCell id="684" r="M41" connectionId="0">
    <xmlCellPr id="684" uniqueName="_Report_Observations_BIL.AKT.FAN.OBL_I.CHF.SNB">
      <xmlPr mapId="1" xpath="/Report/Observations/BIL.AKT.FAN.OBL/I.CHF.SNB" xmlDataType="double"/>
    </xmlCellPr>
  </singleXmlCell>
  <singleXmlCell id="688" r="M42" connectionId="0">
    <xmlCellPr id="688" uniqueName="_Report_Observations_BIL.AKT.FAN.AKT_I.CHF.SNB">
      <xmlPr mapId="1" xpath="/Report/Observations/BIL.AKT.FAN.AKT/I.CHF.SNB" xmlDataType="double"/>
    </xmlCellPr>
  </singleXmlCell>
  <singleXmlCell id="689" r="M48" connectionId="0">
    <xmlCellPr id="689" uniqueName="_Report_Observations_BIL.AKT.AUA.NML_I.CHF.SNB">
      <xmlPr mapId="1" xpath="/Report/Observations/BIL.AKT.AUA.NML/I.CHF.SNB" xmlDataType="double"/>
    </xmlCellPr>
  </singleXmlCell>
  <singleXmlCell id="690" r="M49" connectionId="0">
    <xmlCellPr id="690" uniqueName="_Report_Observations_BIL.AKT.TOT_I.CHF.SNB">
      <xmlPr mapId="1" xpath="/Report/Observations/BIL.AKT.TOT/I.CHF.SNB" xmlDataType="double"/>
    </xmlCellPr>
  </singleXmlCell>
  <singleXmlCell id="691" r="M46" connectionId="0">
    <xmlCellPr id="691" uniqueName="_Report_Observations_BIL.AKT.BET_I.CHF.SNB">
      <xmlPr mapId="1" xpath="/Report/Observations/BIL.AKT.BET/I.CHF.SNB" xmlDataType="double"/>
    </xmlCellPr>
  </singleXmlCell>
  <singleXmlCell id="692" r="M47" connectionId="0">
    <xmlCellPr id="692" uniqueName="_Report_Observations_BIL.AKT.AUA_I.CHF.SNB">
      <xmlPr mapId="1" xpath="/Report/Observations/BIL.AKT.AUA/I.CHF.SNB" xmlDataType="double"/>
    </xmlCellPr>
  </singleXmlCell>
  <singleXmlCell id="693" r="M39" connectionId="0">
    <xmlCellPr id="693" uniqueName="_Report_Observations_BIL.AKT.FAN_I.CHF.SNB">
      <xmlPr mapId="1" xpath="/Report/Observations/BIL.AKT.FAN/I.CHF.SNB" xmlDataType="double"/>
    </xmlCellPr>
  </singleXmlCell>
  <singleXmlCell id="704" r="M33" connectionId="0">
    <xmlCellPr id="704" uniqueName="_Report_Observations_BIL.AKT.HGE.OBL_I.CHF.SNB">
      <xmlPr mapId="1" xpath="/Report/Observations/BIL.AKT.HGE.OBL/I.CHF.SNB" xmlDataType="double"/>
    </xmlCellPr>
  </singleXmlCell>
  <singleXmlCell id="705" r="M34" connectionId="0">
    <xmlCellPr id="705" uniqueName="_Report_Observations_BIL.AKT.HGE.AKT_I.CHF.SNB">
      <xmlPr mapId="1" xpath="/Report/Observations/BIL.AKT.HGE.AKT/I.CHF.SNB" xmlDataType="double"/>
    </xmlCellPr>
  </singleXmlCell>
  <singleXmlCell id="706" r="M31" connectionId="0">
    <xmlCellPr id="706" uniqueName="_Report_Observations_BIL.AKT.HGE_I.CHF.SNB">
      <xmlPr mapId="1" xpath="/Report/Observations/BIL.AKT.HGE/I.CHF.SNB" xmlDataType="double"/>
    </xmlCellPr>
  </singleXmlCell>
  <singleXmlCell id="707" r="M32" connectionId="0">
    <xmlCellPr id="707" uniqueName="_Report_Observations_BIL.AKT.HGE.GMP_I.CHF.SNB">
      <xmlPr mapId="1" xpath="/Report/Observations/BIL.AKT.HGE.GMP/I.CHF.SNB" xmlDataType="double"/>
    </xmlCellPr>
  </singleXmlCell>
  <singleXmlCell id="708" r="M37" connectionId="0">
    <xmlCellPr id="708" uniqueName="_Report_Observations_BIL.AKT.WBW_I.CHF.SNB">
      <xmlPr mapId="1" xpath="/Report/Observations/BIL.AKT.WBW/I.CHF.SNB" xmlDataType="double"/>
    </xmlCellPr>
  </singleXmlCell>
  <singleXmlCell id="709" r="M38" connectionId="0">
    <xmlCellPr id="709" uniqueName="_Report_Observations_BIL.AKT.FFV_I.CHF.SNB">
      <xmlPr mapId="1" xpath="/Report/Observations/BIL.AKT.FFV/I.CHF.SNB" xmlDataType="double"/>
    </xmlCellPr>
  </singleXmlCell>
  <singleXmlCell id="730" r="M22" connectionId="0">
    <xmlCellPr id="730" uniqueName="_Report_Observations_BIL.AKT.FBA_I.CHF.SNB.T">
      <xmlPr mapId="1" xpath="/Report/Observations/BIL.AKT.FBA/I.CHF.SNB.T" xmlDataType="double"/>
    </xmlCellPr>
  </singleXmlCell>
  <singleXmlCell id="731" r="M23" connectionId="0">
    <xmlCellPr id="731" uniqueName="_Report_Observations_BIL.AKT.FBA_I.CHF.SNB.ASI">
      <xmlPr mapId="1" xpath="/Report/Observations/BIL.AKT.FBA/I.CHF.SNB.ASI" xmlDataType="double"/>
    </xmlCellPr>
  </singleXmlCell>
  <singleXmlCell id="732" r="M21" connectionId="0">
    <xmlCellPr id="732" uniqueName="_Report_Observations_BIL.AKT.FMI_I.CHF.SNB">
      <xmlPr mapId="1" xpath="/Report/Observations/BIL.AKT.FMI/I.CHF.SNB" xmlDataType="double"/>
    </xmlCellPr>
  </singleXmlCell>
  <singleXmlCell id="733" r="M26" connectionId="0">
    <xmlCellPr id="733" uniqueName="_Report_Observations_BIL.AKT.WFG_I.CHF.SNB">
      <xmlPr mapId="1" xpath="/Report/Observations/BIL.AKT.WFG/I.CHF.SNB" xmlDataType="double"/>
    </xmlCellPr>
  </singleXmlCell>
  <singleXmlCell id="734" r="M24" connectionId="0">
    <xmlCellPr id="734" uniqueName="_Report_Observations_BIL.AKT.FBA_I.CHF.SNB.KUE">
      <xmlPr mapId="1" xpath="/Report/Observations/BIL.AKT.FBA/I.CHF.SNB.KUE" xmlDataType="double"/>
    </xmlCellPr>
  </singleXmlCell>
  <singleXmlCell id="735" r="M25" connectionId="0">
    <xmlCellPr id="735" uniqueName="_Report_Observations_BIL.AKT.FBA_I.CHF.SNB.RLZ">
      <xmlPr mapId="1" xpath="/Report/Observations/BIL.AKT.FBA/I.CHF.SNB.RLZ" xmlDataType="double"/>
    </xmlCellPr>
  </singleXmlCell>
  <singleXmlCell id="793" r="AB28" connectionId="0">
    <xmlCellPr id="793" uniqueName="_Report_Observations_BIL.AKT.FKU_I.CHF.T.UNG">
      <xmlPr mapId="1" xpath="/Report/Observations/BIL.AKT.FKU/I.CHF.T.UNG" xmlDataType="double"/>
    </xmlCellPr>
  </singleXmlCell>
  <singleXmlCell id="795" r="AB29" connectionId="0">
    <xmlCellPr id="795" uniqueName="_Report_Observations_BIL.AKT.FKU_I.CHF.T.GED">
      <xmlPr mapId="1" xpath="/Report/Observations/BIL.AKT.FKU/I.CHF.T.GED" xmlDataType="double"/>
    </xmlCellPr>
  </singleXmlCell>
  <singleXmlCell id="797" r="AB26" connectionId="0">
    <xmlCellPr id="797" uniqueName="_Report_Observations_BIL.AKT.WFG_I.CHF.T">
      <xmlPr mapId="1" xpath="/Report/Observations/BIL.AKT.WFG/I.CHF.T" xmlDataType="double"/>
    </xmlCellPr>
  </singleXmlCell>
  <singleXmlCell id="799" r="AB27" connectionId="0">
    <xmlCellPr id="799" uniqueName="_Report_Observations_BIL.AKT.FKU_I.CHF.T.T">
      <xmlPr mapId="1" xpath="/Report/Observations/BIL.AKT.FKU/I.CHF.T.T" xmlDataType="double"/>
    </xmlCellPr>
  </singleXmlCell>
  <singleXmlCell id="801" r="AB24" connectionId="0">
    <xmlCellPr id="801" uniqueName="_Report_Observations_BIL.AKT.FBA_I.CHF.T.KUE">
      <xmlPr mapId="1" xpath="/Report/Observations/BIL.AKT.FBA/I.CHF.T.KUE" xmlDataType="double"/>
    </xmlCellPr>
  </singleXmlCell>
  <singleXmlCell id="802" r="AB25" connectionId="0">
    <xmlCellPr id="802" uniqueName="_Report_Observations_BIL.AKT.FBA_I.CHF.T.RLZ">
      <xmlPr mapId="1" xpath="/Report/Observations/BIL.AKT.FBA/I.CHF.T.RLZ" xmlDataType="double"/>
    </xmlCellPr>
  </singleXmlCell>
  <singleXmlCell id="803" r="AB22" connectionId="0">
    <xmlCellPr id="803" uniqueName="_Report_Observations_BIL.AKT.FBA_I.CHF.T.T">
      <xmlPr mapId="1" xpath="/Report/Observations/BIL.AKT.FBA/I.CHF.T.T" xmlDataType="double"/>
    </xmlCellPr>
  </singleXmlCell>
  <singleXmlCell id="805" r="AB23" connectionId="0">
    <xmlCellPr id="805" uniqueName="_Report_Observations_BIL.AKT.FBA_I.CHF.T.ASI">
      <xmlPr mapId="1" xpath="/Report/Observations/BIL.AKT.FBA/I.CHF.T.ASI" xmlDataType="double"/>
    </xmlCellPr>
  </singleXmlCell>
  <singleXmlCell id="807" r="AB21" connectionId="0">
    <xmlCellPr id="807" uniqueName="_Report_Observations_BIL.AKT.FMI_I.CHF.T">
      <xmlPr mapId="1" xpath="/Report/Observations/BIL.AKT.FMI/I.CHF.T" xmlDataType="double"/>
    </xmlCellPr>
  </singleXmlCell>
  <singleXmlCell id="808" r="Z40" connectionId="0">
    <xmlCellPr id="808" uniqueName="_Report_Observations_BIL.AKT.FAN.GMP_I.CHF.POE">
      <xmlPr mapId="1" xpath="/Report/Observations/BIL.AKT.FAN.GMP/I.CHF.POE" xmlDataType="double"/>
    </xmlCellPr>
  </singleXmlCell>
  <singleXmlCell id="809" r="Z41" connectionId="0">
    <xmlCellPr id="809" uniqueName="_Report_Observations_BIL.AKT.FAN.OBL_I.CHF.POE">
      <xmlPr mapId="1" xpath="/Report/Observations/BIL.AKT.FAN.OBL/I.CHF.POE" xmlDataType="double"/>
    </xmlCellPr>
  </singleXmlCell>
  <singleXmlCell id="810" r="Z42" connectionId="0">
    <xmlCellPr id="810" uniqueName="_Report_Observations_BIL.AKT.FAN.AKT_I.CHF.POE">
      <xmlPr mapId="1" xpath="/Report/Observations/BIL.AKT.FAN.AKT/I.CHF.POE" xmlDataType="double"/>
    </xmlCellPr>
  </singleXmlCell>
  <singleXmlCell id="811" r="Z47" connectionId="0">
    <xmlCellPr id="811" uniqueName="_Report_Observations_BIL.AKT.AUA_I.CHF.POE">
      <xmlPr mapId="1" xpath="/Report/Observations/BIL.AKT.AUA/I.CHF.POE" xmlDataType="double"/>
    </xmlCellPr>
  </singleXmlCell>
  <singleXmlCell id="812" r="Z48" connectionId="0">
    <xmlCellPr id="812" uniqueName="_Report_Observations_BIL.AKT.AUA.NML_I.CHF.POE">
      <xmlPr mapId="1" xpath="/Report/Observations/BIL.AKT.AUA.NML/I.CHF.POE" xmlDataType="double"/>
    </xmlCellPr>
  </singleXmlCell>
  <singleXmlCell id="813" r="Z46" connectionId="0">
    <xmlCellPr id="813" uniqueName="_Report_Observations_BIL.AKT.BET_I.CHF.POE">
      <xmlPr mapId="1" xpath="/Report/Observations/BIL.AKT.BET/I.CHF.POE" xmlDataType="double"/>
    </xmlCellPr>
  </singleXmlCell>
  <singleXmlCell id="814" r="Z49" connectionId="0">
    <xmlCellPr id="814" uniqueName="_Report_Observations_BIL.AKT.TOT_I.CHF.POE">
      <xmlPr mapId="1" xpath="/Report/Observations/BIL.AKT.TOT/I.CHF.POE" xmlDataType="double"/>
    </xmlCellPr>
  </singleXmlCell>
  <singleXmlCell id="818" r="AB39" connectionId="0">
    <xmlCellPr id="818" uniqueName="_Report_Observations_BIL.AKT.FAN_I.CHF.T">
      <xmlPr mapId="1" xpath="/Report/Observations/BIL.AKT.FAN/I.CHF.T" xmlDataType="double"/>
    </xmlCellPr>
  </singleXmlCell>
  <singleXmlCell id="821" r="AB37" connectionId="0">
    <xmlCellPr id="821" uniqueName="_Report_Observations_BIL.AKT.WBW_I.CHF.T">
      <xmlPr mapId="1" xpath="/Report/Observations/BIL.AKT.WBW/I.CHF.T" xmlDataType="double"/>
    </xmlCellPr>
  </singleXmlCell>
  <singleXmlCell id="823" r="AB38" connectionId="0">
    <xmlCellPr id="823" uniqueName="_Report_Observations_BIL.AKT.FFV_I.CHF.T">
      <xmlPr mapId="1" xpath="/Report/Observations/BIL.AKT.FFV/I.CHF.T" xmlDataType="double"/>
    </xmlCellPr>
  </singleXmlCell>
  <singleXmlCell id="826" r="AB35" connectionId="0">
    <xmlCellPr id="826" uniqueName="_Report_Observations_BIL.AKT.HGE.AKA_I.CHF.T">
      <xmlPr mapId="1" xpath="/Report/Observations/BIL.AKT.HGE.AKA/I.CHF.T" xmlDataType="double"/>
    </xmlCellPr>
  </singleXmlCell>
  <singleXmlCell id="829" r="AB36" connectionId="0">
    <xmlCellPr id="829" uniqueName="_Report_Observations_BIL.AKT.HGE.EDM_I.CHF.T">
      <xmlPr mapId="1" xpath="/Report/Observations/BIL.AKT.HGE.EDM/I.CHF.T" xmlDataType="double"/>
    </xmlCellPr>
  </singleXmlCell>
  <singleXmlCell id="832" r="AB33" connectionId="0">
    <xmlCellPr id="832" uniqueName="_Report_Observations_BIL.AKT.HGE.OBL_I.CHF.T">
      <xmlPr mapId="1" xpath="/Report/Observations/BIL.AKT.HGE.OBL/I.CHF.T" xmlDataType="double"/>
    </xmlCellPr>
  </singleXmlCell>
  <singleXmlCell id="835" r="AB34" connectionId="0">
    <xmlCellPr id="835" uniqueName="_Report_Observations_BIL.AKT.HGE.AKT_I.CHF.T">
      <xmlPr mapId="1" xpath="/Report/Observations/BIL.AKT.HGE.AKT/I.CHF.T" xmlDataType="double"/>
    </xmlCellPr>
  </singleXmlCell>
  <singleXmlCell id="838" r="AB31" connectionId="0">
    <xmlCellPr id="838" uniqueName="_Report_Observations_BIL.AKT.HGE_I.CHF.T">
      <xmlPr mapId="1" xpath="/Report/Observations/BIL.AKT.HGE/I.CHF.T" xmlDataType="double"/>
    </xmlCellPr>
  </singleXmlCell>
  <singleXmlCell id="840" r="AB32" connectionId="0">
    <xmlCellPr id="840" uniqueName="_Report_Observations_BIL.AKT.HGE.GMP_I.CHF.T">
      <xmlPr mapId="1" xpath="/Report/Observations/BIL.AKT.HGE.GMP/I.CHF.T" xmlDataType="double"/>
    </xmlCellPr>
  </singleXmlCell>
  <singleXmlCell id="843" r="AB30" connectionId="0">
    <xmlCellPr id="843" uniqueName="_Report_Observations_BIL.AKT.HYP_I.CHF.T">
      <xmlPr mapId="1" xpath="/Report/Observations/BIL.AKT.HYP/I.CHF.T" xmlDataType="double"/>
    </xmlCellPr>
  </singleXmlCell>
  <singleXmlCell id="844" r="Z32" connectionId="0">
    <xmlCellPr id="844" uniqueName="_Report_Observations_BIL.AKT.HGE.GMP_I.CHF.POE">
      <xmlPr mapId="1" xpath="/Report/Observations/BIL.AKT.HGE.GMP/I.CHF.POE" xmlDataType="double"/>
    </xmlCellPr>
  </singleXmlCell>
  <singleXmlCell id="845" r="Z33" connectionId="0">
    <xmlCellPr id="845" uniqueName="_Report_Observations_BIL.AKT.HGE.OBL_I.CHF.POE">
      <xmlPr mapId="1" xpath="/Report/Observations/BIL.AKT.HGE.OBL/I.CHF.POE" xmlDataType="double"/>
    </xmlCellPr>
  </singleXmlCell>
  <singleXmlCell id="846" r="Z30" connectionId="0">
    <xmlCellPr id="846" uniqueName="_Report_Observations_BIL.AKT.HYP_I.CHF.POE">
      <xmlPr mapId="1" xpath="/Report/Observations/BIL.AKT.HYP/I.CHF.POE" xmlDataType="double"/>
    </xmlCellPr>
  </singleXmlCell>
  <singleXmlCell id="848" r="Z31" connectionId="0">
    <xmlCellPr id="848" uniqueName="_Report_Observations_BIL.AKT.HGE_I.CHF.POE">
      <xmlPr mapId="1" xpath="/Report/Observations/BIL.AKT.HGE/I.CHF.POE" xmlDataType="double"/>
    </xmlCellPr>
  </singleXmlCell>
  <singleXmlCell id="852" r="Z37" connectionId="0">
    <xmlCellPr id="852" uniqueName="_Report_Observations_BIL.AKT.WBW_I.CHF.POE">
      <xmlPr mapId="1" xpath="/Report/Observations/BIL.AKT.WBW/I.CHF.POE" xmlDataType="double"/>
    </xmlCellPr>
  </singleXmlCell>
  <singleXmlCell id="854" r="Z34" connectionId="0">
    <xmlCellPr id="854" uniqueName="_Report_Observations_BIL.AKT.HGE.AKT_I.CHF.POE">
      <xmlPr mapId="1" xpath="/Report/Observations/BIL.AKT.HGE.AKT/I.CHF.POE" xmlDataType="double"/>
    </xmlCellPr>
  </singleXmlCell>
  <singleXmlCell id="855" r="Z38" connectionId="0">
    <xmlCellPr id="855" uniqueName="_Report_Observations_BIL.AKT.FFV_I.CHF.POE">
      <xmlPr mapId="1" xpath="/Report/Observations/BIL.AKT.FFV/I.CHF.POE" xmlDataType="double"/>
    </xmlCellPr>
  </singleXmlCell>
  <singleXmlCell id="857" r="Z39" connectionId="0">
    <xmlCellPr id="857" uniqueName="_Report_Observations_BIL.AKT.FAN_I.CHF.POE">
      <xmlPr mapId="1" xpath="/Report/Observations/BIL.AKT.FAN/I.CHF.POE" xmlDataType="double"/>
    </xmlCellPr>
  </singleXmlCell>
  <singleXmlCell id="879" r="Z26" connectionId="0">
    <xmlCellPr id="879" uniqueName="_Report_Observations_BIL.AKT.WFG_I.CHF.POE">
      <xmlPr mapId="1" xpath="/Report/Observations/BIL.AKT.WFG/I.CHF.POE" xmlDataType="double"/>
    </xmlCellPr>
  </singleXmlCell>
  <singleXmlCell id="880" r="Z29" connectionId="0">
    <xmlCellPr id="880" uniqueName="_Report_Observations_BIL.AKT.FKU_I.CHF.POE.GED">
      <xmlPr mapId="1" xpath="/Report/Observations/BIL.AKT.FKU/I.CHF.POE.GED" xmlDataType="double"/>
    </xmlCellPr>
  </singleXmlCell>
  <singleXmlCell id="881" r="Z27" connectionId="0">
    <xmlCellPr id="881" uniqueName="_Report_Observations_BIL.AKT.FKU_I.CHF.POE.T">
      <xmlPr mapId="1" xpath="/Report/Observations/BIL.AKT.FKU/I.CHF.POE.T" xmlDataType="double"/>
    </xmlCellPr>
  </singleXmlCell>
  <singleXmlCell id="882" r="Z28" connectionId="0">
    <xmlCellPr id="882" uniqueName="_Report_Observations_BIL.AKT.FKU_I.CHF.POE.UNG">
      <xmlPr mapId="1" xpath="/Report/Observations/BIL.AKT.FKU/I.CHF.POE.UNG" xmlDataType="double"/>
    </xmlCellPr>
  </singleXmlCell>
  <singleXmlCell id="907" r="T49" connectionId="0">
    <xmlCellPr id="907" uniqueName="_Report_Observations_BIL.AKT.TOT_I.CHF.OEH">
      <xmlPr mapId="1" xpath="/Report/Observations/BIL.AKT.TOT/I.CHF.OEH" xmlDataType="double"/>
    </xmlCellPr>
  </singleXmlCell>
  <singleXmlCell id="909" r="T47" connectionId="0">
    <xmlCellPr id="909" uniqueName="_Report_Observations_BIL.AKT.AUA_I.CHF.OEH">
      <xmlPr mapId="1" xpath="/Report/Observations/BIL.AKT.AUA/I.CHF.OEH" xmlDataType="double"/>
    </xmlCellPr>
  </singleXmlCell>
  <singleXmlCell id="911" r="T48" connectionId="0">
    <xmlCellPr id="911" uniqueName="_Report_Observations_BIL.AKT.AUA.NML_I.CHF.OEH">
      <xmlPr mapId="1" xpath="/Report/Observations/BIL.AKT.AUA.NML/I.CHF.OEH" xmlDataType="double"/>
    </xmlCellPr>
  </singleXmlCell>
  <singleXmlCell id="916" r="T41" connectionId="0">
    <xmlCellPr id="916" uniqueName="_Report_Observations_BIL.AKT.FAN.OBL_I.CHF.OEH">
      <xmlPr mapId="1" xpath="/Report/Observations/BIL.AKT.FAN.OBL/I.CHF.OEH" xmlDataType="double"/>
    </xmlCellPr>
  </singleXmlCell>
  <singleXmlCell id="917" r="T40" connectionId="0">
    <xmlCellPr id="917" uniqueName="_Report_Observations_BIL.AKT.FAN.GMP_I.CHF.OEH">
      <xmlPr mapId="1" xpath="/Report/Observations/BIL.AKT.FAN.GMP/I.CHF.OEH" xmlDataType="double"/>
    </xmlCellPr>
  </singleXmlCell>
  <singleXmlCell id="918" r="T32" connectionId="0">
    <xmlCellPr id="918" uniqueName="_Report_Observations_BIL.AKT.HGE.GMP_I.CHF.OEH">
      <xmlPr mapId="1" xpath="/Report/Observations/BIL.AKT.HGE.GMP/I.CHF.OEH" xmlDataType="double"/>
    </xmlCellPr>
  </singleXmlCell>
  <singleXmlCell id="919" r="T33" connectionId="0">
    <xmlCellPr id="919" uniqueName="_Report_Observations_BIL.AKT.HGE.OBL_I.CHF.OEH">
      <xmlPr mapId="1" xpath="/Report/Observations/BIL.AKT.HGE.OBL/I.CHF.OEH" xmlDataType="double"/>
    </xmlCellPr>
  </singleXmlCell>
  <singleXmlCell id="920" r="T38" connectionId="0">
    <xmlCellPr id="920" uniqueName="_Report_Observations_BIL.AKT.FFV_I.CHF.OEH">
      <xmlPr mapId="1" xpath="/Report/Observations/BIL.AKT.FFV/I.CHF.OEH" xmlDataType="double"/>
    </xmlCellPr>
  </singleXmlCell>
  <singleXmlCell id="922" r="T39" connectionId="0">
    <xmlCellPr id="922" uniqueName="_Report_Observations_BIL.AKT.FAN_I.CHF.OEH">
      <xmlPr mapId="1" xpath="/Report/Observations/BIL.AKT.FAN/I.CHF.OEH" xmlDataType="double"/>
    </xmlCellPr>
  </singleXmlCell>
  <singleXmlCell id="926" r="T37" connectionId="0">
    <xmlCellPr id="926" uniqueName="_Report_Observations_BIL.AKT.WBW_I.CHF.OEH">
      <xmlPr mapId="1" xpath="/Report/Observations/BIL.AKT.WBW/I.CHF.OEH" xmlDataType="double"/>
    </xmlCellPr>
  </singleXmlCell>
  <singleXmlCell id="937" r="T30" connectionId="0">
    <xmlCellPr id="937" uniqueName="_Report_Observations_BIL.AKT.HYP_I.CHF.OEH">
      <xmlPr mapId="1" xpath="/Report/Observations/BIL.AKT.HYP/I.CHF.OEH" xmlDataType="double"/>
    </xmlCellPr>
  </singleXmlCell>
  <singleXmlCell id="938" r="T31" connectionId="0">
    <xmlCellPr id="938" uniqueName="_Report_Observations_BIL.AKT.HGE_I.CHF.OEH">
      <xmlPr mapId="1" xpath="/Report/Observations/BIL.AKT.HGE/I.CHF.OEH" xmlDataType="double"/>
    </xmlCellPr>
  </singleXmlCell>
  <singleXmlCell id="939" r="T21" connectionId="0">
    <xmlCellPr id="939" uniqueName="_Report_Observations_BIL.AKT.FMI_I.CHF.OEH">
      <xmlPr mapId="1" xpath="/Report/Observations/BIL.AKT.FMI/I.CHF.OEH" xmlDataType="double"/>
    </xmlCellPr>
  </singleXmlCell>
  <singleXmlCell id="940" r="T27" connectionId="0">
    <xmlCellPr id="940" uniqueName="_Report_Observations_BIL.AKT.FKU_I.CHF.OEH.T">
      <xmlPr mapId="1" xpath="/Report/Observations/BIL.AKT.FKU/I.CHF.OEH.T" xmlDataType="double"/>
    </xmlCellPr>
  </singleXmlCell>
  <singleXmlCell id="941" r="T28" connectionId="0">
    <xmlCellPr id="941" uniqueName="_Report_Observations_BIL.AKT.FKU_I.CHF.OEH.UNG">
      <xmlPr mapId="1" xpath="/Report/Observations/BIL.AKT.FKU/I.CHF.OEH.UNG" xmlDataType="double"/>
    </xmlCellPr>
  </singleXmlCell>
  <singleXmlCell id="942" r="T26" connectionId="0">
    <xmlCellPr id="942" uniqueName="_Report_Observations_BIL.AKT.WFG_I.CHF.OEH">
      <xmlPr mapId="1" xpath="/Report/Observations/BIL.AKT.WFG/I.CHF.OEH" xmlDataType="double"/>
    </xmlCellPr>
  </singleXmlCell>
  <singleXmlCell id="943" r="T29" connectionId="0">
    <xmlCellPr id="943" uniqueName="_Report_Observations_BIL.AKT.FKU_I.CHF.OEH.GED">
      <xmlPr mapId="1" xpath="/Report/Observations/BIL.AKT.FKU/I.CHF.OEH.GED" xmlDataType="double"/>
    </xmlCellPr>
  </singleXmlCell>
  <singleXmlCell id="1007" r="P49" connectionId="0">
    <xmlCellPr id="1007" uniqueName="_Report_Observations_BIL.AKT.TOT_I.CHF.KAI">
      <xmlPr mapId="1" xpath="/Report/Observations/BIL.AKT.TOT/I.CHF.KAI" xmlDataType="double"/>
    </xmlCellPr>
  </singleXmlCell>
  <singleXmlCell id="1008" r="P47" connectionId="0">
    <xmlCellPr id="1008" uniqueName="_Report_Observations_BIL.AKT.AUA_I.CHF.KAI">
      <xmlPr mapId="1" xpath="/Report/Observations/BIL.AKT.AUA/I.CHF.KAI" xmlDataType="double"/>
    </xmlCellPr>
  </singleXmlCell>
  <singleXmlCell id="1009" r="P48" connectionId="0">
    <xmlCellPr id="1009" uniqueName="_Report_Observations_BIL.AKT.AUA.NML_I.CHF.KAI">
      <xmlPr mapId="1" xpath="/Report/Observations/BIL.AKT.AUA.NML/I.CHF.KAI" xmlDataType="double"/>
    </xmlCellPr>
  </singleXmlCell>
  <singleXmlCell id="1010" r="P41" connectionId="0">
    <xmlCellPr id="1010" uniqueName="_Report_Observations_BIL.AKT.FAN.OBL_I.CHF.KAI">
      <xmlPr mapId="1" xpath="/Report/Observations/BIL.AKT.FAN.OBL/I.CHF.KAI" xmlDataType="double"/>
    </xmlCellPr>
  </singleXmlCell>
  <singleXmlCell id="1011" r="P42" connectionId="0">
    <xmlCellPr id="1011" uniqueName="_Report_Observations_BIL.AKT.FAN.AKT_I.CHF.KAI">
      <xmlPr mapId="1" xpath="/Report/Observations/BIL.AKT.FAN.AKT/I.CHF.KAI" xmlDataType="double"/>
    </xmlCellPr>
  </singleXmlCell>
  <singleXmlCell id="1012" r="P40" connectionId="0">
    <xmlCellPr id="1012" uniqueName="_Report_Observations_BIL.AKT.FAN.GMP_I.CHF.KAI">
      <xmlPr mapId="1" xpath="/Report/Observations/BIL.AKT.FAN.GMP/I.CHF.KAI" xmlDataType="double"/>
    </xmlCellPr>
  </singleXmlCell>
  <singleXmlCell id="1013" r="P46" connectionId="0">
    <xmlCellPr id="1013" uniqueName="_Report_Observations_BIL.AKT.BET_I.CHF.KAI">
      <xmlPr mapId="1" xpath="/Report/Observations/BIL.AKT.BET/I.CHF.KAI" xmlDataType="double"/>
    </xmlCellPr>
  </singleXmlCell>
  <singleXmlCell id="1014" r="P43" connectionId="0">
    <xmlCellPr id="1014" uniqueName="_Report_Observations_BIL.AKT.FAN.AKA_I.CHF.KAI">
      <xmlPr mapId="1" xpath="/Report/Observations/BIL.AKT.FAN.AKA/I.CHF.KAI" xmlDataType="double"/>
    </xmlCellPr>
  </singleXmlCell>
  <singleXmlCell id="1015" r="P38" connectionId="0">
    <xmlCellPr id="1015" uniqueName="_Report_Observations_BIL.AKT.FFV_I.CHF.KAI">
      <xmlPr mapId="1" xpath="/Report/Observations/BIL.AKT.FFV/I.CHF.KAI" xmlDataType="double"/>
    </xmlCellPr>
  </singleXmlCell>
  <singleXmlCell id="1017" r="P39" connectionId="0">
    <xmlCellPr id="1017" uniqueName="_Report_Observations_BIL.AKT.FAN_I.CHF.KAI">
      <xmlPr mapId="1" xpath="/Report/Observations/BIL.AKT.FAN/I.CHF.KAI" xmlDataType="double"/>
    </xmlCellPr>
  </singleXmlCell>
  <singleXmlCell id="1021" r="P37" connectionId="0">
    <xmlCellPr id="1021" uniqueName="_Report_Observations_BIL.AKT.WBW_I.CHF.KAI">
      <xmlPr mapId="1" xpath="/Report/Observations/BIL.AKT.WBW/I.CHF.KAI" xmlDataType="double"/>
    </xmlCellPr>
  </singleXmlCell>
  <singleXmlCell id="1022" r="P30" connectionId="0">
    <xmlCellPr id="1022" uniqueName="_Report_Observations_BIL.AKT.HYP_I.CHF.KAI">
      <xmlPr mapId="1" xpath="/Report/Observations/BIL.AKT.HYP/I.CHF.KAI" xmlDataType="double"/>
    </xmlCellPr>
  </singleXmlCell>
  <singleXmlCell id="1023" r="P31" connectionId="0">
    <xmlCellPr id="1023" uniqueName="_Report_Observations_BIL.AKT.HGE_I.CHF.KAI">
      <xmlPr mapId="1" xpath="/Report/Observations/BIL.AKT.HGE/I.CHF.KAI" xmlDataType="double"/>
    </xmlCellPr>
  </singleXmlCell>
  <singleXmlCell id="1024" r="P34" connectionId="0">
    <xmlCellPr id="1024" uniqueName="_Report_Observations_BIL.AKT.HGE.AKT_I.CHF.KAI">
      <xmlPr mapId="1" xpath="/Report/Observations/BIL.AKT.HGE.AKT/I.CHF.KAI" xmlDataType="double"/>
    </xmlCellPr>
  </singleXmlCell>
  <singleXmlCell id="1025" r="P35" connectionId="0">
    <xmlCellPr id="1025" uniqueName="_Report_Observations_BIL.AKT.HGE.AKA_I.CHF.KAI">
      <xmlPr mapId="1" xpath="/Report/Observations/BIL.AKT.HGE.AKA/I.CHF.KAI" xmlDataType="double"/>
    </xmlCellPr>
  </singleXmlCell>
  <singleXmlCell id="1026" r="P32" connectionId="0">
    <xmlCellPr id="1026" uniqueName="_Report_Observations_BIL.AKT.HGE.GMP_I.CHF.KAI">
      <xmlPr mapId="1" xpath="/Report/Observations/BIL.AKT.HGE.GMP/I.CHF.KAI" xmlDataType="double"/>
    </xmlCellPr>
  </singleXmlCell>
  <singleXmlCell id="1027" r="P33" connectionId="0">
    <xmlCellPr id="1027" uniqueName="_Report_Observations_BIL.AKT.HGE.OBL_I.CHF.KAI">
      <xmlPr mapId="1" xpath="/Report/Observations/BIL.AKT.HGE.OBL/I.CHF.KAI" xmlDataType="double"/>
    </xmlCellPr>
  </singleXmlCell>
  <singleXmlCell id="1028" r="P27" connectionId="0">
    <xmlCellPr id="1028" uniqueName="_Report_Observations_BIL.AKT.FKU_I.CHF.KAI.T">
      <xmlPr mapId="1" xpath="/Report/Observations/BIL.AKT.FKU/I.CHF.KAI.T" xmlDataType="double"/>
    </xmlCellPr>
  </singleXmlCell>
  <singleXmlCell id="1029" r="P28" connectionId="0">
    <xmlCellPr id="1029" uniqueName="_Report_Observations_BIL.AKT.FKU_I.CHF.KAI.UNG">
      <xmlPr mapId="1" xpath="/Report/Observations/BIL.AKT.FKU/I.CHF.KAI.UNG" xmlDataType="double"/>
    </xmlCellPr>
  </singleXmlCell>
  <singleXmlCell id="1030" r="P26" connectionId="0">
    <xmlCellPr id="1030" uniqueName="_Report_Observations_BIL.AKT.WFG_I.CHF.KAI">
      <xmlPr mapId="1" xpath="/Report/Observations/BIL.AKT.WFG/I.CHF.KAI" xmlDataType="double"/>
    </xmlCellPr>
  </singleXmlCell>
  <singleXmlCell id="1031" r="P29" connectionId="0">
    <xmlCellPr id="1031" uniqueName="_Report_Observations_BIL.AKT.FKU_I.CHF.KAI.GED">
      <xmlPr mapId="1" xpath="/Report/Observations/BIL.AKT.FKU/I.CHF.KAI.GED" xmlDataType="double"/>
    </xmlCellPr>
  </singleXmlCell>
  <singleXmlCell id="1083" r="L41" connectionId="0">
    <xmlCellPr id="1083" uniqueName="_Report_Observations_BIL.AKT.FAN.OBL_I.CHF.FUN">
      <xmlPr mapId="1" xpath="/Report/Observations/BIL.AKT.FAN.OBL/I.CHF.FUN" xmlDataType="double"/>
    </xmlCellPr>
  </singleXmlCell>
  <singleXmlCell id="1084" r="L42" connectionId="0">
    <xmlCellPr id="1084" uniqueName="_Report_Observations_BIL.AKT.FAN.AKT_I.CHF.FUN">
      <xmlPr mapId="1" xpath="/Report/Observations/BIL.AKT.FAN.AKT/I.CHF.FUN" xmlDataType="double"/>
    </xmlCellPr>
  </singleXmlCell>
  <singleXmlCell id="1085" r="L40" connectionId="0">
    <xmlCellPr id="1085" uniqueName="_Report_Observations_BIL.AKT.FAN.GMP_I.CHF.FUN">
      <xmlPr mapId="1" xpath="/Report/Observations/BIL.AKT.FAN.GMP/I.CHF.FUN" xmlDataType="double"/>
    </xmlCellPr>
  </singleXmlCell>
  <singleXmlCell id="1086" r="L46" connectionId="0">
    <xmlCellPr id="1086" uniqueName="_Report_Observations_BIL.AKT.BET_I.CHF.FUN">
      <xmlPr mapId="1" xpath="/Report/Observations/BIL.AKT.BET/I.CHF.FUN" xmlDataType="double"/>
    </xmlCellPr>
  </singleXmlCell>
  <singleXmlCell id="1087" r="L43" connectionId="0">
    <xmlCellPr id="1087" uniqueName="_Report_Observations_BIL.AKT.FAN.AKA_I.CHF.FUN">
      <xmlPr mapId="1" xpath="/Report/Observations/BIL.AKT.FAN.AKA/I.CHF.FUN" xmlDataType="double"/>
    </xmlCellPr>
  </singleXmlCell>
  <singleXmlCell id="1088" r="L49" connectionId="0">
    <xmlCellPr id="1088" uniqueName="_Report_Observations_BIL.AKT.TOT_I.CHF.FUN">
      <xmlPr mapId="1" xpath="/Report/Observations/BIL.AKT.TOT/I.CHF.FUN" xmlDataType="double"/>
    </xmlCellPr>
  </singleXmlCell>
  <singleXmlCell id="1089" r="L47" connectionId="0">
    <xmlCellPr id="1089" uniqueName="_Report_Observations_BIL.AKT.AUA_I.CHF.FUN">
      <xmlPr mapId="1" xpath="/Report/Observations/BIL.AKT.AUA/I.CHF.FUN" xmlDataType="double"/>
    </xmlCellPr>
  </singleXmlCell>
  <singleXmlCell id="1090" r="L48" connectionId="0">
    <xmlCellPr id="1090" uniqueName="_Report_Observations_BIL.AKT.AUA.NML_I.CHF.FUN">
      <xmlPr mapId="1" xpath="/Report/Observations/BIL.AKT.AUA.NML/I.CHF.FUN" xmlDataType="double"/>
    </xmlCellPr>
  </singleXmlCell>
  <singleXmlCell id="1092" r="L30" connectionId="0">
    <xmlCellPr id="1092" uniqueName="_Report_Observations_BIL.AKT.HYP_I.CHF.FUN">
      <xmlPr mapId="1" xpath="/Report/Observations/BIL.AKT.HYP/I.CHF.FUN" xmlDataType="double"/>
    </xmlCellPr>
  </singleXmlCell>
  <singleXmlCell id="1094" r="L31" connectionId="0">
    <xmlCellPr id="1094" uniqueName="_Report_Observations_BIL.AKT.HGE_I.CHF.FUN">
      <xmlPr mapId="1" xpath="/Report/Observations/BIL.AKT.HGE/I.CHF.FUN" xmlDataType="double"/>
    </xmlCellPr>
  </singleXmlCell>
  <singleXmlCell id="1097" r="L34" connectionId="0">
    <xmlCellPr id="1097" uniqueName="_Report_Observations_BIL.AKT.HGE.AKT_I.CHF.FUN">
      <xmlPr mapId="1" xpath="/Report/Observations/BIL.AKT.HGE.AKT/I.CHF.FUN" xmlDataType="double"/>
    </xmlCellPr>
  </singleXmlCell>
  <singleXmlCell id="1098" r="L35" connectionId="0">
    <xmlCellPr id="1098" uniqueName="_Report_Observations_BIL.AKT.HGE.AKA_I.CHF.FUN">
      <xmlPr mapId="1" xpath="/Report/Observations/BIL.AKT.HGE.AKA/I.CHF.FUN" xmlDataType="double"/>
    </xmlCellPr>
  </singleXmlCell>
  <singleXmlCell id="1099" r="L32" connectionId="0">
    <xmlCellPr id="1099" uniqueName="_Report_Observations_BIL.AKT.HGE.GMP_I.CHF.FUN">
      <xmlPr mapId="1" xpath="/Report/Observations/BIL.AKT.HGE.GMP/I.CHF.FUN" xmlDataType="double"/>
    </xmlCellPr>
  </singleXmlCell>
  <singleXmlCell id="1100" r="L33" connectionId="0">
    <xmlCellPr id="1100" uniqueName="_Report_Observations_BIL.AKT.HGE.OBL_I.CHF.FUN">
      <xmlPr mapId="1" xpath="/Report/Observations/BIL.AKT.HGE.OBL/I.CHF.FUN" xmlDataType="double"/>
    </xmlCellPr>
  </singleXmlCell>
  <singleXmlCell id="1101" r="L38" connectionId="0">
    <xmlCellPr id="1101" uniqueName="_Report_Observations_BIL.AKT.FFV_I.CHF.FUN">
      <xmlPr mapId="1" xpath="/Report/Observations/BIL.AKT.FFV/I.CHF.FUN" xmlDataType="double"/>
    </xmlCellPr>
  </singleXmlCell>
  <singleXmlCell id="1102" r="L39" connectionId="0">
    <xmlCellPr id="1102" uniqueName="_Report_Observations_BIL.AKT.FAN_I.CHF.FUN">
      <xmlPr mapId="1" xpath="/Report/Observations/BIL.AKT.FAN/I.CHF.FUN" xmlDataType="double"/>
    </xmlCellPr>
  </singleXmlCell>
  <singleXmlCell id="1103" r="L37" connectionId="0">
    <xmlCellPr id="1103" uniqueName="_Report_Observations_BIL.AKT.WBW_I.CHF.FUN">
      <xmlPr mapId="1" xpath="/Report/Observations/BIL.AKT.WBW/I.CHF.FUN" xmlDataType="double"/>
    </xmlCellPr>
  </singleXmlCell>
  <singleXmlCell id="1104" r="L29" connectionId="0">
    <xmlCellPr id="1104" uniqueName="_Report_Observations_BIL.AKT.FKU_I.CHF.FUN.GED">
      <xmlPr mapId="1" xpath="/Report/Observations/BIL.AKT.FKU/I.CHF.FUN.GED" xmlDataType="double"/>
    </xmlCellPr>
  </singleXmlCell>
  <singleXmlCell id="1114" r="L23" connectionId="0">
    <xmlCellPr id="1114" uniqueName="_Report_Observations_BIL.AKT.FBA_I.CHF.FUN.ASI">
      <xmlPr mapId="1" xpath="/Report/Observations/BIL.AKT.FBA/I.CHF.FUN.ASI" xmlDataType="double"/>
    </xmlCellPr>
  </singleXmlCell>
  <singleXmlCell id="1115" r="L24" connectionId="0">
    <xmlCellPr id="1115" uniqueName="_Report_Observations_BIL.AKT.FBA_I.CHF.FUN.KUE">
      <xmlPr mapId="1" xpath="/Report/Observations/BIL.AKT.FBA/I.CHF.FUN.KUE" xmlDataType="double"/>
    </xmlCellPr>
  </singleXmlCell>
  <singleXmlCell id="1116" r="L21" connectionId="0">
    <xmlCellPr id="1116" uniqueName="_Report_Observations_BIL.AKT.FMI_I.CHF.FUN">
      <xmlPr mapId="1" xpath="/Report/Observations/BIL.AKT.FMI/I.CHF.FUN" xmlDataType="double"/>
    </xmlCellPr>
  </singleXmlCell>
  <singleXmlCell id="1117" r="L22" connectionId="0">
    <xmlCellPr id="1117" uniqueName="_Report_Observations_BIL.AKT.FBA_I.CHF.FUN.T">
      <xmlPr mapId="1" xpath="/Report/Observations/BIL.AKT.FBA/I.CHF.FUN.T" xmlDataType="double"/>
    </xmlCellPr>
  </singleXmlCell>
  <singleXmlCell id="1118" r="L27" connectionId="0">
    <xmlCellPr id="1118" uniqueName="_Report_Observations_BIL.AKT.FKU_I.CHF.FUN.T">
      <xmlPr mapId="1" xpath="/Report/Observations/BIL.AKT.FKU/I.CHF.FUN.T" xmlDataType="double"/>
    </xmlCellPr>
  </singleXmlCell>
  <singleXmlCell id="1119" r="L28" connectionId="0">
    <xmlCellPr id="1119" uniqueName="_Report_Observations_BIL.AKT.FKU_I.CHF.FUN.UNG">
      <xmlPr mapId="1" xpath="/Report/Observations/BIL.AKT.FKU/I.CHF.FUN.UNG" xmlDataType="double"/>
    </xmlCellPr>
  </singleXmlCell>
  <singleXmlCell id="1120" r="L25" connectionId="0">
    <xmlCellPr id="1120" uniqueName="_Report_Observations_BIL.AKT.FBA_I.CHF.FUN.RLZ">
      <xmlPr mapId="1" xpath="/Report/Observations/BIL.AKT.FBA/I.CHF.FUN.RLZ" xmlDataType="double"/>
    </xmlCellPr>
  </singleXmlCell>
  <singleXmlCell id="1121" r="L26" connectionId="0">
    <xmlCellPr id="1121" uniqueName="_Report_Observations_BIL.AKT.WFG_I.CHF.FUN">
      <xmlPr mapId="1" xpath="/Report/Observations/BIL.AKT.WFG/I.CHF.FUN" xmlDataType="double"/>
    </xmlCellPr>
  </singleXmlCell>
  <singleXmlCell id="1177" r="Y48" connectionId="0">
    <xmlCellPr id="1177" uniqueName="_Report_Observations_BIL.AKT.AUA.NML_I.CHF.PHA">
      <xmlPr mapId="1" xpath="/Report/Observations/BIL.AKT.AUA.NML/I.CHF.PHA" xmlDataType="double"/>
    </xmlCellPr>
  </singleXmlCell>
  <singleXmlCell id="1179" r="Y49" connectionId="0">
    <xmlCellPr id="1179" uniqueName="_Report_Observations_BIL.AKT.TOT_I.CHF.PHA">
      <xmlPr mapId="1" xpath="/Report/Observations/BIL.AKT.TOT/I.CHF.PHA" xmlDataType="double"/>
    </xmlCellPr>
  </singleXmlCell>
  <singleXmlCell id="1182" r="Y47" connectionId="0">
    <xmlCellPr id="1182" uniqueName="_Report_Observations_BIL.AKT.AUA_I.CHF.PHA">
      <xmlPr mapId="1" xpath="/Report/Observations/BIL.AKT.AUA/I.CHF.PHA" xmlDataType="double"/>
    </xmlCellPr>
  </singleXmlCell>
  <singleXmlCell id="1190" r="Y30" connectionId="0">
    <xmlCellPr id="1190" uniqueName="_Report_Observations_BIL.AKT.HYP_I.CHF.PHA">
      <xmlPr mapId="1" xpath="/Report/Observations/BIL.AKT.HYP/I.CHF.PHA" xmlDataType="double"/>
    </xmlCellPr>
  </singleXmlCell>
  <singleXmlCell id="1194" r="Y37" connectionId="0">
    <xmlCellPr id="1194" uniqueName="_Report_Observations_BIL.AKT.WBW_I.CHF.PHA">
      <xmlPr mapId="1" xpath="/Report/Observations/BIL.AKT.WBW/I.CHF.PHA" xmlDataType="double"/>
    </xmlCellPr>
  </singleXmlCell>
  <singleXmlCell id="1195" r="Y38" connectionId="0">
    <xmlCellPr id="1195" uniqueName="_Report_Observations_BIL.AKT.FFV_I.CHF.PHA">
      <xmlPr mapId="1" xpath="/Report/Observations/BIL.AKT.FFV/I.CHF.PHA" xmlDataType="double"/>
    </xmlCellPr>
  </singleXmlCell>
  <singleXmlCell id="1216" r="Y26" connectionId="0">
    <xmlCellPr id="1216" uniqueName="_Report_Observations_BIL.AKT.WFG_I.CHF.PHA">
      <xmlPr mapId="1" xpath="/Report/Observations/BIL.AKT.WFG/I.CHF.PHA" xmlDataType="double"/>
    </xmlCellPr>
  </singleXmlCell>
  <singleXmlCell id="1218" r="Y27" connectionId="0">
    <xmlCellPr id="1218" uniqueName="_Report_Observations_BIL.AKT.FKU_I.CHF.PHA.T">
      <xmlPr mapId="1" xpath="/Report/Observations/BIL.AKT.FKU/I.CHF.PHA.T" xmlDataType="double"/>
    </xmlCellPr>
  </singleXmlCell>
  <singleXmlCell id="1219" r="Y28" connectionId="0">
    <xmlCellPr id="1219" uniqueName="_Report_Observations_BIL.AKT.FKU_I.CHF.PHA.UNG">
      <xmlPr mapId="1" xpath="/Report/Observations/BIL.AKT.FKU/I.CHF.PHA.UNG" xmlDataType="double"/>
    </xmlCellPr>
  </singleXmlCell>
  <singleXmlCell id="1220" r="Y29" connectionId="0">
    <xmlCellPr id="1220" uniqueName="_Report_Observations_BIL.AKT.FKU_I.CHF.PHA.GED">
      <xmlPr mapId="1" xpath="/Report/Observations/BIL.AKT.FKU/I.CHF.PHA.GED" xmlDataType="double"/>
    </xmlCellPr>
  </singleXmlCell>
  <singleXmlCell id="1253" r="S33" connectionId="0">
    <xmlCellPr id="1253" uniqueName="_Report_Observations_BIL.AKT.HGE.OBL_I.CHF.FVT">
      <xmlPr mapId="1" xpath="/Report/Observations/BIL.AKT.HGE.OBL/I.CHF.FVT" xmlDataType="double"/>
    </xmlCellPr>
  </singleXmlCell>
  <singleXmlCell id="1254" r="S34" connectionId="0">
    <xmlCellPr id="1254" uniqueName="_Report_Observations_BIL.AKT.HGE.AKT_I.CHF.FVT">
      <xmlPr mapId="1" xpath="/Report/Observations/BIL.AKT.HGE.AKT/I.CHF.FVT" xmlDataType="double"/>
    </xmlCellPr>
  </singleXmlCell>
  <singleXmlCell id="1255" r="S39" connectionId="0">
    <xmlCellPr id="1255" uniqueName="_Report_Observations_BIL.AKT.FAN_I.CHF.FVT">
      <xmlPr mapId="1" xpath="/Report/Observations/BIL.AKT.FAN/I.CHF.FVT" xmlDataType="double"/>
    </xmlCellPr>
  </singleXmlCell>
  <singleXmlCell id="1260" r="S37" connectionId="0">
    <xmlCellPr id="1260" uniqueName="_Report_Observations_BIL.AKT.WBW_I.CHF.FVT">
      <xmlPr mapId="1" xpath="/Report/Observations/BIL.AKT.WBW/I.CHF.FVT" xmlDataType="double"/>
    </xmlCellPr>
  </singleXmlCell>
  <singleXmlCell id="1262" r="S38" connectionId="0">
    <xmlCellPr id="1262" uniqueName="_Report_Observations_BIL.AKT.FFV_I.CHF.FVT">
      <xmlPr mapId="1" xpath="/Report/Observations/BIL.AKT.FFV/I.CHF.FVT" xmlDataType="double"/>
    </xmlCellPr>
  </singleXmlCell>
  <singleXmlCell id="1265" r="S31" connectionId="0">
    <xmlCellPr id="1265" uniqueName="_Report_Observations_BIL.AKT.HGE_I.CHF.FVT">
      <xmlPr mapId="1" xpath="/Report/Observations/BIL.AKT.HGE/I.CHF.FVT" xmlDataType="double"/>
    </xmlCellPr>
  </singleXmlCell>
  <singleXmlCell id="1266" r="S32" connectionId="0">
    <xmlCellPr id="1266" uniqueName="_Report_Observations_BIL.AKT.HGE.GMP_I.CHF.FVT">
      <xmlPr mapId="1" xpath="/Report/Observations/BIL.AKT.HGE.GMP/I.CHF.FVT" xmlDataType="double"/>
    </xmlCellPr>
  </singleXmlCell>
  <singleXmlCell id="1267" r="S30" connectionId="0">
    <xmlCellPr id="1267" uniqueName="_Report_Observations_BIL.AKT.HYP_I.CHF.FVT">
      <xmlPr mapId="1" xpath="/Report/Observations/BIL.AKT.HYP/I.CHF.FVT" xmlDataType="double"/>
    </xmlCellPr>
  </singleXmlCell>
  <singleXmlCell id="1268" r="S24" connectionId="0">
    <xmlCellPr id="1268" uniqueName="_Report_Observations_BIL.AKT.FBA_I.CHF.FVT.KUE">
      <xmlPr mapId="1" xpath="/Report/Observations/BIL.AKT.FBA/I.CHF.FVT.KUE" xmlDataType="double"/>
    </xmlCellPr>
  </singleXmlCell>
  <singleXmlCell id="1269" r="S25" connectionId="0">
    <xmlCellPr id="1269" uniqueName="_Report_Observations_BIL.AKT.FBA_I.CHF.FVT.RLZ">
      <xmlPr mapId="1" xpath="/Report/Observations/BIL.AKT.FBA/I.CHF.FVT.RLZ" xmlDataType="double"/>
    </xmlCellPr>
  </singleXmlCell>
  <singleXmlCell id="1270" r="S22" connectionId="0">
    <xmlCellPr id="1270" uniqueName="_Report_Observations_BIL.AKT.FBA_I.CHF.FVT.T">
      <xmlPr mapId="1" xpath="/Report/Observations/BIL.AKT.FBA/I.CHF.FVT.T" xmlDataType="double"/>
    </xmlCellPr>
  </singleXmlCell>
  <singleXmlCell id="1271" r="S23" connectionId="0">
    <xmlCellPr id="1271" uniqueName="_Report_Observations_BIL.AKT.FBA_I.CHF.FVT.ASI">
      <xmlPr mapId="1" xpath="/Report/Observations/BIL.AKT.FBA/I.CHF.FVT.ASI" xmlDataType="double"/>
    </xmlCellPr>
  </singleXmlCell>
  <singleXmlCell id="1272" r="S28" connectionId="0">
    <xmlCellPr id="1272" uniqueName="_Report_Observations_BIL.AKT.FKU_I.CHF.FVT.UNG">
      <xmlPr mapId="1" xpath="/Report/Observations/BIL.AKT.FKU/I.CHF.FVT.UNG" xmlDataType="double"/>
    </xmlCellPr>
  </singleXmlCell>
  <singleXmlCell id="1274" r="S29" connectionId="0">
    <xmlCellPr id="1274" uniqueName="_Report_Observations_BIL.AKT.FKU_I.CHF.FVT.GED">
      <xmlPr mapId="1" xpath="/Report/Observations/BIL.AKT.FKU/I.CHF.FVT.GED" xmlDataType="double"/>
    </xmlCellPr>
  </singleXmlCell>
  <singleXmlCell id="1276" r="S26" connectionId="0">
    <xmlCellPr id="1276" uniqueName="_Report_Observations_BIL.AKT.WFG_I.CHF.FVT">
      <xmlPr mapId="1" xpath="/Report/Observations/BIL.AKT.WFG/I.CHF.FVT" xmlDataType="double"/>
    </xmlCellPr>
  </singleXmlCell>
  <singleXmlCell id="1278" r="S27" connectionId="0">
    <xmlCellPr id="1278" uniqueName="_Report_Observations_BIL.AKT.FKU_I.CHF.FVT.T">
      <xmlPr mapId="1" xpath="/Report/Observations/BIL.AKT.FKU/I.CHF.FVT.T" xmlDataType="double"/>
    </xmlCellPr>
  </singleXmlCell>
  <singleXmlCell id="1325" r="W40" connectionId="0">
    <xmlCellPr id="1325" uniqueName="_Report_Observations_BIL.AKT.FAN.GMP_I.CHF.GEM">
      <xmlPr mapId="1" xpath="/Report/Observations/BIL.AKT.FAN.GMP/I.CHF.GEM" xmlDataType="double"/>
    </xmlCellPr>
  </singleXmlCell>
  <singleXmlCell id="1326" r="W41" connectionId="0">
    <xmlCellPr id="1326" uniqueName="_Report_Observations_BIL.AKT.FAN.OBL_I.CHF.GEM">
      <xmlPr mapId="1" xpath="/Report/Observations/BIL.AKT.FAN.OBL/I.CHF.GEM" xmlDataType="double"/>
    </xmlCellPr>
  </singleXmlCell>
  <singleXmlCell id="1327" r="W47" connectionId="0">
    <xmlCellPr id="1327" uniqueName="_Report_Observations_BIL.AKT.AUA_I.CHF.GEM">
      <xmlPr mapId="1" xpath="/Report/Observations/BIL.AKT.AUA/I.CHF.GEM" xmlDataType="double"/>
    </xmlCellPr>
  </singleXmlCell>
  <singleXmlCell id="1329" r="W48" connectionId="0">
    <xmlCellPr id="1329" uniqueName="_Report_Observations_BIL.AKT.AUA.NML_I.CHF.GEM">
      <xmlPr mapId="1" xpath="/Report/Observations/BIL.AKT.AUA.NML/I.CHF.GEM" xmlDataType="double"/>
    </xmlCellPr>
  </singleXmlCell>
  <singleXmlCell id="1330" r="W49" connectionId="0">
    <xmlCellPr id="1330" uniqueName="_Report_Observations_BIL.AKT.TOT_I.CHF.GEM">
      <xmlPr mapId="1" xpath="/Report/Observations/BIL.AKT.TOT/I.CHF.GEM" xmlDataType="double"/>
    </xmlCellPr>
  </singleXmlCell>
  <singleXmlCell id="1336" r="O39" connectionId="0">
    <xmlCellPr id="1336" uniqueName="_Report_Observations_BIL.AKT.FAN_I.CHF.FVW">
      <xmlPr mapId="1" xpath="/Report/Observations/BIL.AKT.FAN/I.CHF.FVW" xmlDataType="double"/>
    </xmlCellPr>
  </singleXmlCell>
  <singleXmlCell id="1337" r="O37" connectionId="0">
    <xmlCellPr id="1337" uniqueName="_Report_Observations_BIL.AKT.WBW_I.CHF.FVW">
      <xmlPr mapId="1" xpath="/Report/Observations/BIL.AKT.WBW/I.CHF.FVW" xmlDataType="double"/>
    </xmlCellPr>
  </singleXmlCell>
  <singleXmlCell id="1338" r="O38" connectionId="0">
    <xmlCellPr id="1338" uniqueName="_Report_Observations_BIL.AKT.FFV_I.CHF.FVW">
      <xmlPr mapId="1" xpath="/Report/Observations/BIL.AKT.FFV/I.CHF.FVW" xmlDataType="double"/>
    </xmlCellPr>
  </singleXmlCell>
  <singleXmlCell id="1344" r="O31" connectionId="0">
    <xmlCellPr id="1344" uniqueName="_Report_Observations_BIL.AKT.HGE_I.CHF.FVW">
      <xmlPr mapId="1" xpath="/Report/Observations/BIL.AKT.HGE/I.CHF.FVW" xmlDataType="double"/>
    </xmlCellPr>
  </singleXmlCell>
  <singleXmlCell id="1345" r="O32" connectionId="0">
    <xmlCellPr id="1345" uniqueName="_Report_Observations_BIL.AKT.HGE.GMP_I.CHF.FVW">
      <xmlPr mapId="1" xpath="/Report/Observations/BIL.AKT.HGE.GMP/I.CHF.FVW" xmlDataType="double"/>
    </xmlCellPr>
  </singleXmlCell>
  <singleXmlCell id="1347" r="O30" connectionId="0">
    <xmlCellPr id="1347" uniqueName="_Report_Observations_BIL.AKT.HYP_I.CHF.FVW">
      <xmlPr mapId="1" xpath="/Report/Observations/BIL.AKT.HYP/I.CHF.FVW" xmlDataType="double"/>
    </xmlCellPr>
  </singleXmlCell>
  <singleXmlCell id="1349" r="O35" connectionId="0">
    <xmlCellPr id="1349" uniqueName="_Report_Observations_BIL.AKT.HGE.AKA_I.CHF.FVW">
      <xmlPr mapId="1" xpath="/Report/Observations/BIL.AKT.HGE.AKA/I.CHF.FVW" xmlDataType="double"/>
    </xmlCellPr>
  </singleXmlCell>
  <singleXmlCell id="1352" r="O33" connectionId="0">
    <xmlCellPr id="1352" uniqueName="_Report_Observations_BIL.AKT.HGE.OBL_I.CHF.FVW">
      <xmlPr mapId="1" xpath="/Report/Observations/BIL.AKT.HGE.OBL/I.CHF.FVW" xmlDataType="double"/>
    </xmlCellPr>
  </singleXmlCell>
  <singleXmlCell id="1354" r="O34" connectionId="0">
    <xmlCellPr id="1354" uniqueName="_Report_Observations_BIL.AKT.HGE.AKT_I.CHF.FVW">
      <xmlPr mapId="1" xpath="/Report/Observations/BIL.AKT.HGE.AKT/I.CHF.FVW" xmlDataType="double"/>
    </xmlCellPr>
  </singleXmlCell>
  <singleXmlCell id="1355" r="O28" connectionId="0">
    <xmlCellPr id="1355" uniqueName="_Report_Observations_BIL.AKT.FKU_I.CHF.FVW.UNG">
      <xmlPr mapId="1" xpath="/Report/Observations/BIL.AKT.FKU/I.CHF.FVW.UNG" xmlDataType="double"/>
    </xmlCellPr>
  </singleXmlCell>
  <singleXmlCell id="1356" r="O29" connectionId="0">
    <xmlCellPr id="1356" uniqueName="_Report_Observations_BIL.AKT.FKU_I.CHF.FVW.GED">
      <xmlPr mapId="1" xpath="/Report/Observations/BIL.AKT.FKU/I.CHF.FVW.GED" xmlDataType="double"/>
    </xmlCellPr>
  </singleXmlCell>
  <singleXmlCell id="1357" r="O26" connectionId="0">
    <xmlCellPr id="1357" uniqueName="_Report_Observations_BIL.AKT.WFG_I.CHF.FVW">
      <xmlPr mapId="1" xpath="/Report/Observations/BIL.AKT.WFG/I.CHF.FVW" xmlDataType="double"/>
    </xmlCellPr>
  </singleXmlCell>
  <singleXmlCell id="1358" r="O27" connectionId="0">
    <xmlCellPr id="1358" uniqueName="_Report_Observations_BIL.AKT.FKU_I.CHF.FVW.T">
      <xmlPr mapId="1" xpath="/Report/Observations/BIL.AKT.FKU/I.CHF.FVW.T" xmlDataType="double"/>
    </xmlCellPr>
  </singleXmlCell>
  <singleXmlCell id="1395" r="S46" connectionId="0">
    <xmlCellPr id="1395" uniqueName="_Report_Observations_BIL.AKT.BET_I.CHF.FVT">
      <xmlPr mapId="1" xpath="/Report/Observations/BIL.AKT.BET/I.CHF.FVT" xmlDataType="double"/>
    </xmlCellPr>
  </singleXmlCell>
  <singleXmlCell id="1397" r="S47" connectionId="0">
    <xmlCellPr id="1397" uniqueName="_Report_Observations_BIL.AKT.AUA_I.CHF.FVT">
      <xmlPr mapId="1" xpath="/Report/Observations/BIL.AKT.AUA/I.CHF.FVT" xmlDataType="double"/>
    </xmlCellPr>
  </singleXmlCell>
  <singleXmlCell id="1399" r="S48" connectionId="0">
    <xmlCellPr id="1399" uniqueName="_Report_Observations_BIL.AKT.AUA.NML_I.CHF.FVT">
      <xmlPr mapId="1" xpath="/Report/Observations/BIL.AKT.AUA.NML/I.CHF.FVT" xmlDataType="double"/>
    </xmlCellPr>
  </singleXmlCell>
  <singleXmlCell id="1400" r="S49" connectionId="0">
    <xmlCellPr id="1400" uniqueName="_Report_Observations_BIL.AKT.TOT_I.CHF.FVT">
      <xmlPr mapId="1" xpath="/Report/Observations/BIL.AKT.TOT/I.CHF.FVT" xmlDataType="double"/>
    </xmlCellPr>
  </singleXmlCell>
  <singleXmlCell id="1405" r="S42" connectionId="0">
    <xmlCellPr id="1405" uniqueName="_Report_Observations_BIL.AKT.FAN.AKT_I.CHF.FVT">
      <xmlPr mapId="1" xpath="/Report/Observations/BIL.AKT.FAN.AKT/I.CHF.FVT" xmlDataType="double"/>
    </xmlCellPr>
  </singleXmlCell>
  <singleXmlCell id="1406" r="S40" connectionId="0">
    <xmlCellPr id="1406" uniqueName="_Report_Observations_BIL.AKT.FAN.GMP_I.CHF.FVT">
      <xmlPr mapId="1" xpath="/Report/Observations/BIL.AKT.FAN.GMP/I.CHF.FVT" xmlDataType="double"/>
    </xmlCellPr>
  </singleXmlCell>
  <singleXmlCell id="1407" r="S41" connectionId="0">
    <xmlCellPr id="1407" uniqueName="_Report_Observations_BIL.AKT.FAN.OBL_I.CHF.FVT">
      <xmlPr mapId="1" xpath="/Report/Observations/BIL.AKT.FAN.OBL/I.CHF.FVT" xmlDataType="double"/>
    </xmlCellPr>
  </singleXmlCell>
  <singleXmlCell id="1413" r="K31" connectionId="0">
    <xmlCellPr id="1413" uniqueName="_Report_Observations_BIL.AKT.HGE_I.CHF.NFU">
      <xmlPr mapId="1" xpath="/Report/Observations/BIL.AKT.HGE/I.CHF.NFU" xmlDataType="double"/>
    </xmlCellPr>
  </singleXmlCell>
  <singleXmlCell id="1414" r="K32" connectionId="0">
    <xmlCellPr id="1414" uniqueName="_Report_Observations_BIL.AKT.HGE.GMP_I.CHF.NFU">
      <xmlPr mapId="1" xpath="/Report/Observations/BIL.AKT.HGE.GMP/I.CHF.NFU" xmlDataType="double"/>
    </xmlCellPr>
  </singleXmlCell>
  <singleXmlCell id="1415" r="K30" connectionId="0">
    <xmlCellPr id="1415" uniqueName="_Report_Observations_BIL.AKT.HYP_I.CHF.NFU">
      <xmlPr mapId="1" xpath="/Report/Observations/BIL.AKT.HYP/I.CHF.NFU" xmlDataType="double"/>
    </xmlCellPr>
  </singleXmlCell>
  <singleXmlCell id="1416" r="K33" connectionId="0">
    <xmlCellPr id="1416" uniqueName="_Report_Observations_BIL.AKT.HGE.OBL_I.CHF.NFU">
      <xmlPr mapId="1" xpath="/Report/Observations/BIL.AKT.HGE.OBL/I.CHF.NFU" xmlDataType="double"/>
    </xmlCellPr>
  </singleXmlCell>
  <singleXmlCell id="1417" r="K34" connectionId="0">
    <xmlCellPr id="1417" uniqueName="_Report_Observations_BIL.AKT.HGE.AKT_I.CHF.NFU">
      <xmlPr mapId="1" xpath="/Report/Observations/BIL.AKT.HGE.AKT/I.CHF.NFU" xmlDataType="double"/>
    </xmlCellPr>
  </singleXmlCell>
  <singleXmlCell id="1418" r="K39" connectionId="0">
    <xmlCellPr id="1418" uniqueName="_Report_Observations_BIL.AKT.FAN_I.CHF.NFU">
      <xmlPr mapId="1" xpath="/Report/Observations/BIL.AKT.FAN/I.CHF.NFU" xmlDataType="double"/>
    </xmlCellPr>
  </singleXmlCell>
  <singleXmlCell id="1419" r="K37" connectionId="0">
    <xmlCellPr id="1419" uniqueName="_Report_Observations_BIL.AKT.WBW_I.CHF.NFU">
      <xmlPr mapId="1" xpath="/Report/Observations/BIL.AKT.WBW/I.CHF.NFU" xmlDataType="double"/>
    </xmlCellPr>
  </singleXmlCell>
  <singleXmlCell id="1420" r="K38" connectionId="0">
    <xmlCellPr id="1420" uniqueName="_Report_Observations_BIL.AKT.FFV_I.CHF.NFU">
      <xmlPr mapId="1" xpath="/Report/Observations/BIL.AKT.FFV/I.CHF.NFU" xmlDataType="double"/>
    </xmlCellPr>
  </singleXmlCell>
  <singleXmlCell id="1431" r="K28" connectionId="0">
    <xmlCellPr id="1431" uniqueName="_Report_Observations_BIL.AKT.FKU_I.CHF.NFU.UNG">
      <xmlPr mapId="1" xpath="/Report/Observations/BIL.AKT.FKU/I.CHF.NFU.UNG" xmlDataType="double"/>
    </xmlCellPr>
  </singleXmlCell>
  <singleXmlCell id="1432" r="K29" connectionId="0">
    <xmlCellPr id="1432" uniqueName="_Report_Observations_BIL.AKT.FKU_I.CHF.NFU.GED">
      <xmlPr mapId="1" xpath="/Report/Observations/BIL.AKT.FKU/I.CHF.NFU.GED" xmlDataType="double"/>
    </xmlCellPr>
  </singleXmlCell>
  <singleXmlCell id="1433" r="K26" connectionId="0">
    <xmlCellPr id="1433" uniqueName="_Report_Observations_BIL.AKT.WFG_I.CHF.NFU">
      <xmlPr mapId="1" xpath="/Report/Observations/BIL.AKT.WFG/I.CHF.NFU" xmlDataType="double"/>
    </xmlCellPr>
  </singleXmlCell>
  <singleXmlCell id="1434" r="K27" connectionId="0">
    <xmlCellPr id="1434" uniqueName="_Report_Observations_BIL.AKT.FKU_I.CHF.NFU.T">
      <xmlPr mapId="1" xpath="/Report/Observations/BIL.AKT.FKU/I.CHF.NFU.T" xmlDataType="double"/>
    </xmlCellPr>
  </singleXmlCell>
  <singleXmlCell id="1486" r="O48" connectionId="0">
    <xmlCellPr id="1486" uniqueName="_Report_Observations_BIL.AKT.AUA.NML_I.CHF.FVW">
      <xmlPr mapId="1" xpath="/Report/Observations/BIL.AKT.AUA.NML/I.CHF.FVW" xmlDataType="double"/>
    </xmlCellPr>
  </singleXmlCell>
  <singleXmlCell id="1487" r="O49" connectionId="0">
    <xmlCellPr id="1487" uniqueName="_Report_Observations_BIL.AKT.TOT_I.CHF.FVW">
      <xmlPr mapId="1" xpath="/Report/Observations/BIL.AKT.TOT/I.CHF.FVW" xmlDataType="double"/>
    </xmlCellPr>
  </singleXmlCell>
  <singleXmlCell id="1494" r="O42" connectionId="0">
    <xmlCellPr id="1494" uniqueName="_Report_Observations_BIL.AKT.FAN.AKT_I.CHF.FVW">
      <xmlPr mapId="1" xpath="/Report/Observations/BIL.AKT.FAN.AKT/I.CHF.FVW" xmlDataType="double"/>
    </xmlCellPr>
  </singleXmlCell>
  <singleXmlCell id="1495" r="O43" connectionId="0">
    <xmlCellPr id="1495" uniqueName="_Report_Observations_BIL.AKT.FAN.AKA_I.CHF.FVW">
      <xmlPr mapId="1" xpath="/Report/Observations/BIL.AKT.FAN.AKA/I.CHF.FVW" xmlDataType="double"/>
    </xmlCellPr>
  </singleXmlCell>
  <singleXmlCell id="1496" r="O40" connectionId="0">
    <xmlCellPr id="1496" uniqueName="_Report_Observations_BIL.AKT.FAN.GMP_I.CHF.FVW">
      <xmlPr mapId="1" xpath="/Report/Observations/BIL.AKT.FAN.GMP/I.CHF.FVW" xmlDataType="double"/>
    </xmlCellPr>
  </singleXmlCell>
  <singleXmlCell id="1497" r="O41" connectionId="0">
    <xmlCellPr id="1497" uniqueName="_Report_Observations_BIL.AKT.FAN.OBL_I.CHF.FVW">
      <xmlPr mapId="1" xpath="/Report/Observations/BIL.AKT.FAN.OBL/I.CHF.FVW" xmlDataType="double"/>
    </xmlCellPr>
  </singleXmlCell>
  <singleXmlCell id="1498" r="O46" connectionId="0">
    <xmlCellPr id="1498" uniqueName="_Report_Observations_BIL.AKT.BET_I.CHF.FVW">
      <xmlPr mapId="1" xpath="/Report/Observations/BIL.AKT.BET/I.CHF.FVW" xmlDataType="double"/>
    </xmlCellPr>
  </singleXmlCell>
  <singleXmlCell id="1499" r="O47" connectionId="0">
    <xmlCellPr id="1499" uniqueName="_Report_Observations_BIL.AKT.AUA_I.CHF.FVW">
      <xmlPr mapId="1" xpath="/Report/Observations/BIL.AKT.AUA/I.CHF.FVW" xmlDataType="double"/>
    </xmlCellPr>
  </singleXmlCell>
  <singleXmlCell id="1505" r="X41" connectionId="0">
    <xmlCellPr id="1505" uniqueName="_Report_Observations_BIL.AKT.FAN.OBL_I.CHF.SOZ">
      <xmlPr mapId="1" xpath="/Report/Observations/BIL.AKT.FAN.OBL/I.CHF.SOZ" xmlDataType="double"/>
    </xmlCellPr>
  </singleXmlCell>
  <singleXmlCell id="1506" r="X40" connectionId="0">
    <xmlCellPr id="1506" uniqueName="_Report_Observations_BIL.AKT.FAN.GMP_I.CHF.SOZ">
      <xmlPr mapId="1" xpath="/Report/Observations/BIL.AKT.FAN.GMP/I.CHF.SOZ" xmlDataType="double"/>
    </xmlCellPr>
  </singleXmlCell>
  <singleXmlCell id="1507" r="X49" connectionId="0">
    <xmlCellPr id="1507" uniqueName="_Report_Observations_BIL.AKT.TOT_I.CHF.SOZ">
      <xmlPr mapId="1" xpath="/Report/Observations/BIL.AKT.TOT/I.CHF.SOZ" xmlDataType="double"/>
    </xmlCellPr>
  </singleXmlCell>
  <singleXmlCell id="1508" r="X47" connectionId="0">
    <xmlCellPr id="1508" uniqueName="_Report_Observations_BIL.AKT.AUA_I.CHF.SOZ">
      <xmlPr mapId="1" xpath="/Report/Observations/BIL.AKT.AUA/I.CHF.SOZ" xmlDataType="double"/>
    </xmlCellPr>
  </singleXmlCell>
  <singleXmlCell id="1509" r="X48" connectionId="0">
    <xmlCellPr id="1509" uniqueName="_Report_Observations_BIL.AKT.AUA.NML_I.CHF.SOZ">
      <xmlPr mapId="1" xpath="/Report/Observations/BIL.AKT.AUA.NML/I.CHF.SOZ" xmlDataType="double"/>
    </xmlCellPr>
  </singleXmlCell>
  <singleXmlCell id="1510" r="X30" connectionId="0">
    <xmlCellPr id="1510" uniqueName="_Report_Observations_BIL.AKT.HYP_I.CHF.SOZ">
      <xmlPr mapId="1" xpath="/Report/Observations/BIL.AKT.HYP/I.CHF.SOZ" xmlDataType="double"/>
    </xmlCellPr>
  </singleXmlCell>
  <singleXmlCell id="1511" r="X31" connectionId="0">
    <xmlCellPr id="1511" uniqueName="_Report_Observations_BIL.AKT.HGE_I.CHF.SOZ">
      <xmlPr mapId="1" xpath="/Report/Observations/BIL.AKT.HGE/I.CHF.SOZ" xmlDataType="double"/>
    </xmlCellPr>
  </singleXmlCell>
  <singleXmlCell id="1512" r="X32" connectionId="0">
    <xmlCellPr id="1512" uniqueName="_Report_Observations_BIL.AKT.HGE.GMP_I.CHF.SOZ">
      <xmlPr mapId="1" xpath="/Report/Observations/BIL.AKT.HGE.GMP/I.CHF.SOZ" xmlDataType="double"/>
    </xmlCellPr>
  </singleXmlCell>
  <singleXmlCell id="1513" r="X33" connectionId="0">
    <xmlCellPr id="1513" uniqueName="_Report_Observations_BIL.AKT.HGE.OBL_I.CHF.SOZ">
      <xmlPr mapId="1" xpath="/Report/Observations/BIL.AKT.HGE.OBL/I.CHF.SOZ" xmlDataType="double"/>
    </xmlCellPr>
  </singleXmlCell>
  <singleXmlCell id="1514" r="X38" connectionId="0">
    <xmlCellPr id="1514" uniqueName="_Report_Observations_BIL.AKT.FFV_I.CHF.SOZ">
      <xmlPr mapId="1" xpath="/Report/Observations/BIL.AKT.FFV/I.CHF.SOZ" xmlDataType="double"/>
    </xmlCellPr>
  </singleXmlCell>
  <singleXmlCell id="1516" r="X39" connectionId="0">
    <xmlCellPr id="1516" uniqueName="_Report_Observations_BIL.AKT.FAN_I.CHF.SOZ">
      <xmlPr mapId="1" xpath="/Report/Observations/BIL.AKT.FAN/I.CHF.SOZ" xmlDataType="double"/>
    </xmlCellPr>
  </singleXmlCell>
  <singleXmlCell id="1520" r="X37" connectionId="0">
    <xmlCellPr id="1520" uniqueName="_Report_Observations_BIL.AKT.WBW_I.CHF.SOZ">
      <xmlPr mapId="1" xpath="/Report/Observations/BIL.AKT.WBW/I.CHF.SOZ" xmlDataType="double"/>
    </xmlCellPr>
  </singleXmlCell>
  <singleXmlCell id="1530" r="X27" connectionId="0">
    <xmlCellPr id="1530" uniqueName="_Report_Observations_BIL.AKT.FKU_I.CHF.SOZ.T">
      <xmlPr mapId="1" xpath="/Report/Observations/BIL.AKT.FKU/I.CHF.SOZ.T" xmlDataType="double"/>
    </xmlCellPr>
  </singleXmlCell>
  <singleXmlCell id="1531" r="X28" connectionId="0">
    <xmlCellPr id="1531" uniqueName="_Report_Observations_BIL.AKT.FKU_I.CHF.SOZ.UNG">
      <xmlPr mapId="1" xpath="/Report/Observations/BIL.AKT.FKU/I.CHF.SOZ.UNG" xmlDataType="double"/>
    </xmlCellPr>
  </singleXmlCell>
  <singleXmlCell id="1532" r="X26" connectionId="0">
    <xmlCellPr id="1532" uniqueName="_Report_Observations_BIL.AKT.WFG_I.CHF.SOZ">
      <xmlPr mapId="1" xpath="/Report/Observations/BIL.AKT.WFG/I.CHF.SOZ" xmlDataType="double"/>
    </xmlCellPr>
  </singleXmlCell>
  <singleXmlCell id="1533" r="X29" connectionId="0">
    <xmlCellPr id="1533" uniqueName="_Report_Observations_BIL.AKT.FKU_I.CHF.SOZ.GED">
      <xmlPr mapId="1" xpath="/Report/Observations/BIL.AKT.FKU/I.CHF.SOZ.GED" xmlDataType="double"/>
    </xmlCellPr>
  </singleXmlCell>
  <singleXmlCell id="1561" r="K42" connectionId="0">
    <xmlCellPr id="1561" uniqueName="_Report_Observations_BIL.AKT.FAN.AKT_I.CHF.NFU">
      <xmlPr mapId="1" xpath="/Report/Observations/BIL.AKT.FAN.AKT/I.CHF.NFU" xmlDataType="double"/>
    </xmlCellPr>
  </singleXmlCell>
  <singleXmlCell id="1563" r="K40" connectionId="0">
    <xmlCellPr id="1563" uniqueName="_Report_Observations_BIL.AKT.FAN.GMP_I.CHF.NFU">
      <xmlPr mapId="1" xpath="/Report/Observations/BIL.AKT.FAN.GMP/I.CHF.NFU" xmlDataType="double"/>
    </xmlCellPr>
  </singleXmlCell>
  <singleXmlCell id="1564" r="K41" connectionId="0">
    <xmlCellPr id="1564" uniqueName="_Report_Observations_BIL.AKT.FAN.OBL_I.CHF.NFU">
      <xmlPr mapId="1" xpath="/Report/Observations/BIL.AKT.FAN.OBL/I.CHF.NFU" xmlDataType="double"/>
    </xmlCellPr>
  </singleXmlCell>
  <singleXmlCell id="1566" r="K46" connectionId="0">
    <xmlCellPr id="1566" uniqueName="_Report_Observations_BIL.AKT.BET_I.CHF.NFU">
      <xmlPr mapId="1" xpath="/Report/Observations/BIL.AKT.BET/I.CHF.NFU" xmlDataType="double"/>
    </xmlCellPr>
  </singleXmlCell>
  <singleXmlCell id="1568" r="K47" connectionId="0">
    <xmlCellPr id="1568" uniqueName="_Report_Observations_BIL.AKT.AUA_I.CHF.NFU">
      <xmlPr mapId="1" xpath="/Report/Observations/BIL.AKT.AUA/I.CHF.NFU" xmlDataType="double"/>
    </xmlCellPr>
  </singleXmlCell>
  <singleXmlCell id="1572" r="K48" connectionId="0">
    <xmlCellPr id="1572" uniqueName="_Report_Observations_BIL.AKT.AUA.NML_I.CHF.NFU">
      <xmlPr mapId="1" xpath="/Report/Observations/BIL.AKT.AUA.NML/I.CHF.NFU" xmlDataType="double"/>
    </xmlCellPr>
  </singleXmlCell>
  <singleXmlCell id="1573" r="K49" connectionId="0">
    <xmlCellPr id="1573" uniqueName="_Report_Observations_BIL.AKT.TOT_I.CHF.NFU">
      <xmlPr mapId="1" xpath="/Report/Observations/BIL.AKT.TOT/I.CHF.NFU" xmlDataType="double"/>
    </xmlCellPr>
  </singleXmlCell>
</singleXmlCells>
</file>

<file path=xl/tables/tableSingleCells4.xml><?xml version="1.0" encoding="utf-8"?>
<singleXmlCells xmlns="http://schemas.openxmlformats.org/spreadsheetml/2006/main">
  <singleXmlCell id="14" r="P54" connectionId="0">
    <xmlCellPr id="14" uniqueName="_Report_Observations_BIL.PAS.TOT_I.T.KAI">
      <xmlPr mapId="1" xpath="/Report/Observations/BIL.PAS.TOT/I.T.KAI" xmlDataType="double"/>
    </xmlCellPr>
  </singleXmlCell>
  <singleXmlCell id="16" r="P53" connectionId="0">
    <xmlCellPr id="16" uniqueName="_Report_Observations_BIL.PAS.AUP.NML_I.T.KAI">
      <xmlPr mapId="1" xpath="/Report/Observations/BIL.PAS.AUP.NML/I.T.KAI" xmlDataType="double"/>
    </xmlCellPr>
  </singleXmlCell>
  <singleXmlCell id="17" r="P52" connectionId="0">
    <xmlCellPr id="17" uniqueName="_Report_Observations_BIL.PAS.AUP_I.T.KAI">
      <xmlPr mapId="1" xpath="/Report/Observations/BIL.PAS.AUP/I.T.KAI" xmlDataType="double"/>
    </xmlCellPr>
  </singleXmlCell>
  <singleXmlCell id="20" r="P25" connectionId="0">
    <xmlCellPr id="20" uniqueName="_Report_Observations_BIL.PAS.WFG_I.T.KAI">
      <xmlPr mapId="1" xpath="/Report/Observations/BIL.PAS.WFG/I.T.KAI" xmlDataType="double"/>
    </xmlCellPr>
  </singleXmlCell>
  <singleXmlCell id="21" r="P29" connectionId="0">
    <xmlCellPr id="21" uniqueName="_Report_Observations_BIL.PAS.VKE.KOV_I.T.KAI.KUE.T">
      <xmlPr mapId="1" xpath="/Report/Observations/BIL.PAS.VKE.KOV/I.T.KAI.KUE.T" xmlDataType="double"/>
    </xmlCellPr>
  </singleXmlCell>
  <singleXmlCell id="22" r="P28" connectionId="0">
    <xmlCellPr id="22" uniqueName="_Report_Observations_BIL.PAS.VKE.KOV_I.T.KAI.ASI.T">
      <xmlPr mapId="1" xpath="/Report/Observations/BIL.PAS.VKE.KOV/I.T.KAI.ASI.T" xmlDataType="double"/>
    </xmlCellPr>
  </singleXmlCell>
  <singleXmlCell id="23" r="P27" connectionId="0">
    <xmlCellPr id="23" uniqueName="_Report_Observations_BIL.PAS.VKE.KOV_I.T.KAI.T.T">
      <xmlPr mapId="1" xpath="/Report/Observations/BIL.PAS.VKE.KOV/I.T.KAI.T.T" xmlDataType="double"/>
    </xmlCellPr>
  </singleXmlCell>
  <singleXmlCell id="24" r="P26" connectionId="0">
    <xmlCellPr id="24" uniqueName="_Report_Observations_BIL.PAS.VKE_I.T.KAI">
      <xmlPr mapId="1" xpath="/Report/Observations/BIL.PAS.VKE/I.T.KAI" xmlDataType="double"/>
    </xmlCellPr>
  </singleXmlCell>
  <singleXmlCell id="37" r="P46" connectionId="0">
    <xmlCellPr id="37" uniqueName="_Report_Observations_BIL.PAS.KOB_I.T.KAI">
      <xmlPr mapId="1" xpath="/Report/Observations/BIL.PAS.KOB/I.T.KAI" xmlDataType="double"/>
    </xmlCellPr>
  </singleXmlCell>
  <singleXmlCell id="40" r="P45" connectionId="0">
    <xmlCellPr id="40" uniqueName="_Report_Observations_BIL.PAS.FFV_I.T.KAI">
      <xmlPr mapId="1" xpath="/Report/Observations/BIL.PAS.FFV/I.T.KAI" xmlDataType="double"/>
    </xmlCellPr>
  </singleXmlCell>
  <singleXmlCell id="43" r="P44" connectionId="0">
    <xmlCellPr id="43" uniqueName="_Report_Observations_BIL.PAS.WBW_I.T.KAI">
      <xmlPr mapId="1" xpath="/Report/Observations/BIL.PAS.WBW/I.T.KAI" xmlDataType="double"/>
    </xmlCellPr>
  </singleXmlCell>
  <singleXmlCell id="45" r="P43" connectionId="0">
    <xmlCellPr id="45" uniqueName="_Report_Observations_BIL.PAS.HGE_I.T.KAI">
      <xmlPr mapId="1" xpath="/Report/Observations/BIL.PAS.HGE/I.T.KAI" xmlDataType="double"/>
    </xmlCellPr>
  </singleXmlCell>
  <singleXmlCell id="48" r="P36" connectionId="0">
    <xmlCellPr id="48" uniqueName="_Report_Observations_BIL.PAS.VKE.KOV_I.T.KAI.M31.T">
      <xmlPr mapId="1" xpath="/Report/Observations/BIL.PAS.VKE.KOV/I.T.KAI.M31.T" xmlDataType="double"/>
    </xmlCellPr>
  </singleXmlCell>
  <singleXmlCell id="49" r="P35" connectionId="0">
    <xmlCellPr id="49" uniqueName="_Report_Observations_BIL.PAS.VKE.KOV_I.T.KAI.M13.T">
      <xmlPr mapId="1" xpath="/Report/Observations/BIL.PAS.VKE.KOV/I.T.KAI.M13.T" xmlDataType="double"/>
    </xmlCellPr>
  </singleXmlCell>
  <singleXmlCell id="51" r="P34" connectionId="0">
    <xmlCellPr id="51" uniqueName="_Report_Observations_BIL.PAS.VKE.KOV_I.T.KAI.B1M.T">
      <xmlPr mapId="1" xpath="/Report/Observations/BIL.PAS.VKE.KOV/I.T.KAI.B1M.T" xmlDataType="double"/>
    </xmlCellPr>
  </singleXmlCell>
  <singleXmlCell id="53" r="P33" connectionId="0">
    <xmlCellPr id="53" uniqueName="_Report_Observations_BIL.PAS.VKE.KOV_I.T.KAI.RLZ.T">
      <xmlPr mapId="1" xpath="/Report/Observations/BIL.PAS.VKE.KOV/I.T.KAI.RLZ.T" xmlDataType="double"/>
    </xmlCellPr>
  </singleXmlCell>
  <singleXmlCell id="54" r="P32" connectionId="0">
    <xmlCellPr id="54" uniqueName="_Report_Observations_BIL.PAS.VKE.KOV.CAG_I.T.KAI.KUE.NUE">
      <xmlPr mapId="1" xpath="/Report/Observations/BIL.PAS.VKE.KOV.CAG/I.T.KAI.KUE.NUE" xmlDataType="double"/>
    </xmlCellPr>
  </singleXmlCell>
  <singleXmlCell id="55" r="P31" connectionId="0">
    <xmlCellPr id="55" uniqueName="_Report_Observations_BIL.PAS.VKE.KOV_I.T.KAI.KUE.NUE">
      <xmlPr mapId="1" xpath="/Report/Observations/BIL.PAS.VKE.KOV/I.T.KAI.KUE.NUE" xmlDataType="double"/>
    </xmlCellPr>
  </singleXmlCell>
  <singleXmlCell id="56" r="P30" connectionId="0">
    <xmlCellPr id="56" uniqueName="_Report_Observations_BIL.PAS.VKE.KOV_I.T.KAI.KUE.UEB">
      <xmlPr mapId="1" xpath="/Report/Observations/BIL.PAS.VKE.KOV/I.T.KAI.KUE.UEB" xmlDataType="double"/>
    </xmlCellPr>
  </singleXmlCell>
  <singleXmlCell id="57" r="P39" connectionId="0">
    <xmlCellPr id="57" uniqueName="_Report_Observations_BIL.PAS.VKE.KOV.GMP_I.T.KAI">
      <xmlPr mapId="1" xpath="/Report/Observations/BIL.PAS.VKE.KOV.GMP/I.T.KAI" xmlDataType="double"/>
    </xmlCellPr>
  </singleXmlCell>
  <singleXmlCell id="58" r="P38" connectionId="0">
    <xmlCellPr id="58" uniqueName="_Report_Observations_BIL.PAS.VKE.KOV_I.T.KAI.U5J.T">
      <xmlPr mapId="1" xpath="/Report/Observations/BIL.PAS.VKE.KOV/I.T.KAI.U5J.T" xmlDataType="double"/>
    </xmlCellPr>
  </singleXmlCell>
  <singleXmlCell id="59" r="P37" connectionId="0">
    <xmlCellPr id="59" uniqueName="_Report_Observations_BIL.PAS.VKE.KOV_I.T.KAI.J15.T">
      <xmlPr mapId="1" xpath="/Report/Observations/BIL.PAS.VKE.KOV/I.T.KAI.J15.T" xmlDataType="double"/>
    </xmlCellPr>
  </singleXmlCell>
  <singleXmlCell id="68" r="L54" connectionId="0">
    <xmlCellPr id="68" uniqueName="_Report_Observations_BIL.PAS.TOT_I.T.FUN">
      <xmlPr mapId="1" xpath="/Report/Observations/BIL.PAS.TOT/I.T.FUN" xmlDataType="double"/>
    </xmlCellPr>
  </singleXmlCell>
  <singleXmlCell id="69" r="L53" connectionId="0">
    <xmlCellPr id="69" uniqueName="_Report_Observations_BIL.PAS.AUP.NML_I.T.FUN">
      <xmlPr mapId="1" xpath="/Report/Observations/BIL.PAS.AUP.NML/I.T.FUN" xmlDataType="double"/>
    </xmlCellPr>
  </singleXmlCell>
  <singleXmlCell id="70" r="L52" connectionId="0">
    <xmlCellPr id="70" uniqueName="_Report_Observations_BIL.PAS.AUP_I.T.FUN">
      <xmlPr mapId="1" xpath="/Report/Observations/BIL.PAS.AUP/I.T.FUN" xmlDataType="double"/>
    </xmlCellPr>
  </singleXmlCell>
  <singleXmlCell id="71" r="L51" connectionId="0">
    <xmlCellPr id="71" uniqueName="_Report_Observations_BIL.PAS.APF.DEZ_I.T.FUN">
      <xmlPr mapId="1" xpath="/Report/Observations/BIL.PAS.APF.DEZ/I.T.FUN" xmlDataType="double"/>
    </xmlCellPr>
  </singleXmlCell>
  <singleXmlCell id="72" r="L50" connectionId="0">
    <xmlCellPr id="72" uniqueName="_Report_Observations_BIL.PAS.APF.DPZ_I.T.FUN">
      <xmlPr mapId="1" xpath="/Report/Observations/BIL.PAS.APF.DPZ/I.T.FUN" xmlDataType="double"/>
    </xmlCellPr>
  </singleXmlCell>
  <singleXmlCell id="92" r="Y29" connectionId="0">
    <xmlCellPr id="92" uniqueName="_Report_Observations_BIL.PAS.VKE.KOV_I.T.PHA.KUE.T">
      <xmlPr mapId="1" xpath="/Report/Observations/BIL.PAS.VKE.KOV/I.T.PHA.KUE.T" xmlDataType="double"/>
    </xmlCellPr>
  </singleXmlCell>
  <singleXmlCell id="93" r="Y28" connectionId="0">
    <xmlCellPr id="93" uniqueName="_Report_Observations_BIL.PAS.VKE.KOV_I.T.PHA.ASI.T">
      <xmlPr mapId="1" xpath="/Report/Observations/BIL.PAS.VKE.KOV/I.T.PHA.ASI.T" xmlDataType="double"/>
    </xmlCellPr>
  </singleXmlCell>
  <singleXmlCell id="94" r="Y27" connectionId="0">
    <xmlCellPr id="94" uniqueName="_Report_Observations_BIL.PAS.VKE.KOV_I.T.PHA.T.T">
      <xmlPr mapId="1" xpath="/Report/Observations/BIL.PAS.VKE.KOV/I.T.PHA.T.T" xmlDataType="double"/>
    </xmlCellPr>
  </singleXmlCell>
  <singleXmlCell id="95" r="Y26" connectionId="0">
    <xmlCellPr id="95" uniqueName="_Report_Observations_BIL.PAS.VKE_I.T.PHA">
      <xmlPr mapId="1" xpath="/Report/Observations/BIL.PAS.VKE/I.T.PHA" xmlDataType="double"/>
    </xmlCellPr>
  </singleXmlCell>
  <singleXmlCell id="96" r="Y25" connectionId="0">
    <xmlCellPr id="96" uniqueName="_Report_Observations_BIL.PAS.WFG_I.T.PHA">
      <xmlPr mapId="1" xpath="/Report/Observations/BIL.PAS.WFG/I.T.PHA" xmlDataType="double"/>
    </xmlCellPr>
  </singleXmlCell>
  <singleXmlCell id="115" r="L21" connectionId="0">
    <xmlCellPr id="115" uniqueName="_Report_Observations_BIL.PAS.VBA_I.T.FUN.T">
      <xmlPr mapId="1" xpath="/Report/Observations/BIL.PAS.VBA/I.T.FUN.T" xmlDataType="double"/>
    </xmlCellPr>
  </singleXmlCell>
  <singleXmlCell id="116" r="L29" connectionId="0">
    <xmlCellPr id="116" uniqueName="_Report_Observations_BIL.PAS.VKE.KOV_I.T.FUN.KUE.T">
      <xmlPr mapId="1" xpath="/Report/Observations/BIL.PAS.VKE.KOV/I.T.FUN.KUE.T" xmlDataType="double"/>
    </xmlCellPr>
  </singleXmlCell>
  <singleXmlCell id="117" r="L28" connectionId="0">
    <xmlCellPr id="117" uniqueName="_Report_Observations_BIL.PAS.VKE.KOV_I.T.FUN.ASI.T">
      <xmlPr mapId="1" xpath="/Report/Observations/BIL.PAS.VKE.KOV/I.T.FUN.ASI.T" xmlDataType="double"/>
    </xmlCellPr>
  </singleXmlCell>
  <singleXmlCell id="118" r="L27" connectionId="0">
    <xmlCellPr id="118" uniqueName="_Report_Observations_BIL.PAS.VKE.KOV_I.T.FUN.T.T">
      <xmlPr mapId="1" xpath="/Report/Observations/BIL.PAS.VKE.KOV/I.T.FUN.T.T" xmlDataType="double"/>
    </xmlCellPr>
  </singleXmlCell>
  <singleXmlCell id="119" r="L26" connectionId="0">
    <xmlCellPr id="119" uniqueName="_Report_Observations_BIL.PAS.VKE_I.T.FUN">
      <xmlPr mapId="1" xpath="/Report/Observations/BIL.PAS.VKE/I.T.FUN" xmlDataType="double"/>
    </xmlCellPr>
  </singleXmlCell>
  <singleXmlCell id="120" r="L25" connectionId="0">
    <xmlCellPr id="120" uniqueName="_Report_Observations_BIL.PAS.WFG_I.T.FUN">
      <xmlPr mapId="1" xpath="/Report/Observations/BIL.PAS.WFG/I.T.FUN" xmlDataType="double"/>
    </xmlCellPr>
  </singleXmlCell>
  <singleXmlCell id="121" r="L24" connectionId="0">
    <xmlCellPr id="121" uniqueName="_Report_Observations_BIL.PAS.VBA_I.T.FUN.RLZ">
      <xmlPr mapId="1" xpath="/Report/Observations/BIL.PAS.VBA/I.T.FUN.RLZ" xmlDataType="double"/>
    </xmlCellPr>
  </singleXmlCell>
  <singleXmlCell id="122" r="L23" connectionId="0">
    <xmlCellPr id="122" uniqueName="_Report_Observations_BIL.PAS.VBA_I.T.FUN.KUE">
      <xmlPr mapId="1" xpath="/Report/Observations/BIL.PAS.VBA/I.T.FUN.KUE" xmlDataType="double"/>
    </xmlCellPr>
  </singleXmlCell>
  <singleXmlCell id="123" r="L22" connectionId="0">
    <xmlCellPr id="123" uniqueName="_Report_Observations_BIL.PAS.VBA_I.T.FUN.ASI">
      <xmlPr mapId="1" xpath="/Report/Observations/BIL.PAS.VBA/I.T.FUN.ASI" xmlDataType="double"/>
    </xmlCellPr>
  </singleXmlCell>
  <singleXmlCell id="129" r="L43" connectionId="0">
    <xmlCellPr id="129" uniqueName="_Report_Observations_BIL.PAS.HGE_I.T.FUN">
      <xmlPr mapId="1" xpath="/Report/Observations/BIL.PAS.HGE/I.T.FUN" xmlDataType="double"/>
    </xmlCellPr>
  </singleXmlCell>
  <singleXmlCell id="136" r="L47" connectionId="0">
    <xmlCellPr id="136" uniqueName="_Report_Observations_BIL.PAS.APF_I.T.FUN">
      <xmlPr mapId="1" xpath="/Report/Observations/BIL.PAS.APF/I.T.FUN" xmlDataType="double"/>
    </xmlCellPr>
  </singleXmlCell>
  <singleXmlCell id="137" r="L46" connectionId="0">
    <xmlCellPr id="137" uniqueName="_Report_Observations_BIL.PAS.KOB_I.T.FUN">
      <xmlPr mapId="1" xpath="/Report/Observations/BIL.PAS.KOB/I.T.FUN" xmlDataType="double"/>
    </xmlCellPr>
  </singleXmlCell>
  <singleXmlCell id="138" r="L45" connectionId="0">
    <xmlCellPr id="138" uniqueName="_Report_Observations_BIL.PAS.FFV_I.T.FUN">
      <xmlPr mapId="1" xpath="/Report/Observations/BIL.PAS.FFV/I.T.FUN" xmlDataType="double"/>
    </xmlCellPr>
  </singleXmlCell>
  <singleXmlCell id="139" r="L44" connectionId="0">
    <xmlCellPr id="139" uniqueName="_Report_Observations_BIL.PAS.WBW_I.T.FUN">
      <xmlPr mapId="1" xpath="/Report/Observations/BIL.PAS.WBW/I.T.FUN" xmlDataType="double"/>
    </xmlCellPr>
  </singleXmlCell>
  <singleXmlCell id="141" r="L32" connectionId="0">
    <xmlCellPr id="141" uniqueName="_Report_Observations_BIL.PAS.VKE.KOV.CAG_I.T.FUN.KUE.NUE">
      <xmlPr mapId="1" xpath="/Report/Observations/BIL.PAS.VKE.KOV.CAG/I.T.FUN.KUE.NUE" xmlDataType="double"/>
    </xmlCellPr>
  </singleXmlCell>
  <singleXmlCell id="143" r="L31" connectionId="0">
    <xmlCellPr id="143" uniqueName="_Report_Observations_BIL.PAS.VKE.KOV_I.T.FUN.KUE.NUE">
      <xmlPr mapId="1" xpath="/Report/Observations/BIL.PAS.VKE.KOV/I.T.FUN.KUE.NUE" xmlDataType="double"/>
    </xmlCellPr>
  </singleXmlCell>
  <singleXmlCell id="144" r="L30" connectionId="0">
    <xmlCellPr id="144" uniqueName="_Report_Observations_BIL.PAS.VKE.KOV_I.T.FUN.KUE.UEB">
      <xmlPr mapId="1" xpath="/Report/Observations/BIL.PAS.VKE.KOV/I.T.FUN.KUE.UEB" xmlDataType="double"/>
    </xmlCellPr>
  </singleXmlCell>
  <singleXmlCell id="148" r="L39" connectionId="0">
    <xmlCellPr id="148" uniqueName="_Report_Observations_BIL.PAS.VKE.KOV.GMP_I.T.FUN">
      <xmlPr mapId="1" xpath="/Report/Observations/BIL.PAS.VKE.KOV.GMP/I.T.FUN" xmlDataType="double"/>
    </xmlCellPr>
  </singleXmlCell>
  <singleXmlCell id="149" r="L38" connectionId="0">
    <xmlCellPr id="149" uniqueName="_Report_Observations_BIL.PAS.VKE.KOV_I.T.FUN.U5J.T">
      <xmlPr mapId="1" xpath="/Report/Observations/BIL.PAS.VKE.KOV/I.T.FUN.U5J.T" xmlDataType="double"/>
    </xmlCellPr>
  </singleXmlCell>
  <singleXmlCell id="150" r="L37" connectionId="0">
    <xmlCellPr id="150" uniqueName="_Report_Observations_BIL.PAS.VKE.KOV_I.T.FUN.J15.T">
      <xmlPr mapId="1" xpath="/Report/Observations/BIL.PAS.VKE.KOV/I.T.FUN.J15.T" xmlDataType="double"/>
    </xmlCellPr>
  </singleXmlCell>
  <singleXmlCell id="151" r="L36" connectionId="0">
    <xmlCellPr id="151" uniqueName="_Report_Observations_BIL.PAS.VKE.KOV_I.T.FUN.M31.T">
      <xmlPr mapId="1" xpath="/Report/Observations/BIL.PAS.VKE.KOV/I.T.FUN.M31.T" xmlDataType="double"/>
    </xmlCellPr>
  </singleXmlCell>
  <singleXmlCell id="152" r="L35" connectionId="0">
    <xmlCellPr id="152" uniqueName="_Report_Observations_BIL.PAS.VKE.KOV_I.T.FUN.M13.T">
      <xmlPr mapId="1" xpath="/Report/Observations/BIL.PAS.VKE.KOV/I.T.FUN.M13.T" xmlDataType="double"/>
    </xmlCellPr>
  </singleXmlCell>
  <singleXmlCell id="153" r="L34" connectionId="0">
    <xmlCellPr id="153" uniqueName="_Report_Observations_BIL.PAS.VKE.KOV_I.T.FUN.B1M.T">
      <xmlPr mapId="1" xpath="/Report/Observations/BIL.PAS.VKE.KOV/I.T.FUN.B1M.T" xmlDataType="double"/>
    </xmlCellPr>
  </singleXmlCell>
  <singleXmlCell id="154" r="L33" connectionId="0">
    <xmlCellPr id="154" uniqueName="_Report_Observations_BIL.PAS.VKE.KOV_I.T.FUN.RLZ.T">
      <xmlPr mapId="1" xpath="/Report/Observations/BIL.PAS.VKE.KOV/I.T.FUN.RLZ.T" xmlDataType="double"/>
    </xmlCellPr>
  </singleXmlCell>
  <singleXmlCell id="175" r="X54" connectionId="0">
    <xmlCellPr id="175" uniqueName="_Report_Observations_BIL.PAS.TOT_I.T.SOZ">
      <xmlPr mapId="1" xpath="/Report/Observations/BIL.PAS.TOT/I.T.SOZ" xmlDataType="double"/>
    </xmlCellPr>
  </singleXmlCell>
  <singleXmlCell id="176" r="X53" connectionId="0">
    <xmlCellPr id="176" uniqueName="_Report_Observations_BIL.PAS.AUP.NML_I.T.SOZ">
      <xmlPr mapId="1" xpath="/Report/Observations/BIL.PAS.AUP.NML/I.T.SOZ" xmlDataType="double"/>
    </xmlCellPr>
  </singleXmlCell>
  <singleXmlCell id="177" r="X52" connectionId="0">
    <xmlCellPr id="177" uniqueName="_Report_Observations_BIL.PAS.AUP_I.T.SOZ">
      <xmlPr mapId="1" xpath="/Report/Observations/BIL.PAS.AUP/I.T.SOZ" xmlDataType="double"/>
    </xmlCellPr>
  </singleXmlCell>
  <singleXmlCell id="243" r="X25" connectionId="0">
    <xmlCellPr id="243" uniqueName="_Report_Observations_BIL.PAS.WFG_I.T.SOZ">
      <xmlPr mapId="1" xpath="/Report/Observations/BIL.PAS.WFG/I.T.SOZ" xmlDataType="double"/>
    </xmlCellPr>
  </singleXmlCell>
  <singleXmlCell id="244" r="X29" connectionId="0">
    <xmlCellPr id="244" uniqueName="_Report_Observations_BIL.PAS.VKE.KOV_I.T.SOZ.KUE.T">
      <xmlPr mapId="1" xpath="/Report/Observations/BIL.PAS.VKE.KOV/I.T.SOZ.KUE.T" xmlDataType="double"/>
    </xmlCellPr>
  </singleXmlCell>
  <singleXmlCell id="245" r="X28" connectionId="0">
    <xmlCellPr id="245" uniqueName="_Report_Observations_BIL.PAS.VKE.KOV_I.T.SOZ.ASI.T">
      <xmlPr mapId="1" xpath="/Report/Observations/BIL.PAS.VKE.KOV/I.T.SOZ.ASI.T" xmlDataType="double"/>
    </xmlCellPr>
  </singleXmlCell>
  <singleXmlCell id="246" r="X27" connectionId="0">
    <xmlCellPr id="246" uniqueName="_Report_Observations_BIL.PAS.VKE.KOV_I.T.SOZ.T.T">
      <xmlPr mapId="1" xpath="/Report/Observations/BIL.PAS.VKE.KOV/I.T.SOZ.T.T" xmlDataType="double"/>
    </xmlCellPr>
  </singleXmlCell>
  <singleXmlCell id="247" r="X26" connectionId="0">
    <xmlCellPr id="247" uniqueName="_Report_Observations_BIL.PAS.VKE_I.T.SOZ">
      <xmlPr mapId="1" xpath="/Report/Observations/BIL.PAS.VKE/I.T.SOZ" xmlDataType="double"/>
    </xmlCellPr>
  </singleXmlCell>
  <singleXmlCell id="265" r="X46" connectionId="0">
    <xmlCellPr id="265" uniqueName="_Report_Observations_BIL.PAS.KOB_I.T.SOZ">
      <xmlPr mapId="1" xpath="/Report/Observations/BIL.PAS.KOB/I.T.SOZ" xmlDataType="double"/>
    </xmlCellPr>
  </singleXmlCell>
  <singleXmlCell id="266" r="X45" connectionId="0">
    <xmlCellPr id="266" uniqueName="_Report_Observations_BIL.PAS.FFV_I.T.SOZ">
      <xmlPr mapId="1" xpath="/Report/Observations/BIL.PAS.FFV/I.T.SOZ" xmlDataType="double"/>
    </xmlCellPr>
  </singleXmlCell>
  <singleXmlCell id="267" r="X44" connectionId="0">
    <xmlCellPr id="267" uniqueName="_Report_Observations_BIL.PAS.WBW_I.T.SOZ">
      <xmlPr mapId="1" xpath="/Report/Observations/BIL.PAS.WBW/I.T.SOZ" xmlDataType="double"/>
    </xmlCellPr>
  </singleXmlCell>
  <singleXmlCell id="268" r="X43" connectionId="0">
    <xmlCellPr id="268" uniqueName="_Report_Observations_BIL.PAS.HGE_I.T.SOZ">
      <xmlPr mapId="1" xpath="/Report/Observations/BIL.PAS.HGE/I.T.SOZ" xmlDataType="double"/>
    </xmlCellPr>
  </singleXmlCell>
  <singleXmlCell id="282" r="X36" connectionId="0">
    <xmlCellPr id="282" uniqueName="_Report_Observations_BIL.PAS.VKE.KOV_I.T.SOZ.M31.T">
      <xmlPr mapId="1" xpath="/Report/Observations/BIL.PAS.VKE.KOV/I.T.SOZ.M31.T" xmlDataType="double"/>
    </xmlCellPr>
  </singleXmlCell>
  <singleXmlCell id="283" r="X35" connectionId="0">
    <xmlCellPr id="283" uniqueName="_Report_Observations_BIL.PAS.VKE.KOV_I.T.SOZ.M13.T">
      <xmlPr mapId="1" xpath="/Report/Observations/BIL.PAS.VKE.KOV/I.T.SOZ.M13.T" xmlDataType="double"/>
    </xmlCellPr>
  </singleXmlCell>
  <singleXmlCell id="284" r="X34" connectionId="0">
    <xmlCellPr id="284" uniqueName="_Report_Observations_BIL.PAS.VKE.KOV_I.T.SOZ.B1M.T">
      <xmlPr mapId="1" xpath="/Report/Observations/BIL.PAS.VKE.KOV/I.T.SOZ.B1M.T" xmlDataType="double"/>
    </xmlCellPr>
  </singleXmlCell>
  <singleXmlCell id="285" r="X33" connectionId="0">
    <xmlCellPr id="285" uniqueName="_Report_Observations_BIL.PAS.VKE.KOV_I.T.SOZ.RLZ.T">
      <xmlPr mapId="1" xpath="/Report/Observations/BIL.PAS.VKE.KOV/I.T.SOZ.RLZ.T" xmlDataType="double"/>
    </xmlCellPr>
  </singleXmlCell>
  <singleXmlCell id="286" r="X32" connectionId="0">
    <xmlCellPr id="286" uniqueName="_Report_Observations_BIL.PAS.VKE.KOV.CAG_I.T.SOZ.KUE.NUE">
      <xmlPr mapId="1" xpath="/Report/Observations/BIL.PAS.VKE.KOV.CAG/I.T.SOZ.KUE.NUE" xmlDataType="double"/>
    </xmlCellPr>
  </singleXmlCell>
  <singleXmlCell id="287" r="X31" connectionId="0">
    <xmlCellPr id="287" uniqueName="_Report_Observations_BIL.PAS.VKE.KOV_I.T.SOZ.KUE.NUE">
      <xmlPr mapId="1" xpath="/Report/Observations/BIL.PAS.VKE.KOV/I.T.SOZ.KUE.NUE" xmlDataType="double"/>
    </xmlCellPr>
  </singleXmlCell>
  <singleXmlCell id="288" r="X30" connectionId="0">
    <xmlCellPr id="288" uniqueName="_Report_Observations_BIL.PAS.VKE.KOV_I.T.SOZ.KUE.UEB">
      <xmlPr mapId="1" xpath="/Report/Observations/BIL.PAS.VKE.KOV/I.T.SOZ.KUE.UEB" xmlDataType="double"/>
    </xmlCellPr>
  </singleXmlCell>
  <singleXmlCell id="293" r="X39" connectionId="0">
    <xmlCellPr id="293" uniqueName="_Report_Observations_BIL.PAS.VKE.KOV.GMP_I.T.SOZ">
      <xmlPr mapId="1" xpath="/Report/Observations/BIL.PAS.VKE.KOV.GMP/I.T.SOZ" xmlDataType="double"/>
    </xmlCellPr>
  </singleXmlCell>
  <singleXmlCell id="295" r="X38" connectionId="0">
    <xmlCellPr id="295" uniqueName="_Report_Observations_BIL.PAS.VKE.KOV_I.T.SOZ.U5J.T">
      <xmlPr mapId="1" xpath="/Report/Observations/BIL.PAS.VKE.KOV/I.T.SOZ.U5J.T" xmlDataType="double"/>
    </xmlCellPr>
  </singleXmlCell>
  <singleXmlCell id="297" r="X37" connectionId="0">
    <xmlCellPr id="297" uniqueName="_Report_Observations_BIL.PAS.VKE.KOV_I.T.SOZ.J15.T">
      <xmlPr mapId="1" xpath="/Report/Observations/BIL.PAS.VKE.KOV/I.T.SOZ.J15.T" xmlDataType="double"/>
    </xmlCellPr>
  </singleXmlCell>
  <singleXmlCell id="322" r="T54" connectionId="0">
    <xmlCellPr id="322" uniqueName="_Report_Observations_BIL.PAS.TOT_I.T.OEH">
      <xmlPr mapId="1" xpath="/Report/Observations/BIL.PAS.TOT/I.T.OEH" xmlDataType="double"/>
    </xmlCellPr>
  </singleXmlCell>
  <singleXmlCell id="324" r="T53" connectionId="0">
    <xmlCellPr id="324" uniqueName="_Report_Observations_BIL.PAS.AUP.NML_I.T.OEH">
      <xmlPr mapId="1" xpath="/Report/Observations/BIL.PAS.AUP.NML/I.T.OEH" xmlDataType="double"/>
    </xmlCellPr>
  </singleXmlCell>
  <singleXmlCell id="326" r="T52" connectionId="0">
    <xmlCellPr id="326" uniqueName="_Report_Observations_BIL.PAS.AUP_I.T.OEH">
      <xmlPr mapId="1" xpath="/Report/Observations/BIL.PAS.AUP/I.T.OEH" xmlDataType="double"/>
    </xmlCellPr>
  </singleXmlCell>
  <singleXmlCell id="361" r="T29" connectionId="0">
    <xmlCellPr id="361" uniqueName="_Report_Observations_BIL.PAS.VKE.KOV_I.T.OEH.KUE.T">
      <xmlPr mapId="1" xpath="/Report/Observations/BIL.PAS.VKE.KOV/I.T.OEH.KUE.T" xmlDataType="double"/>
    </xmlCellPr>
  </singleXmlCell>
  <singleXmlCell id="362" r="T28" connectionId="0">
    <xmlCellPr id="362" uniqueName="_Report_Observations_BIL.PAS.VKE.KOV_I.T.OEH.ASI.T">
      <xmlPr mapId="1" xpath="/Report/Observations/BIL.PAS.VKE.KOV/I.T.OEH.ASI.T" xmlDataType="double"/>
    </xmlCellPr>
  </singleXmlCell>
  <singleXmlCell id="363" r="T27" connectionId="0">
    <xmlCellPr id="363" uniqueName="_Report_Observations_BIL.PAS.VKE.KOV_I.T.OEH.T.T">
      <xmlPr mapId="1" xpath="/Report/Observations/BIL.PAS.VKE.KOV/I.T.OEH.T.T" xmlDataType="double"/>
    </xmlCellPr>
  </singleXmlCell>
  <singleXmlCell id="364" r="T26" connectionId="0">
    <xmlCellPr id="364" uniqueName="_Report_Observations_BIL.PAS.VKE_I.T.OEH">
      <xmlPr mapId="1" xpath="/Report/Observations/BIL.PAS.VKE/I.T.OEH" xmlDataType="double"/>
    </xmlCellPr>
  </singleXmlCell>
  <singleXmlCell id="365" r="T25" connectionId="0">
    <xmlCellPr id="365" uniqueName="_Report_Observations_BIL.PAS.WFG_I.T.OEH">
      <xmlPr mapId="1" xpath="/Report/Observations/BIL.PAS.WFG/I.T.OEH" xmlDataType="double"/>
    </xmlCellPr>
  </singleXmlCell>
  <singleXmlCell id="366" r="T43" connectionId="0">
    <xmlCellPr id="366" uniqueName="_Report_Observations_BIL.PAS.HGE_I.T.OEH">
      <xmlPr mapId="1" xpath="/Report/Observations/BIL.PAS.HGE/I.T.OEH" xmlDataType="double"/>
    </xmlCellPr>
  </singleXmlCell>
  <singleXmlCell id="367" r="T46" connectionId="0">
    <xmlCellPr id="367" uniqueName="_Report_Observations_BIL.PAS.KOB_I.T.OEH">
      <xmlPr mapId="1" xpath="/Report/Observations/BIL.PAS.KOB/I.T.OEH" xmlDataType="double"/>
    </xmlCellPr>
  </singleXmlCell>
  <singleXmlCell id="368" r="T45" connectionId="0">
    <xmlCellPr id="368" uniqueName="_Report_Observations_BIL.PAS.FFV_I.T.OEH">
      <xmlPr mapId="1" xpath="/Report/Observations/BIL.PAS.FFV/I.T.OEH" xmlDataType="double"/>
    </xmlCellPr>
  </singleXmlCell>
  <singleXmlCell id="369" r="T44" connectionId="0">
    <xmlCellPr id="369" uniqueName="_Report_Observations_BIL.PAS.WBW_I.T.OEH">
      <xmlPr mapId="1" xpath="/Report/Observations/BIL.PAS.WBW/I.T.OEH" xmlDataType="double"/>
    </xmlCellPr>
  </singleXmlCell>
  <singleXmlCell id="370" r="T32" connectionId="0">
    <xmlCellPr id="370" uniqueName="_Report_Observations_BIL.PAS.VKE.KOV.CAG_I.T.OEH.KUE.NUE">
      <xmlPr mapId="1" xpath="/Report/Observations/BIL.PAS.VKE.KOV.CAG/I.T.OEH.KUE.NUE" xmlDataType="double"/>
    </xmlCellPr>
  </singleXmlCell>
  <singleXmlCell id="371" r="T31" connectionId="0">
    <xmlCellPr id="371" uniqueName="_Report_Observations_BIL.PAS.VKE.KOV_I.T.OEH.KUE.NUE">
      <xmlPr mapId="1" xpath="/Report/Observations/BIL.PAS.VKE.KOV/I.T.OEH.KUE.NUE" xmlDataType="double"/>
    </xmlCellPr>
  </singleXmlCell>
  <singleXmlCell id="372" r="T30" connectionId="0">
    <xmlCellPr id="372" uniqueName="_Report_Observations_BIL.PAS.VKE.KOV_I.T.OEH.KUE.UEB">
      <xmlPr mapId="1" xpath="/Report/Observations/BIL.PAS.VKE.KOV/I.T.OEH.KUE.UEB" xmlDataType="double"/>
    </xmlCellPr>
  </singleXmlCell>
  <singleXmlCell id="373" r="T39" connectionId="0">
    <xmlCellPr id="373" uniqueName="_Report_Observations_BIL.PAS.VKE.KOV.GMP_I.T.OEH">
      <xmlPr mapId="1" xpath="/Report/Observations/BIL.PAS.VKE.KOV.GMP/I.T.OEH" xmlDataType="double"/>
    </xmlCellPr>
  </singleXmlCell>
  <singleXmlCell id="374" r="T38" connectionId="0">
    <xmlCellPr id="374" uniqueName="_Report_Observations_BIL.PAS.VKE.KOV_I.T.OEH.U5J.T">
      <xmlPr mapId="1" xpath="/Report/Observations/BIL.PAS.VKE.KOV/I.T.OEH.U5J.T" xmlDataType="double"/>
    </xmlCellPr>
  </singleXmlCell>
  <singleXmlCell id="375" r="T37" connectionId="0">
    <xmlCellPr id="375" uniqueName="_Report_Observations_BIL.PAS.VKE.KOV_I.T.OEH.J15.T">
      <xmlPr mapId="1" xpath="/Report/Observations/BIL.PAS.VKE.KOV/I.T.OEH.J15.T" xmlDataType="double"/>
    </xmlCellPr>
  </singleXmlCell>
  <singleXmlCell id="376" r="T36" connectionId="0">
    <xmlCellPr id="376" uniqueName="_Report_Observations_BIL.PAS.VKE.KOV_I.T.OEH.M31.T">
      <xmlPr mapId="1" xpath="/Report/Observations/BIL.PAS.VKE.KOV/I.T.OEH.M31.T" xmlDataType="double"/>
    </xmlCellPr>
  </singleXmlCell>
  <singleXmlCell id="377" r="T35" connectionId="0">
    <xmlCellPr id="377" uniqueName="_Report_Observations_BIL.PAS.VKE.KOV_I.T.OEH.M13.T">
      <xmlPr mapId="1" xpath="/Report/Observations/BIL.PAS.VKE.KOV/I.T.OEH.M13.T" xmlDataType="double"/>
    </xmlCellPr>
  </singleXmlCell>
  <singleXmlCell id="378" r="T34" connectionId="0">
    <xmlCellPr id="378" uniqueName="_Report_Observations_BIL.PAS.VKE.KOV_I.T.OEH.B1M.T">
      <xmlPr mapId="1" xpath="/Report/Observations/BIL.PAS.VKE.KOV/I.T.OEH.B1M.T" xmlDataType="double"/>
    </xmlCellPr>
  </singleXmlCell>
  <singleXmlCell id="379" r="T33" connectionId="0">
    <xmlCellPr id="379" uniqueName="_Report_Observations_BIL.PAS.VKE.KOV_I.T.OEH.RLZ.T">
      <xmlPr mapId="1" xpath="/Report/Observations/BIL.PAS.VKE.KOV/I.T.OEH.RLZ.T" xmlDataType="double"/>
    </xmlCellPr>
  </singleXmlCell>
  <singleXmlCell id="380" r="AB43" connectionId="0">
    <xmlCellPr id="380" uniqueName="_Report_Observations_BIL.PAS.HGE_I.T.T">
      <xmlPr mapId="1" xpath="/Report/Observations/BIL.PAS.HGE/I.T.T" xmlDataType="double"/>
    </xmlCellPr>
  </singleXmlCell>
  <singleXmlCell id="381" r="AB44" connectionId="0">
    <xmlCellPr id="381" uniqueName="_Report_Observations_BIL.PAS.WBW_I.T.T">
      <xmlPr mapId="1" xpath="/Report/Observations/BIL.PAS.WBW/I.T.T" xmlDataType="double"/>
    </xmlCellPr>
  </singleXmlCell>
  <singleXmlCell id="382" r="AB45" connectionId="0">
    <xmlCellPr id="382" uniqueName="_Report_Observations_BIL.PAS.FFV_I.T.T">
      <xmlPr mapId="1" xpath="/Report/Observations/BIL.PAS.FFV/I.T.T" xmlDataType="double"/>
    </xmlCellPr>
  </singleXmlCell>
  <singleXmlCell id="383" r="AB46" connectionId="0">
    <xmlCellPr id="383" uniqueName="_Report_Observations_BIL.PAS.KOB_I.T.T">
      <xmlPr mapId="1" xpath="/Report/Observations/BIL.PAS.KOB/I.T.T" xmlDataType="double"/>
    </xmlCellPr>
  </singleXmlCell>
  <singleXmlCell id="384" r="AB40" connectionId="0">
    <xmlCellPr id="384" uniqueName="_Report_Observations_BIL.PAS.VKE.GVG_I.T.T">
      <xmlPr mapId="1" xpath="/Report/Observations/BIL.PAS.VKE.GVG/I.T.T" xmlDataType="double"/>
    </xmlCellPr>
  </singleXmlCell>
  <singleXmlCell id="385" r="AB41" connectionId="0">
    <xmlCellPr id="385" uniqueName="_Report_Observations_BIL.PAS.VKE.GVG.F2S_I.T.T">
      <xmlPr mapId="1" xpath="/Report/Observations/BIL.PAS.VKE.GVG.F2S/I.T.T" xmlDataType="double"/>
    </xmlCellPr>
  </singleXmlCell>
  <singleXmlCell id="386" r="AB42" connectionId="0">
    <xmlCellPr id="386" uniqueName="_Report_Observations_BIL.PAS.VKE.GVG.S3A_I.T.T">
      <xmlPr mapId="1" xpath="/Report/Observations/BIL.PAS.VKE.GVG.S3A/I.T.T" xmlDataType="double"/>
    </xmlCellPr>
  </singleXmlCell>
  <singleXmlCell id="387" r="O46" connectionId="0">
    <xmlCellPr id="387" uniqueName="_Report_Observations_BIL.PAS.KOB_I.T.FVW">
      <xmlPr mapId="1" xpath="/Report/Observations/BIL.PAS.KOB/I.T.FVW" xmlDataType="double"/>
    </xmlCellPr>
  </singleXmlCell>
  <singleXmlCell id="388" r="O45" connectionId="0">
    <xmlCellPr id="388" uniqueName="_Report_Observations_BIL.PAS.FFV_I.T.FVW">
      <xmlPr mapId="1" xpath="/Report/Observations/BIL.PAS.FFV/I.T.FVW" xmlDataType="double"/>
    </xmlCellPr>
  </singleXmlCell>
  <singleXmlCell id="389" r="AB47" connectionId="0">
    <xmlCellPr id="389" uniqueName="_Report_Observations_BIL.PAS.APF_I.T.T">
      <xmlPr mapId="1" xpath="/Report/Observations/BIL.PAS.APF/I.T.T" xmlDataType="double"/>
    </xmlCellPr>
  </singleXmlCell>
  <singleXmlCell id="390" r="O44" connectionId="0">
    <xmlCellPr id="390" uniqueName="_Report_Observations_BIL.PAS.WBW_I.T.FVW">
      <xmlPr mapId="1" xpath="/Report/Observations/BIL.PAS.WBW/I.T.FVW" xmlDataType="double"/>
    </xmlCellPr>
  </singleXmlCell>
  <singleXmlCell id="391" r="AB48" connectionId="0">
    <xmlCellPr id="391" uniqueName="_Report_Observations_BIL.PAS.APF.OOW_I.T.T">
      <xmlPr mapId="1" xpath="/Report/Observations/BIL.PAS.APF.OOW/I.T.T" xmlDataType="double"/>
    </xmlCellPr>
  </singleXmlCell>
  <singleXmlCell id="392" r="O43" connectionId="0">
    <xmlCellPr id="392" uniqueName="_Report_Observations_BIL.PAS.HGE_I.T.FVW">
      <xmlPr mapId="1" xpath="/Report/Observations/BIL.PAS.HGE/I.T.FVW" xmlDataType="double"/>
    </xmlCellPr>
  </singleXmlCell>
  <singleXmlCell id="393" r="AB49" connectionId="0">
    <xmlCellPr id="393" uniqueName="_Report_Observations_BIL.PAS.APF.GMP_I.T.T">
      <xmlPr mapId="1" xpath="/Report/Observations/BIL.PAS.APF.GMP/I.T.T" xmlDataType="double"/>
    </xmlCellPr>
  </singleXmlCell>
  <singleXmlCell id="398" r="AB54" connectionId="0">
    <xmlCellPr id="398" uniqueName="_Report_Observations_BIL.PAS.TOT_I.T.T">
      <xmlPr mapId="1" xpath="/Report/Observations/BIL.PAS.TOT/I.T.T" xmlDataType="double"/>
    </xmlCellPr>
  </singleXmlCell>
  <singleXmlCell id="399" r="AB50" connectionId="0">
    <xmlCellPr id="399" uniqueName="_Report_Observations_BIL.PAS.APF.DPZ_I.T.T">
      <xmlPr mapId="1" xpath="/Report/Observations/BIL.PAS.APF.DPZ/I.T.T" xmlDataType="double"/>
    </xmlCellPr>
  </singleXmlCell>
  <singleXmlCell id="400" r="AB51" connectionId="0">
    <xmlCellPr id="400" uniqueName="_Report_Observations_BIL.PAS.APF.DEZ_I.T.T">
      <xmlPr mapId="1" xpath="/Report/Observations/BIL.PAS.APF.DEZ/I.T.T" xmlDataType="double"/>
    </xmlCellPr>
  </singleXmlCell>
  <singleXmlCell id="401" r="AB52" connectionId="0">
    <xmlCellPr id="401" uniqueName="_Report_Observations_BIL.PAS.AUP_I.T.T">
      <xmlPr mapId="1" xpath="/Report/Observations/BIL.PAS.AUP/I.T.T" xmlDataType="double"/>
    </xmlCellPr>
  </singleXmlCell>
  <singleXmlCell id="402" r="AB53" connectionId="0">
    <xmlCellPr id="402" uniqueName="_Report_Observations_BIL.PAS.AUP.NML_I.T.T">
      <xmlPr mapId="1" xpath="/Report/Observations/BIL.PAS.AUP.NML/I.T.T" xmlDataType="double"/>
    </xmlCellPr>
  </singleXmlCell>
  <singleXmlCell id="403" r="O37" connectionId="0">
    <xmlCellPr id="403" uniqueName="_Report_Observations_BIL.PAS.VKE.KOV_I.T.FVW.J15.T">
      <xmlPr mapId="1" xpath="/Report/Observations/BIL.PAS.VKE.KOV/I.T.FVW.J15.T" xmlDataType="double"/>
    </xmlCellPr>
  </singleXmlCell>
  <singleXmlCell id="404" r="O36" connectionId="0">
    <xmlCellPr id="404" uniqueName="_Report_Observations_BIL.PAS.VKE.KOV_I.T.FVW.M31.T">
      <xmlPr mapId="1" xpath="/Report/Observations/BIL.PAS.VKE.KOV/I.T.FVW.M31.T" xmlDataType="double"/>
    </xmlCellPr>
  </singleXmlCell>
  <singleXmlCell id="405" r="O35" connectionId="0">
    <xmlCellPr id="405" uniqueName="_Report_Observations_BIL.PAS.VKE.KOV_I.T.FVW.M13.T">
      <xmlPr mapId="1" xpath="/Report/Observations/BIL.PAS.VKE.KOV/I.T.FVW.M13.T" xmlDataType="double"/>
    </xmlCellPr>
  </singleXmlCell>
  <singleXmlCell id="406" r="O34" connectionId="0">
    <xmlCellPr id="406" uniqueName="_Report_Observations_BIL.PAS.VKE.KOV_I.T.FVW.B1M.T">
      <xmlPr mapId="1" xpath="/Report/Observations/BIL.PAS.VKE.KOV/I.T.FVW.B1M.T" xmlDataType="double"/>
    </xmlCellPr>
  </singleXmlCell>
  <singleXmlCell id="407" r="O33" connectionId="0">
    <xmlCellPr id="407" uniqueName="_Report_Observations_BIL.PAS.VKE.KOV_I.T.FVW.RLZ.T">
      <xmlPr mapId="1" xpath="/Report/Observations/BIL.PAS.VKE.KOV/I.T.FVW.RLZ.T" xmlDataType="double"/>
    </xmlCellPr>
  </singleXmlCell>
  <singleXmlCell id="408" r="O32" connectionId="0">
    <xmlCellPr id="408" uniqueName="_Report_Observations_BIL.PAS.VKE.KOV.CAG_I.T.FVW.KUE.NUE">
      <xmlPr mapId="1" xpath="/Report/Observations/BIL.PAS.VKE.KOV.CAG/I.T.FVW.KUE.NUE" xmlDataType="double"/>
    </xmlCellPr>
  </singleXmlCell>
  <singleXmlCell id="409" r="O31" connectionId="0">
    <xmlCellPr id="409" uniqueName="_Report_Observations_BIL.PAS.VKE.KOV_I.T.FVW.KUE.NUE">
      <xmlPr mapId="1" xpath="/Report/Observations/BIL.PAS.VKE.KOV/I.T.FVW.KUE.NUE" xmlDataType="double"/>
    </xmlCellPr>
  </singleXmlCell>
  <singleXmlCell id="410" r="O30" connectionId="0">
    <xmlCellPr id="410" uniqueName="_Report_Observations_BIL.PAS.VKE.KOV_I.T.FVW.KUE.UEB">
      <xmlPr mapId="1" xpath="/Report/Observations/BIL.PAS.VKE.KOV/I.T.FVW.KUE.UEB" xmlDataType="double"/>
    </xmlCellPr>
  </singleXmlCell>
  <singleXmlCell id="411" r="O39" connectionId="0">
    <xmlCellPr id="411" uniqueName="_Report_Observations_BIL.PAS.VKE.KOV.GMP_I.T.FVW">
      <xmlPr mapId="1" xpath="/Report/Observations/BIL.PAS.VKE.KOV.GMP/I.T.FVW" xmlDataType="double"/>
    </xmlCellPr>
  </singleXmlCell>
  <singleXmlCell id="412" r="O38" connectionId="0">
    <xmlCellPr id="412" uniqueName="_Report_Observations_BIL.PAS.VKE.KOV_I.T.FVW.U5J.T">
      <xmlPr mapId="1" xpath="/Report/Observations/BIL.PAS.VKE.KOV/I.T.FVW.U5J.T" xmlDataType="double"/>
    </xmlCellPr>
  </singleXmlCell>
  <singleXmlCell id="416" r="AB21" connectionId="0">
    <xmlCellPr id="416" uniqueName="_Report_Observations_BIL.PAS.VBA_I.T.T.T">
      <xmlPr mapId="1" xpath="/Report/Observations/BIL.PAS.VBA/I.T.T.T" xmlDataType="double"/>
    </xmlCellPr>
  </singleXmlCell>
  <singleXmlCell id="417" r="AB22" connectionId="0">
    <xmlCellPr id="417" uniqueName="_Report_Observations_BIL.PAS.VBA_I.T.T.ASI">
      <xmlPr mapId="1" xpath="/Report/Observations/BIL.PAS.VBA/I.T.T.ASI" xmlDataType="double"/>
    </xmlCellPr>
  </singleXmlCell>
  <singleXmlCell id="418" r="AB23" connectionId="0">
    <xmlCellPr id="418" uniqueName="_Report_Observations_BIL.PAS.VBA_I.T.T.KUE">
      <xmlPr mapId="1" xpath="/Report/Observations/BIL.PAS.VBA/I.T.T.KUE" xmlDataType="double"/>
    </xmlCellPr>
  </singleXmlCell>
  <singleXmlCell id="419" r="AB24" connectionId="0">
    <xmlCellPr id="419" uniqueName="_Report_Observations_BIL.PAS.VBA_I.T.T.RLZ">
      <xmlPr mapId="1" xpath="/Report/Observations/BIL.PAS.VBA/I.T.T.RLZ" xmlDataType="double"/>
    </xmlCellPr>
  </singleXmlCell>
  <singleXmlCell id="420" r="AB29" connectionId="0">
    <xmlCellPr id="420" uniqueName="_Report_Observations_BIL.PAS.VKE.KOV_I.T.T.KUE.T">
      <xmlPr mapId="1" xpath="/Report/Observations/BIL.PAS.VKE.KOV/I.T.T.KUE.T" xmlDataType="double"/>
    </xmlCellPr>
  </singleXmlCell>
  <singleXmlCell id="421" r="AB25" connectionId="0">
    <xmlCellPr id="421" uniqueName="_Report_Observations_BIL.PAS.WFG_I.T.T">
      <xmlPr mapId="1" xpath="/Report/Observations/BIL.PAS.WFG/I.T.T" xmlDataType="double"/>
    </xmlCellPr>
  </singleXmlCell>
  <singleXmlCell id="422" r="AB26" connectionId="0">
    <xmlCellPr id="422" uniqueName="_Report_Observations_BIL.PAS.VKE_I.T.T">
      <xmlPr mapId="1" xpath="/Report/Observations/BIL.PAS.VKE/I.T.T" xmlDataType="double"/>
    </xmlCellPr>
  </singleXmlCell>
  <singleXmlCell id="423" r="AB27" connectionId="0">
    <xmlCellPr id="423" uniqueName="_Report_Observations_BIL.PAS.VKE.KOV_I.T.T.T.T">
      <xmlPr mapId="1" xpath="/Report/Observations/BIL.PAS.VKE.KOV/I.T.T.T.T" xmlDataType="double"/>
    </xmlCellPr>
  </singleXmlCell>
  <singleXmlCell id="424" r="AB28" connectionId="0">
    <xmlCellPr id="424" uniqueName="_Report_Observations_BIL.PAS.VKE.KOV_I.T.T.ASI.T">
      <xmlPr mapId="1" xpath="/Report/Observations/BIL.PAS.VKE.KOV/I.T.T.ASI.T" xmlDataType="double"/>
    </xmlCellPr>
  </singleXmlCell>
  <singleXmlCell id="430" r="AB32" connectionId="0">
    <xmlCellPr id="430" uniqueName="_Report_Observations_BIL.PAS.VKE.KOV.CAG_I.T.T.KUE.NUE">
      <xmlPr mapId="1" xpath="/Report/Observations/BIL.PAS.VKE.KOV.CAG/I.T.T.KUE.NUE" xmlDataType="double"/>
    </xmlCellPr>
  </singleXmlCell>
  <singleXmlCell id="431" r="AB33" connectionId="0">
    <xmlCellPr id="431" uniqueName="_Report_Observations_BIL.PAS.VKE.KOV_I.T.T.RLZ.T">
      <xmlPr mapId="1" xpath="/Report/Observations/BIL.PAS.VKE.KOV/I.T.T.RLZ.T" xmlDataType="double"/>
    </xmlCellPr>
  </singleXmlCell>
  <singleXmlCell id="432" r="AB34" connectionId="0">
    <xmlCellPr id="432" uniqueName="_Report_Observations_BIL.PAS.VKE.KOV_I.T.T.B1M.T">
      <xmlPr mapId="1" xpath="/Report/Observations/BIL.PAS.VKE.KOV/I.T.T.B1M.T" xmlDataType="double"/>
    </xmlCellPr>
  </singleXmlCell>
  <singleXmlCell id="433" r="AB35" connectionId="0">
    <xmlCellPr id="433" uniqueName="_Report_Observations_BIL.PAS.VKE.KOV_I.T.T.M13.T">
      <xmlPr mapId="1" xpath="/Report/Observations/BIL.PAS.VKE.KOV/I.T.T.M13.T" xmlDataType="double"/>
    </xmlCellPr>
  </singleXmlCell>
  <singleXmlCell id="436" r="AB30" connectionId="0">
    <xmlCellPr id="436" uniqueName="_Report_Observations_BIL.PAS.VKE.KOV_I.T.T.KUE.UEB">
      <xmlPr mapId="1" xpath="/Report/Observations/BIL.PAS.VKE.KOV/I.T.T.KUE.UEB" xmlDataType="double"/>
    </xmlCellPr>
  </singleXmlCell>
  <singleXmlCell id="438" r="AB31" connectionId="0">
    <xmlCellPr id="438" uniqueName="_Report_Observations_BIL.PAS.VKE.KOV_I.T.T.KUE.NUE">
      <xmlPr mapId="1" xpath="/Report/Observations/BIL.PAS.VKE.KOV/I.T.T.KUE.NUE" xmlDataType="double"/>
    </xmlCellPr>
  </singleXmlCell>
  <singleXmlCell id="439" r="AB36" connectionId="0">
    <xmlCellPr id="439" uniqueName="_Report_Observations_BIL.PAS.VKE.KOV_I.T.T.M31.T">
      <xmlPr mapId="1" xpath="/Report/Observations/BIL.PAS.VKE.KOV/I.T.T.M31.T" xmlDataType="double"/>
    </xmlCellPr>
  </singleXmlCell>
  <singleXmlCell id="440" r="O54" connectionId="0">
    <xmlCellPr id="440" uniqueName="_Report_Observations_BIL.PAS.TOT_I.T.FVW">
      <xmlPr mapId="1" xpath="/Report/Observations/BIL.PAS.TOT/I.T.FVW" xmlDataType="double"/>
    </xmlCellPr>
  </singleXmlCell>
  <singleXmlCell id="441" r="AB37" connectionId="0">
    <xmlCellPr id="441" uniqueName="_Report_Observations_BIL.PAS.VKE.KOV_I.T.T.J15.T">
      <xmlPr mapId="1" xpath="/Report/Observations/BIL.PAS.VKE.KOV/I.T.T.J15.T" xmlDataType="double"/>
    </xmlCellPr>
  </singleXmlCell>
  <singleXmlCell id="442" r="O53" connectionId="0">
    <xmlCellPr id="442" uniqueName="_Report_Observations_BIL.PAS.AUP.NML_I.T.FVW">
      <xmlPr mapId="1" xpath="/Report/Observations/BIL.PAS.AUP.NML/I.T.FVW" xmlDataType="double"/>
    </xmlCellPr>
  </singleXmlCell>
  <singleXmlCell id="443" r="AB38" connectionId="0">
    <xmlCellPr id="443" uniqueName="_Report_Observations_BIL.PAS.VKE.KOV_I.T.T.U5J.T">
      <xmlPr mapId="1" xpath="/Report/Observations/BIL.PAS.VKE.KOV/I.T.T.U5J.T" xmlDataType="double"/>
    </xmlCellPr>
  </singleXmlCell>
  <singleXmlCell id="444" r="O52" connectionId="0">
    <xmlCellPr id="444" uniqueName="_Report_Observations_BIL.PAS.AUP_I.T.FVW">
      <xmlPr mapId="1" xpath="/Report/Observations/BIL.PAS.AUP/I.T.FVW" xmlDataType="double"/>
    </xmlCellPr>
  </singleXmlCell>
  <singleXmlCell id="445" r="AB39" connectionId="0">
    <xmlCellPr id="445" uniqueName="_Report_Observations_BIL.PAS.VKE.KOV.GMP_I.T.T">
      <xmlPr mapId="1" xpath="/Report/Observations/BIL.PAS.VKE.KOV.GMP/I.T.T" xmlDataType="double"/>
    </xmlCellPr>
  </singleXmlCell>
  <singleXmlCell id="498" r="O26" connectionId="0">
    <xmlCellPr id="498" uniqueName="_Report_Observations_BIL.PAS.VKE_I.T.FVW">
      <xmlPr mapId="1" xpath="/Report/Observations/BIL.PAS.VKE/I.T.FVW" xmlDataType="double"/>
    </xmlCellPr>
  </singleXmlCell>
  <singleXmlCell id="499" r="O25" connectionId="0">
    <xmlCellPr id="499" uniqueName="_Report_Observations_BIL.PAS.WFG_I.T.FVW">
      <xmlPr mapId="1" xpath="/Report/Observations/BIL.PAS.WFG/I.T.FVW" xmlDataType="double"/>
    </xmlCellPr>
  </singleXmlCell>
  <singleXmlCell id="505" r="O29" connectionId="0">
    <xmlCellPr id="505" uniqueName="_Report_Observations_BIL.PAS.VKE.KOV_I.T.FVW.KUE.T">
      <xmlPr mapId="1" xpath="/Report/Observations/BIL.PAS.VKE.KOV/I.T.FVW.KUE.T" xmlDataType="double"/>
    </xmlCellPr>
  </singleXmlCell>
  <singleXmlCell id="507" r="O28" connectionId="0">
    <xmlCellPr id="507" uniqueName="_Report_Observations_BIL.PAS.VKE.KOV_I.T.FVW.ASI.T">
      <xmlPr mapId="1" xpath="/Report/Observations/BIL.PAS.VKE.KOV/I.T.FVW.ASI.T" xmlDataType="double"/>
    </xmlCellPr>
  </singleXmlCell>
  <singleXmlCell id="509" r="O27" connectionId="0">
    <xmlCellPr id="509" uniqueName="_Report_Observations_BIL.PAS.VKE.KOV_I.T.FVW.T.T">
      <xmlPr mapId="1" xpath="/Report/Observations/BIL.PAS.VKE.KOV/I.T.FVW.T.T" xmlDataType="double"/>
    </xmlCellPr>
  </singleXmlCell>
  <singleXmlCell id="522" r="K44" connectionId="0">
    <xmlCellPr id="522" uniqueName="_Report_Observations_BIL.PAS.WBW_I.T.NFU">
      <xmlPr mapId="1" xpath="/Report/Observations/BIL.PAS.WBW/I.T.NFU" xmlDataType="double"/>
    </xmlCellPr>
  </singleXmlCell>
  <singleXmlCell id="523" r="K43" connectionId="0">
    <xmlCellPr id="523" uniqueName="_Report_Observations_BIL.PAS.HGE_I.T.NFU">
      <xmlPr mapId="1" xpath="/Report/Observations/BIL.PAS.HGE/I.T.NFU" xmlDataType="double"/>
    </xmlCellPr>
  </singleXmlCell>
  <singleXmlCell id="524" r="K46" connectionId="0">
    <xmlCellPr id="524" uniqueName="_Report_Observations_BIL.PAS.KOB_I.T.NFU">
      <xmlPr mapId="1" xpath="/Report/Observations/BIL.PAS.KOB/I.T.NFU" xmlDataType="double"/>
    </xmlCellPr>
  </singleXmlCell>
  <singleXmlCell id="525" r="K45" connectionId="0">
    <xmlCellPr id="525" uniqueName="_Report_Observations_BIL.PAS.FFV_I.T.NFU">
      <xmlPr mapId="1" xpath="/Report/Observations/BIL.PAS.FFV/I.T.NFU" xmlDataType="double"/>
    </xmlCellPr>
  </singleXmlCell>
  <singleXmlCell id="534" r="K33" connectionId="0">
    <xmlCellPr id="534" uniqueName="_Report_Observations_BIL.PAS.VKE.KOV_I.T.NFU.RLZ.T">
      <xmlPr mapId="1" xpath="/Report/Observations/BIL.PAS.VKE.KOV/I.T.NFU.RLZ.T" xmlDataType="double"/>
    </xmlCellPr>
  </singleXmlCell>
  <singleXmlCell id="535" r="K32" connectionId="0">
    <xmlCellPr id="535" uniqueName="_Report_Observations_BIL.PAS.VKE.KOV.CAG_I.T.NFU.KUE.NUE">
      <xmlPr mapId="1" xpath="/Report/Observations/BIL.PAS.VKE.KOV.CAG/I.T.NFU.KUE.NUE" xmlDataType="double"/>
    </xmlCellPr>
  </singleXmlCell>
  <singleXmlCell id="536" r="K31" connectionId="0">
    <xmlCellPr id="536" uniqueName="_Report_Observations_BIL.PAS.VKE.KOV_I.T.NFU.KUE.NUE">
      <xmlPr mapId="1" xpath="/Report/Observations/BIL.PAS.VKE.KOV/I.T.NFU.KUE.NUE" xmlDataType="double"/>
    </xmlCellPr>
  </singleXmlCell>
  <singleXmlCell id="537" r="K30" connectionId="0">
    <xmlCellPr id="537" uniqueName="_Report_Observations_BIL.PAS.VKE.KOV_I.T.NFU.KUE.UEB">
      <xmlPr mapId="1" xpath="/Report/Observations/BIL.PAS.VKE.KOV/I.T.NFU.KUE.UEB" xmlDataType="double"/>
    </xmlCellPr>
  </singleXmlCell>
  <singleXmlCell id="538" r="K39" connectionId="0">
    <xmlCellPr id="538" uniqueName="_Report_Observations_BIL.PAS.VKE.KOV.GMP_I.T.NFU">
      <xmlPr mapId="1" xpath="/Report/Observations/BIL.PAS.VKE.KOV.GMP/I.T.NFU" xmlDataType="double"/>
    </xmlCellPr>
  </singleXmlCell>
  <singleXmlCell id="539" r="K38" connectionId="0">
    <xmlCellPr id="539" uniqueName="_Report_Observations_BIL.PAS.VKE.KOV_I.T.NFU.U5J.T">
      <xmlPr mapId="1" xpath="/Report/Observations/BIL.PAS.VKE.KOV/I.T.NFU.U5J.T" xmlDataType="double"/>
    </xmlCellPr>
  </singleXmlCell>
  <singleXmlCell id="540" r="K37" connectionId="0">
    <xmlCellPr id="540" uniqueName="_Report_Observations_BIL.PAS.VKE.KOV_I.T.NFU.J15.T">
      <xmlPr mapId="1" xpath="/Report/Observations/BIL.PAS.VKE.KOV/I.T.NFU.J15.T" xmlDataType="double"/>
    </xmlCellPr>
  </singleXmlCell>
  <singleXmlCell id="542" r="K36" connectionId="0">
    <xmlCellPr id="542" uniqueName="_Report_Observations_BIL.PAS.VKE.KOV_I.T.NFU.M31.T">
      <xmlPr mapId="1" xpath="/Report/Observations/BIL.PAS.VKE.KOV/I.T.NFU.M31.T" xmlDataType="double"/>
    </xmlCellPr>
  </singleXmlCell>
  <singleXmlCell id="543" r="K35" connectionId="0">
    <xmlCellPr id="543" uniqueName="_Report_Observations_BIL.PAS.VKE.KOV_I.T.NFU.M13.T">
      <xmlPr mapId="1" xpath="/Report/Observations/BIL.PAS.VKE.KOV/I.T.NFU.M13.T" xmlDataType="double"/>
    </xmlCellPr>
  </singleXmlCell>
  <singleXmlCell id="544" r="K34" connectionId="0">
    <xmlCellPr id="544" uniqueName="_Report_Observations_BIL.PAS.VKE.KOV_I.T.NFU.B1M.T">
      <xmlPr mapId="1" xpath="/Report/Observations/BIL.PAS.VKE.KOV/I.T.NFU.B1M.T" xmlDataType="double"/>
    </xmlCellPr>
  </singleXmlCell>
  <singleXmlCell id="559" r="K54" connectionId="0">
    <xmlCellPr id="559" uniqueName="_Report_Observations_BIL.PAS.TOT_I.T.NFU">
      <xmlPr mapId="1" xpath="/Report/Observations/BIL.PAS.TOT/I.T.NFU" xmlDataType="double"/>
    </xmlCellPr>
  </singleXmlCell>
  <singleXmlCell id="561" r="K53" connectionId="0">
    <xmlCellPr id="561" uniqueName="_Report_Observations_BIL.PAS.AUP.NML_I.T.NFU">
      <xmlPr mapId="1" xpath="/Report/Observations/BIL.PAS.AUP.NML/I.T.NFU" xmlDataType="double"/>
    </xmlCellPr>
  </singleXmlCell>
  <singleXmlCell id="563" r="K52" connectionId="0">
    <xmlCellPr id="563" uniqueName="_Report_Observations_BIL.PAS.AUP_I.T.NFU">
      <xmlPr mapId="1" xpath="/Report/Observations/BIL.PAS.AUP/I.T.NFU" xmlDataType="double"/>
    </xmlCellPr>
  </singleXmlCell>
  <singleXmlCell id="604" r="K29" connectionId="0">
    <xmlCellPr id="604" uniqueName="_Report_Observations_BIL.PAS.VKE.KOV_I.T.NFU.KUE.T">
      <xmlPr mapId="1" xpath="/Report/Observations/BIL.PAS.VKE.KOV/I.T.NFU.KUE.T" xmlDataType="double"/>
    </xmlCellPr>
  </singleXmlCell>
  <singleXmlCell id="605" r="K28" connectionId="0">
    <xmlCellPr id="605" uniqueName="_Report_Observations_BIL.PAS.VKE.KOV_I.T.NFU.ASI.T">
      <xmlPr mapId="1" xpath="/Report/Observations/BIL.PAS.VKE.KOV/I.T.NFU.ASI.T" xmlDataType="double"/>
    </xmlCellPr>
  </singleXmlCell>
  <singleXmlCell id="606" r="K27" connectionId="0">
    <xmlCellPr id="606" uniqueName="_Report_Observations_BIL.PAS.VKE.KOV_I.T.NFU.T.T">
      <xmlPr mapId="1" xpath="/Report/Observations/BIL.PAS.VKE.KOV/I.T.NFU.T.T" xmlDataType="double"/>
    </xmlCellPr>
  </singleXmlCell>
  <singleXmlCell id="607" r="K26" connectionId="0">
    <xmlCellPr id="607" uniqueName="_Report_Observations_BIL.PAS.VKE_I.T.NFU">
      <xmlPr mapId="1" xpath="/Report/Observations/BIL.PAS.VKE/I.T.NFU" xmlDataType="double"/>
    </xmlCellPr>
  </singleXmlCell>
  <singleXmlCell id="608" r="K25" connectionId="0">
    <xmlCellPr id="608" uniqueName="_Report_Observations_BIL.PAS.WFG_I.T.NFU">
      <xmlPr mapId="1" xpath="/Report/Observations/BIL.PAS.WFG/I.T.NFU" xmlDataType="double"/>
    </xmlCellPr>
  </singleXmlCell>
  <singleXmlCell id="622" r="W46" connectionId="0">
    <xmlCellPr id="622" uniqueName="_Report_Observations_BIL.PAS.KOB_I.T.GEM">
      <xmlPr mapId="1" xpath="/Report/Observations/BIL.PAS.KOB/I.T.GEM" xmlDataType="double"/>
    </xmlCellPr>
  </singleXmlCell>
  <singleXmlCell id="623" r="W45" connectionId="0">
    <xmlCellPr id="623" uniqueName="_Report_Observations_BIL.PAS.FFV_I.T.GEM">
      <xmlPr mapId="1" xpath="/Report/Observations/BIL.PAS.FFV/I.T.GEM" xmlDataType="double"/>
    </xmlCellPr>
  </singleXmlCell>
  <singleXmlCell id="624" r="W44" connectionId="0">
    <xmlCellPr id="624" uniqueName="_Report_Observations_BIL.PAS.WBW_I.T.GEM">
      <xmlPr mapId="1" xpath="/Report/Observations/BIL.PAS.WBW/I.T.GEM" xmlDataType="double"/>
    </xmlCellPr>
  </singleXmlCell>
  <singleXmlCell id="625" r="W43" connectionId="0">
    <xmlCellPr id="625" uniqueName="_Report_Observations_BIL.PAS.HGE_I.T.GEM">
      <xmlPr mapId="1" xpath="/Report/Observations/BIL.PAS.HGE/I.T.GEM" xmlDataType="double"/>
    </xmlCellPr>
  </singleXmlCell>
  <singleXmlCell id="633" r="W37" connectionId="0">
    <xmlCellPr id="633" uniqueName="_Report_Observations_BIL.PAS.VKE.KOV_I.T.GEM.J15.T">
      <xmlPr mapId="1" xpath="/Report/Observations/BIL.PAS.VKE.KOV/I.T.GEM.J15.T" xmlDataType="double"/>
    </xmlCellPr>
  </singleXmlCell>
  <singleXmlCell id="635" r="W36" connectionId="0">
    <xmlCellPr id="635" uniqueName="_Report_Observations_BIL.PAS.VKE.KOV_I.T.GEM.M31.T">
      <xmlPr mapId="1" xpath="/Report/Observations/BIL.PAS.VKE.KOV/I.T.GEM.M31.T" xmlDataType="double"/>
    </xmlCellPr>
  </singleXmlCell>
  <singleXmlCell id="637" r="W35" connectionId="0">
    <xmlCellPr id="637" uniqueName="_Report_Observations_BIL.PAS.VKE.KOV_I.T.GEM.M13.T">
      <xmlPr mapId="1" xpath="/Report/Observations/BIL.PAS.VKE.KOV/I.T.GEM.M13.T" xmlDataType="double"/>
    </xmlCellPr>
  </singleXmlCell>
  <singleXmlCell id="639" r="W34" connectionId="0">
    <xmlCellPr id="639" uniqueName="_Report_Observations_BIL.PAS.VKE.KOV_I.T.GEM.B1M.T">
      <xmlPr mapId="1" xpath="/Report/Observations/BIL.PAS.VKE.KOV/I.T.GEM.B1M.T" xmlDataType="double"/>
    </xmlCellPr>
  </singleXmlCell>
  <singleXmlCell id="640" r="W33" connectionId="0">
    <xmlCellPr id="640" uniqueName="_Report_Observations_BIL.PAS.VKE.KOV_I.T.GEM.RLZ.T">
      <xmlPr mapId="1" xpath="/Report/Observations/BIL.PAS.VKE.KOV/I.T.GEM.RLZ.T" xmlDataType="double"/>
    </xmlCellPr>
  </singleXmlCell>
  <singleXmlCell id="641" r="W32" connectionId="0">
    <xmlCellPr id="641" uniqueName="_Report_Observations_BIL.PAS.VKE.KOV.CAG_I.T.GEM.KUE.NUE">
      <xmlPr mapId="1" xpath="/Report/Observations/BIL.PAS.VKE.KOV.CAG/I.T.GEM.KUE.NUE" xmlDataType="double"/>
    </xmlCellPr>
  </singleXmlCell>
  <singleXmlCell id="643" r="W31" connectionId="0">
    <xmlCellPr id="643" uniqueName="_Report_Observations_BIL.PAS.VKE.KOV_I.T.GEM.KUE.NUE">
      <xmlPr mapId="1" xpath="/Report/Observations/BIL.PAS.VKE.KOV/I.T.GEM.KUE.NUE" xmlDataType="double"/>
    </xmlCellPr>
  </singleXmlCell>
  <singleXmlCell id="644" r="W30" connectionId="0">
    <xmlCellPr id="644" uniqueName="_Report_Observations_BIL.PAS.VKE.KOV_I.T.GEM.KUE.UEB">
      <xmlPr mapId="1" xpath="/Report/Observations/BIL.PAS.VKE.KOV/I.T.GEM.KUE.UEB" xmlDataType="double"/>
    </xmlCellPr>
  </singleXmlCell>
  <singleXmlCell id="645" r="W39" connectionId="0">
    <xmlCellPr id="645" uniqueName="_Report_Observations_BIL.PAS.VKE.KOV.GMP_I.T.GEM">
      <xmlPr mapId="1" xpath="/Report/Observations/BIL.PAS.VKE.KOV.GMP/I.T.GEM" xmlDataType="double"/>
    </xmlCellPr>
  </singleXmlCell>
  <singleXmlCell id="646" r="W38" connectionId="0">
    <xmlCellPr id="646" uniqueName="_Report_Observations_BIL.PAS.VKE.KOV_I.T.GEM.U5J.T">
      <xmlPr mapId="1" xpath="/Report/Observations/BIL.PAS.VKE.KOV/I.T.GEM.U5J.T" xmlDataType="double"/>
    </xmlCellPr>
  </singleXmlCell>
  <singleXmlCell id="685" r="W54" connectionId="0">
    <xmlCellPr id="685" uniqueName="_Report_Observations_BIL.PAS.TOT_I.T.GEM">
      <xmlPr mapId="1" xpath="/Report/Observations/BIL.PAS.TOT/I.T.GEM" xmlDataType="double"/>
    </xmlCellPr>
  </singleXmlCell>
  <singleXmlCell id="686" r="W53" connectionId="0">
    <xmlCellPr id="686" uniqueName="_Report_Observations_BIL.PAS.AUP.NML_I.T.GEM">
      <xmlPr mapId="1" xpath="/Report/Observations/BIL.PAS.AUP.NML/I.T.GEM" xmlDataType="double"/>
    </xmlCellPr>
  </singleXmlCell>
  <singleXmlCell id="687" r="W52" connectionId="0">
    <xmlCellPr id="687" uniqueName="_Report_Observations_BIL.PAS.AUP_I.T.GEM">
      <xmlPr mapId="1" xpath="/Report/Observations/BIL.PAS.AUP/I.T.GEM" xmlDataType="double"/>
    </xmlCellPr>
  </singleXmlCell>
  <singleXmlCell id="739" r="W26" connectionId="0">
    <xmlCellPr id="739" uniqueName="_Report_Observations_BIL.PAS.VKE_I.T.GEM">
      <xmlPr mapId="1" xpath="/Report/Observations/BIL.PAS.VKE/I.T.GEM" xmlDataType="double"/>
    </xmlCellPr>
  </singleXmlCell>
  <singleXmlCell id="741" r="W25" connectionId="0">
    <xmlCellPr id="741" uniqueName="_Report_Observations_BIL.PAS.WFG_I.T.GEM">
      <xmlPr mapId="1" xpath="/Report/Observations/BIL.PAS.WFG/I.T.GEM" xmlDataType="double"/>
    </xmlCellPr>
  </singleXmlCell>
  <singleXmlCell id="747" r="W29" connectionId="0">
    <xmlCellPr id="747" uniqueName="_Report_Observations_BIL.PAS.VKE.KOV_I.T.GEM.KUE.T">
      <xmlPr mapId="1" xpath="/Report/Observations/BIL.PAS.VKE.KOV/I.T.GEM.KUE.T" xmlDataType="double"/>
    </xmlCellPr>
  </singleXmlCell>
  <singleXmlCell id="748" r="W28" connectionId="0">
    <xmlCellPr id="748" uniqueName="_Report_Observations_BIL.PAS.VKE.KOV_I.T.GEM.ASI.T">
      <xmlPr mapId="1" xpath="/Report/Observations/BIL.PAS.VKE.KOV/I.T.GEM.ASI.T" xmlDataType="double"/>
    </xmlCellPr>
  </singleXmlCell>
  <singleXmlCell id="749" r="W27" connectionId="0">
    <xmlCellPr id="749" uniqueName="_Report_Observations_BIL.PAS.VKE.KOV_I.T.GEM.T.T">
      <xmlPr mapId="1" xpath="/Report/Observations/BIL.PAS.VKE.KOV/I.T.GEM.T.T" xmlDataType="double"/>
    </xmlCellPr>
  </singleXmlCell>
  <singleXmlCell id="755" r="S44" connectionId="0">
    <xmlCellPr id="755" uniqueName="_Report_Observations_BIL.PAS.WBW_I.T.FVT">
      <xmlPr mapId="1" xpath="/Report/Observations/BIL.PAS.WBW/I.T.FVT" xmlDataType="double"/>
    </xmlCellPr>
  </singleXmlCell>
  <singleXmlCell id="756" r="S43" connectionId="0">
    <xmlCellPr id="756" uniqueName="_Report_Observations_BIL.PAS.HGE_I.T.FVT">
      <xmlPr mapId="1" xpath="/Report/Observations/BIL.PAS.HGE/I.T.FVT" xmlDataType="double"/>
    </xmlCellPr>
  </singleXmlCell>
  <singleXmlCell id="761" r="S46" connectionId="0">
    <xmlCellPr id="761" uniqueName="_Report_Observations_BIL.PAS.KOB_I.T.FVT">
      <xmlPr mapId="1" xpath="/Report/Observations/BIL.PAS.KOB/I.T.FVT" xmlDataType="double"/>
    </xmlCellPr>
  </singleXmlCell>
  <singleXmlCell id="762" r="S45" connectionId="0">
    <xmlCellPr id="762" uniqueName="_Report_Observations_BIL.PAS.FFV_I.T.FVT">
      <xmlPr mapId="1" xpath="/Report/Observations/BIL.PAS.FFV/I.T.FVT" xmlDataType="double"/>
    </xmlCellPr>
  </singleXmlCell>
  <singleXmlCell id="764" r="S33" connectionId="0">
    <xmlCellPr id="764" uniqueName="_Report_Observations_BIL.PAS.VKE.KOV_I.T.FVT.RLZ.T">
      <xmlPr mapId="1" xpath="/Report/Observations/BIL.PAS.VKE.KOV/I.T.FVT.RLZ.T" xmlDataType="double"/>
    </xmlCellPr>
  </singleXmlCell>
  <singleXmlCell id="765" r="S32" connectionId="0">
    <xmlCellPr id="765" uniqueName="_Report_Observations_BIL.PAS.VKE.KOV.CAG_I.T.FVT.KUE.NUE">
      <xmlPr mapId="1" xpath="/Report/Observations/BIL.PAS.VKE.KOV.CAG/I.T.FVT.KUE.NUE" xmlDataType="double"/>
    </xmlCellPr>
  </singleXmlCell>
  <singleXmlCell id="767" r="S31" connectionId="0">
    <xmlCellPr id="767" uniqueName="_Report_Observations_BIL.PAS.VKE.KOV_I.T.FVT.KUE.NUE">
      <xmlPr mapId="1" xpath="/Report/Observations/BIL.PAS.VKE.KOV/I.T.FVT.KUE.NUE" xmlDataType="double"/>
    </xmlCellPr>
  </singleXmlCell>
  <singleXmlCell id="769" r="S30" connectionId="0">
    <xmlCellPr id="769" uniqueName="_Report_Observations_BIL.PAS.VKE.KOV_I.T.FVT.KUE.UEB">
      <xmlPr mapId="1" xpath="/Report/Observations/BIL.PAS.VKE.KOV/I.T.FVT.KUE.UEB" xmlDataType="double"/>
    </xmlCellPr>
  </singleXmlCell>
  <singleXmlCell id="774" r="S39" connectionId="0">
    <xmlCellPr id="774" uniqueName="_Report_Observations_BIL.PAS.VKE.KOV.GMP_I.T.FVT">
      <xmlPr mapId="1" xpath="/Report/Observations/BIL.PAS.VKE.KOV.GMP/I.T.FVT" xmlDataType="double"/>
    </xmlCellPr>
  </singleXmlCell>
  <singleXmlCell id="775" r="S38" connectionId="0">
    <xmlCellPr id="775" uniqueName="_Report_Observations_BIL.PAS.VKE.KOV_I.T.FVT.U5J.T">
      <xmlPr mapId="1" xpath="/Report/Observations/BIL.PAS.VKE.KOV/I.T.FVT.U5J.T" xmlDataType="double"/>
    </xmlCellPr>
  </singleXmlCell>
  <singleXmlCell id="776" r="S37" connectionId="0">
    <xmlCellPr id="776" uniqueName="_Report_Observations_BIL.PAS.VKE.KOV_I.T.FVT.J15.T">
      <xmlPr mapId="1" xpath="/Report/Observations/BIL.PAS.VKE.KOV/I.T.FVT.J15.T" xmlDataType="double"/>
    </xmlCellPr>
  </singleXmlCell>
  <singleXmlCell id="777" r="S36" connectionId="0">
    <xmlCellPr id="777" uniqueName="_Report_Observations_BIL.PAS.VKE.KOV_I.T.FVT.M31.T">
      <xmlPr mapId="1" xpath="/Report/Observations/BIL.PAS.VKE.KOV/I.T.FVT.M31.T" xmlDataType="double"/>
    </xmlCellPr>
  </singleXmlCell>
  <singleXmlCell id="778" r="S35" connectionId="0">
    <xmlCellPr id="778" uniqueName="_Report_Observations_BIL.PAS.VKE.KOV_I.T.FVT.M13.T">
      <xmlPr mapId="1" xpath="/Report/Observations/BIL.PAS.VKE.KOV/I.T.FVT.M13.T" xmlDataType="double"/>
    </xmlCellPr>
  </singleXmlCell>
  <singleXmlCell id="779" r="S34" connectionId="0">
    <xmlCellPr id="779" uniqueName="_Report_Observations_BIL.PAS.VKE.KOV_I.T.FVT.B1M.T">
      <xmlPr mapId="1" xpath="/Report/Observations/BIL.PAS.VKE.KOV/I.T.FVT.B1M.T" xmlDataType="double"/>
    </xmlCellPr>
  </singleXmlCell>
  <singleXmlCell id="784" r="S54" connectionId="0">
    <xmlCellPr id="784" uniqueName="_Report_Observations_BIL.PAS.TOT_I.T.FVT">
      <xmlPr mapId="1" xpath="/Report/Observations/BIL.PAS.TOT/I.T.FVT" xmlDataType="double"/>
    </xmlCellPr>
  </singleXmlCell>
  <singleXmlCell id="785" r="S53" connectionId="0">
    <xmlCellPr id="785" uniqueName="_Report_Observations_BIL.PAS.AUP.NML_I.T.FVT">
      <xmlPr mapId="1" xpath="/Report/Observations/BIL.PAS.AUP.NML/I.T.FVT" xmlDataType="double"/>
    </xmlCellPr>
  </singleXmlCell>
  <singleXmlCell id="786" r="S52" connectionId="0">
    <xmlCellPr id="786" uniqueName="_Report_Observations_BIL.PAS.AUP_I.T.FVT">
      <xmlPr mapId="1" xpath="/Report/Observations/BIL.PAS.AUP/I.T.FVT" xmlDataType="double"/>
    </xmlCellPr>
  </singleXmlCell>
  <singleXmlCell id="850" r="S22" connectionId="0">
    <xmlCellPr id="850" uniqueName="_Report_Observations_BIL.PAS.VBA_I.T.FVT.ASI">
      <xmlPr mapId="1" xpath="/Report/Observations/BIL.PAS.VBA/I.T.FVT.ASI" xmlDataType="double"/>
    </xmlCellPr>
  </singleXmlCell>
  <singleXmlCell id="853" r="S21" connectionId="0">
    <xmlCellPr id="853" uniqueName="_Report_Observations_BIL.PAS.VBA_I.T.FVT.T">
      <xmlPr mapId="1" xpath="/Report/Observations/BIL.PAS.VBA/I.T.FVT.T" xmlDataType="double"/>
    </xmlCellPr>
  </singleXmlCell>
  <singleXmlCell id="861" r="S29" connectionId="0">
    <xmlCellPr id="861" uniqueName="_Report_Observations_BIL.PAS.VKE.KOV_I.T.FVT.KUE.T">
      <xmlPr mapId="1" xpath="/Report/Observations/BIL.PAS.VKE.KOV/I.T.FVT.KUE.T" xmlDataType="double"/>
    </xmlCellPr>
  </singleXmlCell>
  <singleXmlCell id="862" r="S28" connectionId="0">
    <xmlCellPr id="862" uniqueName="_Report_Observations_BIL.PAS.VKE.KOV_I.T.FVT.ASI.T">
      <xmlPr mapId="1" xpath="/Report/Observations/BIL.PAS.VKE.KOV/I.T.FVT.ASI.T" xmlDataType="double"/>
    </xmlCellPr>
  </singleXmlCell>
  <singleXmlCell id="863" r="S27" connectionId="0">
    <xmlCellPr id="863" uniqueName="_Report_Observations_BIL.PAS.VKE.KOV_I.T.FVT.T.T">
      <xmlPr mapId="1" xpath="/Report/Observations/BIL.PAS.VKE.KOV/I.T.FVT.T.T" xmlDataType="double"/>
    </xmlCellPr>
  </singleXmlCell>
  <singleXmlCell id="864" r="S26" connectionId="0">
    <xmlCellPr id="864" uniqueName="_Report_Observations_BIL.PAS.VKE_I.T.FVT">
      <xmlPr mapId="1" xpath="/Report/Observations/BIL.PAS.VKE/I.T.FVT" xmlDataType="double"/>
    </xmlCellPr>
  </singleXmlCell>
  <singleXmlCell id="865" r="S25" connectionId="0">
    <xmlCellPr id="865" uniqueName="_Report_Observations_BIL.PAS.WFG_I.T.FVT">
      <xmlPr mapId="1" xpath="/Report/Observations/BIL.PAS.WFG/I.T.FVT" xmlDataType="double"/>
    </xmlCellPr>
  </singleXmlCell>
  <singleXmlCell id="866" r="S24" connectionId="0">
    <xmlCellPr id="866" uniqueName="_Report_Observations_BIL.PAS.VBA_I.T.FVT.RLZ">
      <xmlPr mapId="1" xpath="/Report/Observations/BIL.PAS.VBA/I.T.FVT.RLZ" xmlDataType="double"/>
    </xmlCellPr>
  </singleXmlCell>
  <singleXmlCell id="867" r="S23" connectionId="0">
    <xmlCellPr id="867" uniqueName="_Report_Observations_BIL.PAS.VBA_I.T.FVT.KUE">
      <xmlPr mapId="1" xpath="/Report/Observations/BIL.PAS.VBA/I.T.FVT.KUE" xmlDataType="double"/>
    </xmlCellPr>
  </singleXmlCell>
  <singleXmlCell id="893" r="AA25" connectionId="0">
    <xmlCellPr id="893" uniqueName="_Report_Observations_BIL.PAS.WFG_I.T.U">
      <xmlPr mapId="1" xpath="/Report/Observations/BIL.PAS.WFG/I.T.U" xmlDataType="double"/>
    </xmlCellPr>
  </singleXmlCell>
  <singleXmlCell id="894" r="N25" connectionId="0">
    <xmlCellPr id="894" uniqueName="_Report_Observations_BIL.PAS.WFG_I.T.BAN">
      <xmlPr mapId="1" xpath="/Report/Observations/BIL.PAS.WFG/I.T.BAN" xmlDataType="double"/>
    </xmlCellPr>
  </singleXmlCell>
  <singleXmlCell id="895" r="N24" connectionId="0">
    <xmlCellPr id="895" uniqueName="_Report_Observations_BIL.PAS.VBA_I.T.BAN.RLZ">
      <xmlPr mapId="1" xpath="/Report/Observations/BIL.PAS.VBA/I.T.BAN.RLZ" xmlDataType="double"/>
    </xmlCellPr>
  </singleXmlCell>
  <singleXmlCell id="896" r="N23" connectionId="0">
    <xmlCellPr id="896" uniqueName="_Report_Observations_BIL.PAS.VBA_I.T.BAN.KUE">
      <xmlPr mapId="1" xpath="/Report/Observations/BIL.PAS.VBA/I.T.BAN.KUE" xmlDataType="double"/>
    </xmlCellPr>
  </singleXmlCell>
  <singleXmlCell id="897" r="AA26" connectionId="0">
    <xmlCellPr id="897" uniqueName="_Report_Observations_BIL.PAS.VKE_I.T.U">
      <xmlPr mapId="1" xpath="/Report/Observations/BIL.PAS.VKE/I.T.U" xmlDataType="double"/>
    </xmlCellPr>
  </singleXmlCell>
  <singleXmlCell id="898" r="N22" connectionId="0">
    <xmlCellPr id="898" uniqueName="_Report_Observations_BIL.PAS.VBA_I.T.BAN.ASI">
      <xmlPr mapId="1" xpath="/Report/Observations/BIL.PAS.VBA/I.T.BAN.ASI" xmlDataType="double"/>
    </xmlCellPr>
  </singleXmlCell>
  <singleXmlCell id="899" r="AA27" connectionId="0">
    <xmlCellPr id="899" uniqueName="_Report_Observations_BIL.PAS.VKE.KOV_I.T.U.T.T">
      <xmlPr mapId="1" xpath="/Report/Observations/BIL.PAS.VKE.KOV/I.T.U.T.T" xmlDataType="double"/>
    </xmlCellPr>
  </singleXmlCell>
  <singleXmlCell id="900" r="N21" connectionId="0">
    <xmlCellPr id="900" uniqueName="_Report_Observations_BIL.PAS.VBA_I.T.BAN.T">
      <xmlPr mapId="1" xpath="/Report/Observations/BIL.PAS.VBA/I.T.BAN.T" xmlDataType="double"/>
    </xmlCellPr>
  </singleXmlCell>
  <singleXmlCell id="901" r="AA28" connectionId="0">
    <xmlCellPr id="901" uniqueName="_Report_Observations_BIL.PAS.VKE.KOV_I.T.U.ASI.T">
      <xmlPr mapId="1" xpath="/Report/Observations/BIL.PAS.VKE.KOV/I.T.U.ASI.T" xmlDataType="double"/>
    </xmlCellPr>
  </singleXmlCell>
  <singleXmlCell id="902" r="AA29" connectionId="0">
    <xmlCellPr id="902" uniqueName="_Report_Observations_BIL.PAS.VKE.KOV_I.T.U.KUE.T">
      <xmlPr mapId="1" xpath="/Report/Observations/BIL.PAS.VKE.KOV/I.T.U.KUE.T" xmlDataType="double"/>
    </xmlCellPr>
  </singleXmlCell>
  <singleXmlCell id="903" r="AA33" connectionId="0">
    <xmlCellPr id="903" uniqueName="_Report_Observations_BIL.PAS.VKE.KOV_I.T.U.RLZ.T">
      <xmlPr mapId="1" xpath="/Report/Observations/BIL.PAS.VKE.KOV/I.T.U.RLZ.T" xmlDataType="double"/>
    </xmlCellPr>
  </singleXmlCell>
  <singleXmlCell id="904" r="AA34" connectionId="0">
    <xmlCellPr id="904" uniqueName="_Report_Observations_BIL.PAS.VKE.KOV_I.T.U.B1M.T">
      <xmlPr mapId="1" xpath="/Report/Observations/BIL.PAS.VKE.KOV/I.T.U.B1M.T" xmlDataType="double"/>
    </xmlCellPr>
  </singleXmlCell>
  <singleXmlCell id="905" r="AA35" connectionId="0">
    <xmlCellPr id="905" uniqueName="_Report_Observations_BIL.PAS.VKE.KOV_I.T.U.M13.T">
      <xmlPr mapId="1" xpath="/Report/Observations/BIL.PAS.VKE.KOV/I.T.U.M13.T" xmlDataType="double"/>
    </xmlCellPr>
  </singleXmlCell>
  <singleXmlCell id="906" r="AA36" connectionId="0">
    <xmlCellPr id="906" uniqueName="_Report_Observations_BIL.PAS.VKE.KOV_I.T.U.M31.T">
      <xmlPr mapId="1" xpath="/Report/Observations/BIL.PAS.VKE.KOV/I.T.U.M31.T" xmlDataType="double"/>
    </xmlCellPr>
  </singleXmlCell>
  <singleXmlCell id="908" r="AA30" connectionId="0">
    <xmlCellPr id="908" uniqueName="_Report_Observations_BIL.PAS.VKE.KOV_I.T.U.KUE.UEB">
      <xmlPr mapId="1" xpath="/Report/Observations/BIL.PAS.VKE.KOV/I.T.U.KUE.UEB" xmlDataType="double"/>
    </xmlCellPr>
  </singleXmlCell>
  <singleXmlCell id="910" r="AA31" connectionId="0">
    <xmlCellPr id="910" uniqueName="_Report_Observations_BIL.PAS.VKE.KOV_I.T.U.KUE.NUE">
      <xmlPr mapId="1" xpath="/Report/Observations/BIL.PAS.VKE.KOV/I.T.U.KUE.NUE" xmlDataType="double"/>
    </xmlCellPr>
  </singleXmlCell>
  <singleXmlCell id="912" r="AA32" connectionId="0">
    <xmlCellPr id="912" uniqueName="_Report_Observations_BIL.PAS.VKE.KOV.CAG_I.T.U.KUE.NUE">
      <xmlPr mapId="1" xpath="/Report/Observations/BIL.PAS.VKE.KOV.CAG/I.T.U.KUE.NUE" xmlDataType="double"/>
    </xmlCellPr>
  </singleXmlCell>
  <singleXmlCell id="913" r="AA37" connectionId="0">
    <xmlCellPr id="913" uniqueName="_Report_Observations_BIL.PAS.VKE.KOV_I.T.U.J15.T">
      <xmlPr mapId="1" xpath="/Report/Observations/BIL.PAS.VKE.KOV/I.T.U.J15.T" xmlDataType="double"/>
    </xmlCellPr>
  </singleXmlCell>
  <singleXmlCell id="914" r="AA38" connectionId="0">
    <xmlCellPr id="914" uniqueName="_Report_Observations_BIL.PAS.VKE.KOV_I.T.U.U5J.T">
      <xmlPr mapId="1" xpath="/Report/Observations/BIL.PAS.VKE.KOV/I.T.U.U5J.T" xmlDataType="double"/>
    </xmlCellPr>
  </singleXmlCell>
  <singleXmlCell id="915" r="AA39" connectionId="0">
    <xmlCellPr id="915" uniqueName="_Report_Observations_BIL.PAS.VKE.KOV.GMP_I.T.U">
      <xmlPr mapId="1" xpath="/Report/Observations/BIL.PAS.VKE.KOV.GMP/I.T.U" xmlDataType="double"/>
    </xmlCellPr>
  </singleXmlCell>
  <singleXmlCell id="927" r="N47" connectionId="0">
    <xmlCellPr id="927" uniqueName="_Report_Observations_BIL.PAS.APF_I.T.BAN">
      <xmlPr mapId="1" xpath="/Report/Observations/BIL.PAS.APF/I.T.BAN" xmlDataType="double"/>
    </xmlCellPr>
  </singleXmlCell>
  <singleXmlCell id="928" r="N46" connectionId="0">
    <xmlCellPr id="928" uniqueName="_Report_Observations_BIL.PAS.KOB_I.T.BAN">
      <xmlPr mapId="1" xpath="/Report/Observations/BIL.PAS.KOB/I.T.BAN" xmlDataType="double"/>
    </xmlCellPr>
  </singleXmlCell>
  <singleXmlCell id="929" r="N45" connectionId="0">
    <xmlCellPr id="929" uniqueName="_Report_Observations_BIL.PAS.FFV_I.T.BAN">
      <xmlPr mapId="1" xpath="/Report/Observations/BIL.PAS.FFV/I.T.BAN" xmlDataType="double"/>
    </xmlCellPr>
  </singleXmlCell>
  <singleXmlCell id="930" r="N44" connectionId="0">
    <xmlCellPr id="930" uniqueName="_Report_Observations_BIL.PAS.WBW_I.T.BAN">
      <xmlPr mapId="1" xpath="/Report/Observations/BIL.PAS.WBW/I.T.BAN" xmlDataType="double"/>
    </xmlCellPr>
  </singleXmlCell>
  <singleXmlCell id="931" r="N43" connectionId="0">
    <xmlCellPr id="931" uniqueName="_Report_Observations_BIL.PAS.HGE_I.T.BAN">
      <xmlPr mapId="1" xpath="/Report/Observations/BIL.PAS.HGE/I.T.BAN" xmlDataType="double"/>
    </xmlCellPr>
  </singleXmlCell>
  <singleXmlCell id="969" r="R54" connectionId="0">
    <xmlCellPr id="969" uniqueName="_Report_Observations_BIL.PAS.TOT_I.T.PKA">
      <xmlPr mapId="1" xpath="/Report/Observations/BIL.PAS.TOT/I.T.PKA" xmlDataType="double"/>
    </xmlCellPr>
  </singleXmlCell>
  <singleXmlCell id="970" r="R53" connectionId="0">
    <xmlCellPr id="970" uniqueName="_Report_Observations_BIL.PAS.AUP.NML_I.T.PKA">
      <xmlPr mapId="1" xpath="/Report/Observations/BIL.PAS.AUP.NML/I.T.PKA" xmlDataType="double"/>
    </xmlCellPr>
  </singleXmlCell>
  <singleXmlCell id="972" r="R52" connectionId="0">
    <xmlCellPr id="972" uniqueName="_Report_Observations_BIL.PAS.AUP_I.T.PKA">
      <xmlPr mapId="1" xpath="/Report/Observations/BIL.PAS.AUP/I.T.PKA" xmlDataType="double"/>
    </xmlCellPr>
  </singleXmlCell>
  <singleXmlCell id="982" r="AA44" connectionId="0">
    <xmlCellPr id="982" uniqueName="_Report_Observations_BIL.PAS.WBW_I.T.U">
      <xmlPr mapId="1" xpath="/Report/Observations/BIL.PAS.WBW/I.T.U" xmlDataType="double"/>
    </xmlCellPr>
  </singleXmlCell>
  <singleXmlCell id="983" r="AA45" connectionId="0">
    <xmlCellPr id="983" uniqueName="_Report_Observations_BIL.PAS.FFV_I.T.U">
      <xmlPr mapId="1" xpath="/Report/Observations/BIL.PAS.FFV/I.T.U" xmlDataType="double"/>
    </xmlCellPr>
  </singleXmlCell>
  <singleXmlCell id="984" r="AA46" connectionId="0">
    <xmlCellPr id="984" uniqueName="_Report_Observations_BIL.PAS.KOB_I.T.U">
      <xmlPr mapId="1" xpath="/Report/Observations/BIL.PAS.KOB/I.T.U" xmlDataType="double"/>
    </xmlCellPr>
  </singleXmlCell>
  <singleXmlCell id="985" r="AA47" connectionId="0">
    <xmlCellPr id="985" uniqueName="_Report_Observations_BIL.PAS.APF_I.T.U">
      <xmlPr mapId="1" xpath="/Report/Observations/BIL.PAS.APF/I.T.U" xmlDataType="double"/>
    </xmlCellPr>
  </singleXmlCell>
  <singleXmlCell id="989" r="AA43" connectionId="0">
    <xmlCellPr id="989" uniqueName="_Report_Observations_BIL.PAS.HGE_I.T.U">
      <xmlPr mapId="1" xpath="/Report/Observations/BIL.PAS.HGE/I.T.U" xmlDataType="double"/>
    </xmlCellPr>
  </singleXmlCell>
  <singleXmlCell id="992" r="AA48" connectionId="0">
    <xmlCellPr id="992" uniqueName="_Report_Observations_BIL.PAS.APF.OOW_I.T.U">
      <xmlPr mapId="1" xpath="/Report/Observations/BIL.PAS.APF.OOW/I.T.U" xmlDataType="double"/>
    </xmlCellPr>
  </singleXmlCell>
  <singleXmlCell id="993" r="AA49" connectionId="0">
    <xmlCellPr id="993" uniqueName="_Report_Observations_BIL.PAS.APF.GMP_I.T.U">
      <xmlPr mapId="1" xpath="/Report/Observations/BIL.PAS.APF.GMP/I.T.U" xmlDataType="double"/>
    </xmlCellPr>
  </singleXmlCell>
  <singleXmlCell id="995" r="AA52" connectionId="0">
    <xmlCellPr id="995" uniqueName="_Report_Observations_BIL.PAS.AUP_I.T.U">
      <xmlPr mapId="1" xpath="/Report/Observations/BIL.PAS.AUP/I.T.U" xmlDataType="double"/>
    </xmlCellPr>
  </singleXmlCell>
  <singleXmlCell id="997" r="AA53" connectionId="0">
    <xmlCellPr id="997" uniqueName="_Report_Observations_BIL.PAS.AUP.NML_I.T.U">
      <xmlPr mapId="1" xpath="/Report/Observations/BIL.PAS.AUP.NML/I.T.U" xmlDataType="double"/>
    </xmlCellPr>
  </singleXmlCell>
  <singleXmlCell id="999" r="AA54" connectionId="0">
    <xmlCellPr id="999" uniqueName="_Report_Observations_BIL.PAS.TOT_I.T.U">
      <xmlPr mapId="1" xpath="/Report/Observations/BIL.PAS.TOT/I.T.U" xmlDataType="double"/>
    </xmlCellPr>
  </singleXmlCell>
  <singleXmlCell id="1044" r="N52" connectionId="0">
    <xmlCellPr id="1044" uniqueName="_Report_Observations_BIL.PAS.AUP_I.T.BAN">
      <xmlPr mapId="1" xpath="/Report/Observations/BIL.PAS.AUP/I.T.BAN" xmlDataType="double"/>
    </xmlCellPr>
  </singleXmlCell>
  <singleXmlCell id="1045" r="N51" connectionId="0">
    <xmlCellPr id="1045" uniqueName="_Report_Observations_BIL.PAS.APF.DEZ_I.T.BAN">
      <xmlPr mapId="1" xpath="/Report/Observations/BIL.PAS.APF.DEZ/I.T.BAN" xmlDataType="double"/>
    </xmlCellPr>
  </singleXmlCell>
  <singleXmlCell id="1047" r="N50" connectionId="0">
    <xmlCellPr id="1047" uniqueName="_Report_Observations_BIL.PAS.APF.DPZ_I.T.BAN">
      <xmlPr mapId="1" xpath="/Report/Observations/BIL.PAS.APF.DPZ/I.T.BAN" xmlDataType="double"/>
    </xmlCellPr>
  </singleXmlCell>
  <singleXmlCell id="1054" r="N54" connectionId="0">
    <xmlCellPr id="1054" uniqueName="_Report_Observations_BIL.PAS.TOT_I.T.BAN">
      <xmlPr mapId="1" xpath="/Report/Observations/BIL.PAS.TOT/I.T.BAN" xmlDataType="double"/>
    </xmlCellPr>
  </singleXmlCell>
  <singleXmlCell id="1055" r="N53" connectionId="0">
    <xmlCellPr id="1055" uniqueName="_Report_Observations_BIL.PAS.AUP.NML_I.T.BAN">
      <xmlPr mapId="1" xpath="/Report/Observations/BIL.PAS.AUP.NML/I.T.BAN" xmlDataType="double"/>
    </xmlCellPr>
  </singleXmlCell>
  <singleXmlCell id="1078" r="V27" connectionId="0">
    <xmlCellPr id="1078" uniqueName="_Report_Observations_BIL.PAS.VKE.KOV_I.T.KAN.T.T">
      <xmlPr mapId="1" xpath="/Report/Observations/BIL.PAS.VKE.KOV/I.T.KAN.T.T" xmlDataType="double"/>
    </xmlCellPr>
  </singleXmlCell>
  <singleXmlCell id="1079" r="V26" connectionId="0">
    <xmlCellPr id="1079" uniqueName="_Report_Observations_BIL.PAS.VKE_I.T.KAN">
      <xmlPr mapId="1" xpath="/Report/Observations/BIL.PAS.VKE/I.T.KAN" xmlDataType="double"/>
    </xmlCellPr>
  </singleXmlCell>
  <singleXmlCell id="1080" r="V25" connectionId="0">
    <xmlCellPr id="1080" uniqueName="_Report_Observations_BIL.PAS.WFG_I.T.KAN">
      <xmlPr mapId="1" xpath="/Report/Observations/BIL.PAS.WFG/I.T.KAN" xmlDataType="double"/>
    </xmlCellPr>
  </singleXmlCell>
  <singleXmlCell id="1081" r="V29" connectionId="0">
    <xmlCellPr id="1081" uniqueName="_Report_Observations_BIL.PAS.VKE.KOV_I.T.KAN.KUE.T">
      <xmlPr mapId="1" xpath="/Report/Observations/BIL.PAS.VKE.KOV/I.T.KAN.KUE.T" xmlDataType="double"/>
    </xmlCellPr>
  </singleXmlCell>
  <singleXmlCell id="1082" r="V28" connectionId="0">
    <xmlCellPr id="1082" uniqueName="_Report_Observations_BIL.PAS.VKE.KOV_I.T.KAN.ASI.T">
      <xmlPr mapId="1" xpath="/Report/Observations/BIL.PAS.VKE.KOV/I.T.KAN.ASI.T" xmlDataType="double"/>
    </xmlCellPr>
  </singleXmlCell>
  <singleXmlCell id="1091" r="V46" connectionId="0">
    <xmlCellPr id="1091" uniqueName="_Report_Observations_BIL.PAS.KOB_I.T.KAN">
      <xmlPr mapId="1" xpath="/Report/Observations/BIL.PAS.KOB/I.T.KAN" xmlDataType="double"/>
    </xmlCellPr>
  </singleXmlCell>
  <singleXmlCell id="1093" r="V45" connectionId="0">
    <xmlCellPr id="1093" uniqueName="_Report_Observations_BIL.PAS.FFV_I.T.KAN">
      <xmlPr mapId="1" xpath="/Report/Observations/BIL.PAS.FFV/I.T.KAN" xmlDataType="double"/>
    </xmlCellPr>
  </singleXmlCell>
  <singleXmlCell id="1095" r="V44" connectionId="0">
    <xmlCellPr id="1095" uniqueName="_Report_Observations_BIL.PAS.WBW_I.T.KAN">
      <xmlPr mapId="1" xpath="/Report/Observations/BIL.PAS.WBW/I.T.KAN" xmlDataType="double"/>
    </xmlCellPr>
  </singleXmlCell>
  <singleXmlCell id="1096" r="V43" connectionId="0">
    <xmlCellPr id="1096" uniqueName="_Report_Observations_BIL.PAS.HGE_I.T.KAN">
      <xmlPr mapId="1" xpath="/Report/Observations/BIL.PAS.HGE/I.T.KAN" xmlDataType="double"/>
    </xmlCellPr>
  </singleXmlCell>
  <singleXmlCell id="1105" r="V30" connectionId="0">
    <xmlCellPr id="1105" uniqueName="_Report_Observations_BIL.PAS.VKE.KOV_I.T.KAN.KUE.UEB">
      <xmlPr mapId="1" xpath="/Report/Observations/BIL.PAS.VKE.KOV/I.T.KAN.KUE.UEB" xmlDataType="double"/>
    </xmlCellPr>
  </singleXmlCell>
  <singleXmlCell id="1106" r="V38" connectionId="0">
    <xmlCellPr id="1106" uniqueName="_Report_Observations_BIL.PAS.VKE.KOV_I.T.KAN.U5J.T">
      <xmlPr mapId="1" xpath="/Report/Observations/BIL.PAS.VKE.KOV/I.T.KAN.U5J.T" xmlDataType="double"/>
    </xmlCellPr>
  </singleXmlCell>
  <singleXmlCell id="1107" r="V37" connectionId="0">
    <xmlCellPr id="1107" uniqueName="_Report_Observations_BIL.PAS.VKE.KOV_I.T.KAN.J15.T">
      <xmlPr mapId="1" xpath="/Report/Observations/BIL.PAS.VKE.KOV/I.T.KAN.J15.T" xmlDataType="double"/>
    </xmlCellPr>
  </singleXmlCell>
  <singleXmlCell id="1108" r="V36" connectionId="0">
    <xmlCellPr id="1108" uniqueName="_Report_Observations_BIL.PAS.VKE.KOV_I.T.KAN.M31.T">
      <xmlPr mapId="1" xpath="/Report/Observations/BIL.PAS.VKE.KOV/I.T.KAN.M31.T" xmlDataType="double"/>
    </xmlCellPr>
  </singleXmlCell>
  <singleXmlCell id="1109" r="V35" connectionId="0">
    <xmlCellPr id="1109" uniqueName="_Report_Observations_BIL.PAS.VKE.KOV_I.T.KAN.M13.T">
      <xmlPr mapId="1" xpath="/Report/Observations/BIL.PAS.VKE.KOV/I.T.KAN.M13.T" xmlDataType="double"/>
    </xmlCellPr>
  </singleXmlCell>
  <singleXmlCell id="1110" r="V34" connectionId="0">
    <xmlCellPr id="1110" uniqueName="_Report_Observations_BIL.PAS.VKE.KOV_I.T.KAN.B1M.T">
      <xmlPr mapId="1" xpath="/Report/Observations/BIL.PAS.VKE.KOV/I.T.KAN.B1M.T" xmlDataType="double"/>
    </xmlCellPr>
  </singleXmlCell>
  <singleXmlCell id="1111" r="V33" connectionId="0">
    <xmlCellPr id="1111" uniqueName="_Report_Observations_BIL.PAS.VKE.KOV_I.T.KAN.RLZ.T">
      <xmlPr mapId="1" xpath="/Report/Observations/BIL.PAS.VKE.KOV/I.T.KAN.RLZ.T" xmlDataType="double"/>
    </xmlCellPr>
  </singleXmlCell>
  <singleXmlCell id="1112" r="V32" connectionId="0">
    <xmlCellPr id="1112" uniqueName="_Report_Observations_BIL.PAS.VKE.KOV.CAG_I.T.KAN.KUE.NUE">
      <xmlPr mapId="1" xpath="/Report/Observations/BIL.PAS.VKE.KOV.CAG/I.T.KAN.KUE.NUE" xmlDataType="double"/>
    </xmlCellPr>
  </singleXmlCell>
  <singleXmlCell id="1113" r="V31" connectionId="0">
    <xmlCellPr id="1113" uniqueName="_Report_Observations_BIL.PAS.VKE.KOV_I.T.KAN.KUE.NUE">
      <xmlPr mapId="1" xpath="/Report/Observations/BIL.PAS.VKE.KOV/I.T.KAN.KUE.NUE" xmlDataType="double"/>
    </xmlCellPr>
  </singleXmlCell>
  <singleXmlCell id="1122" r="V39" connectionId="0">
    <xmlCellPr id="1122" uniqueName="_Report_Observations_BIL.PAS.VKE.KOV.GMP_I.T.KAN">
      <xmlPr mapId="1" xpath="/Report/Observations/BIL.PAS.VKE.KOV.GMP/I.T.KAN" xmlDataType="double"/>
    </xmlCellPr>
  </singleXmlCell>
  <singleXmlCell id="1133" r="Z54" connectionId="0">
    <xmlCellPr id="1133" uniqueName="_Report_Observations_BIL.PAS.TOT_I.T.POE">
      <xmlPr mapId="1" xpath="/Report/Observations/BIL.PAS.TOT/I.T.POE" xmlDataType="double"/>
    </xmlCellPr>
  </singleXmlCell>
  <singleXmlCell id="1134" r="Z53" connectionId="0">
    <xmlCellPr id="1134" uniqueName="_Report_Observations_BIL.PAS.AUP.NML_I.T.POE">
      <xmlPr mapId="1" xpath="/Report/Observations/BIL.PAS.AUP.NML/I.T.POE" xmlDataType="double"/>
    </xmlCellPr>
  </singleXmlCell>
  <singleXmlCell id="1135" r="Z52" connectionId="0">
    <xmlCellPr id="1135" uniqueName="_Report_Observations_BIL.PAS.AUP_I.T.POE">
      <xmlPr mapId="1" xpath="/Report/Observations/BIL.PAS.AUP/I.T.POE" xmlDataType="double"/>
    </xmlCellPr>
  </singleXmlCell>
  <singleXmlCell id="1168" r="R29" connectionId="0">
    <xmlCellPr id="1168" uniqueName="_Report_Observations_BIL.PAS.VKE.KOV_I.T.PKA.KUE.T">
      <xmlPr mapId="1" xpath="/Report/Observations/BIL.PAS.VKE.KOV/I.T.PKA.KUE.T" xmlDataType="double"/>
    </xmlCellPr>
  </singleXmlCell>
  <singleXmlCell id="1169" r="R28" connectionId="0">
    <xmlCellPr id="1169" uniqueName="_Report_Observations_BIL.PAS.VKE.KOV_I.T.PKA.ASI.T">
      <xmlPr mapId="1" xpath="/Report/Observations/BIL.PAS.VKE.KOV/I.T.PKA.ASI.T" xmlDataType="double"/>
    </xmlCellPr>
  </singleXmlCell>
  <singleXmlCell id="1170" r="R27" connectionId="0">
    <xmlCellPr id="1170" uniqueName="_Report_Observations_BIL.PAS.VKE.KOV_I.T.PKA.T.T">
      <xmlPr mapId="1" xpath="/Report/Observations/BIL.PAS.VKE.KOV/I.T.PKA.T.T" xmlDataType="double"/>
    </xmlCellPr>
  </singleXmlCell>
  <singleXmlCell id="1171" r="R26" connectionId="0">
    <xmlCellPr id="1171" uniqueName="_Report_Observations_BIL.PAS.VKE_I.T.PKA">
      <xmlPr mapId="1" xpath="/Report/Observations/BIL.PAS.VKE/I.T.PKA" xmlDataType="double"/>
    </xmlCellPr>
  </singleXmlCell>
  <singleXmlCell id="1172" r="R25" connectionId="0">
    <xmlCellPr id="1172" uniqueName="_Report_Observations_BIL.PAS.WFG_I.T.PKA">
      <xmlPr mapId="1" xpath="/Report/Observations/BIL.PAS.WFG/I.T.PKA" xmlDataType="double"/>
    </xmlCellPr>
  </singleXmlCell>
  <singleXmlCell id="1173" r="R45" connectionId="0">
    <xmlCellPr id="1173" uniqueName="_Report_Observations_BIL.PAS.FFV_I.T.PKA">
      <xmlPr mapId="1" xpath="/Report/Observations/BIL.PAS.FFV/I.T.PKA" xmlDataType="double"/>
    </xmlCellPr>
  </singleXmlCell>
  <singleXmlCell id="1174" r="R44" connectionId="0">
    <xmlCellPr id="1174" uniqueName="_Report_Observations_BIL.PAS.WBW_I.T.PKA">
      <xmlPr mapId="1" xpath="/Report/Observations/BIL.PAS.WBW/I.T.PKA" xmlDataType="double"/>
    </xmlCellPr>
  </singleXmlCell>
  <singleXmlCell id="1175" r="R43" connectionId="0">
    <xmlCellPr id="1175" uniqueName="_Report_Observations_BIL.PAS.HGE_I.T.PKA">
      <xmlPr mapId="1" xpath="/Report/Observations/BIL.PAS.HGE/I.T.PKA" xmlDataType="double"/>
    </xmlCellPr>
  </singleXmlCell>
  <singleXmlCell id="1176" r="R46" connectionId="0">
    <xmlCellPr id="1176" uniqueName="_Report_Observations_BIL.PAS.KOB_I.T.PKA">
      <xmlPr mapId="1" xpath="/Report/Observations/BIL.PAS.KOB/I.T.PKA" xmlDataType="double"/>
    </xmlCellPr>
  </singleXmlCell>
  <singleXmlCell id="1178" r="R34" connectionId="0">
    <xmlCellPr id="1178" uniqueName="_Report_Observations_BIL.PAS.VKE.KOV_I.T.PKA.B1M.T">
      <xmlPr mapId="1" xpath="/Report/Observations/BIL.PAS.VKE.KOV/I.T.PKA.B1M.T" xmlDataType="double"/>
    </xmlCellPr>
  </singleXmlCell>
  <singleXmlCell id="1180" r="R33" connectionId="0">
    <xmlCellPr id="1180" uniqueName="_Report_Observations_BIL.PAS.VKE.KOV_I.T.PKA.RLZ.T">
      <xmlPr mapId="1" xpath="/Report/Observations/BIL.PAS.VKE.KOV/I.T.PKA.RLZ.T" xmlDataType="double"/>
    </xmlCellPr>
  </singleXmlCell>
  <singleXmlCell id="1181" r="R32" connectionId="0">
    <xmlCellPr id="1181" uniqueName="_Report_Observations_BIL.PAS.VKE.KOV.CAG_I.T.PKA.KUE.NUE">
      <xmlPr mapId="1" xpath="/Report/Observations/BIL.PAS.VKE.KOV.CAG/I.T.PKA.KUE.NUE" xmlDataType="double"/>
    </xmlCellPr>
  </singleXmlCell>
  <singleXmlCell id="1183" r="R31" connectionId="0">
    <xmlCellPr id="1183" uniqueName="_Report_Observations_BIL.PAS.VKE.KOV_I.T.PKA.KUE.NUE">
      <xmlPr mapId="1" xpath="/Report/Observations/BIL.PAS.VKE.KOV/I.T.PKA.KUE.NUE" xmlDataType="double"/>
    </xmlCellPr>
  </singleXmlCell>
  <singleXmlCell id="1184" r="R30" connectionId="0">
    <xmlCellPr id="1184" uniqueName="_Report_Observations_BIL.PAS.VKE.KOV_I.T.PKA.KUE.UEB">
      <xmlPr mapId="1" xpath="/Report/Observations/BIL.PAS.VKE.KOV/I.T.PKA.KUE.UEB" xmlDataType="double"/>
    </xmlCellPr>
  </singleXmlCell>
  <singleXmlCell id="1185" r="R39" connectionId="0">
    <xmlCellPr id="1185" uniqueName="_Report_Observations_BIL.PAS.VKE.KOV.GMP_I.T.PKA">
      <xmlPr mapId="1" xpath="/Report/Observations/BIL.PAS.VKE.KOV.GMP/I.T.PKA" xmlDataType="double"/>
    </xmlCellPr>
  </singleXmlCell>
  <singleXmlCell id="1186" r="R38" connectionId="0">
    <xmlCellPr id="1186" uniqueName="_Report_Observations_BIL.PAS.VKE.KOV_I.T.PKA.U5J.T">
      <xmlPr mapId="1" xpath="/Report/Observations/BIL.PAS.VKE.KOV/I.T.PKA.U5J.T" xmlDataType="double"/>
    </xmlCellPr>
  </singleXmlCell>
  <singleXmlCell id="1187" r="R37" connectionId="0">
    <xmlCellPr id="1187" uniqueName="_Report_Observations_BIL.PAS.VKE.KOV_I.T.PKA.J15.T">
      <xmlPr mapId="1" xpath="/Report/Observations/BIL.PAS.VKE.KOV/I.T.PKA.J15.T" xmlDataType="double"/>
    </xmlCellPr>
  </singleXmlCell>
  <singleXmlCell id="1188" r="R36" connectionId="0">
    <xmlCellPr id="1188" uniqueName="_Report_Observations_BIL.PAS.VKE.KOV_I.T.PKA.M31.T">
      <xmlPr mapId="1" xpath="/Report/Observations/BIL.PAS.VKE.KOV/I.T.PKA.M31.T" xmlDataType="double"/>
    </xmlCellPr>
  </singleXmlCell>
  <singleXmlCell id="1189" r="R35" connectionId="0">
    <xmlCellPr id="1189" uniqueName="_Report_Observations_BIL.PAS.VKE.KOV_I.T.PKA.M13.T">
      <xmlPr mapId="1" xpath="/Report/Observations/BIL.PAS.VKE.KOV/I.T.PKA.M13.T" xmlDataType="double"/>
    </xmlCellPr>
  </singleXmlCell>
  <singleXmlCell id="1217" r="V52" connectionId="0">
    <xmlCellPr id="1217" uniqueName="_Report_Observations_BIL.PAS.AUP_I.T.KAN">
      <xmlPr mapId="1" xpath="/Report/Observations/BIL.PAS.AUP/I.T.KAN" xmlDataType="double"/>
    </xmlCellPr>
  </singleXmlCell>
  <singleXmlCell id="1223" r="V54" connectionId="0">
    <xmlCellPr id="1223" uniqueName="_Report_Observations_BIL.PAS.TOT_I.T.KAN">
      <xmlPr mapId="1" xpath="/Report/Observations/BIL.PAS.TOT/I.T.KAN" xmlDataType="double"/>
    </xmlCellPr>
  </singleXmlCell>
  <singleXmlCell id="1224" r="V53" connectionId="0">
    <xmlCellPr id="1224" uniqueName="_Report_Observations_BIL.PAS.AUP.NML_I.T.KAN">
      <xmlPr mapId="1" xpath="/Report/Observations/BIL.PAS.AUP.NML/I.T.KAN" xmlDataType="double"/>
    </xmlCellPr>
  </singleXmlCell>
  <singleXmlCell id="1289" r="M25" connectionId="0">
    <xmlCellPr id="1289" uniqueName="_Report_Observations_BIL.PAS.WFG_I.T.SNB">
      <xmlPr mapId="1" xpath="/Report/Observations/BIL.PAS.WFG/I.T.SNB" xmlDataType="double"/>
    </xmlCellPr>
  </singleXmlCell>
  <singleXmlCell id="1291" r="M24" connectionId="0">
    <xmlCellPr id="1291" uniqueName="_Report_Observations_BIL.PAS.VBA_I.T.SNB.RLZ">
      <xmlPr mapId="1" xpath="/Report/Observations/BIL.PAS.VBA/I.T.SNB.RLZ" xmlDataType="double"/>
    </xmlCellPr>
  </singleXmlCell>
  <singleXmlCell id="1292" r="M23" connectionId="0">
    <xmlCellPr id="1292" uniqueName="_Report_Observations_BIL.PAS.VBA_I.T.SNB.KUE">
      <xmlPr mapId="1" xpath="/Report/Observations/BIL.PAS.VBA/I.T.SNB.KUE" xmlDataType="double"/>
    </xmlCellPr>
  </singleXmlCell>
  <singleXmlCell id="1293" r="M22" connectionId="0">
    <xmlCellPr id="1293" uniqueName="_Report_Observations_BIL.PAS.VBA_I.T.SNB.ASI">
      <xmlPr mapId="1" xpath="/Report/Observations/BIL.PAS.VBA/I.T.SNB.ASI" xmlDataType="double"/>
    </xmlCellPr>
  </singleXmlCell>
  <singleXmlCell id="1295" r="M21" connectionId="0">
    <xmlCellPr id="1295" uniqueName="_Report_Observations_BIL.PAS.VBA_I.T.SNB.T">
      <xmlPr mapId="1" xpath="/Report/Observations/BIL.PAS.VBA/I.T.SNB.T" xmlDataType="double"/>
    </xmlCellPr>
  </singleXmlCell>
  <singleXmlCell id="1307" r="Q46" connectionId="0">
    <xmlCellPr id="1307" uniqueName="_Report_Observations_BIL.PAS.KOB_I.T.VPK">
      <xmlPr mapId="1" xpath="/Report/Observations/BIL.PAS.KOB/I.T.VPK" xmlDataType="double"/>
    </xmlCellPr>
  </singleXmlCell>
  <singleXmlCell id="1308" r="Q45" connectionId="0">
    <xmlCellPr id="1308" uniqueName="_Report_Observations_BIL.PAS.FFV_I.T.VPK">
      <xmlPr mapId="1" xpath="/Report/Observations/BIL.PAS.FFV/I.T.VPK" xmlDataType="double"/>
    </xmlCellPr>
  </singleXmlCell>
  <singleXmlCell id="1309" r="Q44" connectionId="0">
    <xmlCellPr id="1309" uniqueName="_Report_Observations_BIL.PAS.WBW_I.T.VPK">
      <xmlPr mapId="1" xpath="/Report/Observations/BIL.PAS.WBW/I.T.VPK" xmlDataType="double"/>
    </xmlCellPr>
  </singleXmlCell>
  <singleXmlCell id="1310" r="Q43" connectionId="0">
    <xmlCellPr id="1310" uniqueName="_Report_Observations_BIL.PAS.HGE_I.T.VPK">
      <xmlPr mapId="1" xpath="/Report/Observations/BIL.PAS.HGE/I.T.VPK" xmlDataType="double"/>
    </xmlCellPr>
  </singleXmlCell>
  <singleXmlCell id="1311" r="Q35" connectionId="0">
    <xmlCellPr id="1311" uniqueName="_Report_Observations_BIL.PAS.VKE.KOV_I.T.VPK.M13.T">
      <xmlPr mapId="1" xpath="/Report/Observations/BIL.PAS.VKE.KOV/I.T.VPK.M13.T" xmlDataType="double"/>
    </xmlCellPr>
  </singleXmlCell>
  <singleXmlCell id="1312" r="Q34" connectionId="0">
    <xmlCellPr id="1312" uniqueName="_Report_Observations_BIL.PAS.VKE.KOV_I.T.VPK.B1M.T">
      <xmlPr mapId="1" xpath="/Report/Observations/BIL.PAS.VKE.KOV/I.T.VPK.B1M.T" xmlDataType="double"/>
    </xmlCellPr>
  </singleXmlCell>
  <singleXmlCell id="1313" r="Q33" connectionId="0">
    <xmlCellPr id="1313" uniqueName="_Report_Observations_BIL.PAS.VKE.KOV_I.T.VPK.RLZ.T">
      <xmlPr mapId="1" xpath="/Report/Observations/BIL.PAS.VKE.KOV/I.T.VPK.RLZ.T" xmlDataType="double"/>
    </xmlCellPr>
  </singleXmlCell>
  <singleXmlCell id="1314" r="Q32" connectionId="0">
    <xmlCellPr id="1314" uniqueName="_Report_Observations_BIL.PAS.VKE.KOV.CAG_I.T.VPK.KUE.NUE">
      <xmlPr mapId="1" xpath="/Report/Observations/BIL.PAS.VKE.KOV.CAG/I.T.VPK.KUE.NUE" xmlDataType="double"/>
    </xmlCellPr>
  </singleXmlCell>
  <singleXmlCell id="1315" r="Q31" connectionId="0">
    <xmlCellPr id="1315" uniqueName="_Report_Observations_BIL.PAS.VKE.KOV_I.T.VPK.KUE.NUE">
      <xmlPr mapId="1" xpath="/Report/Observations/BIL.PAS.VKE.KOV/I.T.VPK.KUE.NUE" xmlDataType="double"/>
    </xmlCellPr>
  </singleXmlCell>
  <singleXmlCell id="1316" r="Q30" connectionId="0">
    <xmlCellPr id="1316" uniqueName="_Report_Observations_BIL.PAS.VKE.KOV_I.T.VPK.KUE.UEB">
      <xmlPr mapId="1" xpath="/Report/Observations/BIL.PAS.VKE.KOV/I.T.VPK.KUE.UEB" xmlDataType="double"/>
    </xmlCellPr>
  </singleXmlCell>
  <singleXmlCell id="1317" r="Q39" connectionId="0">
    <xmlCellPr id="1317" uniqueName="_Report_Observations_BIL.PAS.VKE.KOV.GMP_I.T.VPK">
      <xmlPr mapId="1" xpath="/Report/Observations/BIL.PAS.VKE.KOV.GMP/I.T.VPK" xmlDataType="double"/>
    </xmlCellPr>
  </singleXmlCell>
  <singleXmlCell id="1318" r="Q38" connectionId="0">
    <xmlCellPr id="1318" uniqueName="_Report_Observations_BIL.PAS.VKE.KOV_I.T.VPK.U5J.T">
      <xmlPr mapId="1" xpath="/Report/Observations/BIL.PAS.VKE.KOV/I.T.VPK.U5J.T" xmlDataType="double"/>
    </xmlCellPr>
  </singleXmlCell>
  <singleXmlCell id="1319" r="Q37" connectionId="0">
    <xmlCellPr id="1319" uniqueName="_Report_Observations_BIL.PAS.VKE.KOV_I.T.VPK.J15.T">
      <xmlPr mapId="1" xpath="/Report/Observations/BIL.PAS.VKE.KOV/I.T.VPK.J15.T" xmlDataType="double"/>
    </xmlCellPr>
  </singleXmlCell>
  <singleXmlCell id="1320" r="Q36" connectionId="0">
    <xmlCellPr id="1320" uniqueName="_Report_Observations_BIL.PAS.VKE.KOV_I.T.VPK.M31.T">
      <xmlPr mapId="1" xpath="/Report/Observations/BIL.PAS.VKE.KOV/I.T.VPK.M31.T" xmlDataType="double"/>
    </xmlCellPr>
  </singleXmlCell>
  <singleXmlCell id="1331" r="Q54" connectionId="0">
    <xmlCellPr id="1331" uniqueName="_Report_Observations_BIL.PAS.TOT_I.T.VPK">
      <xmlPr mapId="1" xpath="/Report/Observations/BIL.PAS.TOT/I.T.VPK" xmlDataType="double"/>
    </xmlCellPr>
  </singleXmlCell>
  <singleXmlCell id="1332" r="Q53" connectionId="0">
    <xmlCellPr id="1332" uniqueName="_Report_Observations_BIL.PAS.AUP.NML_I.T.VPK">
      <xmlPr mapId="1" xpath="/Report/Observations/BIL.PAS.AUP.NML/I.T.VPK" xmlDataType="double"/>
    </xmlCellPr>
  </singleXmlCell>
  <singleXmlCell id="1333" r="Q52" connectionId="0">
    <xmlCellPr id="1333" uniqueName="_Report_Observations_BIL.PAS.AUP_I.T.VPK">
      <xmlPr mapId="1" xpath="/Report/Observations/BIL.PAS.AUP/I.T.VPK" xmlDataType="double"/>
    </xmlCellPr>
  </singleXmlCell>
  <singleXmlCell id="1346" r="Z29" connectionId="0">
    <xmlCellPr id="1346" uniqueName="_Report_Observations_BIL.PAS.VKE.KOV_I.T.POE.KUE.T">
      <xmlPr mapId="1" xpath="/Report/Observations/BIL.PAS.VKE.KOV/I.T.POE.KUE.T" xmlDataType="double"/>
    </xmlCellPr>
  </singleXmlCell>
  <singleXmlCell id="1348" r="Z28" connectionId="0">
    <xmlCellPr id="1348" uniqueName="_Report_Observations_BIL.PAS.VKE.KOV_I.T.POE.ASI.T">
      <xmlPr mapId="1" xpath="/Report/Observations/BIL.PAS.VKE.KOV/I.T.POE.ASI.T" xmlDataType="double"/>
    </xmlCellPr>
  </singleXmlCell>
  <singleXmlCell id="1350" r="Z27" connectionId="0">
    <xmlCellPr id="1350" uniqueName="_Report_Observations_BIL.PAS.VKE.KOV_I.T.POE.T.T">
      <xmlPr mapId="1" xpath="/Report/Observations/BIL.PAS.VKE.KOV/I.T.POE.T.T" xmlDataType="double"/>
    </xmlCellPr>
  </singleXmlCell>
  <singleXmlCell id="1351" r="Z26" connectionId="0">
    <xmlCellPr id="1351" uniqueName="_Report_Observations_BIL.PAS.VKE_I.T.POE">
      <xmlPr mapId="1" xpath="/Report/Observations/BIL.PAS.VKE/I.T.POE" xmlDataType="double"/>
    </xmlCellPr>
  </singleXmlCell>
  <singleXmlCell id="1353" r="Z25" connectionId="0">
    <xmlCellPr id="1353" uniqueName="_Report_Observations_BIL.PAS.WFG_I.T.POE">
      <xmlPr mapId="1" xpath="/Report/Observations/BIL.PAS.WFG/I.T.POE" xmlDataType="double"/>
    </xmlCellPr>
  </singleXmlCell>
  <singleXmlCell id="1369" r="Z45" connectionId="0">
    <xmlCellPr id="1369" uniqueName="_Report_Observations_BIL.PAS.FFV_I.T.POE">
      <xmlPr mapId="1" xpath="/Report/Observations/BIL.PAS.FFV/I.T.POE" xmlDataType="double"/>
    </xmlCellPr>
  </singleXmlCell>
  <singleXmlCell id="1370" r="Z44" connectionId="0">
    <xmlCellPr id="1370" uniqueName="_Report_Observations_BIL.PAS.WBW_I.T.POE">
      <xmlPr mapId="1" xpath="/Report/Observations/BIL.PAS.WBW/I.T.POE" xmlDataType="double"/>
    </xmlCellPr>
  </singleXmlCell>
  <singleXmlCell id="1371" r="Z43" connectionId="0">
    <xmlCellPr id="1371" uniqueName="_Report_Observations_BIL.PAS.HGE_I.T.POE">
      <xmlPr mapId="1" xpath="/Report/Observations/BIL.PAS.HGE/I.T.POE" xmlDataType="double"/>
    </xmlCellPr>
  </singleXmlCell>
  <singleXmlCell id="1372" r="Z46" connectionId="0">
    <xmlCellPr id="1372" uniqueName="_Report_Observations_BIL.PAS.KOB_I.T.POE">
      <xmlPr mapId="1" xpath="/Report/Observations/BIL.PAS.KOB/I.T.POE" xmlDataType="double"/>
    </xmlCellPr>
  </singleXmlCell>
  <singleXmlCell id="1373" r="Z34" connectionId="0">
    <xmlCellPr id="1373" uniqueName="_Report_Observations_BIL.PAS.VKE.KOV_I.T.POE.B1M.T">
      <xmlPr mapId="1" xpath="/Report/Observations/BIL.PAS.VKE.KOV/I.T.POE.B1M.T" xmlDataType="double"/>
    </xmlCellPr>
  </singleXmlCell>
  <singleXmlCell id="1374" r="Z33" connectionId="0">
    <xmlCellPr id="1374" uniqueName="_Report_Observations_BIL.PAS.VKE.KOV_I.T.POE.RLZ.T">
      <xmlPr mapId="1" xpath="/Report/Observations/BIL.PAS.VKE.KOV/I.T.POE.RLZ.T" xmlDataType="double"/>
    </xmlCellPr>
  </singleXmlCell>
  <singleXmlCell id="1375" r="Z32" connectionId="0">
    <xmlCellPr id="1375" uniqueName="_Report_Observations_BIL.PAS.VKE.KOV.CAG_I.T.POE.KUE.NUE">
      <xmlPr mapId="1" xpath="/Report/Observations/BIL.PAS.VKE.KOV.CAG/I.T.POE.KUE.NUE" xmlDataType="double"/>
    </xmlCellPr>
  </singleXmlCell>
  <singleXmlCell id="1376" r="Z31" connectionId="0">
    <xmlCellPr id="1376" uniqueName="_Report_Observations_BIL.PAS.VKE.KOV_I.T.POE.KUE.NUE">
      <xmlPr mapId="1" xpath="/Report/Observations/BIL.PAS.VKE.KOV/I.T.POE.KUE.NUE" xmlDataType="double"/>
    </xmlCellPr>
  </singleXmlCell>
  <singleXmlCell id="1377" r="Z30" connectionId="0">
    <xmlCellPr id="1377" uniqueName="_Report_Observations_BIL.PAS.VKE.KOV_I.T.POE.KUE.UEB">
      <xmlPr mapId="1" xpath="/Report/Observations/BIL.PAS.VKE.KOV/I.T.POE.KUE.UEB" xmlDataType="double"/>
    </xmlCellPr>
  </singleXmlCell>
  <singleXmlCell id="1381" r="Z39" connectionId="0">
    <xmlCellPr id="1381" uniqueName="_Report_Observations_BIL.PAS.VKE.KOV.GMP_I.T.POE">
      <xmlPr mapId="1" xpath="/Report/Observations/BIL.PAS.VKE.KOV.GMP/I.T.POE" xmlDataType="double"/>
    </xmlCellPr>
  </singleXmlCell>
  <singleXmlCell id="1382" r="Z38" connectionId="0">
    <xmlCellPr id="1382" uniqueName="_Report_Observations_BIL.PAS.VKE.KOV_I.T.POE.U5J.T">
      <xmlPr mapId="1" xpath="/Report/Observations/BIL.PAS.VKE.KOV/I.T.POE.U5J.T" xmlDataType="double"/>
    </xmlCellPr>
  </singleXmlCell>
  <singleXmlCell id="1384" r="Z37" connectionId="0">
    <xmlCellPr id="1384" uniqueName="_Report_Observations_BIL.PAS.VKE.KOV_I.T.POE.J15.T">
      <xmlPr mapId="1" xpath="/Report/Observations/BIL.PAS.VKE.KOV/I.T.POE.J15.T" xmlDataType="double"/>
    </xmlCellPr>
  </singleXmlCell>
  <singleXmlCell id="1385" r="Z36" connectionId="0">
    <xmlCellPr id="1385" uniqueName="_Report_Observations_BIL.PAS.VKE.KOV_I.T.POE.M31.T">
      <xmlPr mapId="1" xpath="/Report/Observations/BIL.PAS.VKE.KOV/I.T.POE.M31.T" xmlDataType="double"/>
    </xmlCellPr>
  </singleXmlCell>
  <singleXmlCell id="1386" r="Z35" connectionId="0">
    <xmlCellPr id="1386" uniqueName="_Report_Observations_BIL.PAS.VKE.KOV_I.T.POE.M13.T">
      <xmlPr mapId="1" xpath="/Report/Observations/BIL.PAS.VKE.KOV/I.T.POE.M13.T" xmlDataType="double"/>
    </xmlCellPr>
  </singleXmlCell>
  <singleXmlCell id="1387" r="M46" connectionId="0">
    <xmlCellPr id="1387" uniqueName="_Report_Observations_BIL.PAS.KOB_I.T.SNB">
      <xmlPr mapId="1" xpath="/Report/Observations/BIL.PAS.KOB/I.T.SNB" xmlDataType="double"/>
    </xmlCellPr>
  </singleXmlCell>
  <singleXmlCell id="1388" r="M45" connectionId="0">
    <xmlCellPr id="1388" uniqueName="_Report_Observations_BIL.PAS.FFV_I.T.SNB">
      <xmlPr mapId="1" xpath="/Report/Observations/BIL.PAS.FFV/I.T.SNB" xmlDataType="double"/>
    </xmlCellPr>
  </singleXmlCell>
  <singleXmlCell id="1389" r="M44" connectionId="0">
    <xmlCellPr id="1389" uniqueName="_Report_Observations_BIL.PAS.WBW_I.T.SNB">
      <xmlPr mapId="1" xpath="/Report/Observations/BIL.PAS.WBW/I.T.SNB" xmlDataType="double"/>
    </xmlCellPr>
  </singleXmlCell>
  <singleXmlCell id="1390" r="M43" connectionId="0">
    <xmlCellPr id="1390" uniqueName="_Report_Observations_BIL.PAS.HGE_I.T.SNB">
      <xmlPr mapId="1" xpath="/Report/Observations/BIL.PAS.HGE/I.T.SNB" xmlDataType="double"/>
    </xmlCellPr>
  </singleXmlCell>
  <singleXmlCell id="1396" r="M53" connectionId="0">
    <xmlCellPr id="1396" uniqueName="_Report_Observations_BIL.PAS.AUP.NML_I.T.SNB">
      <xmlPr mapId="1" xpath="/Report/Observations/BIL.PAS.AUP.NML/I.T.SNB" xmlDataType="double"/>
    </xmlCellPr>
  </singleXmlCell>
  <singleXmlCell id="1398" r="M52" connectionId="0">
    <xmlCellPr id="1398" uniqueName="_Report_Observations_BIL.PAS.AUP_I.T.SNB">
      <xmlPr mapId="1" xpath="/Report/Observations/BIL.PAS.AUP/I.T.SNB" xmlDataType="double"/>
    </xmlCellPr>
  </singleXmlCell>
  <singleXmlCell id="1402" r="M54" connectionId="0">
    <xmlCellPr id="1402" uniqueName="_Report_Observations_BIL.PAS.TOT_I.T.SNB">
      <xmlPr mapId="1" xpath="/Report/Observations/BIL.PAS.TOT/I.T.SNB" xmlDataType="double"/>
    </xmlCellPr>
  </singleXmlCell>
  <singleXmlCell id="1437" r="U28" connectionId="0">
    <xmlCellPr id="1437" uniqueName="_Report_Observations_BIL.PAS.VKE.KOV_I.T.BUN.ASI.T">
      <xmlPr mapId="1" xpath="/Report/Observations/BIL.PAS.VKE.KOV/I.T.BUN.ASI.T" xmlDataType="double"/>
    </xmlCellPr>
  </singleXmlCell>
  <singleXmlCell id="1439" r="U27" connectionId="0">
    <xmlCellPr id="1439" uniqueName="_Report_Observations_BIL.PAS.VKE.KOV_I.T.BUN.T.T">
      <xmlPr mapId="1" xpath="/Report/Observations/BIL.PAS.VKE.KOV/I.T.BUN.T.T" xmlDataType="double"/>
    </xmlCellPr>
  </singleXmlCell>
  <singleXmlCell id="1441" r="U26" connectionId="0">
    <xmlCellPr id="1441" uniqueName="_Report_Observations_BIL.PAS.VKE_I.T.BUN">
      <xmlPr mapId="1" xpath="/Report/Observations/BIL.PAS.VKE/I.T.BUN" xmlDataType="double"/>
    </xmlCellPr>
  </singleXmlCell>
  <singleXmlCell id="1443" r="U25" connectionId="0">
    <xmlCellPr id="1443" uniqueName="_Report_Observations_BIL.PAS.WFG_I.T.BUN">
      <xmlPr mapId="1" xpath="/Report/Observations/BIL.PAS.WFG/I.T.BUN" xmlDataType="double"/>
    </xmlCellPr>
  </singleXmlCell>
  <singleXmlCell id="1445" r="U29" connectionId="0">
    <xmlCellPr id="1445" uniqueName="_Report_Observations_BIL.PAS.VKE.KOV_I.T.BUN.KUE.T">
      <xmlPr mapId="1" xpath="/Report/Observations/BIL.PAS.VKE.KOV/I.T.BUN.KUE.T" xmlDataType="double"/>
    </xmlCellPr>
  </singleXmlCell>
  <singleXmlCell id="1448" r="Y46" connectionId="0">
    <xmlCellPr id="1448" uniqueName="_Report_Observations_BIL.PAS.KOB_I.T.PHA">
      <xmlPr mapId="1" xpath="/Report/Observations/BIL.PAS.KOB/I.T.PHA" xmlDataType="double"/>
    </xmlCellPr>
  </singleXmlCell>
  <singleXmlCell id="1449" r="Y45" connectionId="0">
    <xmlCellPr id="1449" uniqueName="_Report_Observations_BIL.PAS.FFV_I.T.PHA">
      <xmlPr mapId="1" xpath="/Report/Observations/BIL.PAS.FFV/I.T.PHA" xmlDataType="double"/>
    </xmlCellPr>
  </singleXmlCell>
  <singleXmlCell id="1451" r="Y44" connectionId="0">
    <xmlCellPr id="1451" uniqueName="_Report_Observations_BIL.PAS.WBW_I.T.PHA">
      <xmlPr mapId="1" xpath="/Report/Observations/BIL.PAS.WBW/I.T.PHA" xmlDataType="double"/>
    </xmlCellPr>
  </singleXmlCell>
  <singleXmlCell id="1453" r="Y43" connectionId="0">
    <xmlCellPr id="1453" uniqueName="_Report_Observations_BIL.PAS.HGE_I.T.PHA">
      <xmlPr mapId="1" xpath="/Report/Observations/BIL.PAS.HGE/I.T.PHA" xmlDataType="double"/>
    </xmlCellPr>
  </singleXmlCell>
  <singleXmlCell id="1455" r="Y42" connectionId="0">
    <xmlCellPr id="1455" uniqueName="_Report_Observations_BIL.PAS.VKE.GVG.S3A_I.T.PHA">
      <xmlPr mapId="1" xpath="/Report/Observations/BIL.PAS.VKE.GVG.S3A/I.T.PHA" xmlDataType="double"/>
    </xmlCellPr>
  </singleXmlCell>
  <singleXmlCell id="1457" r="Y41" connectionId="0">
    <xmlCellPr id="1457" uniqueName="_Report_Observations_BIL.PAS.VKE.GVG.F2S_I.T.PHA">
      <xmlPr mapId="1" xpath="/Report/Observations/BIL.PAS.VKE.GVG.F2S/I.T.PHA" xmlDataType="double"/>
    </xmlCellPr>
  </singleXmlCell>
  <singleXmlCell id="1458" r="Y40" connectionId="0">
    <xmlCellPr id="1458" uniqueName="_Report_Observations_BIL.PAS.VKE.GVG_I.T.PHA">
      <xmlPr mapId="1" xpath="/Report/Observations/BIL.PAS.VKE.GVG/I.T.PHA" xmlDataType="double"/>
    </xmlCellPr>
  </singleXmlCell>
  <singleXmlCell id="1464" r="Y35" connectionId="0">
    <xmlCellPr id="1464" uniqueName="_Report_Observations_BIL.PAS.VKE.KOV_I.T.PHA.M13.T">
      <xmlPr mapId="1" xpath="/Report/Observations/BIL.PAS.VKE.KOV/I.T.PHA.M13.T" xmlDataType="double"/>
    </xmlCellPr>
  </singleXmlCell>
  <singleXmlCell id="1466" r="Y34" connectionId="0">
    <xmlCellPr id="1466" uniqueName="_Report_Observations_BIL.PAS.VKE.KOV_I.T.PHA.B1M.T">
      <xmlPr mapId="1" xpath="/Report/Observations/BIL.PAS.VKE.KOV/I.T.PHA.B1M.T" xmlDataType="double"/>
    </xmlCellPr>
  </singleXmlCell>
  <singleXmlCell id="1467" r="Y33" connectionId="0">
    <xmlCellPr id="1467" uniqueName="_Report_Observations_BIL.PAS.VKE.KOV_I.T.PHA.RLZ.T">
      <xmlPr mapId="1" xpath="/Report/Observations/BIL.PAS.VKE.KOV/I.T.PHA.RLZ.T" xmlDataType="double"/>
    </xmlCellPr>
  </singleXmlCell>
  <singleXmlCell id="1468" r="Y32" connectionId="0">
    <xmlCellPr id="1468" uniqueName="_Report_Observations_BIL.PAS.VKE.KOV.CAG_I.T.PHA.KUE.NUE">
      <xmlPr mapId="1" xpath="/Report/Observations/BIL.PAS.VKE.KOV.CAG/I.T.PHA.KUE.NUE" xmlDataType="double"/>
    </xmlCellPr>
  </singleXmlCell>
  <singleXmlCell id="1471" r="Y31" connectionId="0">
    <xmlCellPr id="1471" uniqueName="_Report_Observations_BIL.PAS.VKE.KOV_I.T.PHA.KUE.NUE">
      <xmlPr mapId="1" xpath="/Report/Observations/BIL.PAS.VKE.KOV/I.T.PHA.KUE.NUE" xmlDataType="double"/>
    </xmlCellPr>
  </singleXmlCell>
  <singleXmlCell id="1473" r="Y30" connectionId="0">
    <xmlCellPr id="1473" uniqueName="_Report_Observations_BIL.PAS.VKE.KOV_I.T.PHA.KUE.UEB">
      <xmlPr mapId="1" xpath="/Report/Observations/BIL.PAS.VKE.KOV/I.T.PHA.KUE.UEB" xmlDataType="double"/>
    </xmlCellPr>
  </singleXmlCell>
  <singleXmlCell id="1478" r="Y39" connectionId="0">
    <xmlCellPr id="1478" uniqueName="_Report_Observations_BIL.PAS.VKE.KOV.GMP_I.T.PHA">
      <xmlPr mapId="1" xpath="/Report/Observations/BIL.PAS.VKE.KOV.GMP/I.T.PHA" xmlDataType="double"/>
    </xmlCellPr>
  </singleXmlCell>
  <singleXmlCell id="1479" r="Y38" connectionId="0">
    <xmlCellPr id="1479" uniqueName="_Report_Observations_BIL.PAS.VKE.KOV_I.T.PHA.U5J.T">
      <xmlPr mapId="1" xpath="/Report/Observations/BIL.PAS.VKE.KOV/I.T.PHA.U5J.T" xmlDataType="double"/>
    </xmlCellPr>
  </singleXmlCell>
  <singleXmlCell id="1480" r="Y37" connectionId="0">
    <xmlCellPr id="1480" uniqueName="_Report_Observations_BIL.PAS.VKE.KOV_I.T.PHA.J15.T">
      <xmlPr mapId="1" xpath="/Report/Observations/BIL.PAS.VKE.KOV/I.T.PHA.J15.T" xmlDataType="double"/>
    </xmlCellPr>
  </singleXmlCell>
  <singleXmlCell id="1481" r="Y36" connectionId="0">
    <xmlCellPr id="1481" uniqueName="_Report_Observations_BIL.PAS.VKE.KOV_I.T.PHA.M31.T">
      <xmlPr mapId="1" xpath="/Report/Observations/BIL.PAS.VKE.KOV/I.T.PHA.M31.T" xmlDataType="double"/>
    </xmlCellPr>
  </singleXmlCell>
  <singleXmlCell id="1489" r="Y54" connectionId="0">
    <xmlCellPr id="1489" uniqueName="_Report_Observations_BIL.PAS.TOT_I.T.PHA">
      <xmlPr mapId="1" xpath="/Report/Observations/BIL.PAS.TOT/I.T.PHA" xmlDataType="double"/>
    </xmlCellPr>
  </singleXmlCell>
  <singleXmlCell id="1490" r="Y53" connectionId="0">
    <xmlCellPr id="1490" uniqueName="_Report_Observations_BIL.PAS.AUP.NML_I.T.PHA">
      <xmlPr mapId="1" xpath="/Report/Observations/BIL.PAS.AUP.NML/I.T.PHA" xmlDataType="double"/>
    </xmlCellPr>
  </singleXmlCell>
  <singleXmlCell id="1491" r="Y52" connectionId="0">
    <xmlCellPr id="1491" uniqueName="_Report_Observations_BIL.PAS.AUP_I.T.PHA">
      <xmlPr mapId="1" xpath="/Report/Observations/BIL.PAS.AUP/I.T.PHA" xmlDataType="double"/>
    </xmlCellPr>
  </singleXmlCell>
  <singleXmlCell id="1521" r="Q29" connectionId="0">
    <xmlCellPr id="1521" uniqueName="_Report_Observations_BIL.PAS.VKE.KOV_I.T.VPK.KUE.T">
      <xmlPr mapId="1" xpath="/Report/Observations/BIL.PAS.VKE.KOV/I.T.VPK.KUE.T" xmlDataType="double"/>
    </xmlCellPr>
  </singleXmlCell>
  <singleXmlCell id="1522" r="Q28" connectionId="0">
    <xmlCellPr id="1522" uniqueName="_Report_Observations_BIL.PAS.VKE.KOV_I.T.VPK.ASI.T">
      <xmlPr mapId="1" xpath="/Report/Observations/BIL.PAS.VKE.KOV/I.T.VPK.ASI.T" xmlDataType="double"/>
    </xmlCellPr>
  </singleXmlCell>
  <singleXmlCell id="1523" r="Q27" connectionId="0">
    <xmlCellPr id="1523" uniqueName="_Report_Observations_BIL.PAS.VKE.KOV_I.T.VPK.T.T">
      <xmlPr mapId="1" xpath="/Report/Observations/BIL.PAS.VKE.KOV/I.T.VPK.T.T" xmlDataType="double"/>
    </xmlCellPr>
  </singleXmlCell>
  <singleXmlCell id="1524" r="Q26" connectionId="0">
    <xmlCellPr id="1524" uniqueName="_Report_Observations_BIL.PAS.VKE_I.T.VPK">
      <xmlPr mapId="1" xpath="/Report/Observations/BIL.PAS.VKE/I.T.VPK" xmlDataType="double"/>
    </xmlCellPr>
  </singleXmlCell>
  <singleXmlCell id="1525" r="Q25" connectionId="0">
    <xmlCellPr id="1525" uniqueName="_Report_Observations_BIL.PAS.WFG_I.T.VPK">
      <xmlPr mapId="1" xpath="/Report/Observations/BIL.PAS.WFG/I.T.VPK" xmlDataType="double"/>
    </xmlCellPr>
  </singleXmlCell>
  <singleXmlCell id="1537" r="U46" connectionId="0">
    <xmlCellPr id="1537" uniqueName="_Report_Observations_BIL.PAS.KOB_I.T.BUN">
      <xmlPr mapId="1" xpath="/Report/Observations/BIL.PAS.KOB/I.T.BUN" xmlDataType="double"/>
    </xmlCellPr>
  </singleXmlCell>
  <singleXmlCell id="1538" r="U45" connectionId="0">
    <xmlCellPr id="1538" uniqueName="_Report_Observations_BIL.PAS.FFV_I.T.BUN">
      <xmlPr mapId="1" xpath="/Report/Observations/BIL.PAS.FFV/I.T.BUN" xmlDataType="double"/>
    </xmlCellPr>
  </singleXmlCell>
  <singleXmlCell id="1539" r="U44" connectionId="0">
    <xmlCellPr id="1539" uniqueName="_Report_Observations_BIL.PAS.WBW_I.T.BUN">
      <xmlPr mapId="1" xpath="/Report/Observations/BIL.PAS.WBW/I.T.BUN" xmlDataType="double"/>
    </xmlCellPr>
  </singleXmlCell>
  <singleXmlCell id="1540" r="U43" connectionId="0">
    <xmlCellPr id="1540" uniqueName="_Report_Observations_BIL.PAS.HGE_I.T.BUN">
      <xmlPr mapId="1" xpath="/Report/Observations/BIL.PAS.HGE/I.T.BUN" xmlDataType="double"/>
    </xmlCellPr>
  </singleXmlCell>
  <singleXmlCell id="1542" r="U31" connectionId="0">
    <xmlCellPr id="1542" uniqueName="_Report_Observations_BIL.PAS.VKE.KOV_I.T.BUN.KUE.NUE">
      <xmlPr mapId="1" xpath="/Report/Observations/BIL.PAS.VKE.KOV/I.T.BUN.KUE.NUE" xmlDataType="double"/>
    </xmlCellPr>
  </singleXmlCell>
  <singleXmlCell id="1544" r="U30" connectionId="0">
    <xmlCellPr id="1544" uniqueName="_Report_Observations_BIL.PAS.VKE.KOV_I.T.BUN.KUE.UEB">
      <xmlPr mapId="1" xpath="/Report/Observations/BIL.PAS.VKE.KOV/I.T.BUN.KUE.UEB" xmlDataType="double"/>
    </xmlCellPr>
  </singleXmlCell>
  <singleXmlCell id="1546" r="U39" connectionId="0">
    <xmlCellPr id="1546" uniqueName="_Report_Observations_BIL.PAS.VKE.KOV.GMP_I.T.BUN">
      <xmlPr mapId="1" xpath="/Report/Observations/BIL.PAS.VKE.KOV.GMP/I.T.BUN" xmlDataType="double"/>
    </xmlCellPr>
  </singleXmlCell>
  <singleXmlCell id="1547" r="U38" connectionId="0">
    <xmlCellPr id="1547" uniqueName="_Report_Observations_BIL.PAS.VKE.KOV_I.T.BUN.U5J.T">
      <xmlPr mapId="1" xpath="/Report/Observations/BIL.PAS.VKE.KOV/I.T.BUN.U5J.T" xmlDataType="double"/>
    </xmlCellPr>
  </singleXmlCell>
  <singleXmlCell id="1548" r="U37" connectionId="0">
    <xmlCellPr id="1548" uniqueName="_Report_Observations_BIL.PAS.VKE.KOV_I.T.BUN.J15.T">
      <xmlPr mapId="1" xpath="/Report/Observations/BIL.PAS.VKE.KOV/I.T.BUN.J15.T" xmlDataType="double"/>
    </xmlCellPr>
  </singleXmlCell>
  <singleXmlCell id="1549" r="U36" connectionId="0">
    <xmlCellPr id="1549" uniqueName="_Report_Observations_BIL.PAS.VKE.KOV_I.T.BUN.M31.T">
      <xmlPr mapId="1" xpath="/Report/Observations/BIL.PAS.VKE.KOV/I.T.BUN.M31.T" xmlDataType="double"/>
    </xmlCellPr>
  </singleXmlCell>
  <singleXmlCell id="1550" r="U35" connectionId="0">
    <xmlCellPr id="1550" uniqueName="_Report_Observations_BIL.PAS.VKE.KOV_I.T.BUN.M13.T">
      <xmlPr mapId="1" xpath="/Report/Observations/BIL.PAS.VKE.KOV/I.T.BUN.M13.T" xmlDataType="double"/>
    </xmlCellPr>
  </singleXmlCell>
  <singleXmlCell id="1551" r="U34" connectionId="0">
    <xmlCellPr id="1551" uniqueName="_Report_Observations_BIL.PAS.VKE.KOV_I.T.BUN.B1M.T">
      <xmlPr mapId="1" xpath="/Report/Observations/BIL.PAS.VKE.KOV/I.T.BUN.B1M.T" xmlDataType="double"/>
    </xmlCellPr>
  </singleXmlCell>
  <singleXmlCell id="1552" r="U33" connectionId="0">
    <xmlCellPr id="1552" uniqueName="_Report_Observations_BIL.PAS.VKE.KOV_I.T.BUN.RLZ.T">
      <xmlPr mapId="1" xpath="/Report/Observations/BIL.PAS.VKE.KOV/I.T.BUN.RLZ.T" xmlDataType="double"/>
    </xmlCellPr>
  </singleXmlCell>
  <singleXmlCell id="1553" r="U32" connectionId="0">
    <xmlCellPr id="1553" uniqueName="_Report_Observations_BIL.PAS.VKE.KOV.CAG_I.T.BUN.KUE.NUE">
      <xmlPr mapId="1" xpath="/Report/Observations/BIL.PAS.VKE.KOV.CAG/I.T.BUN.KUE.NUE" xmlDataType="double"/>
    </xmlCellPr>
  </singleXmlCell>
  <singleXmlCell id="1559" r="U53" connectionId="0">
    <xmlCellPr id="1559" uniqueName="_Report_Observations_BIL.PAS.AUP.NML_I.T.BUN">
      <xmlPr mapId="1" xpath="/Report/Observations/BIL.PAS.AUP.NML/I.T.BUN" xmlDataType="double"/>
    </xmlCellPr>
  </singleXmlCell>
  <singleXmlCell id="1560" r="U52" connectionId="0">
    <xmlCellPr id="1560" uniqueName="_Report_Observations_BIL.PAS.AUP_I.T.BUN">
      <xmlPr mapId="1" xpath="/Report/Observations/BIL.PAS.AUP/I.T.BUN" xmlDataType="double"/>
    </xmlCellPr>
  </singleXmlCell>
  <singleXmlCell id="1565" r="U54" connectionId="0">
    <xmlCellPr id="1565" uniqueName="_Report_Observations_BIL.PAS.TOT_I.T.BUN">
      <xmlPr mapId="1" xpath="/Report/Observations/BIL.PAS.TOT/I.T.BUN" xmlDataType="double"/>
    </xmlCellPr>
  </singleXmlCell>
</singleXmlCells>
</file>

<file path=xl/tables/tableSingleCells5.xml><?xml version="1.0" encoding="utf-8"?>
<singleXmlCells xmlns="http://schemas.openxmlformats.org/spreadsheetml/2006/main">
  <singleXmlCell id="60" r="W46" connectionId="0">
    <xmlCellPr id="60" uniqueName="_Report_Observations_BIL.PAS.KOB_I.CHF.GEM">
      <xmlPr mapId="1" xpath="/Report/Observations/BIL.PAS.KOB/I.CHF.GEM" xmlDataType="double"/>
    </xmlCellPr>
  </singleXmlCell>
  <singleXmlCell id="62" r="W43" connectionId="0">
    <xmlCellPr id="62" uniqueName="_Report_Observations_BIL.PAS.HGE_I.CHF.GEM">
      <xmlPr mapId="1" xpath="/Report/Observations/BIL.PAS.HGE/I.CHF.GEM" xmlDataType="double"/>
    </xmlCellPr>
  </singleXmlCell>
  <singleXmlCell id="63" r="W44" connectionId="0">
    <xmlCellPr id="63" uniqueName="_Report_Observations_BIL.PAS.WBW_I.CHF.GEM">
      <xmlPr mapId="1" xpath="/Report/Observations/BIL.PAS.WBW/I.CHF.GEM" xmlDataType="double"/>
    </xmlCellPr>
  </singleXmlCell>
  <singleXmlCell id="64" r="W45" connectionId="0">
    <xmlCellPr id="64" uniqueName="_Report_Observations_BIL.PAS.FFV_I.CHF.GEM">
      <xmlPr mapId="1" xpath="/Report/Observations/BIL.PAS.FFV/I.CHF.GEM" xmlDataType="double"/>
    </xmlCellPr>
  </singleXmlCell>
  <singleXmlCell id="73" r="W53" connectionId="0">
    <xmlCellPr id="73" uniqueName="_Report_Observations_BIL.PAS.AUP.NML_I.CHF.GEM">
      <xmlPr mapId="1" xpath="/Report/Observations/BIL.PAS.AUP.NML/I.CHF.GEM" xmlDataType="double"/>
    </xmlCellPr>
  </singleXmlCell>
  <singleXmlCell id="74" r="W54" connectionId="0">
    <xmlCellPr id="74" uniqueName="_Report_Observations_BIL.PAS.TOT_I.CHF.GEM">
      <xmlPr mapId="1" xpath="/Report/Observations/BIL.PAS.TOT/I.CHF.GEM" xmlDataType="double"/>
    </xmlCellPr>
  </singleXmlCell>
  <singleXmlCell id="75" r="W52" connectionId="0">
    <xmlCellPr id="75" uniqueName="_Report_Observations_BIL.PAS.AUP_I.CHF.GEM">
      <xmlPr mapId="1" xpath="/Report/Observations/BIL.PAS.AUP/I.CHF.GEM" xmlDataType="double"/>
    </xmlCellPr>
  </singleXmlCell>
  <singleXmlCell id="80" r="W28" connectionId="0">
    <xmlCellPr id="80" uniqueName="_Report_Observations_BIL.PAS.VKE.KOV_I.CHF.GEM.ASI.T">
      <xmlPr mapId="1" xpath="/Report/Observations/BIL.PAS.VKE.KOV/I.CHF.GEM.ASI.T" xmlDataType="double"/>
    </xmlCellPr>
  </singleXmlCell>
  <singleXmlCell id="81" r="W29" connectionId="0">
    <xmlCellPr id="81" uniqueName="_Report_Observations_BIL.PAS.VKE.KOV_I.CHF.GEM.KUE.T">
      <xmlPr mapId="1" xpath="/Report/Observations/BIL.PAS.VKE.KOV/I.CHF.GEM.KUE.T" xmlDataType="double"/>
    </xmlCellPr>
  </singleXmlCell>
  <singleXmlCell id="82" r="W25" connectionId="0">
    <xmlCellPr id="82" uniqueName="_Report_Observations_BIL.PAS.WFG_I.CHF.GEM">
      <xmlPr mapId="1" xpath="/Report/Observations/BIL.PAS.WFG/I.CHF.GEM" xmlDataType="double"/>
    </xmlCellPr>
  </singleXmlCell>
  <singleXmlCell id="83" r="W26" connectionId="0">
    <xmlCellPr id="83" uniqueName="_Report_Observations_BIL.PAS.VKE_I.CHF.GEM">
      <xmlPr mapId="1" xpath="/Report/Observations/BIL.PAS.VKE/I.CHF.GEM" xmlDataType="double"/>
    </xmlCellPr>
  </singleXmlCell>
  <singleXmlCell id="84" r="W27" connectionId="0">
    <xmlCellPr id="84" uniqueName="_Report_Observations_BIL.PAS.VKE.KOV_I.CHF.GEM.T.T">
      <xmlPr mapId="1" xpath="/Report/Observations/BIL.PAS.VKE.KOV/I.CHF.GEM.T.T" xmlDataType="double"/>
    </xmlCellPr>
  </singleXmlCell>
  <singleXmlCell id="97" r="W39" connectionId="0">
    <xmlCellPr id="97" uniqueName="_Report_Observations_BIL.PAS.VKE.KOV.GMP_I.CHF.GEM">
      <xmlPr mapId="1" xpath="/Report/Observations/BIL.PAS.VKE.KOV.GMP/I.CHF.GEM" xmlDataType="double"/>
    </xmlCellPr>
  </singleXmlCell>
  <singleXmlCell id="98" r="W35" connectionId="0">
    <xmlCellPr id="98" uniqueName="_Report_Observations_BIL.PAS.VKE.KOV_I.CHF.GEM.M13.T">
      <xmlPr mapId="1" xpath="/Report/Observations/BIL.PAS.VKE.KOV/I.CHF.GEM.M13.T" xmlDataType="double"/>
    </xmlCellPr>
  </singleXmlCell>
  <singleXmlCell id="99" r="W36" connectionId="0">
    <xmlCellPr id="99" uniqueName="_Report_Observations_BIL.PAS.VKE.KOV_I.CHF.GEM.M31.T">
      <xmlPr mapId="1" xpath="/Report/Observations/BIL.PAS.VKE.KOV/I.CHF.GEM.M31.T" xmlDataType="double"/>
    </xmlCellPr>
  </singleXmlCell>
  <singleXmlCell id="100" r="W37" connectionId="0">
    <xmlCellPr id="100" uniqueName="_Report_Observations_BIL.PAS.VKE.KOV_I.CHF.GEM.J15.T">
      <xmlPr mapId="1" xpath="/Report/Observations/BIL.PAS.VKE.KOV/I.CHF.GEM.J15.T" xmlDataType="double"/>
    </xmlCellPr>
  </singleXmlCell>
  <singleXmlCell id="101" r="W38" connectionId="0">
    <xmlCellPr id="101" uniqueName="_Report_Observations_BIL.PAS.VKE.KOV_I.CHF.GEM.U5J.T">
      <xmlPr mapId="1" xpath="/Report/Observations/BIL.PAS.VKE.KOV/I.CHF.GEM.U5J.T" xmlDataType="double"/>
    </xmlCellPr>
  </singleXmlCell>
  <singleXmlCell id="102" r="W31" connectionId="0">
    <xmlCellPr id="102" uniqueName="_Report_Observations_BIL.PAS.VKE.KOV_I.CHF.GEM.KUE.NUE">
      <xmlPr mapId="1" xpath="/Report/Observations/BIL.PAS.VKE.KOV/I.CHF.GEM.KUE.NUE" xmlDataType="double"/>
    </xmlCellPr>
  </singleXmlCell>
  <singleXmlCell id="103" r="W32" connectionId="0">
    <xmlCellPr id="103" uniqueName="_Report_Observations_BIL.PAS.VKE.KOV.CAG_I.CHF.GEM.KUE.NUE">
      <xmlPr mapId="1" xpath="/Report/Observations/BIL.PAS.VKE.KOV.CAG/I.CHF.GEM.KUE.NUE" xmlDataType="double"/>
    </xmlCellPr>
  </singleXmlCell>
  <singleXmlCell id="104" r="W33" connectionId="0">
    <xmlCellPr id="104" uniqueName="_Report_Observations_BIL.PAS.VKE.KOV_I.CHF.GEM.RLZ.T">
      <xmlPr mapId="1" xpath="/Report/Observations/BIL.PAS.VKE.KOV/I.CHF.GEM.RLZ.T" xmlDataType="double"/>
    </xmlCellPr>
  </singleXmlCell>
  <singleXmlCell id="105" r="W34" connectionId="0">
    <xmlCellPr id="105" uniqueName="_Report_Observations_BIL.PAS.VKE.KOV_I.CHF.GEM.B1M.T">
      <xmlPr mapId="1" xpath="/Report/Observations/BIL.PAS.VKE.KOV/I.CHF.GEM.B1M.T" xmlDataType="double"/>
    </xmlCellPr>
  </singleXmlCell>
  <singleXmlCell id="109" r="W30" connectionId="0">
    <xmlCellPr id="109" uniqueName="_Report_Observations_BIL.PAS.VKE.KOV_I.CHF.GEM.KUE.UEB">
      <xmlPr mapId="1" xpath="/Report/Observations/BIL.PAS.VKE.KOV/I.CHF.GEM.KUE.UEB" xmlDataType="double"/>
    </xmlCellPr>
  </singleXmlCell>
  <singleXmlCell id="157" r="S46" connectionId="0">
    <xmlCellPr id="157" uniqueName="_Report_Observations_BIL.PAS.KOB_I.CHF.FVT">
      <xmlPr mapId="1" xpath="/Report/Observations/BIL.PAS.KOB/I.CHF.FVT" xmlDataType="double"/>
    </xmlCellPr>
  </singleXmlCell>
  <singleXmlCell id="160" r="S43" connectionId="0">
    <xmlCellPr id="160" uniqueName="_Report_Observations_BIL.PAS.HGE_I.CHF.FVT">
      <xmlPr mapId="1" xpath="/Report/Observations/BIL.PAS.HGE/I.CHF.FVT" xmlDataType="double"/>
    </xmlCellPr>
  </singleXmlCell>
  <singleXmlCell id="161" r="S44" connectionId="0">
    <xmlCellPr id="161" uniqueName="_Report_Observations_BIL.PAS.WBW_I.CHF.FVT">
      <xmlPr mapId="1" xpath="/Report/Observations/BIL.PAS.WBW/I.CHF.FVT" xmlDataType="double"/>
    </xmlCellPr>
  </singleXmlCell>
  <singleXmlCell id="162" r="S45" connectionId="0">
    <xmlCellPr id="162" uniqueName="_Report_Observations_BIL.PAS.FFV_I.CHF.FVT">
      <xmlPr mapId="1" xpath="/Report/Observations/BIL.PAS.FFV/I.CHF.FVT" xmlDataType="double"/>
    </xmlCellPr>
  </singleXmlCell>
  <singleXmlCell id="173" r="S53" connectionId="0">
    <xmlCellPr id="173" uniqueName="_Report_Observations_BIL.PAS.AUP.NML_I.CHF.FVT">
      <xmlPr mapId="1" xpath="/Report/Observations/BIL.PAS.AUP.NML/I.CHF.FVT" xmlDataType="double"/>
    </xmlCellPr>
  </singleXmlCell>
  <singleXmlCell id="174" r="S54" connectionId="0">
    <xmlCellPr id="174" uniqueName="_Report_Observations_BIL.PAS.TOT_I.CHF.FVT">
      <xmlPr mapId="1" xpath="/Report/Observations/BIL.PAS.TOT/I.CHF.FVT" xmlDataType="double"/>
    </xmlCellPr>
  </singleXmlCell>
  <singleXmlCell id="178" r="S52" connectionId="0">
    <xmlCellPr id="178" uniqueName="_Report_Observations_BIL.PAS.AUP_I.CHF.FVT">
      <xmlPr mapId="1" xpath="/Report/Observations/BIL.PAS.AUP/I.CHF.FVT" xmlDataType="double"/>
    </xmlCellPr>
  </singleXmlCell>
  <singleXmlCell id="179" r="S28" connectionId="0">
    <xmlCellPr id="179" uniqueName="_Report_Observations_BIL.PAS.VKE.KOV_I.CHF.FVT.ASI.T">
      <xmlPr mapId="1" xpath="/Report/Observations/BIL.PAS.VKE.KOV/I.CHF.FVT.ASI.T" xmlDataType="double"/>
    </xmlCellPr>
  </singleXmlCell>
  <singleXmlCell id="180" r="S29" connectionId="0">
    <xmlCellPr id="180" uniqueName="_Report_Observations_BIL.PAS.VKE.KOV_I.CHF.FVT.KUE.T">
      <xmlPr mapId="1" xpath="/Report/Observations/BIL.PAS.VKE.KOV/I.CHF.FVT.KUE.T" xmlDataType="double"/>
    </xmlCellPr>
  </singleXmlCell>
  <singleXmlCell id="182" r="S24" connectionId="0">
    <xmlCellPr id="182" uniqueName="_Report_Observations_BIL.PAS.VBA_I.CHF.FVT.RLZ">
      <xmlPr mapId="1" xpath="/Report/Observations/BIL.PAS.VBA/I.CHF.FVT.RLZ" xmlDataType="double"/>
    </xmlCellPr>
  </singleXmlCell>
  <singleXmlCell id="184" r="S25" connectionId="0">
    <xmlCellPr id="184" uniqueName="_Report_Observations_BIL.PAS.WFG_I.CHF.FVT">
      <xmlPr mapId="1" xpath="/Report/Observations/BIL.PAS.WFG/I.CHF.FVT" xmlDataType="double"/>
    </xmlCellPr>
  </singleXmlCell>
  <singleXmlCell id="185" r="S26" connectionId="0">
    <xmlCellPr id="185" uniqueName="_Report_Observations_BIL.PAS.VKE_I.CHF.FVT">
      <xmlPr mapId="1" xpath="/Report/Observations/BIL.PAS.VKE/I.CHF.FVT" xmlDataType="double"/>
    </xmlCellPr>
  </singleXmlCell>
  <singleXmlCell id="187" r="S27" connectionId="0">
    <xmlCellPr id="187" uniqueName="_Report_Observations_BIL.PAS.VKE.KOV_I.CHF.FVT.T.T">
      <xmlPr mapId="1" xpath="/Report/Observations/BIL.PAS.VKE.KOV/I.CHF.FVT.T.T" xmlDataType="double"/>
    </xmlCellPr>
  </singleXmlCell>
  <singleXmlCell id="189" r="S21" connectionId="0">
    <xmlCellPr id="189" uniqueName="_Report_Observations_BIL.PAS.VBA_I.CHF.FVT.T">
      <xmlPr mapId="1" xpath="/Report/Observations/BIL.PAS.VBA/I.CHF.FVT.T" xmlDataType="double"/>
    </xmlCellPr>
  </singleXmlCell>
  <singleXmlCell id="191" r="S22" connectionId="0">
    <xmlCellPr id="191" uniqueName="_Report_Observations_BIL.PAS.VBA_I.CHF.FVT.ASI">
      <xmlPr mapId="1" xpath="/Report/Observations/BIL.PAS.VBA/I.CHF.FVT.ASI" xmlDataType="double"/>
    </xmlCellPr>
  </singleXmlCell>
  <singleXmlCell id="192" r="S23" connectionId="0">
    <xmlCellPr id="192" uniqueName="_Report_Observations_BIL.PAS.VBA_I.CHF.FVT.KUE">
      <xmlPr mapId="1" xpath="/Report/Observations/BIL.PAS.VBA/I.CHF.FVT.KUE" xmlDataType="double"/>
    </xmlCellPr>
  </singleXmlCell>
  <singleXmlCell id="201" r="S39" connectionId="0">
    <xmlCellPr id="201" uniqueName="_Report_Observations_BIL.PAS.VKE.KOV.GMP_I.CHF.FVT">
      <xmlPr mapId="1" xpath="/Report/Observations/BIL.PAS.VKE.KOV.GMP/I.CHF.FVT" xmlDataType="double"/>
    </xmlCellPr>
  </singleXmlCell>
  <singleXmlCell id="203" r="S35" connectionId="0">
    <xmlCellPr id="203" uniqueName="_Report_Observations_BIL.PAS.VKE.KOV_I.CHF.FVT.M13.T">
      <xmlPr mapId="1" xpath="/Report/Observations/BIL.PAS.VKE.KOV/I.CHF.FVT.M13.T" xmlDataType="double"/>
    </xmlCellPr>
  </singleXmlCell>
  <singleXmlCell id="204" r="S36" connectionId="0">
    <xmlCellPr id="204" uniqueName="_Report_Observations_BIL.PAS.VKE.KOV_I.CHF.FVT.M31.T">
      <xmlPr mapId="1" xpath="/Report/Observations/BIL.PAS.VKE.KOV/I.CHF.FVT.M31.T" xmlDataType="double"/>
    </xmlCellPr>
  </singleXmlCell>
  <singleXmlCell id="206" r="S37" connectionId="0">
    <xmlCellPr id="206" uniqueName="_Report_Observations_BIL.PAS.VKE.KOV_I.CHF.FVT.J15.T">
      <xmlPr mapId="1" xpath="/Report/Observations/BIL.PAS.VKE.KOV/I.CHF.FVT.J15.T" xmlDataType="double"/>
    </xmlCellPr>
  </singleXmlCell>
  <singleXmlCell id="208" r="S38" connectionId="0">
    <xmlCellPr id="208" uniqueName="_Report_Observations_BIL.PAS.VKE.KOV_I.CHF.FVT.U5J.T">
      <xmlPr mapId="1" xpath="/Report/Observations/BIL.PAS.VKE.KOV/I.CHF.FVT.U5J.T" xmlDataType="double"/>
    </xmlCellPr>
  </singleXmlCell>
  <singleXmlCell id="210" r="S31" connectionId="0">
    <xmlCellPr id="210" uniqueName="_Report_Observations_BIL.PAS.VKE.KOV_I.CHF.FVT.KUE.NUE">
      <xmlPr mapId="1" xpath="/Report/Observations/BIL.PAS.VKE.KOV/I.CHF.FVT.KUE.NUE" xmlDataType="double"/>
    </xmlCellPr>
  </singleXmlCell>
  <singleXmlCell id="212" r="S32" connectionId="0">
    <xmlCellPr id="212" uniqueName="_Report_Observations_BIL.PAS.VKE.KOV.CAG_I.CHF.FVT.KUE.NUE">
      <xmlPr mapId="1" xpath="/Report/Observations/BIL.PAS.VKE.KOV.CAG/I.CHF.FVT.KUE.NUE" xmlDataType="double"/>
    </xmlCellPr>
  </singleXmlCell>
  <singleXmlCell id="214" r="S33" connectionId="0">
    <xmlCellPr id="214" uniqueName="_Report_Observations_BIL.PAS.VKE.KOV_I.CHF.FVT.RLZ.T">
      <xmlPr mapId="1" xpath="/Report/Observations/BIL.PAS.VKE.KOV/I.CHF.FVT.RLZ.T" xmlDataType="double"/>
    </xmlCellPr>
  </singleXmlCell>
  <singleXmlCell id="216" r="S34" connectionId="0">
    <xmlCellPr id="216" uniqueName="_Report_Observations_BIL.PAS.VKE.KOV_I.CHF.FVT.B1M.T">
      <xmlPr mapId="1" xpath="/Report/Observations/BIL.PAS.VKE.KOV/I.CHF.FVT.B1M.T" xmlDataType="double"/>
    </xmlCellPr>
  </singleXmlCell>
  <singleXmlCell id="224" r="S30" connectionId="0">
    <xmlCellPr id="224" uniqueName="_Report_Observations_BIL.PAS.VKE.KOV_I.CHF.FVT.KUE.UEB">
      <xmlPr mapId="1" xpath="/Report/Observations/BIL.PAS.VKE.KOV/I.CHF.FVT.KUE.UEB" xmlDataType="double"/>
    </xmlCellPr>
  </singleXmlCell>
  <singleXmlCell id="233" r="AA38" connectionId="0">
    <xmlCellPr id="233" uniqueName="_Report_Observations_BIL.PAS.VKE.KOV_I.CHF.U.U5J.T">
      <xmlPr mapId="1" xpath="/Report/Observations/BIL.PAS.VKE.KOV/I.CHF.U.U5J.T" xmlDataType="double"/>
    </xmlCellPr>
  </singleXmlCell>
  <singleXmlCell id="234" r="AA39" connectionId="0">
    <xmlCellPr id="234" uniqueName="_Report_Observations_BIL.PAS.VKE.KOV.GMP_I.CHF.U">
      <xmlPr mapId="1" xpath="/Report/Observations/BIL.PAS.VKE.KOV.GMP/I.CHF.U" xmlDataType="double"/>
    </xmlCellPr>
  </singleXmlCell>
  <singleXmlCell id="235" r="AA36" connectionId="0">
    <xmlCellPr id="235" uniqueName="_Report_Observations_BIL.PAS.VKE.KOV_I.CHF.U.M31.T">
      <xmlPr mapId="1" xpath="/Report/Observations/BIL.PAS.VKE.KOV/I.CHF.U.M31.T" xmlDataType="double"/>
    </xmlCellPr>
  </singleXmlCell>
  <singleXmlCell id="236" r="AA37" connectionId="0">
    <xmlCellPr id="236" uniqueName="_Report_Observations_BIL.PAS.VKE.KOV_I.CHF.U.J15.T">
      <xmlPr mapId="1" xpath="/Report/Observations/BIL.PAS.VKE.KOV/I.CHF.U.J15.T" xmlDataType="double"/>
    </xmlCellPr>
  </singleXmlCell>
  <singleXmlCell id="237" r="AA30" connectionId="0">
    <xmlCellPr id="237" uniqueName="_Report_Observations_BIL.PAS.VKE.KOV_I.CHF.U.KUE.UEB">
      <xmlPr mapId="1" xpath="/Report/Observations/BIL.PAS.VKE.KOV/I.CHF.U.KUE.UEB" xmlDataType="double"/>
    </xmlCellPr>
  </singleXmlCell>
  <singleXmlCell id="238" r="AA31" connectionId="0">
    <xmlCellPr id="238" uniqueName="_Report_Observations_BIL.PAS.VKE.KOV_I.CHF.U.KUE.NUE">
      <xmlPr mapId="1" xpath="/Report/Observations/BIL.PAS.VKE.KOV/I.CHF.U.KUE.NUE" xmlDataType="double"/>
    </xmlCellPr>
  </singleXmlCell>
  <singleXmlCell id="239" r="AA34" connectionId="0">
    <xmlCellPr id="239" uniqueName="_Report_Observations_BIL.PAS.VKE.KOV_I.CHF.U.B1M.T">
      <xmlPr mapId="1" xpath="/Report/Observations/BIL.PAS.VKE.KOV/I.CHF.U.B1M.T" xmlDataType="double"/>
    </xmlCellPr>
  </singleXmlCell>
  <singleXmlCell id="240" r="AA35" connectionId="0">
    <xmlCellPr id="240" uniqueName="_Report_Observations_BIL.PAS.VKE.KOV_I.CHF.U.M13.T">
      <xmlPr mapId="1" xpath="/Report/Observations/BIL.PAS.VKE.KOV/I.CHF.U.M13.T" xmlDataType="double"/>
    </xmlCellPr>
  </singleXmlCell>
  <singleXmlCell id="241" r="AA32" connectionId="0">
    <xmlCellPr id="241" uniqueName="_Report_Observations_BIL.PAS.VKE.KOV.CAG_I.CHF.U.KUE.NUE">
      <xmlPr mapId="1" xpath="/Report/Observations/BIL.PAS.VKE.KOV.CAG/I.CHF.U.KUE.NUE" xmlDataType="double"/>
    </xmlCellPr>
  </singleXmlCell>
  <singleXmlCell id="242" r="AA33" connectionId="0">
    <xmlCellPr id="242" uniqueName="_Report_Observations_BIL.PAS.VKE.KOV_I.CHF.U.RLZ.T">
      <xmlPr mapId="1" xpath="/Report/Observations/BIL.PAS.VKE.KOV/I.CHF.U.RLZ.T" xmlDataType="double"/>
    </xmlCellPr>
  </singleXmlCell>
  <singleXmlCell id="248" r="AA27" connectionId="0">
    <xmlCellPr id="248" uniqueName="_Report_Observations_BIL.PAS.VKE.KOV_I.CHF.U.T.T">
      <xmlPr mapId="1" xpath="/Report/Observations/BIL.PAS.VKE.KOV/I.CHF.U.T.T" xmlDataType="double"/>
    </xmlCellPr>
  </singleXmlCell>
  <singleXmlCell id="249" r="AA28" connectionId="0">
    <xmlCellPr id="249" uniqueName="_Report_Observations_BIL.PAS.VKE.KOV_I.CHF.U.ASI.T">
      <xmlPr mapId="1" xpath="/Report/Observations/BIL.PAS.VKE.KOV/I.CHF.U.ASI.T" xmlDataType="double"/>
    </xmlCellPr>
  </singleXmlCell>
  <singleXmlCell id="251" r="AA25" connectionId="0">
    <xmlCellPr id="251" uniqueName="_Report_Observations_BIL.PAS.WFG_I.CHF.U">
      <xmlPr mapId="1" xpath="/Report/Observations/BIL.PAS.WFG/I.CHF.U" xmlDataType="double"/>
    </xmlCellPr>
  </singleXmlCell>
  <singleXmlCell id="252" r="AA26" connectionId="0">
    <xmlCellPr id="252" uniqueName="_Report_Observations_BIL.PAS.VKE_I.CHF.U">
      <xmlPr mapId="1" xpath="/Report/Observations/BIL.PAS.VKE/I.CHF.U" xmlDataType="double"/>
    </xmlCellPr>
  </singleXmlCell>
  <singleXmlCell id="253" r="AA29" connectionId="0">
    <xmlCellPr id="253" uniqueName="_Report_Observations_BIL.PAS.VKE.KOV_I.CHF.U.KUE.T">
      <xmlPr mapId="1" xpath="/Report/Observations/BIL.PAS.VKE.KOV/I.CHF.U.KUE.T" xmlDataType="double"/>
    </xmlCellPr>
  </singleXmlCell>
  <singleXmlCell id="262" r="AA52" connectionId="0">
    <xmlCellPr id="262" uniqueName="_Report_Observations_BIL.PAS.AUP_I.CHF.U">
      <xmlPr mapId="1" xpath="/Report/Observations/BIL.PAS.AUP/I.CHF.U" xmlDataType="double"/>
    </xmlCellPr>
  </singleXmlCell>
  <singleXmlCell id="263" r="AA53" connectionId="0">
    <xmlCellPr id="263" uniqueName="_Report_Observations_BIL.PAS.AUP.NML_I.CHF.U">
      <xmlPr mapId="1" xpath="/Report/Observations/BIL.PAS.AUP.NML/I.CHF.U" xmlDataType="double"/>
    </xmlCellPr>
  </singleXmlCell>
  <singleXmlCell id="264" r="AA54" connectionId="0">
    <xmlCellPr id="264" uniqueName="_Report_Observations_BIL.PAS.TOT_I.CHF.U">
      <xmlPr mapId="1" xpath="/Report/Observations/BIL.PAS.TOT/I.CHF.U" xmlDataType="double"/>
    </xmlCellPr>
  </singleXmlCell>
  <singleXmlCell id="275" r="AA49" connectionId="0">
    <xmlCellPr id="275" uniqueName="_Report_Observations_BIL.PAS.APF.GMP_I.CHF.U">
      <xmlPr mapId="1" xpath="/Report/Observations/BIL.PAS.APF.GMP/I.CHF.U" xmlDataType="double"/>
    </xmlCellPr>
  </singleXmlCell>
  <singleXmlCell id="276" r="AA47" connectionId="0">
    <xmlCellPr id="276" uniqueName="_Report_Observations_BIL.PAS.APF_I.CHF.U">
      <xmlPr mapId="1" xpath="/Report/Observations/BIL.PAS.APF/I.CHF.U" xmlDataType="double"/>
    </xmlCellPr>
  </singleXmlCell>
  <singleXmlCell id="277" r="AA48" connectionId="0">
    <xmlCellPr id="277" uniqueName="_Report_Observations_BIL.PAS.APF.OOW_I.CHF.U">
      <xmlPr mapId="1" xpath="/Report/Observations/BIL.PAS.APF.OOW/I.CHF.U" xmlDataType="double"/>
    </xmlCellPr>
  </singleXmlCell>
  <singleXmlCell id="278" r="AA45" connectionId="0">
    <xmlCellPr id="278" uniqueName="_Report_Observations_BIL.PAS.FFV_I.CHF.U">
      <xmlPr mapId="1" xpath="/Report/Observations/BIL.PAS.FFV/I.CHF.U" xmlDataType="double"/>
    </xmlCellPr>
  </singleXmlCell>
  <singleXmlCell id="279" r="AA46" connectionId="0">
    <xmlCellPr id="279" uniqueName="_Report_Observations_BIL.PAS.KOB_I.CHF.U">
      <xmlPr mapId="1" xpath="/Report/Observations/BIL.PAS.KOB/I.CHF.U" xmlDataType="double"/>
    </xmlCellPr>
  </singleXmlCell>
  <singleXmlCell id="280" r="AA43" connectionId="0">
    <xmlCellPr id="280" uniqueName="_Report_Observations_BIL.PAS.HGE_I.CHF.U">
      <xmlPr mapId="1" xpath="/Report/Observations/BIL.PAS.HGE/I.CHF.U" xmlDataType="double"/>
    </xmlCellPr>
  </singleXmlCell>
  <singleXmlCell id="281" r="AA44" connectionId="0">
    <xmlCellPr id="281" uniqueName="_Report_Observations_BIL.PAS.WBW_I.CHF.U">
      <xmlPr mapId="1" xpath="/Report/Observations/BIL.PAS.WBW/I.CHF.U" xmlDataType="double"/>
    </xmlCellPr>
  </singleXmlCell>
  <singleXmlCell id="313" r="O46" connectionId="0">
    <xmlCellPr id="313" uniqueName="_Report_Observations_BIL.PAS.KOB_I.CHF.FVW">
      <xmlPr mapId="1" xpath="/Report/Observations/BIL.PAS.KOB/I.CHF.FVW" xmlDataType="double"/>
    </xmlCellPr>
  </singleXmlCell>
  <singleXmlCell id="314" r="O43" connectionId="0">
    <xmlCellPr id="314" uniqueName="_Report_Observations_BIL.PAS.HGE_I.CHF.FVW">
      <xmlPr mapId="1" xpath="/Report/Observations/BIL.PAS.HGE/I.CHF.FVW" xmlDataType="double"/>
    </xmlCellPr>
  </singleXmlCell>
  <singleXmlCell id="315" r="O44" connectionId="0">
    <xmlCellPr id="315" uniqueName="_Report_Observations_BIL.PAS.WBW_I.CHF.FVW">
      <xmlPr mapId="1" xpath="/Report/Observations/BIL.PAS.WBW/I.CHF.FVW" xmlDataType="double"/>
    </xmlCellPr>
  </singleXmlCell>
  <singleXmlCell id="316" r="O45" connectionId="0">
    <xmlCellPr id="316" uniqueName="_Report_Observations_BIL.PAS.FFV_I.CHF.FVW">
      <xmlPr mapId="1" xpath="/Report/Observations/BIL.PAS.FFV/I.CHF.FVW" xmlDataType="double"/>
    </xmlCellPr>
  </singleXmlCell>
  <singleXmlCell id="328" r="O53" connectionId="0">
    <xmlCellPr id="328" uniqueName="_Report_Observations_BIL.PAS.AUP.NML_I.CHF.FVW">
      <xmlPr mapId="1" xpath="/Report/Observations/BIL.PAS.AUP.NML/I.CHF.FVW" xmlDataType="double"/>
    </xmlCellPr>
  </singleXmlCell>
  <singleXmlCell id="329" r="O54" connectionId="0">
    <xmlCellPr id="329" uniqueName="_Report_Observations_BIL.PAS.TOT_I.CHF.FVW">
      <xmlPr mapId="1" xpath="/Report/Observations/BIL.PAS.TOT/I.CHF.FVW" xmlDataType="double"/>
    </xmlCellPr>
  </singleXmlCell>
  <singleXmlCell id="330" r="O52" connectionId="0">
    <xmlCellPr id="330" uniqueName="_Report_Observations_BIL.PAS.AUP_I.CHF.FVW">
      <xmlPr mapId="1" xpath="/Report/Observations/BIL.PAS.AUP/I.CHF.FVW" xmlDataType="double"/>
    </xmlCellPr>
  </singleXmlCell>
  <singleXmlCell id="334" r="O28" connectionId="0">
    <xmlCellPr id="334" uniqueName="_Report_Observations_BIL.PAS.VKE.KOV_I.CHF.FVW.ASI.T">
      <xmlPr mapId="1" xpath="/Report/Observations/BIL.PAS.VKE.KOV/I.CHF.FVW.ASI.T" xmlDataType="double"/>
    </xmlCellPr>
  </singleXmlCell>
  <singleXmlCell id="335" r="O29" connectionId="0">
    <xmlCellPr id="335" uniqueName="_Report_Observations_BIL.PAS.VKE.KOV_I.CHF.FVW.KUE.T">
      <xmlPr mapId="1" xpath="/Report/Observations/BIL.PAS.VKE.KOV/I.CHF.FVW.KUE.T" xmlDataType="double"/>
    </xmlCellPr>
  </singleXmlCell>
  <singleXmlCell id="338" r="O25" connectionId="0">
    <xmlCellPr id="338" uniqueName="_Report_Observations_BIL.PAS.WFG_I.CHF.FVW">
      <xmlPr mapId="1" xpath="/Report/Observations/BIL.PAS.WFG/I.CHF.FVW" xmlDataType="double"/>
    </xmlCellPr>
  </singleXmlCell>
  <singleXmlCell id="340" r="O26" connectionId="0">
    <xmlCellPr id="340" uniqueName="_Report_Observations_BIL.PAS.VKE_I.CHF.FVW">
      <xmlPr mapId="1" xpath="/Report/Observations/BIL.PAS.VKE/I.CHF.FVW" xmlDataType="double"/>
    </xmlCellPr>
  </singleXmlCell>
  <singleXmlCell id="342" r="O27" connectionId="0">
    <xmlCellPr id="342" uniqueName="_Report_Observations_BIL.PAS.VKE.KOV_I.CHF.FVW.T.T">
      <xmlPr mapId="1" xpath="/Report/Observations/BIL.PAS.VKE.KOV/I.CHF.FVW.T.T" xmlDataType="double"/>
    </xmlCellPr>
  </singleXmlCell>
  <singleXmlCell id="347" r="O39" connectionId="0">
    <xmlCellPr id="347" uniqueName="_Report_Observations_BIL.PAS.VKE.KOV.GMP_I.CHF.FVW">
      <xmlPr mapId="1" xpath="/Report/Observations/BIL.PAS.VKE.KOV.GMP/I.CHF.FVW" xmlDataType="double"/>
    </xmlCellPr>
  </singleXmlCell>
  <singleXmlCell id="350" r="O35" connectionId="0">
    <xmlCellPr id="350" uniqueName="_Report_Observations_BIL.PAS.VKE.KOV_I.CHF.FVW.M13.T">
      <xmlPr mapId="1" xpath="/Report/Observations/BIL.PAS.VKE.KOV/I.CHF.FVW.M13.T" xmlDataType="double"/>
    </xmlCellPr>
  </singleXmlCell>
  <singleXmlCell id="351" r="O36" connectionId="0">
    <xmlCellPr id="351" uniqueName="_Report_Observations_BIL.PAS.VKE.KOV_I.CHF.FVW.M31.T">
      <xmlPr mapId="1" xpath="/Report/Observations/BIL.PAS.VKE.KOV/I.CHF.FVW.M31.T" xmlDataType="double"/>
    </xmlCellPr>
  </singleXmlCell>
  <singleXmlCell id="353" r="O37" connectionId="0">
    <xmlCellPr id="353" uniqueName="_Report_Observations_BIL.PAS.VKE.KOV_I.CHF.FVW.J15.T">
      <xmlPr mapId="1" xpath="/Report/Observations/BIL.PAS.VKE.KOV/I.CHF.FVW.J15.T" xmlDataType="double"/>
    </xmlCellPr>
  </singleXmlCell>
  <singleXmlCell id="355" r="O38" connectionId="0">
    <xmlCellPr id="355" uniqueName="_Report_Observations_BIL.PAS.VKE.KOV_I.CHF.FVW.U5J.T">
      <xmlPr mapId="1" xpath="/Report/Observations/BIL.PAS.VKE.KOV/I.CHF.FVW.U5J.T" xmlDataType="double"/>
    </xmlCellPr>
  </singleXmlCell>
  <singleXmlCell id="356" r="O31" connectionId="0">
    <xmlCellPr id="356" uniqueName="_Report_Observations_BIL.PAS.VKE.KOV_I.CHF.FVW.KUE.NUE">
      <xmlPr mapId="1" xpath="/Report/Observations/BIL.PAS.VKE.KOV/I.CHF.FVW.KUE.NUE" xmlDataType="double"/>
    </xmlCellPr>
  </singleXmlCell>
  <singleXmlCell id="357" r="O32" connectionId="0">
    <xmlCellPr id="357" uniqueName="_Report_Observations_BIL.PAS.VKE.KOV.CAG_I.CHF.FVW.KUE.NUE">
      <xmlPr mapId="1" xpath="/Report/Observations/BIL.PAS.VKE.KOV.CAG/I.CHF.FVW.KUE.NUE" xmlDataType="double"/>
    </xmlCellPr>
  </singleXmlCell>
  <singleXmlCell id="358" r="O33" connectionId="0">
    <xmlCellPr id="358" uniqueName="_Report_Observations_BIL.PAS.VKE.KOV_I.CHF.FVW.RLZ.T">
      <xmlPr mapId="1" xpath="/Report/Observations/BIL.PAS.VKE.KOV/I.CHF.FVW.RLZ.T" xmlDataType="double"/>
    </xmlCellPr>
  </singleXmlCell>
  <singleXmlCell id="359" r="O34" connectionId="0">
    <xmlCellPr id="359" uniqueName="_Report_Observations_BIL.PAS.VKE.KOV_I.CHF.FVW.B1M.T">
      <xmlPr mapId="1" xpath="/Report/Observations/BIL.PAS.VKE.KOV/I.CHF.FVW.B1M.T" xmlDataType="double"/>
    </xmlCellPr>
  </singleXmlCell>
  <singleXmlCell id="360" r="O30" connectionId="0">
    <xmlCellPr id="360" uniqueName="_Report_Observations_BIL.PAS.VKE.KOV_I.CHF.FVW.KUE.UEB">
      <xmlPr mapId="1" xpath="/Report/Observations/BIL.PAS.VKE.KOV/I.CHF.FVW.KUE.UEB" xmlDataType="double"/>
    </xmlCellPr>
  </singleXmlCell>
  <singleXmlCell id="394" r="K46" connectionId="0">
    <xmlCellPr id="394" uniqueName="_Report_Observations_BIL.PAS.KOB_I.CHF.NFU">
      <xmlPr mapId="1" xpath="/Report/Observations/BIL.PAS.KOB/I.CHF.NFU" xmlDataType="double"/>
    </xmlCellPr>
  </singleXmlCell>
  <singleXmlCell id="395" r="K43" connectionId="0">
    <xmlCellPr id="395" uniqueName="_Report_Observations_BIL.PAS.HGE_I.CHF.NFU">
      <xmlPr mapId="1" xpath="/Report/Observations/BIL.PAS.HGE/I.CHF.NFU" xmlDataType="double"/>
    </xmlCellPr>
  </singleXmlCell>
  <singleXmlCell id="396" r="K44" connectionId="0">
    <xmlCellPr id="396" uniqueName="_Report_Observations_BIL.PAS.WBW_I.CHF.NFU">
      <xmlPr mapId="1" xpath="/Report/Observations/BIL.PAS.WBW/I.CHF.NFU" xmlDataType="double"/>
    </xmlCellPr>
  </singleXmlCell>
  <singleXmlCell id="397" r="K45" connectionId="0">
    <xmlCellPr id="397" uniqueName="_Report_Observations_BIL.PAS.FFV_I.CHF.NFU">
      <xmlPr mapId="1" xpath="/Report/Observations/BIL.PAS.FFV/I.CHF.NFU" xmlDataType="double"/>
    </xmlCellPr>
  </singleXmlCell>
  <singleXmlCell id="413" r="K53" connectionId="0">
    <xmlCellPr id="413" uniqueName="_Report_Observations_BIL.PAS.AUP.NML_I.CHF.NFU">
      <xmlPr mapId="1" xpath="/Report/Observations/BIL.PAS.AUP.NML/I.CHF.NFU" xmlDataType="double"/>
    </xmlCellPr>
  </singleXmlCell>
  <singleXmlCell id="414" r="K54" connectionId="0">
    <xmlCellPr id="414" uniqueName="_Report_Observations_BIL.PAS.TOT_I.CHF.NFU">
      <xmlPr mapId="1" xpath="/Report/Observations/BIL.PAS.TOT/I.CHF.NFU" xmlDataType="double"/>
    </xmlCellPr>
  </singleXmlCell>
  <singleXmlCell id="415" r="K52" connectionId="0">
    <xmlCellPr id="415" uniqueName="_Report_Observations_BIL.PAS.AUP_I.CHF.NFU">
      <xmlPr mapId="1" xpath="/Report/Observations/BIL.PAS.AUP/I.CHF.NFU" xmlDataType="double"/>
    </xmlCellPr>
  </singleXmlCell>
  <singleXmlCell id="425" r="K28" connectionId="0">
    <xmlCellPr id="425" uniqueName="_Report_Observations_BIL.PAS.VKE.KOV_I.CHF.NFU.ASI.T">
      <xmlPr mapId="1" xpath="/Report/Observations/BIL.PAS.VKE.KOV/I.CHF.NFU.ASI.T" xmlDataType="double"/>
    </xmlCellPr>
  </singleXmlCell>
  <singleXmlCell id="426" r="K29" connectionId="0">
    <xmlCellPr id="426" uniqueName="_Report_Observations_BIL.PAS.VKE.KOV_I.CHF.NFU.KUE.T">
      <xmlPr mapId="1" xpath="/Report/Observations/BIL.PAS.VKE.KOV/I.CHF.NFU.KUE.T" xmlDataType="double"/>
    </xmlCellPr>
  </singleXmlCell>
  <singleXmlCell id="427" r="K25" connectionId="0">
    <xmlCellPr id="427" uniqueName="_Report_Observations_BIL.PAS.WFG_I.CHF.NFU">
      <xmlPr mapId="1" xpath="/Report/Observations/BIL.PAS.WFG/I.CHF.NFU" xmlDataType="double"/>
    </xmlCellPr>
  </singleXmlCell>
  <singleXmlCell id="428" r="K26" connectionId="0">
    <xmlCellPr id="428" uniqueName="_Report_Observations_BIL.PAS.VKE_I.CHF.NFU">
      <xmlPr mapId="1" xpath="/Report/Observations/BIL.PAS.VKE/I.CHF.NFU" xmlDataType="double"/>
    </xmlCellPr>
  </singleXmlCell>
  <singleXmlCell id="429" r="K27" connectionId="0">
    <xmlCellPr id="429" uniqueName="_Report_Observations_BIL.PAS.VKE.KOV_I.CHF.NFU.T.T">
      <xmlPr mapId="1" xpath="/Report/Observations/BIL.PAS.VKE.KOV/I.CHF.NFU.T.T" xmlDataType="double"/>
    </xmlCellPr>
  </singleXmlCell>
  <singleXmlCell id="446" r="K39" connectionId="0">
    <xmlCellPr id="446" uniqueName="_Report_Observations_BIL.PAS.VKE.KOV.GMP_I.CHF.NFU">
      <xmlPr mapId="1" xpath="/Report/Observations/BIL.PAS.VKE.KOV.GMP/I.CHF.NFU" xmlDataType="double"/>
    </xmlCellPr>
  </singleXmlCell>
  <singleXmlCell id="447" r="K35" connectionId="0">
    <xmlCellPr id="447" uniqueName="_Report_Observations_BIL.PAS.VKE.KOV_I.CHF.NFU.M13.T">
      <xmlPr mapId="1" xpath="/Report/Observations/BIL.PAS.VKE.KOV/I.CHF.NFU.M13.T" xmlDataType="double"/>
    </xmlCellPr>
  </singleXmlCell>
  <singleXmlCell id="448" r="K36" connectionId="0">
    <xmlCellPr id="448" uniqueName="_Report_Observations_BIL.PAS.VKE.KOV_I.CHF.NFU.M31.T">
      <xmlPr mapId="1" xpath="/Report/Observations/BIL.PAS.VKE.KOV/I.CHF.NFU.M31.T" xmlDataType="double"/>
    </xmlCellPr>
  </singleXmlCell>
  <singleXmlCell id="449" r="K37" connectionId="0">
    <xmlCellPr id="449" uniqueName="_Report_Observations_BIL.PAS.VKE.KOV_I.CHF.NFU.J15.T">
      <xmlPr mapId="1" xpath="/Report/Observations/BIL.PAS.VKE.KOV/I.CHF.NFU.J15.T" xmlDataType="double"/>
    </xmlCellPr>
  </singleXmlCell>
  <singleXmlCell id="450" r="K38" connectionId="0">
    <xmlCellPr id="450" uniqueName="_Report_Observations_BIL.PAS.VKE.KOV_I.CHF.NFU.U5J.T">
      <xmlPr mapId="1" xpath="/Report/Observations/BIL.PAS.VKE.KOV/I.CHF.NFU.U5J.T" xmlDataType="double"/>
    </xmlCellPr>
  </singleXmlCell>
  <singleXmlCell id="452" r="K31" connectionId="0">
    <xmlCellPr id="452" uniqueName="_Report_Observations_BIL.PAS.VKE.KOV_I.CHF.NFU.KUE.NUE">
      <xmlPr mapId="1" xpath="/Report/Observations/BIL.PAS.VKE.KOV/I.CHF.NFU.KUE.NUE" xmlDataType="double"/>
    </xmlCellPr>
  </singleXmlCell>
  <singleXmlCell id="453" r="K32" connectionId="0">
    <xmlCellPr id="453" uniqueName="_Report_Observations_BIL.PAS.VKE.KOV.CAG_I.CHF.NFU.KUE.NUE">
      <xmlPr mapId="1" xpath="/Report/Observations/BIL.PAS.VKE.KOV.CAG/I.CHF.NFU.KUE.NUE" xmlDataType="double"/>
    </xmlCellPr>
  </singleXmlCell>
  <singleXmlCell id="455" r="K33" connectionId="0">
    <xmlCellPr id="455" uniqueName="_Report_Observations_BIL.PAS.VKE.KOV_I.CHF.NFU.RLZ.T">
      <xmlPr mapId="1" xpath="/Report/Observations/BIL.PAS.VKE.KOV/I.CHF.NFU.RLZ.T" xmlDataType="double"/>
    </xmlCellPr>
  </singleXmlCell>
  <singleXmlCell id="457" r="K34" connectionId="0">
    <xmlCellPr id="457" uniqueName="_Report_Observations_BIL.PAS.VKE.KOV_I.CHF.NFU.B1M.T">
      <xmlPr mapId="1" xpath="/Report/Observations/BIL.PAS.VKE.KOV/I.CHF.NFU.B1M.T" xmlDataType="double"/>
    </xmlCellPr>
  </singleXmlCell>
  <singleXmlCell id="464" r="K30" connectionId="0">
    <xmlCellPr id="464" uniqueName="_Report_Observations_BIL.PAS.VKE.KOV_I.CHF.NFU.KUE.UEB">
      <xmlPr mapId="1" xpath="/Report/Observations/BIL.PAS.VKE.KOV/I.CHF.NFU.KUE.UEB" xmlDataType="double"/>
    </xmlCellPr>
  </singleXmlCell>
  <singleXmlCell id="470" r="X27" connectionId="0">
    <xmlCellPr id="470" uniqueName="_Report_Observations_BIL.PAS.VKE.KOV_I.CHF.SOZ.T.T">
      <xmlPr mapId="1" xpath="/Report/Observations/BIL.PAS.VKE.KOV/I.CHF.SOZ.T.T" xmlDataType="double"/>
    </xmlCellPr>
  </singleXmlCell>
  <singleXmlCell id="473" r="X28" connectionId="0">
    <xmlCellPr id="473" uniqueName="_Report_Observations_BIL.PAS.VKE.KOV_I.CHF.SOZ.ASI.T">
      <xmlPr mapId="1" xpath="/Report/Observations/BIL.PAS.VKE.KOV/I.CHF.SOZ.ASI.T" xmlDataType="double"/>
    </xmlCellPr>
  </singleXmlCell>
  <singleXmlCell id="474" r="X29" connectionId="0">
    <xmlCellPr id="474" uniqueName="_Report_Observations_BIL.PAS.VKE.KOV_I.CHF.SOZ.KUE.T">
      <xmlPr mapId="1" xpath="/Report/Observations/BIL.PAS.VKE.KOV/I.CHF.SOZ.KUE.T" xmlDataType="double"/>
    </xmlCellPr>
  </singleXmlCell>
  <singleXmlCell id="478" r="X25" connectionId="0">
    <xmlCellPr id="478" uniqueName="_Report_Observations_BIL.PAS.WFG_I.CHF.SOZ">
      <xmlPr mapId="1" xpath="/Report/Observations/BIL.PAS.WFG/I.CHF.SOZ" xmlDataType="double"/>
    </xmlCellPr>
  </singleXmlCell>
  <singleXmlCell id="479" r="X26" connectionId="0">
    <xmlCellPr id="479" uniqueName="_Report_Observations_BIL.PAS.VKE_I.CHF.SOZ">
      <xmlPr mapId="1" xpath="/Report/Observations/BIL.PAS.VKE/I.CHF.SOZ" xmlDataType="double"/>
    </xmlCellPr>
  </singleXmlCell>
  <singleXmlCell id="484" r="X38" connectionId="0">
    <xmlCellPr id="484" uniqueName="_Report_Observations_BIL.PAS.VKE.KOV_I.CHF.SOZ.U5J.T">
      <xmlPr mapId="1" xpath="/Report/Observations/BIL.PAS.VKE.KOV/I.CHF.SOZ.U5J.T" xmlDataType="double"/>
    </xmlCellPr>
  </singleXmlCell>
  <singleXmlCell id="486" r="X39" connectionId="0">
    <xmlCellPr id="486" uniqueName="_Report_Observations_BIL.PAS.VKE.KOV.GMP_I.CHF.SOZ">
      <xmlPr mapId="1" xpath="/Report/Observations/BIL.PAS.VKE.KOV.GMP/I.CHF.SOZ" xmlDataType="double"/>
    </xmlCellPr>
  </singleXmlCell>
  <singleXmlCell id="487" r="X34" connectionId="0">
    <xmlCellPr id="487" uniqueName="_Report_Observations_BIL.PAS.VKE.KOV_I.CHF.SOZ.B1M.T">
      <xmlPr mapId="1" xpath="/Report/Observations/BIL.PAS.VKE.KOV/I.CHF.SOZ.B1M.T" xmlDataType="double"/>
    </xmlCellPr>
  </singleXmlCell>
  <singleXmlCell id="488" r="X35" connectionId="0">
    <xmlCellPr id="488" uniqueName="_Report_Observations_BIL.PAS.VKE.KOV_I.CHF.SOZ.M13.T">
      <xmlPr mapId="1" xpath="/Report/Observations/BIL.PAS.VKE.KOV/I.CHF.SOZ.M13.T" xmlDataType="double"/>
    </xmlCellPr>
  </singleXmlCell>
  <singleXmlCell id="490" r="X36" connectionId="0">
    <xmlCellPr id="490" uniqueName="_Report_Observations_BIL.PAS.VKE.KOV_I.CHF.SOZ.M31.T">
      <xmlPr mapId="1" xpath="/Report/Observations/BIL.PAS.VKE.KOV/I.CHF.SOZ.M31.T" xmlDataType="double"/>
    </xmlCellPr>
  </singleXmlCell>
  <singleXmlCell id="492" r="X37" connectionId="0">
    <xmlCellPr id="492" uniqueName="_Report_Observations_BIL.PAS.VKE.KOV_I.CHF.SOZ.J15.T">
      <xmlPr mapId="1" xpath="/Report/Observations/BIL.PAS.VKE.KOV/I.CHF.SOZ.J15.T" xmlDataType="double"/>
    </xmlCellPr>
  </singleXmlCell>
  <singleXmlCell id="493" r="X30" connectionId="0">
    <xmlCellPr id="493" uniqueName="_Report_Observations_BIL.PAS.VKE.KOV_I.CHF.SOZ.KUE.UEB">
      <xmlPr mapId="1" xpath="/Report/Observations/BIL.PAS.VKE.KOV/I.CHF.SOZ.KUE.UEB" xmlDataType="double"/>
    </xmlCellPr>
  </singleXmlCell>
  <singleXmlCell id="494" r="X31" connectionId="0">
    <xmlCellPr id="494" uniqueName="_Report_Observations_BIL.PAS.VKE.KOV_I.CHF.SOZ.KUE.NUE">
      <xmlPr mapId="1" xpath="/Report/Observations/BIL.PAS.VKE.KOV/I.CHF.SOZ.KUE.NUE" xmlDataType="double"/>
    </xmlCellPr>
  </singleXmlCell>
  <singleXmlCell id="495" r="X32" connectionId="0">
    <xmlCellPr id="495" uniqueName="_Report_Observations_BIL.PAS.VKE.KOV.CAG_I.CHF.SOZ.KUE.NUE">
      <xmlPr mapId="1" xpath="/Report/Observations/BIL.PAS.VKE.KOV.CAG/I.CHF.SOZ.KUE.NUE" xmlDataType="double"/>
    </xmlCellPr>
  </singleXmlCell>
  <singleXmlCell id="496" r="X33" connectionId="0">
    <xmlCellPr id="496" uniqueName="_Report_Observations_BIL.PAS.VKE.KOV_I.CHF.SOZ.RLZ.T">
      <xmlPr mapId="1" xpath="/Report/Observations/BIL.PAS.VKE.KOV/I.CHF.SOZ.RLZ.T" xmlDataType="double"/>
    </xmlCellPr>
  </singleXmlCell>
  <singleXmlCell id="553" r="X45" connectionId="0">
    <xmlCellPr id="553" uniqueName="_Report_Observations_BIL.PAS.FFV_I.CHF.SOZ">
      <xmlPr mapId="1" xpath="/Report/Observations/BIL.PAS.FFV/I.CHF.SOZ" xmlDataType="double"/>
    </xmlCellPr>
  </singleXmlCell>
  <singleXmlCell id="554" r="X46" connectionId="0">
    <xmlCellPr id="554" uniqueName="_Report_Observations_BIL.PAS.KOB_I.CHF.SOZ">
      <xmlPr mapId="1" xpath="/Report/Observations/BIL.PAS.KOB/I.CHF.SOZ" xmlDataType="double"/>
    </xmlCellPr>
  </singleXmlCell>
  <singleXmlCell id="555" r="X43" connectionId="0">
    <xmlCellPr id="555" uniqueName="_Report_Observations_BIL.PAS.HGE_I.CHF.SOZ">
      <xmlPr mapId="1" xpath="/Report/Observations/BIL.PAS.HGE/I.CHF.SOZ" xmlDataType="double"/>
    </xmlCellPr>
  </singleXmlCell>
  <singleXmlCell id="556" r="X44" connectionId="0">
    <xmlCellPr id="556" uniqueName="_Report_Observations_BIL.PAS.WBW_I.CHF.SOZ">
      <xmlPr mapId="1" xpath="/Report/Observations/BIL.PAS.WBW/I.CHF.SOZ" xmlDataType="double"/>
    </xmlCellPr>
  </singleXmlCell>
  <singleXmlCell id="564" r="X52" connectionId="0">
    <xmlCellPr id="564" uniqueName="_Report_Observations_BIL.PAS.AUP_I.CHF.SOZ">
      <xmlPr mapId="1" xpath="/Report/Observations/BIL.PAS.AUP/I.CHF.SOZ" xmlDataType="double"/>
    </xmlCellPr>
  </singleXmlCell>
  <singleXmlCell id="565" r="X53" connectionId="0">
    <xmlCellPr id="565" uniqueName="_Report_Observations_BIL.PAS.AUP.NML_I.CHF.SOZ">
      <xmlPr mapId="1" xpath="/Report/Observations/BIL.PAS.AUP.NML/I.CHF.SOZ" xmlDataType="double"/>
    </xmlCellPr>
  </singleXmlCell>
  <singleXmlCell id="566" r="X54" connectionId="0">
    <xmlCellPr id="566" uniqueName="_Report_Observations_BIL.PAS.TOT_I.CHF.SOZ">
      <xmlPr mapId="1" xpath="/Report/Observations/BIL.PAS.TOT/I.CHF.SOZ" xmlDataType="double"/>
    </xmlCellPr>
  </singleXmlCell>
  <singleXmlCell id="577" r="T27" connectionId="0">
    <xmlCellPr id="577" uniqueName="_Report_Observations_BIL.PAS.VKE.KOV_I.CHF.OEH.T.T">
      <xmlPr mapId="1" xpath="/Report/Observations/BIL.PAS.VKE.KOV/I.CHF.OEH.T.T" xmlDataType="double"/>
    </xmlCellPr>
  </singleXmlCell>
  <singleXmlCell id="578" r="T28" connectionId="0">
    <xmlCellPr id="578" uniqueName="_Report_Observations_BIL.PAS.VKE.KOV_I.CHF.OEH.ASI.T">
      <xmlPr mapId="1" xpath="/Report/Observations/BIL.PAS.VKE.KOV/I.CHF.OEH.ASI.T" xmlDataType="double"/>
    </xmlCellPr>
  </singleXmlCell>
  <singleXmlCell id="579" r="T29" connectionId="0">
    <xmlCellPr id="579" uniqueName="_Report_Observations_BIL.PAS.VKE.KOV_I.CHF.OEH.KUE.T">
      <xmlPr mapId="1" xpath="/Report/Observations/BIL.PAS.VKE.KOV/I.CHF.OEH.KUE.T" xmlDataType="double"/>
    </xmlCellPr>
  </singleXmlCell>
  <singleXmlCell id="580" r="T25" connectionId="0">
    <xmlCellPr id="580" uniqueName="_Report_Observations_BIL.PAS.WFG_I.CHF.OEH">
      <xmlPr mapId="1" xpath="/Report/Observations/BIL.PAS.WFG/I.CHF.OEH" xmlDataType="double"/>
    </xmlCellPr>
  </singleXmlCell>
  <singleXmlCell id="581" r="T26" connectionId="0">
    <xmlCellPr id="581" uniqueName="_Report_Observations_BIL.PAS.VKE_I.CHF.OEH">
      <xmlPr mapId="1" xpath="/Report/Observations/BIL.PAS.VKE/I.CHF.OEH" xmlDataType="double"/>
    </xmlCellPr>
  </singleXmlCell>
  <singleXmlCell id="591" r="T38" connectionId="0">
    <xmlCellPr id="591" uniqueName="_Report_Observations_BIL.PAS.VKE.KOV_I.CHF.OEH.U5J.T">
      <xmlPr mapId="1" xpath="/Report/Observations/BIL.PAS.VKE.KOV/I.CHF.OEH.U5J.T" xmlDataType="double"/>
    </xmlCellPr>
  </singleXmlCell>
  <singleXmlCell id="592" r="T39" connectionId="0">
    <xmlCellPr id="592" uniqueName="_Report_Observations_BIL.PAS.VKE.KOV.GMP_I.CHF.OEH">
      <xmlPr mapId="1" xpath="/Report/Observations/BIL.PAS.VKE.KOV.GMP/I.CHF.OEH" xmlDataType="double"/>
    </xmlCellPr>
  </singleXmlCell>
  <singleXmlCell id="593" r="T34" connectionId="0">
    <xmlCellPr id="593" uniqueName="_Report_Observations_BIL.PAS.VKE.KOV_I.CHF.OEH.B1M.T">
      <xmlPr mapId="1" xpath="/Report/Observations/BIL.PAS.VKE.KOV/I.CHF.OEH.B1M.T" xmlDataType="double"/>
    </xmlCellPr>
  </singleXmlCell>
  <singleXmlCell id="594" r="T35" connectionId="0">
    <xmlCellPr id="594" uniqueName="_Report_Observations_BIL.PAS.VKE.KOV_I.CHF.OEH.M13.T">
      <xmlPr mapId="1" xpath="/Report/Observations/BIL.PAS.VKE.KOV/I.CHF.OEH.M13.T" xmlDataType="double"/>
    </xmlCellPr>
  </singleXmlCell>
  <singleXmlCell id="595" r="T36" connectionId="0">
    <xmlCellPr id="595" uniqueName="_Report_Observations_BIL.PAS.VKE.KOV_I.CHF.OEH.M31.T">
      <xmlPr mapId="1" xpath="/Report/Observations/BIL.PAS.VKE.KOV/I.CHF.OEH.M31.T" xmlDataType="double"/>
    </xmlCellPr>
  </singleXmlCell>
  <singleXmlCell id="596" r="T37" connectionId="0">
    <xmlCellPr id="596" uniqueName="_Report_Observations_BIL.PAS.VKE.KOV_I.CHF.OEH.J15.T">
      <xmlPr mapId="1" xpath="/Report/Observations/BIL.PAS.VKE.KOV/I.CHF.OEH.J15.T" xmlDataType="double"/>
    </xmlCellPr>
  </singleXmlCell>
  <singleXmlCell id="597" r="T30" connectionId="0">
    <xmlCellPr id="597" uniqueName="_Report_Observations_BIL.PAS.VKE.KOV_I.CHF.OEH.KUE.UEB">
      <xmlPr mapId="1" xpath="/Report/Observations/BIL.PAS.VKE.KOV/I.CHF.OEH.KUE.UEB" xmlDataType="double"/>
    </xmlCellPr>
  </singleXmlCell>
  <singleXmlCell id="598" r="T31" connectionId="0">
    <xmlCellPr id="598" uniqueName="_Report_Observations_BIL.PAS.VKE.KOV_I.CHF.OEH.KUE.NUE">
      <xmlPr mapId="1" xpath="/Report/Observations/BIL.PAS.VKE.KOV/I.CHF.OEH.KUE.NUE" xmlDataType="double"/>
    </xmlCellPr>
  </singleXmlCell>
  <singleXmlCell id="599" r="T32" connectionId="0">
    <xmlCellPr id="599" uniqueName="_Report_Observations_BIL.PAS.VKE.KOV.CAG_I.CHF.OEH.KUE.NUE">
      <xmlPr mapId="1" xpath="/Report/Observations/BIL.PAS.VKE.KOV.CAG/I.CHF.OEH.KUE.NUE" xmlDataType="double"/>
    </xmlCellPr>
  </singleXmlCell>
  <singleXmlCell id="600" r="T33" connectionId="0">
    <xmlCellPr id="600" uniqueName="_Report_Observations_BIL.PAS.VKE.KOV_I.CHF.OEH.RLZ.T">
      <xmlPr mapId="1" xpath="/Report/Observations/BIL.PAS.VKE.KOV/I.CHF.OEH.RLZ.T" xmlDataType="double"/>
    </xmlCellPr>
  </singleXmlCell>
  <singleXmlCell id="647" r="AB37" connectionId="0">
    <xmlCellPr id="647" uniqueName="_Report_Observations_BIL.PAS.VKE.KOV_I.CHF.T.J15.T">
      <xmlPr mapId="1" xpath="/Report/Observations/BIL.PAS.VKE.KOV/I.CHF.T.J15.T" xmlDataType="double"/>
    </xmlCellPr>
  </singleXmlCell>
  <singleXmlCell id="648" r="AB38" connectionId="0">
    <xmlCellPr id="648" uniqueName="_Report_Observations_BIL.PAS.VKE.KOV_I.CHF.T.U5J.T">
      <xmlPr mapId="1" xpath="/Report/Observations/BIL.PAS.VKE.KOV/I.CHF.T.U5J.T" xmlDataType="double"/>
    </xmlCellPr>
  </singleXmlCell>
  <singleXmlCell id="649" r="AB35" connectionId="0">
    <xmlCellPr id="649" uniqueName="_Report_Observations_BIL.PAS.VKE.KOV_I.CHF.T.M13.T">
      <xmlPr mapId="1" xpath="/Report/Observations/BIL.PAS.VKE.KOV/I.CHF.T.M13.T" xmlDataType="double"/>
    </xmlCellPr>
  </singleXmlCell>
  <singleXmlCell id="650" r="AB36" connectionId="0">
    <xmlCellPr id="650" uniqueName="_Report_Observations_BIL.PAS.VKE.KOV_I.CHF.T.M31.T">
      <xmlPr mapId="1" xpath="/Report/Observations/BIL.PAS.VKE.KOV/I.CHF.T.M31.T" xmlDataType="double"/>
    </xmlCellPr>
  </singleXmlCell>
  <singleXmlCell id="651" r="AB39" connectionId="0">
    <xmlCellPr id="651" uniqueName="_Report_Observations_BIL.PAS.VKE.KOV.GMP_I.CHF.T">
      <xmlPr mapId="1" xpath="/Report/Observations/BIL.PAS.VKE.KOV.GMP/I.CHF.T" xmlDataType="double"/>
    </xmlCellPr>
  </singleXmlCell>
  <singleXmlCell id="652" r="AB30" connectionId="0">
    <xmlCellPr id="652" uniqueName="_Report_Observations_BIL.PAS.VKE.KOV_I.CHF.T.KUE.UEB">
      <xmlPr mapId="1" xpath="/Report/Observations/BIL.PAS.VKE.KOV/I.CHF.T.KUE.UEB" xmlDataType="double"/>
    </xmlCellPr>
  </singleXmlCell>
  <singleXmlCell id="653" r="T45" connectionId="0">
    <xmlCellPr id="653" uniqueName="_Report_Observations_BIL.PAS.FFV_I.CHF.OEH">
      <xmlPr mapId="1" xpath="/Report/Observations/BIL.PAS.FFV/I.CHF.OEH" xmlDataType="double"/>
    </xmlCellPr>
  </singleXmlCell>
  <singleXmlCell id="654" r="AB33" connectionId="0">
    <xmlCellPr id="654" uniqueName="_Report_Observations_BIL.PAS.VKE.KOV_I.CHF.T.RLZ.T">
      <xmlPr mapId="1" xpath="/Report/Observations/BIL.PAS.VKE.KOV/I.CHF.T.RLZ.T" xmlDataType="double"/>
    </xmlCellPr>
  </singleXmlCell>
  <singleXmlCell id="655" r="T46" connectionId="0">
    <xmlCellPr id="655" uniqueName="_Report_Observations_BIL.PAS.KOB_I.CHF.OEH">
      <xmlPr mapId="1" xpath="/Report/Observations/BIL.PAS.KOB/I.CHF.OEH" xmlDataType="double"/>
    </xmlCellPr>
  </singleXmlCell>
  <singleXmlCell id="656" r="AB34" connectionId="0">
    <xmlCellPr id="656" uniqueName="_Report_Observations_BIL.PAS.VKE.KOV_I.CHF.T.B1M.T">
      <xmlPr mapId="1" xpath="/Report/Observations/BIL.PAS.VKE.KOV/I.CHF.T.B1M.T" xmlDataType="double"/>
    </xmlCellPr>
  </singleXmlCell>
  <singleXmlCell id="657" r="AB31" connectionId="0">
    <xmlCellPr id="657" uniqueName="_Report_Observations_BIL.PAS.VKE.KOV_I.CHF.T.KUE.NUE">
      <xmlPr mapId="1" xpath="/Report/Observations/BIL.PAS.VKE.KOV/I.CHF.T.KUE.NUE" xmlDataType="double"/>
    </xmlCellPr>
  </singleXmlCell>
  <singleXmlCell id="658" r="AB32" connectionId="0">
    <xmlCellPr id="658" uniqueName="_Report_Observations_BIL.PAS.VKE.KOV.CAG_I.CHF.T.KUE.NUE">
      <xmlPr mapId="1" xpath="/Report/Observations/BIL.PAS.VKE.KOV.CAG/I.CHF.T.KUE.NUE" xmlDataType="double"/>
    </xmlCellPr>
  </singleXmlCell>
  <singleXmlCell id="659" r="T43" connectionId="0">
    <xmlCellPr id="659" uniqueName="_Report_Observations_BIL.PAS.HGE_I.CHF.OEH">
      <xmlPr mapId="1" xpath="/Report/Observations/BIL.PAS.HGE/I.CHF.OEH" xmlDataType="double"/>
    </xmlCellPr>
  </singleXmlCell>
  <singleXmlCell id="660" r="T44" connectionId="0">
    <xmlCellPr id="660" uniqueName="_Report_Observations_BIL.PAS.WBW_I.CHF.OEH">
      <xmlPr mapId="1" xpath="/Report/Observations/BIL.PAS.WBW/I.CHF.OEH" xmlDataType="double"/>
    </xmlCellPr>
  </singleXmlCell>
  <singleXmlCell id="671" r="AB26" connectionId="0">
    <xmlCellPr id="671" uniqueName="_Report_Observations_BIL.PAS.VKE_I.CHF.T">
      <xmlPr mapId="1" xpath="/Report/Observations/BIL.PAS.VKE/I.CHF.T" xmlDataType="double"/>
    </xmlCellPr>
  </singleXmlCell>
  <singleXmlCell id="672" r="AB27" connectionId="0">
    <xmlCellPr id="672" uniqueName="_Report_Observations_BIL.PAS.VKE.KOV_I.CHF.T.T.T">
      <xmlPr mapId="1" xpath="/Report/Observations/BIL.PAS.VKE.KOV/I.CHF.T.T.T" xmlDataType="double"/>
    </xmlCellPr>
  </singleXmlCell>
  <singleXmlCell id="673" r="AB24" connectionId="0">
    <xmlCellPr id="673" uniqueName="_Report_Observations_BIL.PAS.VBA_I.CHF.T.RLZ">
      <xmlPr mapId="1" xpath="/Report/Observations/BIL.PAS.VBA/I.CHF.T.RLZ" xmlDataType="double"/>
    </xmlCellPr>
  </singleXmlCell>
  <singleXmlCell id="674" r="AB25" connectionId="0">
    <xmlCellPr id="674" uniqueName="_Report_Observations_BIL.PAS.WFG_I.CHF.T">
      <xmlPr mapId="1" xpath="/Report/Observations/BIL.PAS.WFG/I.CHF.T" xmlDataType="double"/>
    </xmlCellPr>
  </singleXmlCell>
  <singleXmlCell id="675" r="AB28" connectionId="0">
    <xmlCellPr id="675" uniqueName="_Report_Observations_BIL.PAS.VKE.KOV_I.CHF.T.ASI.T">
      <xmlPr mapId="1" xpath="/Report/Observations/BIL.PAS.VKE.KOV/I.CHF.T.ASI.T" xmlDataType="double"/>
    </xmlCellPr>
  </singleXmlCell>
  <singleXmlCell id="676" r="AB29" connectionId="0">
    <xmlCellPr id="676" uniqueName="_Report_Observations_BIL.PAS.VKE.KOV_I.CHF.T.KUE.T">
      <xmlPr mapId="1" xpath="/Report/Observations/BIL.PAS.VKE.KOV/I.CHF.T.KUE.T" xmlDataType="double"/>
    </xmlCellPr>
  </singleXmlCell>
  <singleXmlCell id="677" r="AB22" connectionId="0">
    <xmlCellPr id="677" uniqueName="_Report_Observations_BIL.PAS.VBA_I.CHF.T.ASI">
      <xmlPr mapId="1" xpath="/Report/Observations/BIL.PAS.VBA/I.CHF.T.ASI" xmlDataType="double"/>
    </xmlCellPr>
  </singleXmlCell>
  <singleXmlCell id="678" r="AB23" connectionId="0">
    <xmlCellPr id="678" uniqueName="_Report_Observations_BIL.PAS.VBA_I.CHF.T.KUE">
      <xmlPr mapId="1" xpath="/Report/Observations/BIL.PAS.VBA/I.CHF.T.KUE" xmlDataType="double"/>
    </xmlCellPr>
  </singleXmlCell>
  <singleXmlCell id="679" r="AB21" connectionId="0">
    <xmlCellPr id="679" uniqueName="_Report_Observations_BIL.PAS.VBA_I.CHF.T.T">
      <xmlPr mapId="1" xpath="/Report/Observations/BIL.PAS.VBA/I.CHF.T.T" xmlDataType="double"/>
    </xmlCellPr>
  </singleXmlCell>
  <singleXmlCell id="680" r="T52" connectionId="0">
    <xmlCellPr id="680" uniqueName="_Report_Observations_BIL.PAS.AUP_I.CHF.OEH">
      <xmlPr mapId="1" xpath="/Report/Observations/BIL.PAS.AUP/I.CHF.OEH" xmlDataType="double"/>
    </xmlCellPr>
  </singleXmlCell>
  <singleXmlCell id="681" r="T53" connectionId="0">
    <xmlCellPr id="681" uniqueName="_Report_Observations_BIL.PAS.AUP.NML_I.CHF.OEH">
      <xmlPr mapId="1" xpath="/Report/Observations/BIL.PAS.AUP.NML/I.CHF.OEH" xmlDataType="double"/>
    </xmlCellPr>
  </singleXmlCell>
  <singleXmlCell id="682" r="T54" connectionId="0">
    <xmlCellPr id="682" uniqueName="_Report_Observations_BIL.PAS.TOT_I.CHF.OEH">
      <xmlPr mapId="1" xpath="/Report/Observations/BIL.PAS.TOT/I.CHF.OEH" xmlDataType="double"/>
    </xmlCellPr>
  </singleXmlCell>
  <singleXmlCell id="694" r="AB51" connectionId="0">
    <xmlCellPr id="694" uniqueName="_Report_Observations_BIL.PAS.APF.DEZ_I.CHF.T">
      <xmlPr mapId="1" xpath="/Report/Observations/BIL.PAS.APF.DEZ/I.CHF.T" xmlDataType="double"/>
    </xmlCellPr>
  </singleXmlCell>
  <singleXmlCell id="695" r="AB52" connectionId="0">
    <xmlCellPr id="695" uniqueName="_Report_Observations_BIL.PAS.AUP_I.CHF.T">
      <xmlPr mapId="1" xpath="/Report/Observations/BIL.PAS.AUP/I.CHF.T" xmlDataType="double"/>
    </xmlCellPr>
  </singleXmlCell>
  <singleXmlCell id="696" r="AB50" connectionId="0">
    <xmlCellPr id="696" uniqueName="_Report_Observations_BIL.PAS.APF.DPZ_I.CHF.T">
      <xmlPr mapId="1" xpath="/Report/Observations/BIL.PAS.APF.DPZ/I.CHF.T" xmlDataType="double"/>
    </xmlCellPr>
  </singleXmlCell>
  <singleXmlCell id="697" r="P27" connectionId="0">
    <xmlCellPr id="697" uniqueName="_Report_Observations_BIL.PAS.VKE.KOV_I.CHF.KAI.T.T">
      <xmlPr mapId="1" xpath="/Report/Observations/BIL.PAS.VKE.KOV/I.CHF.KAI.T.T" xmlDataType="double"/>
    </xmlCellPr>
  </singleXmlCell>
  <singleXmlCell id="698" r="P28" connectionId="0">
    <xmlCellPr id="698" uniqueName="_Report_Observations_BIL.PAS.VKE.KOV_I.CHF.KAI.ASI.T">
      <xmlPr mapId="1" xpath="/Report/Observations/BIL.PAS.VKE.KOV/I.CHF.KAI.ASI.T" xmlDataType="double"/>
    </xmlCellPr>
  </singleXmlCell>
  <singleXmlCell id="699" r="AB53" connectionId="0">
    <xmlCellPr id="699" uniqueName="_Report_Observations_BIL.PAS.AUP.NML_I.CHF.T">
      <xmlPr mapId="1" xpath="/Report/Observations/BIL.PAS.AUP.NML/I.CHF.T" xmlDataType="double"/>
    </xmlCellPr>
  </singleXmlCell>
  <singleXmlCell id="700" r="P29" connectionId="0">
    <xmlCellPr id="700" uniqueName="_Report_Observations_BIL.PAS.VKE.KOV_I.CHF.KAI.KUE.T">
      <xmlPr mapId="1" xpath="/Report/Observations/BIL.PAS.VKE.KOV/I.CHF.KAI.KUE.T" xmlDataType="double"/>
    </xmlCellPr>
  </singleXmlCell>
  <singleXmlCell id="701" r="AB54" connectionId="0">
    <xmlCellPr id="701" uniqueName="_Report_Observations_BIL.PAS.TOT_I.CHF.T">
      <xmlPr mapId="1" xpath="/Report/Observations/BIL.PAS.TOT/I.CHF.T" xmlDataType="double"/>
    </xmlCellPr>
  </singleXmlCell>
  <singleXmlCell id="702" r="P25" connectionId="0">
    <xmlCellPr id="702" uniqueName="_Report_Observations_BIL.PAS.WFG_I.CHF.KAI">
      <xmlPr mapId="1" xpath="/Report/Observations/BIL.PAS.WFG/I.CHF.KAI" xmlDataType="double"/>
    </xmlCellPr>
  </singleXmlCell>
  <singleXmlCell id="703" r="P26" connectionId="0">
    <xmlCellPr id="703" uniqueName="_Report_Observations_BIL.PAS.VKE_I.CHF.KAI">
      <xmlPr mapId="1" xpath="/Report/Observations/BIL.PAS.VKE/I.CHF.KAI" xmlDataType="double"/>
    </xmlCellPr>
  </singleXmlCell>
  <singleXmlCell id="710" r="AB48" connectionId="0">
    <xmlCellPr id="710" uniqueName="_Report_Observations_BIL.PAS.APF.OOW_I.CHF.T">
      <xmlPr mapId="1" xpath="/Report/Observations/BIL.PAS.APF.OOW/I.CHF.T" xmlDataType="double"/>
    </xmlCellPr>
  </singleXmlCell>
  <singleXmlCell id="711" r="AB49" connectionId="0">
    <xmlCellPr id="711" uniqueName="_Report_Observations_BIL.PAS.APF.GMP_I.CHF.T">
      <xmlPr mapId="1" xpath="/Report/Observations/BIL.PAS.APF.GMP/I.CHF.T" xmlDataType="double"/>
    </xmlCellPr>
  </singleXmlCell>
  <singleXmlCell id="712" r="AB46" connectionId="0">
    <xmlCellPr id="712" uniqueName="_Report_Observations_BIL.PAS.KOB_I.CHF.T">
      <xmlPr mapId="1" xpath="/Report/Observations/BIL.PAS.KOB/I.CHF.T" xmlDataType="double"/>
    </xmlCellPr>
  </singleXmlCell>
  <singleXmlCell id="713" r="AB47" connectionId="0">
    <xmlCellPr id="713" uniqueName="_Report_Observations_BIL.PAS.APF_I.CHF.T">
      <xmlPr mapId="1" xpath="/Report/Observations/BIL.PAS.APF/I.CHF.T" xmlDataType="double"/>
    </xmlCellPr>
  </singleXmlCell>
  <singleXmlCell id="714" r="AB40" connectionId="0">
    <xmlCellPr id="714" uniqueName="_Report_Observations_BIL.PAS.VKE.GVG_I.CHF.T">
      <xmlPr mapId="1" xpath="/Report/Observations/BIL.PAS.VKE.GVG/I.CHF.T" xmlDataType="double"/>
    </xmlCellPr>
  </singleXmlCell>
  <singleXmlCell id="715" r="AB41" connectionId="0">
    <xmlCellPr id="715" uniqueName="_Report_Observations_BIL.PAS.VKE.GVG.F2S_I.CHF.T">
      <xmlPr mapId="1" xpath="/Report/Observations/BIL.PAS.VKE.GVG.F2S/I.CHF.T" xmlDataType="double"/>
    </xmlCellPr>
  </singleXmlCell>
  <singleXmlCell id="716" r="P38" connectionId="0">
    <xmlCellPr id="716" uniqueName="_Report_Observations_BIL.PAS.VKE.KOV_I.CHF.KAI.U5J.T">
      <xmlPr mapId="1" xpath="/Report/Observations/BIL.PAS.VKE.KOV/I.CHF.KAI.U5J.T" xmlDataType="double"/>
    </xmlCellPr>
  </singleXmlCell>
  <singleXmlCell id="717" r="AB44" connectionId="0">
    <xmlCellPr id="717" uniqueName="_Report_Observations_BIL.PAS.WBW_I.CHF.T">
      <xmlPr mapId="1" xpath="/Report/Observations/BIL.PAS.WBW/I.CHF.T" xmlDataType="double"/>
    </xmlCellPr>
  </singleXmlCell>
  <singleXmlCell id="718" r="AB45" connectionId="0">
    <xmlCellPr id="718" uniqueName="_Report_Observations_BIL.PAS.FFV_I.CHF.T">
      <xmlPr mapId="1" xpath="/Report/Observations/BIL.PAS.FFV/I.CHF.T" xmlDataType="double"/>
    </xmlCellPr>
  </singleXmlCell>
  <singleXmlCell id="719" r="P39" connectionId="0">
    <xmlCellPr id="719" uniqueName="_Report_Observations_BIL.PAS.VKE.KOV.GMP_I.CHF.KAI">
      <xmlPr mapId="1" xpath="/Report/Observations/BIL.PAS.VKE.KOV.GMP/I.CHF.KAI" xmlDataType="double"/>
    </xmlCellPr>
  </singleXmlCell>
  <singleXmlCell id="720" r="AB42" connectionId="0">
    <xmlCellPr id="720" uniqueName="_Report_Observations_BIL.PAS.VKE.GVG.S3A_I.CHF.T">
      <xmlPr mapId="1" xpath="/Report/Observations/BIL.PAS.VKE.GVG.S3A/I.CHF.T" xmlDataType="double"/>
    </xmlCellPr>
  </singleXmlCell>
  <singleXmlCell id="721" r="AB43" connectionId="0">
    <xmlCellPr id="721" uniqueName="_Report_Observations_BIL.PAS.HGE_I.CHF.T">
      <xmlPr mapId="1" xpath="/Report/Observations/BIL.PAS.HGE/I.CHF.T" xmlDataType="double"/>
    </xmlCellPr>
  </singleXmlCell>
  <singleXmlCell id="722" r="P34" connectionId="0">
    <xmlCellPr id="722" uniqueName="_Report_Observations_BIL.PAS.VKE.KOV_I.CHF.KAI.B1M.T">
      <xmlPr mapId="1" xpath="/Report/Observations/BIL.PAS.VKE.KOV/I.CHF.KAI.B1M.T" xmlDataType="double"/>
    </xmlCellPr>
  </singleXmlCell>
  <singleXmlCell id="723" r="P35" connectionId="0">
    <xmlCellPr id="723" uniqueName="_Report_Observations_BIL.PAS.VKE.KOV_I.CHF.KAI.M13.T">
      <xmlPr mapId="1" xpath="/Report/Observations/BIL.PAS.VKE.KOV/I.CHF.KAI.M13.T" xmlDataType="double"/>
    </xmlCellPr>
  </singleXmlCell>
  <singleXmlCell id="724" r="P36" connectionId="0">
    <xmlCellPr id="724" uniqueName="_Report_Observations_BIL.PAS.VKE.KOV_I.CHF.KAI.M31.T">
      <xmlPr mapId="1" xpath="/Report/Observations/BIL.PAS.VKE.KOV/I.CHF.KAI.M31.T" xmlDataType="double"/>
    </xmlCellPr>
  </singleXmlCell>
  <singleXmlCell id="725" r="P37" connectionId="0">
    <xmlCellPr id="725" uniqueName="_Report_Observations_BIL.PAS.VKE.KOV_I.CHF.KAI.J15.T">
      <xmlPr mapId="1" xpath="/Report/Observations/BIL.PAS.VKE.KOV/I.CHF.KAI.J15.T" xmlDataType="double"/>
    </xmlCellPr>
  </singleXmlCell>
  <singleXmlCell id="726" r="P30" connectionId="0">
    <xmlCellPr id="726" uniqueName="_Report_Observations_BIL.PAS.VKE.KOV_I.CHF.KAI.KUE.UEB">
      <xmlPr mapId="1" xpath="/Report/Observations/BIL.PAS.VKE.KOV/I.CHF.KAI.KUE.UEB" xmlDataType="double"/>
    </xmlCellPr>
  </singleXmlCell>
  <singleXmlCell id="727" r="P31" connectionId="0">
    <xmlCellPr id="727" uniqueName="_Report_Observations_BIL.PAS.VKE.KOV_I.CHF.KAI.KUE.NUE">
      <xmlPr mapId="1" xpath="/Report/Observations/BIL.PAS.VKE.KOV/I.CHF.KAI.KUE.NUE" xmlDataType="double"/>
    </xmlCellPr>
  </singleXmlCell>
  <singleXmlCell id="728" r="P32" connectionId="0">
    <xmlCellPr id="728" uniqueName="_Report_Observations_BIL.PAS.VKE.KOV.CAG_I.CHF.KAI.KUE.NUE">
      <xmlPr mapId="1" xpath="/Report/Observations/BIL.PAS.VKE.KOV.CAG/I.CHF.KAI.KUE.NUE" xmlDataType="double"/>
    </xmlCellPr>
  </singleXmlCell>
  <singleXmlCell id="729" r="P33" connectionId="0">
    <xmlCellPr id="729" uniqueName="_Report_Observations_BIL.PAS.VKE.KOV_I.CHF.KAI.RLZ.T">
      <xmlPr mapId="1" xpath="/Report/Observations/BIL.PAS.VKE.KOV/I.CHF.KAI.RLZ.T" xmlDataType="double"/>
    </xmlCellPr>
  </singleXmlCell>
  <singleXmlCell id="780" r="P45" connectionId="0">
    <xmlCellPr id="780" uniqueName="_Report_Observations_BIL.PAS.FFV_I.CHF.KAI">
      <xmlPr mapId="1" xpath="/Report/Observations/BIL.PAS.FFV/I.CHF.KAI" xmlDataType="double"/>
    </xmlCellPr>
  </singleXmlCell>
  <singleXmlCell id="781" r="P46" connectionId="0">
    <xmlCellPr id="781" uniqueName="_Report_Observations_BIL.PAS.KOB_I.CHF.KAI">
      <xmlPr mapId="1" xpath="/Report/Observations/BIL.PAS.KOB/I.CHF.KAI" xmlDataType="double"/>
    </xmlCellPr>
  </singleXmlCell>
  <singleXmlCell id="782" r="P43" connectionId="0">
    <xmlCellPr id="782" uniqueName="_Report_Observations_BIL.PAS.HGE_I.CHF.KAI">
      <xmlPr mapId="1" xpath="/Report/Observations/BIL.PAS.HGE/I.CHF.KAI" xmlDataType="double"/>
    </xmlCellPr>
  </singleXmlCell>
  <singleXmlCell id="783" r="P44" connectionId="0">
    <xmlCellPr id="783" uniqueName="_Report_Observations_BIL.PAS.WBW_I.CHF.KAI">
      <xmlPr mapId="1" xpath="/Report/Observations/BIL.PAS.WBW/I.CHF.KAI" xmlDataType="double"/>
    </xmlCellPr>
  </singleXmlCell>
  <singleXmlCell id="787" r="P52" connectionId="0">
    <xmlCellPr id="787" uniqueName="_Report_Observations_BIL.PAS.AUP_I.CHF.KAI">
      <xmlPr mapId="1" xpath="/Report/Observations/BIL.PAS.AUP/I.CHF.KAI" xmlDataType="double"/>
    </xmlCellPr>
  </singleXmlCell>
  <singleXmlCell id="788" r="P53" connectionId="0">
    <xmlCellPr id="788" uniqueName="_Report_Observations_BIL.PAS.AUP.NML_I.CHF.KAI">
      <xmlPr mapId="1" xpath="/Report/Observations/BIL.PAS.AUP.NML/I.CHF.KAI" xmlDataType="double"/>
    </xmlCellPr>
  </singleXmlCell>
  <singleXmlCell id="789" r="P54" connectionId="0">
    <xmlCellPr id="789" uniqueName="_Report_Observations_BIL.PAS.TOT_I.CHF.KAI">
      <xmlPr mapId="1" xpath="/Report/Observations/BIL.PAS.TOT/I.CHF.KAI" xmlDataType="double"/>
    </xmlCellPr>
  </singleXmlCell>
  <singleXmlCell id="790" r="L27" connectionId="0">
    <xmlCellPr id="790" uniqueName="_Report_Observations_BIL.PAS.VKE.KOV_I.CHF.FUN.T.T">
      <xmlPr mapId="1" xpath="/Report/Observations/BIL.PAS.VKE.KOV/I.CHF.FUN.T.T" xmlDataType="double"/>
    </xmlCellPr>
  </singleXmlCell>
  <singleXmlCell id="791" r="L28" connectionId="0">
    <xmlCellPr id="791" uniqueName="_Report_Observations_BIL.PAS.VKE.KOV_I.CHF.FUN.ASI.T">
      <xmlPr mapId="1" xpath="/Report/Observations/BIL.PAS.VKE.KOV/I.CHF.FUN.ASI.T" xmlDataType="double"/>
    </xmlCellPr>
  </singleXmlCell>
  <singleXmlCell id="792" r="L29" connectionId="0">
    <xmlCellPr id="792" uniqueName="_Report_Observations_BIL.PAS.VKE.KOV_I.CHF.FUN.KUE.T">
      <xmlPr mapId="1" xpath="/Report/Observations/BIL.PAS.VKE.KOV/I.CHF.FUN.KUE.T" xmlDataType="double"/>
    </xmlCellPr>
  </singleXmlCell>
  <singleXmlCell id="794" r="L23" connectionId="0">
    <xmlCellPr id="794" uniqueName="_Report_Observations_BIL.PAS.VBA_I.CHF.FUN.KUE">
      <xmlPr mapId="1" xpath="/Report/Observations/BIL.PAS.VBA/I.CHF.FUN.KUE" xmlDataType="double"/>
    </xmlCellPr>
  </singleXmlCell>
  <singleXmlCell id="796" r="L24" connectionId="0">
    <xmlCellPr id="796" uniqueName="_Report_Observations_BIL.PAS.VBA_I.CHF.FUN.RLZ">
      <xmlPr mapId="1" xpath="/Report/Observations/BIL.PAS.VBA/I.CHF.FUN.RLZ" xmlDataType="double"/>
    </xmlCellPr>
  </singleXmlCell>
  <singleXmlCell id="798" r="L25" connectionId="0">
    <xmlCellPr id="798" uniqueName="_Report_Observations_BIL.PAS.WFG_I.CHF.FUN">
      <xmlPr mapId="1" xpath="/Report/Observations/BIL.PAS.WFG/I.CHF.FUN" xmlDataType="double"/>
    </xmlCellPr>
  </singleXmlCell>
  <singleXmlCell id="800" r="L26" connectionId="0">
    <xmlCellPr id="800" uniqueName="_Report_Observations_BIL.PAS.VKE_I.CHF.FUN">
      <xmlPr mapId="1" xpath="/Report/Observations/BIL.PAS.VKE/I.CHF.FUN" xmlDataType="double"/>
    </xmlCellPr>
  </singleXmlCell>
  <singleXmlCell id="804" r="L21" connectionId="0">
    <xmlCellPr id="804" uniqueName="_Report_Observations_BIL.PAS.VBA_I.CHF.FUN.T">
      <xmlPr mapId="1" xpath="/Report/Observations/BIL.PAS.VBA/I.CHF.FUN.T" xmlDataType="double"/>
    </xmlCellPr>
  </singleXmlCell>
  <singleXmlCell id="806" r="L22" connectionId="0">
    <xmlCellPr id="806" uniqueName="_Report_Observations_BIL.PAS.VBA_I.CHF.FUN.ASI">
      <xmlPr mapId="1" xpath="/Report/Observations/BIL.PAS.VBA/I.CHF.FUN.ASI" xmlDataType="double"/>
    </xmlCellPr>
  </singleXmlCell>
  <singleXmlCell id="816" r="L38" connectionId="0">
    <xmlCellPr id="816" uniqueName="_Report_Observations_BIL.PAS.VKE.KOV_I.CHF.FUN.U5J.T">
      <xmlPr mapId="1" xpath="/Report/Observations/BIL.PAS.VKE.KOV/I.CHF.FUN.U5J.T" xmlDataType="double"/>
    </xmlCellPr>
  </singleXmlCell>
  <singleXmlCell id="817" r="L39" connectionId="0">
    <xmlCellPr id="817" uniqueName="_Report_Observations_BIL.PAS.VKE.KOV.GMP_I.CHF.FUN">
      <xmlPr mapId="1" xpath="/Report/Observations/BIL.PAS.VKE.KOV.GMP/I.CHF.FUN" xmlDataType="double"/>
    </xmlCellPr>
  </singleXmlCell>
  <singleXmlCell id="819" r="L34" connectionId="0">
    <xmlCellPr id="819" uniqueName="_Report_Observations_BIL.PAS.VKE.KOV_I.CHF.FUN.B1M.T">
      <xmlPr mapId="1" xpath="/Report/Observations/BIL.PAS.VKE.KOV/I.CHF.FUN.B1M.T" xmlDataType="double"/>
    </xmlCellPr>
  </singleXmlCell>
  <singleXmlCell id="820" r="L35" connectionId="0">
    <xmlCellPr id="820" uniqueName="_Report_Observations_BIL.PAS.VKE.KOV_I.CHF.FUN.M13.T">
      <xmlPr mapId="1" xpath="/Report/Observations/BIL.PAS.VKE.KOV/I.CHF.FUN.M13.T" xmlDataType="double"/>
    </xmlCellPr>
  </singleXmlCell>
  <singleXmlCell id="822" r="L36" connectionId="0">
    <xmlCellPr id="822" uniqueName="_Report_Observations_BIL.PAS.VKE.KOV_I.CHF.FUN.M31.T">
      <xmlPr mapId="1" xpath="/Report/Observations/BIL.PAS.VKE.KOV/I.CHF.FUN.M31.T" xmlDataType="double"/>
    </xmlCellPr>
  </singleXmlCell>
  <singleXmlCell id="824" r="L37" connectionId="0">
    <xmlCellPr id="824" uniqueName="_Report_Observations_BIL.PAS.VKE.KOV_I.CHF.FUN.J15.T">
      <xmlPr mapId="1" xpath="/Report/Observations/BIL.PAS.VKE.KOV/I.CHF.FUN.J15.T" xmlDataType="double"/>
    </xmlCellPr>
  </singleXmlCell>
  <singleXmlCell id="827" r="L30" connectionId="0">
    <xmlCellPr id="827" uniqueName="_Report_Observations_BIL.PAS.VKE.KOV_I.CHF.FUN.KUE.UEB">
      <xmlPr mapId="1" xpath="/Report/Observations/BIL.PAS.VKE.KOV/I.CHF.FUN.KUE.UEB" xmlDataType="double"/>
    </xmlCellPr>
  </singleXmlCell>
  <singleXmlCell id="830" r="L31" connectionId="0">
    <xmlCellPr id="830" uniqueName="_Report_Observations_BIL.PAS.VKE.KOV_I.CHF.FUN.KUE.NUE">
      <xmlPr mapId="1" xpath="/Report/Observations/BIL.PAS.VKE.KOV/I.CHF.FUN.KUE.NUE" xmlDataType="double"/>
    </xmlCellPr>
  </singleXmlCell>
  <singleXmlCell id="833" r="L32" connectionId="0">
    <xmlCellPr id="833" uniqueName="_Report_Observations_BIL.PAS.VKE.KOV.CAG_I.CHF.FUN.KUE.NUE">
      <xmlPr mapId="1" xpath="/Report/Observations/BIL.PAS.VKE.KOV.CAG/I.CHF.FUN.KUE.NUE" xmlDataType="double"/>
    </xmlCellPr>
  </singleXmlCell>
  <singleXmlCell id="836" r="L33" connectionId="0">
    <xmlCellPr id="836" uniqueName="_Report_Observations_BIL.PAS.VKE.KOV_I.CHF.FUN.RLZ.T">
      <xmlPr mapId="1" xpath="/Report/Observations/BIL.PAS.VKE.KOV/I.CHF.FUN.RLZ.T" xmlDataType="double"/>
    </xmlCellPr>
  </singleXmlCell>
  <singleXmlCell id="932" r="L45" connectionId="0">
    <xmlCellPr id="932" uniqueName="_Report_Observations_BIL.PAS.FFV_I.CHF.FUN">
      <xmlPr mapId="1" xpath="/Report/Observations/BIL.PAS.FFV/I.CHF.FUN" xmlDataType="double"/>
    </xmlCellPr>
  </singleXmlCell>
  <singleXmlCell id="933" r="L46" connectionId="0">
    <xmlCellPr id="933" uniqueName="_Report_Observations_BIL.PAS.KOB_I.CHF.FUN">
      <xmlPr mapId="1" xpath="/Report/Observations/BIL.PAS.KOB/I.CHF.FUN" xmlDataType="double"/>
    </xmlCellPr>
  </singleXmlCell>
  <singleXmlCell id="934" r="L47" connectionId="0">
    <xmlCellPr id="934" uniqueName="_Report_Observations_BIL.PAS.APF_I.CHF.FUN">
      <xmlPr mapId="1" xpath="/Report/Observations/BIL.PAS.APF/I.CHF.FUN" xmlDataType="double"/>
    </xmlCellPr>
  </singleXmlCell>
  <singleXmlCell id="935" r="L43" connectionId="0">
    <xmlCellPr id="935" uniqueName="_Report_Observations_BIL.PAS.HGE_I.CHF.FUN">
      <xmlPr mapId="1" xpath="/Report/Observations/BIL.PAS.HGE/I.CHF.FUN" xmlDataType="double"/>
    </xmlCellPr>
  </singleXmlCell>
  <singleXmlCell id="936" r="L44" connectionId="0">
    <xmlCellPr id="936" uniqueName="_Report_Observations_BIL.PAS.WBW_I.CHF.FUN">
      <xmlPr mapId="1" xpath="/Report/Observations/BIL.PAS.WBW/I.CHF.FUN" xmlDataType="double"/>
    </xmlCellPr>
  </singleXmlCell>
  <singleXmlCell id="944" r="L52" connectionId="0">
    <xmlCellPr id="944" uniqueName="_Report_Observations_BIL.PAS.AUP_I.CHF.FUN">
      <xmlPr mapId="1" xpath="/Report/Observations/BIL.PAS.AUP/I.CHF.FUN" xmlDataType="double"/>
    </xmlCellPr>
  </singleXmlCell>
  <singleXmlCell id="945" r="L53" connectionId="0">
    <xmlCellPr id="945" uniqueName="_Report_Observations_BIL.PAS.AUP.NML_I.CHF.FUN">
      <xmlPr mapId="1" xpath="/Report/Observations/BIL.PAS.AUP.NML/I.CHF.FUN" xmlDataType="double"/>
    </xmlCellPr>
  </singleXmlCell>
  <singleXmlCell id="946" r="L54" connectionId="0">
    <xmlCellPr id="946" uniqueName="_Report_Observations_BIL.PAS.TOT_I.CHF.FUN">
      <xmlPr mapId="1" xpath="/Report/Observations/BIL.PAS.TOT/I.CHF.FUN" xmlDataType="double"/>
    </xmlCellPr>
  </singleXmlCell>
  <singleXmlCell id="947" r="L50" connectionId="0">
    <xmlCellPr id="947" uniqueName="_Report_Observations_BIL.PAS.APF.DPZ_I.CHF.FUN">
      <xmlPr mapId="1" xpath="/Report/Observations/BIL.PAS.APF.DPZ/I.CHF.FUN" xmlDataType="double"/>
    </xmlCellPr>
  </singleXmlCell>
  <singleXmlCell id="948" r="L51" connectionId="0">
    <xmlCellPr id="948" uniqueName="_Report_Observations_BIL.PAS.APF.DEZ_I.CHF.FUN">
      <xmlPr mapId="1" xpath="/Report/Observations/BIL.PAS.APF.DEZ/I.CHF.FUN" xmlDataType="double"/>
    </xmlCellPr>
  </singleXmlCell>
  <singleXmlCell id="951" r="Y44" connectionId="0">
    <xmlCellPr id="951" uniqueName="_Report_Observations_BIL.PAS.WBW_I.CHF.PHA">
      <xmlPr mapId="1" xpath="/Report/Observations/BIL.PAS.WBW/I.CHF.PHA" xmlDataType="double"/>
    </xmlCellPr>
  </singleXmlCell>
  <singleXmlCell id="952" r="Y45" connectionId="0">
    <xmlCellPr id="952" uniqueName="_Report_Observations_BIL.PAS.FFV_I.CHF.PHA">
      <xmlPr mapId="1" xpath="/Report/Observations/BIL.PAS.FFV/I.CHF.PHA" xmlDataType="double"/>
    </xmlCellPr>
  </singleXmlCell>
  <singleXmlCell id="954" r="Y46" connectionId="0">
    <xmlCellPr id="954" uniqueName="_Report_Observations_BIL.PAS.KOB_I.CHF.PHA">
      <xmlPr mapId="1" xpath="/Report/Observations/BIL.PAS.KOB/I.CHF.PHA" xmlDataType="double"/>
    </xmlCellPr>
  </singleXmlCell>
  <singleXmlCell id="956" r="Y40" connectionId="0">
    <xmlCellPr id="956" uniqueName="_Report_Observations_BIL.PAS.VKE.GVG_I.CHF.PHA">
      <xmlPr mapId="1" xpath="/Report/Observations/BIL.PAS.VKE.GVG/I.CHF.PHA" xmlDataType="double"/>
    </xmlCellPr>
  </singleXmlCell>
  <singleXmlCell id="958" r="Y41" connectionId="0">
    <xmlCellPr id="958" uniqueName="_Report_Observations_BIL.PAS.VKE.GVG.F2S_I.CHF.PHA">
      <xmlPr mapId="1" xpath="/Report/Observations/BIL.PAS.VKE.GVG.F2S/I.CHF.PHA" xmlDataType="double"/>
    </xmlCellPr>
  </singleXmlCell>
  <singleXmlCell id="959" r="Y42" connectionId="0">
    <xmlCellPr id="959" uniqueName="_Report_Observations_BIL.PAS.VKE.GVG.S3A_I.CHF.PHA">
      <xmlPr mapId="1" xpath="/Report/Observations/BIL.PAS.VKE.GVG.S3A/I.CHF.PHA" xmlDataType="double"/>
    </xmlCellPr>
  </singleXmlCell>
  <singleXmlCell id="960" r="Y43" connectionId="0">
    <xmlCellPr id="960" uniqueName="_Report_Observations_BIL.PAS.HGE_I.CHF.PHA">
      <xmlPr mapId="1" xpath="/Report/Observations/BIL.PAS.HGE/I.CHF.PHA" xmlDataType="double"/>
    </xmlCellPr>
  </singleXmlCell>
  <singleXmlCell id="973" r="Y52" connectionId="0">
    <xmlCellPr id="973" uniqueName="_Report_Observations_BIL.PAS.AUP_I.CHF.PHA">
      <xmlPr mapId="1" xpath="/Report/Observations/BIL.PAS.AUP/I.CHF.PHA" xmlDataType="double"/>
    </xmlCellPr>
  </singleXmlCell>
  <singleXmlCell id="975" r="Y53" connectionId="0">
    <xmlCellPr id="975" uniqueName="_Report_Observations_BIL.PAS.AUP.NML_I.CHF.PHA">
      <xmlPr mapId="1" xpath="/Report/Observations/BIL.PAS.AUP.NML/I.CHF.PHA" xmlDataType="double"/>
    </xmlCellPr>
  </singleXmlCell>
  <singleXmlCell id="977" r="Y54" connectionId="0">
    <xmlCellPr id="977" uniqueName="_Report_Observations_BIL.PAS.TOT_I.CHF.PHA">
      <xmlPr mapId="1" xpath="/Report/Observations/BIL.PAS.TOT/I.CHF.PHA" xmlDataType="double"/>
    </xmlCellPr>
  </singleXmlCell>
  <singleXmlCell id="986" r="Y26" connectionId="0">
    <xmlCellPr id="986" uniqueName="_Report_Observations_BIL.PAS.VKE_I.CHF.PHA">
      <xmlPr mapId="1" xpath="/Report/Observations/BIL.PAS.VKE/I.CHF.PHA" xmlDataType="double"/>
    </xmlCellPr>
  </singleXmlCell>
  <singleXmlCell id="987" r="Y27" connectionId="0">
    <xmlCellPr id="987" uniqueName="_Report_Observations_BIL.PAS.VKE.KOV_I.CHF.PHA.T.T">
      <xmlPr mapId="1" xpath="/Report/Observations/BIL.PAS.VKE.KOV/I.CHF.PHA.T.T" xmlDataType="double"/>
    </xmlCellPr>
  </singleXmlCell>
  <singleXmlCell id="988" r="Y28" connectionId="0">
    <xmlCellPr id="988" uniqueName="_Report_Observations_BIL.PAS.VKE.KOV_I.CHF.PHA.ASI.T">
      <xmlPr mapId="1" xpath="/Report/Observations/BIL.PAS.VKE.KOV/I.CHF.PHA.ASI.T" xmlDataType="double"/>
    </xmlCellPr>
  </singleXmlCell>
  <singleXmlCell id="990" r="Y29" connectionId="0">
    <xmlCellPr id="990" uniqueName="_Report_Observations_BIL.PAS.VKE.KOV_I.CHF.PHA.KUE.T">
      <xmlPr mapId="1" xpath="/Report/Observations/BIL.PAS.VKE.KOV/I.CHF.PHA.KUE.T" xmlDataType="double"/>
    </xmlCellPr>
  </singleXmlCell>
  <singleXmlCell id="991" r="Y25" connectionId="0">
    <xmlCellPr id="991" uniqueName="_Report_Observations_BIL.PAS.WFG_I.CHF.PHA">
      <xmlPr mapId="1" xpath="/Report/Observations/BIL.PAS.WFG/I.CHF.PHA" xmlDataType="double"/>
    </xmlCellPr>
  </singleXmlCell>
  <singleXmlCell id="994" r="Y37" connectionId="0">
    <xmlCellPr id="994" uniqueName="_Report_Observations_BIL.PAS.VKE.KOV_I.CHF.PHA.J15.T">
      <xmlPr mapId="1" xpath="/Report/Observations/BIL.PAS.VKE.KOV/I.CHF.PHA.J15.T" xmlDataType="double"/>
    </xmlCellPr>
  </singleXmlCell>
  <singleXmlCell id="996" r="Y38" connectionId="0">
    <xmlCellPr id="996" uniqueName="_Report_Observations_BIL.PAS.VKE.KOV_I.CHF.PHA.U5J.T">
      <xmlPr mapId="1" xpath="/Report/Observations/BIL.PAS.VKE.KOV/I.CHF.PHA.U5J.T" xmlDataType="double"/>
    </xmlCellPr>
  </singleXmlCell>
  <singleXmlCell id="998" r="Y39" connectionId="0">
    <xmlCellPr id="998" uniqueName="_Report_Observations_BIL.PAS.VKE.KOV.GMP_I.CHF.PHA">
      <xmlPr mapId="1" xpath="/Report/Observations/BIL.PAS.VKE.KOV.GMP/I.CHF.PHA" xmlDataType="double"/>
    </xmlCellPr>
  </singleXmlCell>
  <singleXmlCell id="1000" r="Y33" connectionId="0">
    <xmlCellPr id="1000" uniqueName="_Report_Observations_BIL.PAS.VKE.KOV_I.CHF.PHA.RLZ.T">
      <xmlPr mapId="1" xpath="/Report/Observations/BIL.PAS.VKE.KOV/I.CHF.PHA.RLZ.T" xmlDataType="double"/>
    </xmlCellPr>
  </singleXmlCell>
  <singleXmlCell id="1001" r="Y34" connectionId="0">
    <xmlCellPr id="1001" uniqueName="_Report_Observations_BIL.PAS.VKE.KOV_I.CHF.PHA.B1M.T">
      <xmlPr mapId="1" xpath="/Report/Observations/BIL.PAS.VKE.KOV/I.CHF.PHA.B1M.T" xmlDataType="double"/>
    </xmlCellPr>
  </singleXmlCell>
  <singleXmlCell id="1002" r="Y35" connectionId="0">
    <xmlCellPr id="1002" uniqueName="_Report_Observations_BIL.PAS.VKE.KOV_I.CHF.PHA.M13.T">
      <xmlPr mapId="1" xpath="/Report/Observations/BIL.PAS.VKE.KOV/I.CHF.PHA.M13.T" xmlDataType="double"/>
    </xmlCellPr>
  </singleXmlCell>
  <singleXmlCell id="1003" r="Y36" connectionId="0">
    <xmlCellPr id="1003" uniqueName="_Report_Observations_BIL.PAS.VKE.KOV_I.CHF.PHA.M31.T">
      <xmlPr mapId="1" xpath="/Report/Observations/BIL.PAS.VKE.KOV/I.CHF.PHA.M31.T" xmlDataType="double"/>
    </xmlCellPr>
  </singleXmlCell>
  <singleXmlCell id="1004" r="Y30" connectionId="0">
    <xmlCellPr id="1004" uniqueName="_Report_Observations_BIL.PAS.VKE.KOV_I.CHF.PHA.KUE.UEB">
      <xmlPr mapId="1" xpath="/Report/Observations/BIL.PAS.VKE.KOV/I.CHF.PHA.KUE.UEB" xmlDataType="double"/>
    </xmlCellPr>
  </singleXmlCell>
  <singleXmlCell id="1005" r="Y31" connectionId="0">
    <xmlCellPr id="1005" uniqueName="_Report_Observations_BIL.PAS.VKE.KOV_I.CHF.PHA.KUE.NUE">
      <xmlPr mapId="1" xpath="/Report/Observations/BIL.PAS.VKE.KOV/I.CHF.PHA.KUE.NUE" xmlDataType="double"/>
    </xmlCellPr>
  </singleXmlCell>
  <singleXmlCell id="1006" r="Y32" connectionId="0">
    <xmlCellPr id="1006" uniqueName="_Report_Observations_BIL.PAS.VKE.KOV.CAG_I.CHF.PHA.KUE.NUE">
      <xmlPr mapId="1" xpath="/Report/Observations/BIL.PAS.VKE.KOV.CAG/I.CHF.PHA.KUE.NUE" xmlDataType="double"/>
    </xmlCellPr>
  </singleXmlCell>
  <singleXmlCell id="1039" r="U44" connectionId="0">
    <xmlCellPr id="1039" uniqueName="_Report_Observations_BIL.PAS.WBW_I.CHF.BUN">
      <xmlPr mapId="1" xpath="/Report/Observations/BIL.PAS.WBW/I.CHF.BUN" xmlDataType="double"/>
    </xmlCellPr>
  </singleXmlCell>
  <singleXmlCell id="1040" r="U45" connectionId="0">
    <xmlCellPr id="1040" uniqueName="_Report_Observations_BIL.PAS.FFV_I.CHF.BUN">
      <xmlPr mapId="1" xpath="/Report/Observations/BIL.PAS.FFV/I.CHF.BUN" xmlDataType="double"/>
    </xmlCellPr>
  </singleXmlCell>
  <singleXmlCell id="1041" r="U46" connectionId="0">
    <xmlCellPr id="1041" uniqueName="_Report_Observations_BIL.PAS.KOB_I.CHF.BUN">
      <xmlPr mapId="1" xpath="/Report/Observations/BIL.PAS.KOB/I.CHF.BUN" xmlDataType="double"/>
    </xmlCellPr>
  </singleXmlCell>
  <singleXmlCell id="1042" r="U43" connectionId="0">
    <xmlCellPr id="1042" uniqueName="_Report_Observations_BIL.PAS.HGE_I.CHF.BUN">
      <xmlPr mapId="1" xpath="/Report/Observations/BIL.PAS.HGE/I.CHF.BUN" xmlDataType="double"/>
    </xmlCellPr>
  </singleXmlCell>
  <singleXmlCell id="1056" r="U52" connectionId="0">
    <xmlCellPr id="1056" uniqueName="_Report_Observations_BIL.PAS.AUP_I.CHF.BUN">
      <xmlPr mapId="1" xpath="/Report/Observations/BIL.PAS.AUP/I.CHF.BUN" xmlDataType="double"/>
    </xmlCellPr>
  </singleXmlCell>
  <singleXmlCell id="1057" r="U53" connectionId="0">
    <xmlCellPr id="1057" uniqueName="_Report_Observations_BIL.PAS.AUP.NML_I.CHF.BUN">
      <xmlPr mapId="1" xpath="/Report/Observations/BIL.PAS.AUP.NML/I.CHF.BUN" xmlDataType="double"/>
    </xmlCellPr>
  </singleXmlCell>
  <singleXmlCell id="1058" r="U54" connectionId="0">
    <xmlCellPr id="1058" uniqueName="_Report_Observations_BIL.PAS.TOT_I.CHF.BUN">
      <xmlPr mapId="1" xpath="/Report/Observations/BIL.PAS.TOT/I.CHF.BUN" xmlDataType="double"/>
    </xmlCellPr>
  </singleXmlCell>
  <singleXmlCell id="1063" r="U26" connectionId="0">
    <xmlCellPr id="1063" uniqueName="_Report_Observations_BIL.PAS.VKE_I.CHF.BUN">
      <xmlPr mapId="1" xpath="/Report/Observations/BIL.PAS.VKE/I.CHF.BUN" xmlDataType="double"/>
    </xmlCellPr>
  </singleXmlCell>
  <singleXmlCell id="1064" r="U27" connectionId="0">
    <xmlCellPr id="1064" uniqueName="_Report_Observations_BIL.PAS.VKE.KOV_I.CHF.BUN.T.T">
      <xmlPr mapId="1" xpath="/Report/Observations/BIL.PAS.VKE.KOV/I.CHF.BUN.T.T" xmlDataType="double"/>
    </xmlCellPr>
  </singleXmlCell>
  <singleXmlCell id="1065" r="U28" connectionId="0">
    <xmlCellPr id="1065" uniqueName="_Report_Observations_BIL.PAS.VKE.KOV_I.CHF.BUN.ASI.T">
      <xmlPr mapId="1" xpath="/Report/Observations/BIL.PAS.VKE.KOV/I.CHF.BUN.ASI.T" xmlDataType="double"/>
    </xmlCellPr>
  </singleXmlCell>
  <singleXmlCell id="1066" r="U29" connectionId="0">
    <xmlCellPr id="1066" uniqueName="_Report_Observations_BIL.PAS.VKE.KOV_I.CHF.BUN.KUE.T">
      <xmlPr mapId="1" xpath="/Report/Observations/BIL.PAS.VKE.KOV/I.CHF.BUN.KUE.T" xmlDataType="double"/>
    </xmlCellPr>
  </singleXmlCell>
  <singleXmlCell id="1067" r="U25" connectionId="0">
    <xmlCellPr id="1067" uniqueName="_Report_Observations_BIL.PAS.WFG_I.CHF.BUN">
      <xmlPr mapId="1" xpath="/Report/Observations/BIL.PAS.WFG/I.CHF.BUN" xmlDataType="double"/>
    </xmlCellPr>
  </singleXmlCell>
  <singleXmlCell id="1068" r="U37" connectionId="0">
    <xmlCellPr id="1068" uniqueName="_Report_Observations_BIL.PAS.VKE.KOV_I.CHF.BUN.J15.T">
      <xmlPr mapId="1" xpath="/Report/Observations/BIL.PAS.VKE.KOV/I.CHF.BUN.J15.T" xmlDataType="double"/>
    </xmlCellPr>
  </singleXmlCell>
  <singleXmlCell id="1069" r="U38" connectionId="0">
    <xmlCellPr id="1069" uniqueName="_Report_Observations_BIL.PAS.VKE.KOV_I.CHF.BUN.U5J.T">
      <xmlPr mapId="1" xpath="/Report/Observations/BIL.PAS.VKE.KOV/I.CHF.BUN.U5J.T" xmlDataType="double"/>
    </xmlCellPr>
  </singleXmlCell>
  <singleXmlCell id="1070" r="U39" connectionId="0">
    <xmlCellPr id="1070" uniqueName="_Report_Observations_BIL.PAS.VKE.KOV.GMP_I.CHF.BUN">
      <xmlPr mapId="1" xpath="/Report/Observations/BIL.PAS.VKE.KOV.GMP/I.CHF.BUN" xmlDataType="double"/>
    </xmlCellPr>
  </singleXmlCell>
  <singleXmlCell id="1071" r="U33" connectionId="0">
    <xmlCellPr id="1071" uniqueName="_Report_Observations_BIL.PAS.VKE.KOV_I.CHF.BUN.RLZ.T">
      <xmlPr mapId="1" xpath="/Report/Observations/BIL.PAS.VKE.KOV/I.CHF.BUN.RLZ.T" xmlDataType="double"/>
    </xmlCellPr>
  </singleXmlCell>
  <singleXmlCell id="1072" r="U34" connectionId="0">
    <xmlCellPr id="1072" uniqueName="_Report_Observations_BIL.PAS.VKE.KOV_I.CHF.BUN.B1M.T">
      <xmlPr mapId="1" xpath="/Report/Observations/BIL.PAS.VKE.KOV/I.CHF.BUN.B1M.T" xmlDataType="double"/>
    </xmlCellPr>
  </singleXmlCell>
  <singleXmlCell id="1073" r="U35" connectionId="0">
    <xmlCellPr id="1073" uniqueName="_Report_Observations_BIL.PAS.VKE.KOV_I.CHF.BUN.M13.T">
      <xmlPr mapId="1" xpath="/Report/Observations/BIL.PAS.VKE.KOV/I.CHF.BUN.M13.T" xmlDataType="double"/>
    </xmlCellPr>
  </singleXmlCell>
  <singleXmlCell id="1074" r="U36" connectionId="0">
    <xmlCellPr id="1074" uniqueName="_Report_Observations_BIL.PAS.VKE.KOV_I.CHF.BUN.M31.T">
      <xmlPr mapId="1" xpath="/Report/Observations/BIL.PAS.VKE.KOV/I.CHF.BUN.M31.T" xmlDataType="double"/>
    </xmlCellPr>
  </singleXmlCell>
  <singleXmlCell id="1075" r="U30" connectionId="0">
    <xmlCellPr id="1075" uniqueName="_Report_Observations_BIL.PAS.VKE.KOV_I.CHF.BUN.KUE.UEB">
      <xmlPr mapId="1" xpath="/Report/Observations/BIL.PAS.VKE.KOV/I.CHF.BUN.KUE.UEB" xmlDataType="double"/>
    </xmlCellPr>
  </singleXmlCell>
  <singleXmlCell id="1076" r="U31" connectionId="0">
    <xmlCellPr id="1076" uniqueName="_Report_Observations_BIL.PAS.VKE.KOV_I.CHF.BUN.KUE.NUE">
      <xmlPr mapId="1" xpath="/Report/Observations/BIL.PAS.VKE.KOV/I.CHF.BUN.KUE.NUE" xmlDataType="double"/>
    </xmlCellPr>
  </singleXmlCell>
  <singleXmlCell id="1077" r="U32" connectionId="0">
    <xmlCellPr id="1077" uniqueName="_Report_Observations_BIL.PAS.VKE.KOV.CAG_I.CHF.BUN.KUE.NUE">
      <xmlPr mapId="1" xpath="/Report/Observations/BIL.PAS.VKE.KOV.CAG/I.CHF.BUN.KUE.NUE" xmlDataType="double"/>
    </xmlCellPr>
  </singleXmlCell>
  <singleXmlCell id="1124" r="Q44" connectionId="0">
    <xmlCellPr id="1124" uniqueName="_Report_Observations_BIL.PAS.WBW_I.CHF.VPK">
      <xmlPr mapId="1" xpath="/Report/Observations/BIL.PAS.WBW/I.CHF.VPK" xmlDataType="double"/>
    </xmlCellPr>
  </singleXmlCell>
  <singleXmlCell id="1126" r="Q45" connectionId="0">
    <xmlCellPr id="1126" uniqueName="_Report_Observations_BIL.PAS.FFV_I.CHF.VPK">
      <xmlPr mapId="1" xpath="/Report/Observations/BIL.PAS.FFV/I.CHF.VPK" xmlDataType="double"/>
    </xmlCellPr>
  </singleXmlCell>
  <singleXmlCell id="1128" r="Q46" connectionId="0">
    <xmlCellPr id="1128" uniqueName="_Report_Observations_BIL.PAS.KOB_I.CHF.VPK">
      <xmlPr mapId="1" xpath="/Report/Observations/BIL.PAS.KOB/I.CHF.VPK" xmlDataType="double"/>
    </xmlCellPr>
  </singleXmlCell>
  <singleXmlCell id="1132" r="Q43" connectionId="0">
    <xmlCellPr id="1132" uniqueName="_Report_Observations_BIL.PAS.HGE_I.CHF.VPK">
      <xmlPr mapId="1" xpath="/Report/Observations/BIL.PAS.HGE/I.CHF.VPK" xmlDataType="double"/>
    </xmlCellPr>
  </singleXmlCell>
  <singleXmlCell id="1136" r="Q52" connectionId="0">
    <xmlCellPr id="1136" uniqueName="_Report_Observations_BIL.PAS.AUP_I.CHF.VPK">
      <xmlPr mapId="1" xpath="/Report/Observations/BIL.PAS.AUP/I.CHF.VPK" xmlDataType="double"/>
    </xmlCellPr>
  </singleXmlCell>
  <singleXmlCell id="1137" r="Q53" connectionId="0">
    <xmlCellPr id="1137" uniqueName="_Report_Observations_BIL.PAS.AUP.NML_I.CHF.VPK">
      <xmlPr mapId="1" xpath="/Report/Observations/BIL.PAS.AUP.NML/I.CHF.VPK" xmlDataType="double"/>
    </xmlCellPr>
  </singleXmlCell>
  <singleXmlCell id="1138" r="Q54" connectionId="0">
    <xmlCellPr id="1138" uniqueName="_Report_Observations_BIL.PAS.TOT_I.CHF.VPK">
      <xmlPr mapId="1" xpath="/Report/Observations/BIL.PAS.TOT/I.CHF.VPK" xmlDataType="double"/>
    </xmlCellPr>
  </singleXmlCell>
  <singleXmlCell id="1139" r="Q26" connectionId="0">
    <xmlCellPr id="1139" uniqueName="_Report_Observations_BIL.PAS.VKE_I.CHF.VPK">
      <xmlPr mapId="1" xpath="/Report/Observations/BIL.PAS.VKE/I.CHF.VPK" xmlDataType="double"/>
    </xmlCellPr>
  </singleXmlCell>
  <singleXmlCell id="1141" r="Q27" connectionId="0">
    <xmlCellPr id="1141" uniqueName="_Report_Observations_BIL.PAS.VKE.KOV_I.CHF.VPK.T.T">
      <xmlPr mapId="1" xpath="/Report/Observations/BIL.PAS.VKE.KOV/I.CHF.VPK.T.T" xmlDataType="double"/>
    </xmlCellPr>
  </singleXmlCell>
  <singleXmlCell id="1142" r="Q28" connectionId="0">
    <xmlCellPr id="1142" uniqueName="_Report_Observations_BIL.PAS.VKE.KOV_I.CHF.VPK.ASI.T">
      <xmlPr mapId="1" xpath="/Report/Observations/BIL.PAS.VKE.KOV/I.CHF.VPK.ASI.T" xmlDataType="double"/>
    </xmlCellPr>
  </singleXmlCell>
  <singleXmlCell id="1143" r="Q29" connectionId="0">
    <xmlCellPr id="1143" uniqueName="_Report_Observations_BIL.PAS.VKE.KOV_I.CHF.VPK.KUE.T">
      <xmlPr mapId="1" xpath="/Report/Observations/BIL.PAS.VKE.KOV/I.CHF.VPK.KUE.T" xmlDataType="double"/>
    </xmlCellPr>
  </singleXmlCell>
  <singleXmlCell id="1147" r="Q25" connectionId="0">
    <xmlCellPr id="1147" uniqueName="_Report_Observations_BIL.PAS.WFG_I.CHF.VPK">
      <xmlPr mapId="1" xpath="/Report/Observations/BIL.PAS.WFG/I.CHF.VPK" xmlDataType="double"/>
    </xmlCellPr>
  </singleXmlCell>
  <singleXmlCell id="1152" r="Q37" connectionId="0">
    <xmlCellPr id="1152" uniqueName="_Report_Observations_BIL.PAS.VKE.KOV_I.CHF.VPK.J15.T">
      <xmlPr mapId="1" xpath="/Report/Observations/BIL.PAS.VKE.KOV/I.CHF.VPK.J15.T" xmlDataType="double"/>
    </xmlCellPr>
  </singleXmlCell>
  <singleXmlCell id="1154" r="Q38" connectionId="0">
    <xmlCellPr id="1154" uniqueName="_Report_Observations_BIL.PAS.VKE.KOV_I.CHF.VPK.U5J.T">
      <xmlPr mapId="1" xpath="/Report/Observations/BIL.PAS.VKE.KOV/I.CHF.VPK.U5J.T" xmlDataType="double"/>
    </xmlCellPr>
  </singleXmlCell>
  <singleXmlCell id="1155" r="Q39" connectionId="0">
    <xmlCellPr id="1155" uniqueName="_Report_Observations_BIL.PAS.VKE.KOV.GMP_I.CHF.VPK">
      <xmlPr mapId="1" xpath="/Report/Observations/BIL.PAS.VKE.KOV.GMP/I.CHF.VPK" xmlDataType="double"/>
    </xmlCellPr>
  </singleXmlCell>
  <singleXmlCell id="1156" r="Q33" connectionId="0">
    <xmlCellPr id="1156" uniqueName="_Report_Observations_BIL.PAS.VKE.KOV_I.CHF.VPK.RLZ.T">
      <xmlPr mapId="1" xpath="/Report/Observations/BIL.PAS.VKE.KOV/I.CHF.VPK.RLZ.T" xmlDataType="double"/>
    </xmlCellPr>
  </singleXmlCell>
  <singleXmlCell id="1158" r="Q34" connectionId="0">
    <xmlCellPr id="1158" uniqueName="_Report_Observations_BIL.PAS.VKE.KOV_I.CHF.VPK.B1M.T">
      <xmlPr mapId="1" xpath="/Report/Observations/BIL.PAS.VKE.KOV/I.CHF.VPK.B1M.T" xmlDataType="double"/>
    </xmlCellPr>
  </singleXmlCell>
  <singleXmlCell id="1160" r="Q35" connectionId="0">
    <xmlCellPr id="1160" uniqueName="_Report_Observations_BIL.PAS.VKE.KOV_I.CHF.VPK.M13.T">
      <xmlPr mapId="1" xpath="/Report/Observations/BIL.PAS.VKE.KOV/I.CHF.VPK.M13.T" xmlDataType="double"/>
    </xmlCellPr>
  </singleXmlCell>
  <singleXmlCell id="1161" r="Q36" connectionId="0">
    <xmlCellPr id="1161" uniqueName="_Report_Observations_BIL.PAS.VKE.KOV_I.CHF.VPK.M31.T">
      <xmlPr mapId="1" xpath="/Report/Observations/BIL.PAS.VKE.KOV/I.CHF.VPK.M31.T" xmlDataType="double"/>
    </xmlCellPr>
  </singleXmlCell>
  <singleXmlCell id="1163" r="Q30" connectionId="0">
    <xmlCellPr id="1163" uniqueName="_Report_Observations_BIL.PAS.VKE.KOV_I.CHF.VPK.KUE.UEB">
      <xmlPr mapId="1" xpath="/Report/Observations/BIL.PAS.VKE.KOV/I.CHF.VPK.KUE.UEB" xmlDataType="double"/>
    </xmlCellPr>
  </singleXmlCell>
  <singleXmlCell id="1165" r="Q31" connectionId="0">
    <xmlCellPr id="1165" uniqueName="_Report_Observations_BIL.PAS.VKE.KOV_I.CHF.VPK.KUE.NUE">
      <xmlPr mapId="1" xpath="/Report/Observations/BIL.PAS.VKE.KOV/I.CHF.VPK.KUE.NUE" xmlDataType="double"/>
    </xmlCellPr>
  </singleXmlCell>
  <singleXmlCell id="1167" r="Q32" connectionId="0">
    <xmlCellPr id="1167" uniqueName="_Report_Observations_BIL.PAS.VKE.KOV.CAG_I.CHF.VPK.KUE.NUE">
      <xmlPr mapId="1" xpath="/Report/Observations/BIL.PAS.VKE.KOV.CAG/I.CHF.VPK.KUE.NUE" xmlDataType="double"/>
    </xmlCellPr>
  </singleXmlCell>
  <singleXmlCell id="1200" r="M44" connectionId="0">
    <xmlCellPr id="1200" uniqueName="_Report_Observations_BIL.PAS.WBW_I.CHF.SNB">
      <xmlPr mapId="1" xpath="/Report/Observations/BIL.PAS.WBW/I.CHF.SNB" xmlDataType="double"/>
    </xmlCellPr>
  </singleXmlCell>
  <singleXmlCell id="1201" r="M45" connectionId="0">
    <xmlCellPr id="1201" uniqueName="_Report_Observations_BIL.PAS.FFV_I.CHF.SNB">
      <xmlPr mapId="1" xpath="/Report/Observations/BIL.PAS.FFV/I.CHF.SNB" xmlDataType="double"/>
    </xmlCellPr>
  </singleXmlCell>
  <singleXmlCell id="1202" r="M46" connectionId="0">
    <xmlCellPr id="1202" uniqueName="_Report_Observations_BIL.PAS.KOB_I.CHF.SNB">
      <xmlPr mapId="1" xpath="/Report/Observations/BIL.PAS.KOB/I.CHF.SNB" xmlDataType="double"/>
    </xmlCellPr>
  </singleXmlCell>
  <singleXmlCell id="1207" r="M43" connectionId="0">
    <xmlCellPr id="1207" uniqueName="_Report_Observations_BIL.PAS.HGE_I.CHF.SNB">
      <xmlPr mapId="1" xpath="/Report/Observations/BIL.PAS.HGE/I.CHF.SNB" xmlDataType="double"/>
    </xmlCellPr>
  </singleXmlCell>
  <singleXmlCell id="1226" r="M52" connectionId="0">
    <xmlCellPr id="1226" uniqueName="_Report_Observations_BIL.PAS.AUP_I.CHF.SNB">
      <xmlPr mapId="1" xpath="/Report/Observations/BIL.PAS.AUP/I.CHF.SNB" xmlDataType="double"/>
    </xmlCellPr>
  </singleXmlCell>
  <singleXmlCell id="1227" r="M53" connectionId="0">
    <xmlCellPr id="1227" uniqueName="_Report_Observations_BIL.PAS.AUP.NML_I.CHF.SNB">
      <xmlPr mapId="1" xpath="/Report/Observations/BIL.PAS.AUP.NML/I.CHF.SNB" xmlDataType="double"/>
    </xmlCellPr>
  </singleXmlCell>
  <singleXmlCell id="1228" r="M54" connectionId="0">
    <xmlCellPr id="1228" uniqueName="_Report_Observations_BIL.PAS.TOT_I.CHF.SNB">
      <xmlPr mapId="1" xpath="/Report/Observations/BIL.PAS.TOT/I.CHF.SNB" xmlDataType="double"/>
    </xmlCellPr>
  </singleXmlCell>
  <singleXmlCell id="1237" r="M22" connectionId="0">
    <xmlCellPr id="1237" uniqueName="_Report_Observations_BIL.PAS.VBA_I.CHF.SNB.ASI">
      <xmlPr mapId="1" xpath="/Report/Observations/BIL.PAS.VBA/I.CHF.SNB.ASI" xmlDataType="double"/>
    </xmlCellPr>
  </singleXmlCell>
  <singleXmlCell id="1238" r="M23" connectionId="0">
    <xmlCellPr id="1238" uniqueName="_Report_Observations_BIL.PAS.VBA_I.CHF.SNB.KUE">
      <xmlPr mapId="1" xpath="/Report/Observations/BIL.PAS.VBA/I.CHF.SNB.KUE" xmlDataType="double"/>
    </xmlCellPr>
  </singleXmlCell>
  <singleXmlCell id="1240" r="M24" connectionId="0">
    <xmlCellPr id="1240" uniqueName="_Report_Observations_BIL.PAS.VBA_I.CHF.SNB.RLZ">
      <xmlPr mapId="1" xpath="/Report/Observations/BIL.PAS.VBA/I.CHF.SNB.RLZ" xmlDataType="double"/>
    </xmlCellPr>
  </singleXmlCell>
  <singleXmlCell id="1241" r="M25" connectionId="0">
    <xmlCellPr id="1241" uniqueName="_Report_Observations_BIL.PAS.WFG_I.CHF.SNB">
      <xmlPr mapId="1" xpath="/Report/Observations/BIL.PAS.WFG/I.CHF.SNB" xmlDataType="double"/>
    </xmlCellPr>
  </singleXmlCell>
  <singleXmlCell id="1242" r="M21" connectionId="0">
    <xmlCellPr id="1242" uniqueName="_Report_Observations_BIL.PAS.VBA_I.CHF.SNB.T">
      <xmlPr mapId="1" xpath="/Report/Observations/BIL.PAS.VBA/I.CHF.SNB.T" xmlDataType="double"/>
    </xmlCellPr>
  </singleXmlCell>
  <singleXmlCell id="1251" r="Z29" connectionId="0">
    <xmlCellPr id="1251" uniqueName="_Report_Observations_BIL.PAS.VKE.KOV_I.CHF.POE.KUE.T">
      <xmlPr mapId="1" xpath="/Report/Observations/BIL.PAS.VKE.KOV/I.CHF.POE.KUE.T" xmlDataType="double"/>
    </xmlCellPr>
  </singleXmlCell>
  <singleXmlCell id="1257" r="Z25" connectionId="0">
    <xmlCellPr id="1257" uniqueName="_Report_Observations_BIL.PAS.WFG_I.CHF.POE">
      <xmlPr mapId="1" xpath="/Report/Observations/BIL.PAS.WFG/I.CHF.POE" xmlDataType="double"/>
    </xmlCellPr>
  </singleXmlCell>
  <singleXmlCell id="1258" r="Z26" connectionId="0">
    <xmlCellPr id="1258" uniqueName="_Report_Observations_BIL.PAS.VKE_I.CHF.POE">
      <xmlPr mapId="1" xpath="/Report/Observations/BIL.PAS.VKE/I.CHF.POE" xmlDataType="double"/>
    </xmlCellPr>
  </singleXmlCell>
  <singleXmlCell id="1261" r="Z27" connectionId="0">
    <xmlCellPr id="1261" uniqueName="_Report_Observations_BIL.PAS.VKE.KOV_I.CHF.POE.T.T">
      <xmlPr mapId="1" xpath="/Report/Observations/BIL.PAS.VKE.KOV/I.CHF.POE.T.T" xmlDataType="double"/>
    </xmlCellPr>
  </singleXmlCell>
  <singleXmlCell id="1264" r="Z28" connectionId="0">
    <xmlCellPr id="1264" uniqueName="_Report_Observations_BIL.PAS.VKE.KOV_I.CHF.POE.ASI.T">
      <xmlPr mapId="1" xpath="/Report/Observations/BIL.PAS.VKE.KOV/I.CHF.POE.ASI.T" xmlDataType="double"/>
    </xmlCellPr>
  </singleXmlCell>
  <singleXmlCell id="1273" r="Z36" connectionId="0">
    <xmlCellPr id="1273" uniqueName="_Report_Observations_BIL.PAS.VKE.KOV_I.CHF.POE.M31.T">
      <xmlPr mapId="1" xpath="/Report/Observations/BIL.PAS.VKE.KOV/I.CHF.POE.M31.T" xmlDataType="double"/>
    </xmlCellPr>
  </singleXmlCell>
  <singleXmlCell id="1275" r="Z37" connectionId="0">
    <xmlCellPr id="1275" uniqueName="_Report_Observations_BIL.PAS.VKE.KOV_I.CHF.POE.J15.T">
      <xmlPr mapId="1" xpath="/Report/Observations/BIL.PAS.VKE.KOV/I.CHF.POE.J15.T" xmlDataType="double"/>
    </xmlCellPr>
  </singleXmlCell>
  <singleXmlCell id="1277" r="Z38" connectionId="0">
    <xmlCellPr id="1277" uniqueName="_Report_Observations_BIL.PAS.VKE.KOV_I.CHF.POE.U5J.T">
      <xmlPr mapId="1" xpath="/Report/Observations/BIL.PAS.VKE.KOV/I.CHF.POE.U5J.T" xmlDataType="double"/>
    </xmlCellPr>
  </singleXmlCell>
  <singleXmlCell id="1279" r="Z39" connectionId="0">
    <xmlCellPr id="1279" uniqueName="_Report_Observations_BIL.PAS.VKE.KOV.GMP_I.CHF.POE">
      <xmlPr mapId="1" xpath="/Report/Observations/BIL.PAS.VKE.KOV.GMP/I.CHF.POE" xmlDataType="double"/>
    </xmlCellPr>
  </singleXmlCell>
  <singleXmlCell id="1280" r="Z32" connectionId="0">
    <xmlCellPr id="1280" uniqueName="_Report_Observations_BIL.PAS.VKE.KOV.CAG_I.CHF.POE.KUE.NUE">
      <xmlPr mapId="1" xpath="/Report/Observations/BIL.PAS.VKE.KOV.CAG/I.CHF.POE.KUE.NUE" xmlDataType="double"/>
    </xmlCellPr>
  </singleXmlCell>
  <singleXmlCell id="1281" r="Z33" connectionId="0">
    <xmlCellPr id="1281" uniqueName="_Report_Observations_BIL.PAS.VKE.KOV_I.CHF.POE.RLZ.T">
      <xmlPr mapId="1" xpath="/Report/Observations/BIL.PAS.VKE.KOV/I.CHF.POE.RLZ.T" xmlDataType="double"/>
    </xmlCellPr>
  </singleXmlCell>
  <singleXmlCell id="1282" r="Z34" connectionId="0">
    <xmlCellPr id="1282" uniqueName="_Report_Observations_BIL.PAS.VKE.KOV_I.CHF.POE.B1M.T">
      <xmlPr mapId="1" xpath="/Report/Observations/BIL.PAS.VKE.KOV/I.CHF.POE.B1M.T" xmlDataType="double"/>
    </xmlCellPr>
  </singleXmlCell>
  <singleXmlCell id="1283" r="Z35" connectionId="0">
    <xmlCellPr id="1283" uniqueName="_Report_Observations_BIL.PAS.VKE.KOV_I.CHF.POE.M13.T">
      <xmlPr mapId="1" xpath="/Report/Observations/BIL.PAS.VKE.KOV/I.CHF.POE.M13.T" xmlDataType="double"/>
    </xmlCellPr>
  </singleXmlCell>
  <singleXmlCell id="1284" r="Z30" connectionId="0">
    <xmlCellPr id="1284" uniqueName="_Report_Observations_BIL.PAS.VKE.KOV_I.CHF.POE.KUE.UEB">
      <xmlPr mapId="1" xpath="/Report/Observations/BIL.PAS.VKE.KOV/I.CHF.POE.KUE.UEB" xmlDataType="double"/>
    </xmlCellPr>
  </singleXmlCell>
  <singleXmlCell id="1285" r="Z31" connectionId="0">
    <xmlCellPr id="1285" uniqueName="_Report_Observations_BIL.PAS.VKE.KOV_I.CHF.POE.KUE.NUE">
      <xmlPr mapId="1" xpath="/Report/Observations/BIL.PAS.VKE.KOV/I.CHF.POE.KUE.NUE" xmlDataType="double"/>
    </xmlCellPr>
  </singleXmlCell>
  <singleXmlCell id="1321" r="Z43" connectionId="0">
    <xmlCellPr id="1321" uniqueName="_Report_Observations_BIL.PAS.HGE_I.CHF.POE">
      <xmlPr mapId="1" xpath="/Report/Observations/BIL.PAS.HGE/I.CHF.POE" xmlDataType="double"/>
    </xmlCellPr>
  </singleXmlCell>
  <singleXmlCell id="1322" r="Z44" connectionId="0">
    <xmlCellPr id="1322" uniqueName="_Report_Observations_BIL.PAS.WBW_I.CHF.POE">
      <xmlPr mapId="1" xpath="/Report/Observations/BIL.PAS.WBW/I.CHF.POE" xmlDataType="double"/>
    </xmlCellPr>
  </singleXmlCell>
  <singleXmlCell id="1323" r="Z45" connectionId="0">
    <xmlCellPr id="1323" uniqueName="_Report_Observations_BIL.PAS.FFV_I.CHF.POE">
      <xmlPr mapId="1" xpath="/Report/Observations/BIL.PAS.FFV/I.CHF.POE" xmlDataType="double"/>
    </xmlCellPr>
  </singleXmlCell>
  <singleXmlCell id="1324" r="Z46" connectionId="0">
    <xmlCellPr id="1324" uniqueName="_Report_Observations_BIL.PAS.KOB_I.CHF.POE">
      <xmlPr mapId="1" xpath="/Report/Observations/BIL.PAS.KOB/I.CHF.POE" xmlDataType="double"/>
    </xmlCellPr>
  </singleXmlCell>
  <singleXmlCell id="1328" r="Z54" connectionId="0">
    <xmlCellPr id="1328" uniqueName="_Report_Observations_BIL.PAS.TOT_I.CHF.POE">
      <xmlPr mapId="1" xpath="/Report/Observations/BIL.PAS.TOT/I.CHF.POE" xmlDataType="double"/>
    </xmlCellPr>
  </singleXmlCell>
  <singleXmlCell id="1334" r="Z52" connectionId="0">
    <xmlCellPr id="1334" uniqueName="_Report_Observations_BIL.PAS.AUP_I.CHF.POE">
      <xmlPr mapId="1" xpath="/Report/Observations/BIL.PAS.AUP/I.CHF.POE" xmlDataType="double"/>
    </xmlCellPr>
  </singleXmlCell>
  <singleXmlCell id="1335" r="Z53" connectionId="0">
    <xmlCellPr id="1335" uniqueName="_Report_Observations_BIL.PAS.AUP.NML_I.CHF.POE">
      <xmlPr mapId="1" xpath="/Report/Observations/BIL.PAS.AUP.NML/I.CHF.POE" xmlDataType="double"/>
    </xmlCellPr>
  </singleXmlCell>
  <singleXmlCell id="1339" r="V29" connectionId="0">
    <xmlCellPr id="1339" uniqueName="_Report_Observations_BIL.PAS.VKE.KOV_I.CHF.KAN.KUE.T">
      <xmlPr mapId="1" xpath="/Report/Observations/BIL.PAS.VKE.KOV/I.CHF.KAN.KUE.T" xmlDataType="double"/>
    </xmlCellPr>
  </singleXmlCell>
  <singleXmlCell id="1340" r="V25" connectionId="0">
    <xmlCellPr id="1340" uniqueName="_Report_Observations_BIL.PAS.WFG_I.CHF.KAN">
      <xmlPr mapId="1" xpath="/Report/Observations/BIL.PAS.WFG/I.CHF.KAN" xmlDataType="double"/>
    </xmlCellPr>
  </singleXmlCell>
  <singleXmlCell id="1341" r="V26" connectionId="0">
    <xmlCellPr id="1341" uniqueName="_Report_Observations_BIL.PAS.VKE_I.CHF.KAN">
      <xmlPr mapId="1" xpath="/Report/Observations/BIL.PAS.VKE/I.CHF.KAN" xmlDataType="double"/>
    </xmlCellPr>
  </singleXmlCell>
  <singleXmlCell id="1342" r="V27" connectionId="0">
    <xmlCellPr id="1342" uniqueName="_Report_Observations_BIL.PAS.VKE.KOV_I.CHF.KAN.T.T">
      <xmlPr mapId="1" xpath="/Report/Observations/BIL.PAS.VKE.KOV/I.CHF.KAN.T.T" xmlDataType="double"/>
    </xmlCellPr>
  </singleXmlCell>
  <singleXmlCell id="1343" r="V28" connectionId="0">
    <xmlCellPr id="1343" uniqueName="_Report_Observations_BIL.PAS.VKE.KOV_I.CHF.KAN.ASI.T">
      <xmlPr mapId="1" xpath="/Report/Observations/BIL.PAS.VKE.KOV/I.CHF.KAN.ASI.T" xmlDataType="double"/>
    </xmlCellPr>
  </singleXmlCell>
  <singleXmlCell id="1359" r="V36" connectionId="0">
    <xmlCellPr id="1359" uniqueName="_Report_Observations_BIL.PAS.VKE.KOV_I.CHF.KAN.M31.T">
      <xmlPr mapId="1" xpath="/Report/Observations/BIL.PAS.VKE.KOV/I.CHF.KAN.M31.T" xmlDataType="double"/>
    </xmlCellPr>
  </singleXmlCell>
  <singleXmlCell id="1360" r="V37" connectionId="0">
    <xmlCellPr id="1360" uniqueName="_Report_Observations_BIL.PAS.VKE.KOV_I.CHF.KAN.J15.T">
      <xmlPr mapId="1" xpath="/Report/Observations/BIL.PAS.VKE.KOV/I.CHF.KAN.J15.T" xmlDataType="double"/>
    </xmlCellPr>
  </singleXmlCell>
  <singleXmlCell id="1361" r="V38" connectionId="0">
    <xmlCellPr id="1361" uniqueName="_Report_Observations_BIL.PAS.VKE.KOV_I.CHF.KAN.U5J.T">
      <xmlPr mapId="1" xpath="/Report/Observations/BIL.PAS.VKE.KOV/I.CHF.KAN.U5J.T" xmlDataType="double"/>
    </xmlCellPr>
  </singleXmlCell>
  <singleXmlCell id="1362" r="V39" connectionId="0">
    <xmlCellPr id="1362" uniqueName="_Report_Observations_BIL.PAS.VKE.KOV.GMP_I.CHF.KAN">
      <xmlPr mapId="1" xpath="/Report/Observations/BIL.PAS.VKE.KOV.GMP/I.CHF.KAN" xmlDataType="double"/>
    </xmlCellPr>
  </singleXmlCell>
  <singleXmlCell id="1363" r="V32" connectionId="0">
    <xmlCellPr id="1363" uniqueName="_Report_Observations_BIL.PAS.VKE.KOV.CAG_I.CHF.KAN.KUE.NUE">
      <xmlPr mapId="1" xpath="/Report/Observations/BIL.PAS.VKE.KOV.CAG/I.CHF.KAN.KUE.NUE" xmlDataType="double"/>
    </xmlCellPr>
  </singleXmlCell>
  <singleXmlCell id="1364" r="V33" connectionId="0">
    <xmlCellPr id="1364" uniqueName="_Report_Observations_BIL.PAS.VKE.KOV_I.CHF.KAN.RLZ.T">
      <xmlPr mapId="1" xpath="/Report/Observations/BIL.PAS.VKE.KOV/I.CHF.KAN.RLZ.T" xmlDataType="double"/>
    </xmlCellPr>
  </singleXmlCell>
  <singleXmlCell id="1365" r="V34" connectionId="0">
    <xmlCellPr id="1365" uniqueName="_Report_Observations_BIL.PAS.VKE.KOV_I.CHF.KAN.B1M.T">
      <xmlPr mapId="1" xpath="/Report/Observations/BIL.PAS.VKE.KOV/I.CHF.KAN.B1M.T" xmlDataType="double"/>
    </xmlCellPr>
  </singleXmlCell>
  <singleXmlCell id="1366" r="V35" connectionId="0">
    <xmlCellPr id="1366" uniqueName="_Report_Observations_BIL.PAS.VKE.KOV_I.CHF.KAN.M13.T">
      <xmlPr mapId="1" xpath="/Report/Observations/BIL.PAS.VKE.KOV/I.CHF.KAN.M13.T" xmlDataType="double"/>
    </xmlCellPr>
  </singleXmlCell>
  <singleXmlCell id="1367" r="V30" connectionId="0">
    <xmlCellPr id="1367" uniqueName="_Report_Observations_BIL.PAS.VKE.KOV_I.CHF.KAN.KUE.UEB">
      <xmlPr mapId="1" xpath="/Report/Observations/BIL.PAS.VKE.KOV/I.CHF.KAN.KUE.UEB" xmlDataType="double"/>
    </xmlCellPr>
  </singleXmlCell>
  <singleXmlCell id="1368" r="V31" connectionId="0">
    <xmlCellPr id="1368" uniqueName="_Report_Observations_BIL.PAS.VKE.KOV_I.CHF.KAN.KUE.NUE">
      <xmlPr mapId="1" xpath="/Report/Observations/BIL.PAS.VKE.KOV/I.CHF.KAN.KUE.NUE" xmlDataType="double"/>
    </xmlCellPr>
  </singleXmlCell>
  <singleXmlCell id="1391" r="V43" connectionId="0">
    <xmlCellPr id="1391" uniqueName="_Report_Observations_BIL.PAS.HGE_I.CHF.KAN">
      <xmlPr mapId="1" xpath="/Report/Observations/BIL.PAS.HGE/I.CHF.KAN" xmlDataType="double"/>
    </xmlCellPr>
  </singleXmlCell>
  <singleXmlCell id="1392" r="V44" connectionId="0">
    <xmlCellPr id="1392" uniqueName="_Report_Observations_BIL.PAS.WBW_I.CHF.KAN">
      <xmlPr mapId="1" xpath="/Report/Observations/BIL.PAS.WBW/I.CHF.KAN" xmlDataType="double"/>
    </xmlCellPr>
  </singleXmlCell>
  <singleXmlCell id="1393" r="V45" connectionId="0">
    <xmlCellPr id="1393" uniqueName="_Report_Observations_BIL.PAS.FFV_I.CHF.KAN">
      <xmlPr mapId="1" xpath="/Report/Observations/BIL.PAS.FFV/I.CHF.KAN" xmlDataType="double"/>
    </xmlCellPr>
  </singleXmlCell>
  <singleXmlCell id="1394" r="V46" connectionId="0">
    <xmlCellPr id="1394" uniqueName="_Report_Observations_BIL.PAS.KOB_I.CHF.KAN">
      <xmlPr mapId="1" xpath="/Report/Observations/BIL.PAS.KOB/I.CHF.KAN" xmlDataType="double"/>
    </xmlCellPr>
  </singleXmlCell>
  <singleXmlCell id="1401" r="V54" connectionId="0">
    <xmlCellPr id="1401" uniqueName="_Report_Observations_BIL.PAS.TOT_I.CHF.KAN">
      <xmlPr mapId="1" xpath="/Report/Observations/BIL.PAS.TOT/I.CHF.KAN" xmlDataType="double"/>
    </xmlCellPr>
  </singleXmlCell>
  <singleXmlCell id="1403" r="V52" connectionId="0">
    <xmlCellPr id="1403" uniqueName="_Report_Observations_BIL.PAS.AUP_I.CHF.KAN">
      <xmlPr mapId="1" xpath="/Report/Observations/BIL.PAS.AUP/I.CHF.KAN" xmlDataType="double"/>
    </xmlCellPr>
  </singleXmlCell>
  <singleXmlCell id="1404" r="V53" connectionId="0">
    <xmlCellPr id="1404" uniqueName="_Report_Observations_BIL.PAS.AUP.NML_I.CHF.KAN">
      <xmlPr mapId="1" xpath="/Report/Observations/BIL.PAS.AUP.NML/I.CHF.KAN" xmlDataType="double"/>
    </xmlCellPr>
  </singleXmlCell>
  <singleXmlCell id="1408" r="R29" connectionId="0">
    <xmlCellPr id="1408" uniqueName="_Report_Observations_BIL.PAS.VKE.KOV_I.CHF.PKA.KUE.T">
      <xmlPr mapId="1" xpath="/Report/Observations/BIL.PAS.VKE.KOV/I.CHF.PKA.KUE.T" xmlDataType="double"/>
    </xmlCellPr>
  </singleXmlCell>
  <singleXmlCell id="1409" r="R25" connectionId="0">
    <xmlCellPr id="1409" uniqueName="_Report_Observations_BIL.PAS.WFG_I.CHF.PKA">
      <xmlPr mapId="1" xpath="/Report/Observations/BIL.PAS.WFG/I.CHF.PKA" xmlDataType="double"/>
    </xmlCellPr>
  </singleXmlCell>
  <singleXmlCell id="1410" r="R26" connectionId="0">
    <xmlCellPr id="1410" uniqueName="_Report_Observations_BIL.PAS.VKE_I.CHF.PKA">
      <xmlPr mapId="1" xpath="/Report/Observations/BIL.PAS.VKE/I.CHF.PKA" xmlDataType="double"/>
    </xmlCellPr>
  </singleXmlCell>
  <singleXmlCell id="1411" r="R27" connectionId="0">
    <xmlCellPr id="1411" uniqueName="_Report_Observations_BIL.PAS.VKE.KOV_I.CHF.PKA.T.T">
      <xmlPr mapId="1" xpath="/Report/Observations/BIL.PAS.VKE.KOV/I.CHF.PKA.T.T" xmlDataType="double"/>
    </xmlCellPr>
  </singleXmlCell>
  <singleXmlCell id="1412" r="R28" connectionId="0">
    <xmlCellPr id="1412" uniqueName="_Report_Observations_BIL.PAS.VKE.KOV_I.CHF.PKA.ASI.T">
      <xmlPr mapId="1" xpath="/Report/Observations/BIL.PAS.VKE.KOV/I.CHF.PKA.ASI.T" xmlDataType="double"/>
    </xmlCellPr>
  </singleXmlCell>
  <singleXmlCell id="1421" r="R36" connectionId="0">
    <xmlCellPr id="1421" uniqueName="_Report_Observations_BIL.PAS.VKE.KOV_I.CHF.PKA.M31.T">
      <xmlPr mapId="1" xpath="/Report/Observations/BIL.PAS.VKE.KOV/I.CHF.PKA.M31.T" xmlDataType="double"/>
    </xmlCellPr>
  </singleXmlCell>
  <singleXmlCell id="1422" r="R37" connectionId="0">
    <xmlCellPr id="1422" uniqueName="_Report_Observations_BIL.PAS.VKE.KOV_I.CHF.PKA.J15.T">
      <xmlPr mapId="1" xpath="/Report/Observations/BIL.PAS.VKE.KOV/I.CHF.PKA.J15.T" xmlDataType="double"/>
    </xmlCellPr>
  </singleXmlCell>
  <singleXmlCell id="1423" r="R38" connectionId="0">
    <xmlCellPr id="1423" uniqueName="_Report_Observations_BIL.PAS.VKE.KOV_I.CHF.PKA.U5J.T">
      <xmlPr mapId="1" xpath="/Report/Observations/BIL.PAS.VKE.KOV/I.CHF.PKA.U5J.T" xmlDataType="double"/>
    </xmlCellPr>
  </singleXmlCell>
  <singleXmlCell id="1424" r="R39" connectionId="0">
    <xmlCellPr id="1424" uniqueName="_Report_Observations_BIL.PAS.VKE.KOV.GMP_I.CHF.PKA">
      <xmlPr mapId="1" xpath="/Report/Observations/BIL.PAS.VKE.KOV.GMP/I.CHF.PKA" xmlDataType="double"/>
    </xmlCellPr>
  </singleXmlCell>
  <singleXmlCell id="1425" r="R32" connectionId="0">
    <xmlCellPr id="1425" uniqueName="_Report_Observations_BIL.PAS.VKE.KOV.CAG_I.CHF.PKA.KUE.NUE">
      <xmlPr mapId="1" xpath="/Report/Observations/BIL.PAS.VKE.KOV.CAG/I.CHF.PKA.KUE.NUE" xmlDataType="double"/>
    </xmlCellPr>
  </singleXmlCell>
  <singleXmlCell id="1426" r="R33" connectionId="0">
    <xmlCellPr id="1426" uniqueName="_Report_Observations_BIL.PAS.VKE.KOV_I.CHF.PKA.RLZ.T">
      <xmlPr mapId="1" xpath="/Report/Observations/BIL.PAS.VKE.KOV/I.CHF.PKA.RLZ.T" xmlDataType="double"/>
    </xmlCellPr>
  </singleXmlCell>
  <singleXmlCell id="1427" r="R34" connectionId="0">
    <xmlCellPr id="1427" uniqueName="_Report_Observations_BIL.PAS.VKE.KOV_I.CHF.PKA.B1M.T">
      <xmlPr mapId="1" xpath="/Report/Observations/BIL.PAS.VKE.KOV/I.CHF.PKA.B1M.T" xmlDataType="double"/>
    </xmlCellPr>
  </singleXmlCell>
  <singleXmlCell id="1428" r="R35" connectionId="0">
    <xmlCellPr id="1428" uniqueName="_Report_Observations_BIL.PAS.VKE.KOV_I.CHF.PKA.M13.T">
      <xmlPr mapId="1" xpath="/Report/Observations/BIL.PAS.VKE.KOV/I.CHF.PKA.M13.T" xmlDataType="double"/>
    </xmlCellPr>
  </singleXmlCell>
  <singleXmlCell id="1429" r="R30" connectionId="0">
    <xmlCellPr id="1429" uniqueName="_Report_Observations_BIL.PAS.VKE.KOV_I.CHF.PKA.KUE.UEB">
      <xmlPr mapId="1" xpath="/Report/Observations/BIL.PAS.VKE.KOV/I.CHF.PKA.KUE.UEB" xmlDataType="double"/>
    </xmlCellPr>
  </singleXmlCell>
  <singleXmlCell id="1430" r="R31" connectionId="0">
    <xmlCellPr id="1430" uniqueName="_Report_Observations_BIL.PAS.VKE.KOV_I.CHF.PKA.KUE.NUE">
      <xmlPr mapId="1" xpath="/Report/Observations/BIL.PAS.VKE.KOV/I.CHF.PKA.KUE.NUE" xmlDataType="double"/>
    </xmlCellPr>
  </singleXmlCell>
  <singleXmlCell id="1482" r="R43" connectionId="0">
    <xmlCellPr id="1482" uniqueName="_Report_Observations_BIL.PAS.HGE_I.CHF.PKA">
      <xmlPr mapId="1" xpath="/Report/Observations/BIL.PAS.HGE/I.CHF.PKA" xmlDataType="double"/>
    </xmlCellPr>
  </singleXmlCell>
  <singleXmlCell id="1483" r="R44" connectionId="0">
    <xmlCellPr id="1483" uniqueName="_Report_Observations_BIL.PAS.WBW_I.CHF.PKA">
      <xmlPr mapId="1" xpath="/Report/Observations/BIL.PAS.WBW/I.CHF.PKA" xmlDataType="double"/>
    </xmlCellPr>
  </singleXmlCell>
  <singleXmlCell id="1484" r="R45" connectionId="0">
    <xmlCellPr id="1484" uniqueName="_Report_Observations_BIL.PAS.FFV_I.CHF.PKA">
      <xmlPr mapId="1" xpath="/Report/Observations/BIL.PAS.FFV/I.CHF.PKA" xmlDataType="double"/>
    </xmlCellPr>
  </singleXmlCell>
  <singleXmlCell id="1485" r="R46" connectionId="0">
    <xmlCellPr id="1485" uniqueName="_Report_Observations_BIL.PAS.KOB_I.CHF.PKA">
      <xmlPr mapId="1" xpath="/Report/Observations/BIL.PAS.KOB/I.CHF.PKA" xmlDataType="double"/>
    </xmlCellPr>
  </singleXmlCell>
  <singleXmlCell id="1488" r="R54" connectionId="0">
    <xmlCellPr id="1488" uniqueName="_Report_Observations_BIL.PAS.TOT_I.CHF.PKA">
      <xmlPr mapId="1" xpath="/Report/Observations/BIL.PAS.TOT/I.CHF.PKA" xmlDataType="double"/>
    </xmlCellPr>
  </singleXmlCell>
  <singleXmlCell id="1492" r="R52" connectionId="0">
    <xmlCellPr id="1492" uniqueName="_Report_Observations_BIL.PAS.AUP_I.CHF.PKA">
      <xmlPr mapId="1" xpath="/Report/Observations/BIL.PAS.AUP/I.CHF.PKA" xmlDataType="double"/>
    </xmlCellPr>
  </singleXmlCell>
  <singleXmlCell id="1493" r="R53" connectionId="0">
    <xmlCellPr id="1493" uniqueName="_Report_Observations_BIL.PAS.AUP.NML_I.CHF.PKA">
      <xmlPr mapId="1" xpath="/Report/Observations/BIL.PAS.AUP.NML/I.CHF.PKA" xmlDataType="double"/>
    </xmlCellPr>
  </singleXmlCell>
  <singleXmlCell id="1500" r="N25" connectionId="0">
    <xmlCellPr id="1500" uniqueName="_Report_Observations_BIL.PAS.WFG_I.CHF.BAN">
      <xmlPr mapId="1" xpath="/Report/Observations/BIL.PAS.WFG/I.CHF.BAN" xmlDataType="double"/>
    </xmlCellPr>
  </singleXmlCell>
  <singleXmlCell id="1501" r="N21" connectionId="0">
    <xmlCellPr id="1501" uniqueName="_Report_Observations_BIL.PAS.VBA_I.CHF.BAN.T">
      <xmlPr mapId="1" xpath="/Report/Observations/BIL.PAS.VBA/I.CHF.BAN.T" xmlDataType="double"/>
    </xmlCellPr>
  </singleXmlCell>
  <singleXmlCell id="1502" r="N22" connectionId="0">
    <xmlCellPr id="1502" uniqueName="_Report_Observations_BIL.PAS.VBA_I.CHF.BAN.ASI">
      <xmlPr mapId="1" xpath="/Report/Observations/BIL.PAS.VBA/I.CHF.BAN.ASI" xmlDataType="double"/>
    </xmlCellPr>
  </singleXmlCell>
  <singleXmlCell id="1503" r="N23" connectionId="0">
    <xmlCellPr id="1503" uniqueName="_Report_Observations_BIL.PAS.VBA_I.CHF.BAN.KUE">
      <xmlPr mapId="1" xpath="/Report/Observations/BIL.PAS.VBA/I.CHF.BAN.KUE" xmlDataType="double"/>
    </xmlCellPr>
  </singleXmlCell>
  <singleXmlCell id="1504" r="N24" connectionId="0">
    <xmlCellPr id="1504" uniqueName="_Report_Observations_BIL.PAS.VBA_I.CHF.BAN.RLZ">
      <xmlPr mapId="1" xpath="/Report/Observations/BIL.PAS.VBA/I.CHF.BAN.RLZ" xmlDataType="double"/>
    </xmlCellPr>
  </singleXmlCell>
  <singleXmlCell id="1554" r="N47" connectionId="0">
    <xmlCellPr id="1554" uniqueName="_Report_Observations_BIL.PAS.APF_I.CHF.BAN">
      <xmlPr mapId="1" xpath="/Report/Observations/BIL.PAS.APF/I.CHF.BAN" xmlDataType="double"/>
    </xmlCellPr>
  </singleXmlCell>
  <singleXmlCell id="1555" r="N43" connectionId="0">
    <xmlCellPr id="1555" uniqueName="_Report_Observations_BIL.PAS.HGE_I.CHF.BAN">
      <xmlPr mapId="1" xpath="/Report/Observations/BIL.PAS.HGE/I.CHF.BAN" xmlDataType="double"/>
    </xmlCellPr>
  </singleXmlCell>
  <singleXmlCell id="1556" r="N44" connectionId="0">
    <xmlCellPr id="1556" uniqueName="_Report_Observations_BIL.PAS.WBW_I.CHF.BAN">
      <xmlPr mapId="1" xpath="/Report/Observations/BIL.PAS.WBW/I.CHF.BAN" xmlDataType="double"/>
    </xmlCellPr>
  </singleXmlCell>
  <singleXmlCell id="1557" r="N45" connectionId="0">
    <xmlCellPr id="1557" uniqueName="_Report_Observations_BIL.PAS.FFV_I.CHF.BAN">
      <xmlPr mapId="1" xpath="/Report/Observations/BIL.PAS.FFV/I.CHF.BAN" xmlDataType="double"/>
    </xmlCellPr>
  </singleXmlCell>
  <singleXmlCell id="1558" r="N46" connectionId="0">
    <xmlCellPr id="1558" uniqueName="_Report_Observations_BIL.PAS.KOB_I.CHF.BAN">
      <xmlPr mapId="1" xpath="/Report/Observations/BIL.PAS.KOB/I.CHF.BAN" xmlDataType="double"/>
    </xmlCellPr>
  </singleXmlCell>
  <singleXmlCell id="1562" r="N54" connectionId="0">
    <xmlCellPr id="1562" uniqueName="_Report_Observations_BIL.PAS.TOT_I.CHF.BAN">
      <xmlPr mapId="1" xpath="/Report/Observations/BIL.PAS.TOT/I.CHF.BAN" xmlDataType="double"/>
    </xmlCellPr>
  </singleXmlCell>
  <singleXmlCell id="1567" r="N50" connectionId="0">
    <xmlCellPr id="1567" uniqueName="_Report_Observations_BIL.PAS.APF.DPZ_I.CHF.BAN">
      <xmlPr mapId="1" xpath="/Report/Observations/BIL.PAS.APF.DPZ/I.CHF.BAN" xmlDataType="double"/>
    </xmlCellPr>
  </singleXmlCell>
  <singleXmlCell id="1569" r="N51" connectionId="0">
    <xmlCellPr id="1569" uniqueName="_Report_Observations_BIL.PAS.APF.DEZ_I.CHF.BAN">
      <xmlPr mapId="1" xpath="/Report/Observations/BIL.PAS.APF.DEZ/I.CHF.BAN" xmlDataType="double"/>
    </xmlCellPr>
  </singleXmlCell>
  <singleXmlCell id="1570" r="N52" connectionId="0">
    <xmlCellPr id="1570" uniqueName="_Report_Observations_BIL.PAS.AUP_I.CHF.BAN">
      <xmlPr mapId="1" xpath="/Report/Observations/BIL.PAS.AUP/I.CHF.BAN" xmlDataType="double"/>
    </xmlCellPr>
  </singleXmlCell>
  <singleXmlCell id="1571" r="N53" connectionId="0">
    <xmlCellPr id="1571" uniqueName="_Report_Observations_BIL.PAS.AUP.NML_I.CHF.BAN">
      <xmlPr mapId="1" xpath="/Report/Observations/BIL.PAS.AUP.NML/I.CHF.BAN" xmlDataType="double"/>
    </xmlCellPr>
  </singleXmlCell>
</singleXmlCells>
</file>

<file path=xl/tables/tableSingleCells6.xml><?xml version="1.0" encoding="utf-8"?>
<singleXmlCells xmlns="http://schemas.openxmlformats.org/spreadsheetml/2006/main">
  <singleXmlCell id="6" r="U24" connectionId="0">
    <xmlCellPr id="6" uniqueName="_Report_Observations_ABI.TRE.PAS_I.CHF.BUN">
      <xmlPr mapId="1" xpath="/Report/Observations/ABI.TRE.PAS/I.CHF.BUN" xmlDataType="double"/>
    </xmlCellPr>
  </singleXmlCell>
  <singleXmlCell id="7" r="U23" connectionId="0">
    <xmlCellPr id="7" uniqueName="_Report_Observations_ABI.TRE.PAS_I.T.BUN">
      <xmlPr mapId="1" xpath="/Report/Observations/ABI.TRE.PAS/I.T.BUN" xmlDataType="double"/>
    </xmlCellPr>
  </singleXmlCell>
  <singleXmlCell id="18" r="U22" connectionId="0">
    <xmlCellPr id="18" uniqueName="_Report_Observations_ABI.TRE.AKT_I.CHF.BUN">
      <xmlPr mapId="1" xpath="/Report/Observations/ABI.TRE.AKT/I.CHF.BUN" xmlDataType="double"/>
    </xmlCellPr>
  </singleXmlCell>
  <singleXmlCell id="19" r="U21" connectionId="0">
    <xmlCellPr id="19" uniqueName="_Report_Observations_ABI.TRE.AKT_I.T.BUN">
      <xmlPr mapId="1" xpath="/Report/Observations/ABI.TRE.AKT/I.T.BUN" xmlDataType="double"/>
    </xmlCellPr>
  </singleXmlCell>
  <singleXmlCell id="76" r="Q22" connectionId="0">
    <xmlCellPr id="76" uniqueName="_Report_Observations_ABI.TRE.AKT_I.CHF.VPK">
      <xmlPr mapId="1" xpath="/Report/Observations/ABI.TRE.AKT/I.CHF.VPK" xmlDataType="double"/>
    </xmlCellPr>
  </singleXmlCell>
  <singleXmlCell id="77" r="Q21" connectionId="0">
    <xmlCellPr id="77" uniqueName="_Report_Observations_ABI.TRE.AKT_I.T.VPK">
      <xmlPr mapId="1" xpath="/Report/Observations/ABI.TRE.AKT/I.T.VPK" xmlDataType="double"/>
    </xmlCellPr>
  </singleXmlCell>
  <singleXmlCell id="78" r="Q24" connectionId="0">
    <xmlCellPr id="78" uniqueName="_Report_Observations_ABI.TRE.PAS_I.CHF.VPK">
      <xmlPr mapId="1" xpath="/Report/Observations/ABI.TRE.PAS/I.CHF.VPK" xmlDataType="double"/>
    </xmlCellPr>
  </singleXmlCell>
  <singleXmlCell id="79" r="Q23" connectionId="0">
    <xmlCellPr id="79" uniqueName="_Report_Observations_ABI.TRE.PAS_I.T.VPK">
      <xmlPr mapId="1" xpath="/Report/Observations/ABI.TRE.PAS/I.T.VPK" xmlDataType="double"/>
    </xmlCellPr>
  </singleXmlCell>
  <singleXmlCell id="217" r="L21" connectionId="0">
    <xmlCellPr id="217" uniqueName="_Report_Observations_ABI.TRE.AKT_I.T.FUN">
      <xmlPr mapId="1" xpath="/Report/Observations/ABI.TRE.AKT/I.T.FUN" xmlDataType="double"/>
    </xmlCellPr>
  </singleXmlCell>
  <singleXmlCell id="218" r="L23" connectionId="0">
    <xmlCellPr id="218" uniqueName="_Report_Observations_ABI.TRE.PAS_I.T.FUN">
      <xmlPr mapId="1" xpath="/Report/Observations/ABI.TRE.PAS/I.T.FUN" xmlDataType="double"/>
    </xmlCellPr>
  </singleXmlCell>
  <singleXmlCell id="221" r="L22" connectionId="0">
    <xmlCellPr id="221" uniqueName="_Report_Observations_ABI.TRE.AKT_I.CHF.FUN">
      <xmlPr mapId="1" xpath="/Report/Observations/ABI.TRE.AKT/I.CHF.FUN" xmlDataType="double"/>
    </xmlCellPr>
  </singleXmlCell>
  <singleXmlCell id="226" r="L24" connectionId="0">
    <xmlCellPr id="226" uniqueName="_Report_Observations_ABI.TRE.PAS_I.CHF.FUN">
      <xmlPr mapId="1" xpath="/Report/Observations/ABI.TRE.PAS/I.CHF.FUN" xmlDataType="double"/>
    </xmlCellPr>
  </singleXmlCell>
  <singleXmlCell id="317" r="Y22" connectionId="0">
    <xmlCellPr id="317" uniqueName="_Report_Observations_ABI.TRE.AKT_I.CHF.PHA">
      <xmlPr mapId="1" xpath="/Report/Observations/ABI.TRE.AKT/I.CHF.PHA" xmlDataType="double"/>
    </xmlCellPr>
  </singleXmlCell>
  <singleXmlCell id="318" r="Y21" connectionId="0">
    <xmlCellPr id="318" uniqueName="_Report_Observations_ABI.TRE.AKT_I.T.PHA">
      <xmlPr mapId="1" xpath="/Report/Observations/ABI.TRE.AKT/I.T.PHA" xmlDataType="double"/>
    </xmlCellPr>
  </singleXmlCell>
  <singleXmlCell id="319" r="Y24" connectionId="0">
    <xmlCellPr id="319" uniqueName="_Report_Observations_ABI.TRE.PAS_I.CHF.PHA">
      <xmlPr mapId="1" xpath="/Report/Observations/ABI.TRE.PAS/I.CHF.PHA" xmlDataType="double"/>
    </xmlCellPr>
  </singleXmlCell>
  <singleXmlCell id="320" r="Y23" connectionId="0">
    <xmlCellPr id="320" uniqueName="_Report_Observations_ABI.TRE.PAS_I.T.PHA">
      <xmlPr mapId="1" xpath="/Report/Observations/ABI.TRE.PAS/I.T.PHA" xmlDataType="double"/>
    </xmlCellPr>
  </singleXmlCell>
  <singleXmlCell id="504" r="AA21" connectionId="0">
    <xmlCellPr id="504" uniqueName="_Report_Observations_ABI.TRE.AKT_I.T.U">
      <xmlPr mapId="1" xpath="/Report/Observations/ABI.TRE.AKT/I.T.U" xmlDataType="double"/>
    </xmlCellPr>
  </singleXmlCell>
  <singleXmlCell id="506" r="AA23" connectionId="0">
    <xmlCellPr id="506" uniqueName="_Report_Observations_ABI.TRE.PAS_I.T.U">
      <xmlPr mapId="1" xpath="/Report/Observations/ABI.TRE.PAS/I.T.U" xmlDataType="double"/>
    </xmlCellPr>
  </singleXmlCell>
  <singleXmlCell id="508" r="AA22" connectionId="0">
    <xmlCellPr id="508" uniqueName="_Report_Observations_ABI.TRE.AKT_I.CHF.U">
      <xmlPr mapId="1" xpath="/Report/Observations/ABI.TRE.AKT/I.CHF.U" xmlDataType="double"/>
    </xmlCellPr>
  </singleXmlCell>
  <singleXmlCell id="510" r="AA24" connectionId="0">
    <xmlCellPr id="510" uniqueName="_Report_Observations_ABI.TRE.PAS_I.CHF.U">
      <xmlPr mapId="1" xpath="/Report/Observations/ABI.TRE.PAS/I.CHF.U" xmlDataType="double"/>
    </xmlCellPr>
  </singleXmlCell>
  <singleXmlCell id="518" r="R21" connectionId="0">
    <xmlCellPr id="518" uniqueName="_Report_Observations_ABI.TRE.AKT_I.T.PKA">
      <xmlPr mapId="1" xpath="/Report/Observations/ABI.TRE.AKT/I.T.PKA" xmlDataType="double"/>
    </xmlCellPr>
  </singleXmlCell>
  <singleXmlCell id="519" r="R23" connectionId="0">
    <xmlCellPr id="519" uniqueName="_Report_Observations_ABI.TRE.PAS_I.T.PKA">
      <xmlPr mapId="1" xpath="/Report/Observations/ABI.TRE.PAS/I.T.PKA" xmlDataType="double"/>
    </xmlCellPr>
  </singleXmlCell>
  <singleXmlCell id="520" r="R22" connectionId="0">
    <xmlCellPr id="520" uniqueName="_Report_Observations_ABI.TRE.AKT_I.CHF.PKA">
      <xmlPr mapId="1" xpath="/Report/Observations/ABI.TRE.AKT/I.CHF.PKA" xmlDataType="double"/>
    </xmlCellPr>
  </singleXmlCell>
  <singleXmlCell id="521" r="R24" connectionId="0">
    <xmlCellPr id="521" uniqueName="_Report_Observations_ABI.TRE.PAS_I.CHF.PKA">
      <xmlPr mapId="1" xpath="/Report/Observations/ABI.TRE.PAS/I.CHF.PKA" xmlDataType="double"/>
    </xmlCellPr>
  </singleXmlCell>
  <singleXmlCell id="612" r="N21" connectionId="0">
    <xmlCellPr id="612" uniqueName="_Report_Observations_ABI.TRE.AKT_I.T.BAN">
      <xmlPr mapId="1" xpath="/Report/Observations/ABI.TRE.AKT/I.T.BAN" xmlDataType="double"/>
    </xmlCellPr>
  </singleXmlCell>
  <singleXmlCell id="613" r="N23" connectionId="0">
    <xmlCellPr id="613" uniqueName="_Report_Observations_ABI.TRE.PAS_I.T.BAN">
      <xmlPr mapId="1" xpath="/Report/Observations/ABI.TRE.PAS/I.T.BAN" xmlDataType="double"/>
    </xmlCellPr>
  </singleXmlCell>
  <singleXmlCell id="614" r="N22" connectionId="0">
    <xmlCellPr id="614" uniqueName="_Report_Observations_ABI.TRE.AKT_I.CHF.BAN">
      <xmlPr mapId="1" xpath="/Report/Observations/ABI.TRE.AKT/I.CHF.BAN" xmlDataType="double"/>
    </xmlCellPr>
  </singleXmlCell>
  <singleXmlCell id="615" r="N24" connectionId="0">
    <xmlCellPr id="615" uniqueName="_Report_Observations_ABI.TRE.PAS_I.CHF.BAN">
      <xmlPr mapId="1" xpath="/Report/Observations/ABI.TRE.PAS/I.CHF.BAN" xmlDataType="double"/>
    </xmlCellPr>
  </singleXmlCell>
  <singleXmlCell id="750" r="Z21" connectionId="0">
    <xmlCellPr id="750" uniqueName="_Report_Observations_ABI.TRE.AKT_I.T.POE">
      <xmlPr mapId="1" xpath="/Report/Observations/ABI.TRE.AKT/I.T.POE" xmlDataType="double"/>
    </xmlCellPr>
  </singleXmlCell>
  <singleXmlCell id="751" r="Z23" connectionId="0">
    <xmlCellPr id="751" uniqueName="_Report_Observations_ABI.TRE.PAS_I.T.POE">
      <xmlPr mapId="1" xpath="/Report/Observations/ABI.TRE.PAS/I.T.POE" xmlDataType="double"/>
    </xmlCellPr>
  </singleXmlCell>
  <singleXmlCell id="752" r="Z22" connectionId="0">
    <xmlCellPr id="752" uniqueName="_Report_Observations_ABI.TRE.AKT_I.CHF.POE">
      <xmlPr mapId="1" xpath="/Report/Observations/ABI.TRE.AKT/I.CHF.POE" xmlDataType="double"/>
    </xmlCellPr>
  </singleXmlCell>
  <singleXmlCell id="753" r="Z24" connectionId="0">
    <xmlCellPr id="753" uniqueName="_Report_Observations_ABI.TRE.PAS_I.CHF.POE">
      <xmlPr mapId="1" xpath="/Report/Observations/ABI.TRE.PAS/I.CHF.POE" xmlDataType="double"/>
    </xmlCellPr>
  </singleXmlCell>
  <singleXmlCell id="876" r="V23" connectionId="0">
    <xmlCellPr id="876" uniqueName="_Report_Observations_ABI.TRE.PAS_I.T.KAN">
      <xmlPr mapId="1" xpath="/Report/Observations/ABI.TRE.PAS/I.T.KAN" xmlDataType="double"/>
    </xmlCellPr>
  </singleXmlCell>
  <singleXmlCell id="877" r="V22" connectionId="0">
    <xmlCellPr id="877" uniqueName="_Report_Observations_ABI.TRE.AKT_I.CHF.KAN">
      <xmlPr mapId="1" xpath="/Report/Observations/ABI.TRE.AKT/I.CHF.KAN" xmlDataType="double"/>
    </xmlCellPr>
  </singleXmlCell>
  <singleXmlCell id="878" r="V24" connectionId="0">
    <xmlCellPr id="878" uniqueName="_Report_Observations_ABI.TRE.PAS_I.CHF.KAN">
      <xmlPr mapId="1" xpath="/Report/Observations/ABI.TRE.PAS/I.CHF.KAN" xmlDataType="double"/>
    </xmlCellPr>
  </singleXmlCell>
  <singleXmlCell id="890" r="V21" connectionId="0">
    <xmlCellPr id="890" uniqueName="_Report_Observations_ABI.TRE.AKT_I.T.KAN">
      <xmlPr mapId="1" xpath="/Report/Observations/ABI.TRE.AKT/I.T.KAN" xmlDataType="double"/>
    </xmlCellPr>
  </singleXmlCell>
  <singleXmlCell id="961" r="AB22" connectionId="0">
    <xmlCellPr id="961" uniqueName="_Report_Observations_ABI.TRE.AKT_I.CHF.T">
      <xmlPr mapId="1" xpath="/Report/Observations/ABI.TRE.AKT/I.CHF.T" xmlDataType="double"/>
    </xmlCellPr>
  </singleXmlCell>
  <singleXmlCell id="962" r="AB21" connectionId="0">
    <xmlCellPr id="962" uniqueName="_Report_Observations_ABI.TRE.AKT_I.T.T">
      <xmlPr mapId="1" xpath="/Report/Observations/ABI.TRE.AKT/I.T.T" xmlDataType="double"/>
    </xmlCellPr>
  </singleXmlCell>
  <singleXmlCell id="963" r="AB24" connectionId="0">
    <xmlCellPr id="963" uniqueName="_Report_Observations_ABI.TRE.PAS_I.CHF.T">
      <xmlPr mapId="1" xpath="/Report/Observations/ABI.TRE.PAS/I.CHF.T" xmlDataType="double"/>
    </xmlCellPr>
  </singleXmlCell>
  <singleXmlCell id="964" r="AB23" connectionId="0">
    <xmlCellPr id="964" uniqueName="_Report_Observations_ABI.TRE.PAS_I.T.T">
      <xmlPr mapId="1" xpath="/Report/Observations/ABI.TRE.PAS/I.T.T" xmlDataType="double"/>
    </xmlCellPr>
  </singleXmlCell>
  <singleXmlCell id="978" r="S22" connectionId="0">
    <xmlCellPr id="978" uniqueName="_Report_Observations_ABI.TRE.AKT_I.CHF.FVT">
      <xmlPr mapId="1" xpath="/Report/Observations/ABI.TRE.AKT/I.CHF.FVT" xmlDataType="double"/>
    </xmlCellPr>
  </singleXmlCell>
  <singleXmlCell id="979" r="S21" connectionId="0">
    <xmlCellPr id="979" uniqueName="_Report_Observations_ABI.TRE.AKT_I.T.FVT">
      <xmlPr mapId="1" xpath="/Report/Observations/ABI.TRE.AKT/I.T.FVT" xmlDataType="double"/>
    </xmlCellPr>
  </singleXmlCell>
  <singleXmlCell id="980" r="S24" connectionId="0">
    <xmlCellPr id="980" uniqueName="_Report_Observations_ABI.TRE.PAS_I.CHF.FVT">
      <xmlPr mapId="1" xpath="/Report/Observations/ABI.TRE.PAS/I.CHF.FVT" xmlDataType="double"/>
    </xmlCellPr>
  </singleXmlCell>
  <singleXmlCell id="981" r="S23" connectionId="0">
    <xmlCellPr id="981" uniqueName="_Report_Observations_ABI.TRE.PAS_I.T.FVT">
      <xmlPr mapId="1" xpath="/Report/Observations/ABI.TRE.PAS/I.T.FVT" xmlDataType="double"/>
    </xmlCellPr>
  </singleXmlCell>
  <singleXmlCell id="1059" r="O22" connectionId="0">
    <xmlCellPr id="1059" uniqueName="_Report_Observations_ABI.TRE.AKT_I.CHF.FVW">
      <xmlPr mapId="1" xpath="/Report/Observations/ABI.TRE.AKT/I.CHF.FVW" xmlDataType="double"/>
    </xmlCellPr>
  </singleXmlCell>
  <singleXmlCell id="1060" r="O21" connectionId="0">
    <xmlCellPr id="1060" uniqueName="_Report_Observations_ABI.TRE.AKT_I.T.FVW">
      <xmlPr mapId="1" xpath="/Report/Observations/ABI.TRE.AKT/I.T.FVW" xmlDataType="double"/>
    </xmlCellPr>
  </singleXmlCell>
  <singleXmlCell id="1061" r="O24" connectionId="0">
    <xmlCellPr id="1061" uniqueName="_Report_Observations_ABI.TRE.PAS_I.CHF.FVW">
      <xmlPr mapId="1" xpath="/Report/Observations/ABI.TRE.PAS/I.CHF.FVW" xmlDataType="double"/>
    </xmlCellPr>
  </singleXmlCell>
  <singleXmlCell id="1062" r="O23" connectionId="0">
    <xmlCellPr id="1062" uniqueName="_Report_Observations_ABI.TRE.PAS_I.T.FVW">
      <xmlPr mapId="1" xpath="/Report/Observations/ABI.TRE.PAS/I.T.FVW" xmlDataType="double"/>
    </xmlCellPr>
  </singleXmlCell>
  <singleXmlCell id="1211" r="W22" connectionId="0">
    <xmlCellPr id="1211" uniqueName="_Report_Observations_ABI.TRE.AKT_I.CHF.GEM">
      <xmlPr mapId="1" xpath="/Report/Observations/ABI.TRE.AKT/I.CHF.GEM" xmlDataType="double"/>
    </xmlCellPr>
  </singleXmlCell>
  <singleXmlCell id="1212" r="W21" connectionId="0">
    <xmlCellPr id="1212" uniqueName="_Report_Observations_ABI.TRE.AKT_I.T.GEM">
      <xmlPr mapId="1" xpath="/Report/Observations/ABI.TRE.AKT/I.T.GEM" xmlDataType="double"/>
    </xmlCellPr>
  </singleXmlCell>
  <singleXmlCell id="1213" r="W24" connectionId="0">
    <xmlCellPr id="1213" uniqueName="_Report_Observations_ABI.TRE.PAS_I.CHF.GEM">
      <xmlPr mapId="1" xpath="/Report/Observations/ABI.TRE.PAS/I.CHF.GEM" xmlDataType="double"/>
    </xmlCellPr>
  </singleXmlCell>
  <singleXmlCell id="1214" r="W23" connectionId="0">
    <xmlCellPr id="1214" uniqueName="_Report_Observations_ABI.TRE.PAS_I.T.GEM">
      <xmlPr mapId="1" xpath="/Report/Observations/ABI.TRE.PAS/I.T.GEM" xmlDataType="double"/>
    </xmlCellPr>
  </singleXmlCell>
  <singleXmlCell id="1296" r="T24" connectionId="0">
    <xmlCellPr id="1296" uniqueName="_Report_Observations_ABI.TRE.PAS_I.CHF.OEH">
      <xmlPr mapId="1" xpath="/Report/Observations/ABI.TRE.PAS/I.CHF.OEH" xmlDataType="double"/>
    </xmlCellPr>
  </singleXmlCell>
  <singleXmlCell id="1304" r="T21" connectionId="0">
    <xmlCellPr id="1304" uniqueName="_Report_Observations_ABI.TRE.AKT_I.T.OEH">
      <xmlPr mapId="1" xpath="/Report/Observations/ABI.TRE.AKT/I.T.OEH" xmlDataType="double"/>
    </xmlCellPr>
  </singleXmlCell>
  <singleXmlCell id="1305" r="T23" connectionId="0">
    <xmlCellPr id="1305" uniqueName="_Report_Observations_ABI.TRE.PAS_I.T.OEH">
      <xmlPr mapId="1" xpath="/Report/Observations/ABI.TRE.PAS/I.T.OEH" xmlDataType="double"/>
    </xmlCellPr>
  </singleXmlCell>
  <singleXmlCell id="1306" r="T22" connectionId="0">
    <xmlCellPr id="1306" uniqueName="_Report_Observations_ABI.TRE.AKT_I.CHF.OEH">
      <xmlPr mapId="1" xpath="/Report/Observations/ABI.TRE.AKT/I.CHF.OEH" xmlDataType="double"/>
    </xmlCellPr>
  </singleXmlCell>
  <singleXmlCell id="1378" r="P21" connectionId="0">
    <xmlCellPr id="1378" uniqueName="_Report_Observations_ABI.TRE.AKT_I.T.KAI">
      <xmlPr mapId="1" xpath="/Report/Observations/ABI.TRE.AKT/I.T.KAI" xmlDataType="double"/>
    </xmlCellPr>
  </singleXmlCell>
  <singleXmlCell id="1379" r="P23" connectionId="0">
    <xmlCellPr id="1379" uniqueName="_Report_Observations_ABI.TRE.PAS_I.T.KAI">
      <xmlPr mapId="1" xpath="/Report/Observations/ABI.TRE.PAS/I.T.KAI" xmlDataType="double"/>
    </xmlCellPr>
  </singleXmlCell>
  <singleXmlCell id="1380" r="P22" connectionId="0">
    <xmlCellPr id="1380" uniqueName="_Report_Observations_ABI.TRE.AKT_I.CHF.KAI">
      <xmlPr mapId="1" xpath="/Report/Observations/ABI.TRE.AKT/I.CHF.KAI" xmlDataType="double"/>
    </xmlCellPr>
  </singleXmlCell>
  <singleXmlCell id="1383" r="P24" connectionId="0">
    <xmlCellPr id="1383" uniqueName="_Report_Observations_ABI.TRE.PAS_I.CHF.KAI">
      <xmlPr mapId="1" xpath="/Report/Observations/ABI.TRE.PAS/I.CHF.KAI" xmlDataType="double"/>
    </xmlCellPr>
  </singleXmlCell>
  <singleXmlCell id="1469" r="K22" connectionId="0">
    <xmlCellPr id="1469" uniqueName="_Report_Observations_ABI.TRE.AKT_I.CHF.NFU">
      <xmlPr mapId="1" xpath="/Report/Observations/ABI.TRE.AKT/I.CHF.NFU" xmlDataType="double"/>
    </xmlCellPr>
  </singleXmlCell>
  <singleXmlCell id="1472" r="K21" connectionId="0">
    <xmlCellPr id="1472" uniqueName="_Report_Observations_ABI.TRE.AKT_I.T.NFU">
      <xmlPr mapId="1" xpath="/Report/Observations/ABI.TRE.AKT/I.T.NFU" xmlDataType="double"/>
    </xmlCellPr>
  </singleXmlCell>
  <singleXmlCell id="1474" r="K24" connectionId="0">
    <xmlCellPr id="1474" uniqueName="_Report_Observations_ABI.TRE.PAS_I.CHF.NFU">
      <xmlPr mapId="1" xpath="/Report/Observations/ABI.TRE.PAS/I.CHF.NFU" xmlDataType="double"/>
    </xmlCellPr>
  </singleXmlCell>
  <singleXmlCell id="1476" r="K23" connectionId="0">
    <xmlCellPr id="1476" uniqueName="_Report_Observations_ABI.TRE.PAS_I.T.NFU">
      <xmlPr mapId="1" xpath="/Report/Observations/ABI.TRE.PAS/I.T.NFU" xmlDataType="double"/>
    </xmlCellPr>
  </singleXmlCell>
  <singleXmlCell id="1526" r="X21" connectionId="0">
    <xmlCellPr id="1526" uniqueName="_Report_Observations_ABI.TRE.AKT_I.T.SOZ">
      <xmlPr mapId="1" xpath="/Report/Observations/ABI.TRE.AKT/I.T.SOZ" xmlDataType="double"/>
    </xmlCellPr>
  </singleXmlCell>
  <singleXmlCell id="1527" r="X23" connectionId="0">
    <xmlCellPr id="1527" uniqueName="_Report_Observations_ABI.TRE.PAS_I.T.SOZ">
      <xmlPr mapId="1" xpath="/Report/Observations/ABI.TRE.PAS/I.T.SOZ" xmlDataType="double"/>
    </xmlCellPr>
  </singleXmlCell>
  <singleXmlCell id="1528" r="X22" connectionId="0">
    <xmlCellPr id="1528" uniqueName="_Report_Observations_ABI.TRE.AKT_I.CHF.SOZ">
      <xmlPr mapId="1" xpath="/Report/Observations/ABI.TRE.AKT/I.CHF.SOZ" xmlDataType="double"/>
    </xmlCellPr>
  </singleXmlCell>
  <singleXmlCell id="1529" r="X24" connectionId="0">
    <xmlCellPr id="1529" uniqueName="_Report_Observations_ABI.TRE.PAS_I.CHF.SOZ">
      <xmlPr mapId="1" xpath="/Report/Observations/ABI.TRE.PAS/I.CHF.SOZ" xmlDataType="double"/>
    </xmlCellPr>
  </singleXmlCell>
</singleXmlCell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printerSettings/printerSettings2.bin" Type="http://schemas.openxmlformats.org/officeDocument/2006/relationships/printerSettings"/><Relationship Id="rId3" Target="../drawings/vmlDrawing1.vml" Type="http://schemas.openxmlformats.org/officeDocument/2006/relationships/vmlDrawing"/><Relationship Id="rId4" Target="../tables/tableSingleCells1.xml" Type="http://schemas.openxmlformats.org/officeDocument/2006/relationships/tableSingleCells"/></Relationships>
</file>

<file path=xl/worksheets/_rels/sheet2.xml.rels><?xml version="1.0" encoding="UTF-8" standalone="no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printerSettings/printerSettings4.bin" Type="http://schemas.openxmlformats.org/officeDocument/2006/relationships/printerSettings"/><Relationship Id="rId3" Target="../drawings/vmlDrawing2.vml" Type="http://schemas.openxmlformats.org/officeDocument/2006/relationships/vmlDrawing"/><Relationship Id="rId4" Target="../tables/tableSingleCells2.xml" Type="http://schemas.openxmlformats.org/officeDocument/2006/relationships/tableSingleCells"/><Relationship Id="rId5" Target="../drawings/drawing1.xml" Type="http://schemas.openxmlformats.org/officeDocument/2006/relationships/drawing"/><Relationship Id="rId6" Target="../comments2.xml" Type="http://schemas.openxmlformats.org/officeDocument/2006/relationships/comments"/><Relationship Id="rId7" Target="../drawings/vmlDrawing7.vml" Type="http://schemas.openxmlformats.org/officeDocument/2006/relationships/vmlDrawing"/></Relationships>
</file>

<file path=xl/worksheets/_rels/sheet3.xml.rels><?xml version="1.0" encoding="UTF-8" standalone="no"?><Relationships xmlns="http://schemas.openxmlformats.org/package/2006/relationships"><Relationship Id="rId1" Target="../printerSettings/printerSettings5.bin" Type="http://schemas.openxmlformats.org/officeDocument/2006/relationships/printerSettings"/><Relationship Id="rId2" Target="../drawings/vmlDrawing3.vml" Type="http://schemas.openxmlformats.org/officeDocument/2006/relationships/vmlDrawing"/><Relationship Id="rId3" Target="../tables/tableSingleCells3.xml" Type="http://schemas.openxmlformats.org/officeDocument/2006/relationships/tableSingleCells"/><Relationship Id="rId4" Target="../drawings/drawing2.xml" Type="http://schemas.openxmlformats.org/officeDocument/2006/relationships/drawing"/><Relationship Id="rId5" Target="../comments7.xml" Type="http://schemas.openxmlformats.org/officeDocument/2006/relationships/comments"/><Relationship Id="rId6" Target="../drawings/vmlDrawing8.vml" Type="http://schemas.openxmlformats.org/officeDocument/2006/relationships/vmlDrawing"/></Relationships>
</file>

<file path=xl/worksheets/_rels/sheet4.xml.rels><?xml version="1.0" encoding="UTF-8" standalone="no"?><Relationships xmlns="http://schemas.openxmlformats.org/package/2006/relationships"><Relationship Id="rId1" Target="../printerSettings/printerSettings6.bin" Type="http://schemas.openxmlformats.org/officeDocument/2006/relationships/printerSettings"/><Relationship Id="rId2" Target="../printerSettings/printerSettings7.bin" Type="http://schemas.openxmlformats.org/officeDocument/2006/relationships/printerSettings"/><Relationship Id="rId3" Target="../drawings/vmlDrawing4.vml" Type="http://schemas.openxmlformats.org/officeDocument/2006/relationships/vmlDrawing"/><Relationship Id="rId4" Target="../tables/tableSingleCells4.xml" Type="http://schemas.openxmlformats.org/officeDocument/2006/relationships/tableSingleCells"/><Relationship Id="rId5" Target="../drawings/drawing3.xml" Type="http://schemas.openxmlformats.org/officeDocument/2006/relationships/drawing"/><Relationship Id="rId6" Target="../comments4.xml" Type="http://schemas.openxmlformats.org/officeDocument/2006/relationships/comments"/><Relationship Id="rId7" Target="../drawings/vmlDrawing9.vml" Type="http://schemas.openxmlformats.org/officeDocument/2006/relationships/vmlDrawing"/></Relationships>
</file>

<file path=xl/worksheets/_rels/sheet5.xml.rels><?xml version="1.0" encoding="UTF-8" standalone="no"?><Relationships xmlns="http://schemas.openxmlformats.org/package/2006/relationships"><Relationship Id="rId1" Target="../printerSettings/printerSettings8.bin" Type="http://schemas.openxmlformats.org/officeDocument/2006/relationships/printerSettings"/><Relationship Id="rId2" Target="../drawings/vmlDrawing5.vml" Type="http://schemas.openxmlformats.org/officeDocument/2006/relationships/vmlDrawing"/><Relationship Id="rId3" Target="../tables/tableSingleCells5.xml" Type="http://schemas.openxmlformats.org/officeDocument/2006/relationships/tableSingleCells"/><Relationship Id="rId4" Target="../drawings/drawing4.xml" Type="http://schemas.openxmlformats.org/officeDocument/2006/relationships/drawing"/><Relationship Id="rId5" Target="../comments8.xml" Type="http://schemas.openxmlformats.org/officeDocument/2006/relationships/comments"/><Relationship Id="rId6" Target="../drawings/vmlDrawing10.vml" Type="http://schemas.openxmlformats.org/officeDocument/2006/relationships/vmlDrawing"/></Relationships>
</file>

<file path=xl/worksheets/_rels/sheet6.xml.rels><?xml version="1.0" encoding="UTF-8" standalone="no"?><Relationships xmlns="http://schemas.openxmlformats.org/package/2006/relationships"><Relationship Id="rId1" Target="../printerSettings/printerSettings9.bin" Type="http://schemas.openxmlformats.org/officeDocument/2006/relationships/printerSettings"/><Relationship Id="rId2" Target="../printerSettings/printerSettings10.bin" Type="http://schemas.openxmlformats.org/officeDocument/2006/relationships/printerSettings"/><Relationship Id="rId3" Target="../drawings/vmlDrawing6.vml" Type="http://schemas.openxmlformats.org/officeDocument/2006/relationships/vmlDrawing"/><Relationship Id="rId4" Target="../tables/tableSingleCells6.xml" Type="http://schemas.openxmlformats.org/officeDocument/2006/relationships/tableSingleCells"/><Relationship Id="rId5" Target="../drawings/drawing5.xml" Type="http://schemas.openxmlformats.org/officeDocument/2006/relationships/drawing"/><Relationship Id="rId6" Target="../comments6.xml" Type="http://schemas.openxmlformats.org/officeDocument/2006/relationships/comments"/><Relationship Id="rId7" Target="../drawings/vmlDrawing11.vml" Type="http://schemas.openxmlformats.org/officeDocument/2006/relationships/vml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P62"/>
  <sheetViews>
    <sheetView showGridLines="0" showRowColHeaders="0" tabSelected="1" zoomScale="80" zoomScaleNormal="80" workbookViewId="0" showZeros="true">
      <selection activeCell="H1" sqref="H1"/>
    </sheetView>
  </sheetViews>
  <sheetFormatPr baseColWidth="10" defaultColWidth="11.453125" defaultRowHeight="14" x14ac:dyDescent="0.3"/>
  <cols>
    <col min="1" max="1" customWidth="true" style="10" width="0.81640625"/>
    <col min="2" max="2" customWidth="true" style="10" width="17.26953125"/>
    <col min="3" max="3" customWidth="true" style="10" width="12.54296875"/>
    <col min="4" max="5" customWidth="true" style="10" width="18.7265625"/>
    <col min="6" max="6" customWidth="true" style="10" width="8.54296875"/>
    <col min="7" max="7" customWidth="true" style="10" width="12.7265625"/>
    <col min="8" max="8" customWidth="true" style="10" width="15.0"/>
    <col min="9" max="9" customWidth="true" style="10" width="7.26953125"/>
    <col min="10" max="16384" style="10" width="11.453125"/>
  </cols>
  <sheetData>
    <row r="1" spans="1:10" s="1" customFormat="1" ht="20.149999999999999" customHeight="1" x14ac:dyDescent="0.25">
      <c r="B1" s="62" t="s">
        <v>189</v>
      </c>
      <c r="C1" s="115" t="s">
        <v>1</v>
      </c>
      <c r="G1" s="102" t="s">
        <v>197</v>
      </c>
      <c r="H1" s="137" t="s">
        <v>4</v>
      </c>
      <c r="J1" s="3" t="s">
        <v>5</v>
      </c>
    </row>
    <row r="2" spans="1:10" ht="20.149999999999999" customHeight="1" x14ac:dyDescent="0.3">
      <c r="B2" s="62" t="s">
        <v>177</v>
      </c>
      <c r="C2" s="115" t="s">
        <v>2</v>
      </c>
      <c r="G2" s="102" t="s">
        <v>3</v>
      </c>
      <c r="H2" s="117" t="s">
        <v>12</v>
      </c>
    </row>
    <row r="3" spans="1:10" ht="20.149999999999999" customHeight="1" x14ac:dyDescent="0.3">
      <c r="B3" s="116" t="s">
        <v>196</v>
      </c>
      <c r="C3" s="115" t="s">
        <v>14</v>
      </c>
    </row>
    <row r="4" spans="1:10" ht="20.149999999999999" customHeight="1" x14ac:dyDescent="0.3">
      <c r="B4" s="116" t="s">
        <v>223</v>
      </c>
      <c r="C4" s="115" t="s">
        <v>187</v>
      </c>
      <c r="D4" s="33"/>
      <c r="E4" s="33"/>
    </row>
    <row r="5" spans="1:10" ht="20.149999999999999" customHeight="1" x14ac:dyDescent="0.3">
      <c r="B5" s="64" t="s">
        <v>186</v>
      </c>
      <c r="C5" s="115" t="s">
        <v>185</v>
      </c>
      <c r="D5" s="33"/>
      <c r="E5" s="33"/>
      <c r="G5" s="102"/>
      <c r="H5" s="113"/>
    </row>
    <row r="6" spans="1:10" s="20" customFormat="1" ht="21" customHeight="1" x14ac:dyDescent="0.3">
      <c r="B6" s="116" t="s">
        <v>224</v>
      </c>
      <c r="C6" s="140" t="s">
        <v>202</v>
      </c>
      <c r="D6" s="33"/>
      <c r="E6" s="33"/>
      <c r="G6" s="114"/>
      <c r="H6" s="113"/>
    </row>
    <row r="7" spans="1:10" s="20" customFormat="1" ht="38.25" customHeight="1" x14ac:dyDescent="0.4">
      <c r="B7" s="145" t="s">
        <v>54</v>
      </c>
      <c r="C7" s="145"/>
      <c r="D7" s="145"/>
      <c r="E7" s="145"/>
      <c r="F7" s="145"/>
      <c r="G7" s="145"/>
      <c r="H7" s="145"/>
    </row>
    <row r="8" spans="1:10" s="20" customFormat="1" ht="21" customHeight="1" x14ac:dyDescent="0.3">
      <c r="B8" s="146" t="s">
        <v>81</v>
      </c>
      <c r="C8" s="146"/>
      <c r="D8" s="146"/>
      <c r="E8" s="146"/>
      <c r="F8" s="146"/>
      <c r="G8" s="146"/>
      <c r="H8" s="146"/>
    </row>
    <row r="9" spans="1:10" s="20" customFormat="1" ht="21" hidden="1" customHeight="1" x14ac:dyDescent="0.3">
      <c r="B9" s="112"/>
      <c r="C9" s="112"/>
      <c r="D9" s="112"/>
      <c r="E9" s="112"/>
      <c r="F9" s="112"/>
      <c r="G9" s="112"/>
      <c r="H9" s="111"/>
    </row>
    <row r="10" spans="1:10" ht="27" customHeight="1" x14ac:dyDescent="0.3">
      <c r="B10" s="26"/>
    </row>
    <row r="11" spans="1:10" ht="18" customHeight="1" x14ac:dyDescent="0.3">
      <c r="A11" s="4"/>
      <c r="B11" s="5"/>
      <c r="C11" s="5"/>
      <c r="D11" s="149"/>
      <c r="E11" s="149"/>
      <c r="F11" s="149"/>
      <c r="G11" s="149"/>
      <c r="H11" s="5"/>
    </row>
    <row r="12" spans="1:10" ht="36" customHeight="1" x14ac:dyDescent="0.3">
      <c r="A12" s="4"/>
      <c r="B12" s="118" t="s">
        <v>188</v>
      </c>
      <c r="C12" s="5"/>
      <c r="D12" s="154"/>
      <c r="E12" s="154"/>
      <c r="F12" s="154"/>
      <c r="G12" s="154"/>
      <c r="H12" s="154"/>
    </row>
    <row r="13" spans="1:10" s="107" customFormat="1" ht="12.5" x14ac:dyDescent="0.25">
      <c r="D13" s="148"/>
      <c r="E13" s="148"/>
      <c r="F13" s="148"/>
      <c r="G13" s="148"/>
    </row>
    <row r="14" spans="1:10" s="107" customFormat="1" ht="12.5" hidden="1" x14ac:dyDescent="0.25">
      <c r="D14" s="148"/>
      <c r="E14" s="148"/>
      <c r="F14" s="148"/>
      <c r="G14" s="148"/>
    </row>
    <row r="15" spans="1:10" s="107" customFormat="1" ht="12.5" hidden="1" x14ac:dyDescent="0.25">
      <c r="D15" s="148"/>
      <c r="E15" s="148"/>
      <c r="F15" s="148"/>
      <c r="G15" s="148"/>
    </row>
    <row r="16" spans="1:10" s="107" customFormat="1" ht="12.5" hidden="1" x14ac:dyDescent="0.25">
      <c r="D16" s="148"/>
      <c r="E16" s="148"/>
      <c r="F16" s="148"/>
      <c r="G16" s="148"/>
    </row>
    <row r="17" spans="1:16" s="107" customFormat="1" ht="12.5" hidden="1" x14ac:dyDescent="0.25">
      <c r="D17" s="148"/>
      <c r="E17" s="148"/>
      <c r="F17" s="148"/>
      <c r="G17" s="148"/>
    </row>
    <row r="18" spans="1:16" ht="20.149999999999999" customHeight="1" x14ac:dyDescent="0.3">
      <c r="A18" s="4"/>
      <c r="B18" s="6"/>
      <c r="C18" s="5"/>
      <c r="D18" s="7"/>
      <c r="E18" s="7"/>
      <c r="F18" s="7"/>
      <c r="G18" s="7"/>
      <c r="H18" s="5"/>
    </row>
    <row r="19" spans="1:16" ht="15" customHeight="1" x14ac:dyDescent="0.3">
      <c r="B19" s="6"/>
      <c r="C19" s="5"/>
      <c r="D19" s="7"/>
      <c r="E19" s="7"/>
      <c r="F19" s="7"/>
      <c r="G19" s="7"/>
      <c r="H19" s="5"/>
    </row>
    <row r="20" spans="1:16" ht="15" customHeight="1" x14ac:dyDescent="0.3">
      <c r="B20" s="6" t="s">
        <v>193</v>
      </c>
      <c r="C20" s="5"/>
      <c r="D20" s="7" t="s">
        <v>191</v>
      </c>
      <c r="E20" s="7" t="s">
        <v>192</v>
      </c>
      <c r="F20" s="7"/>
      <c r="G20" s="7"/>
      <c r="H20" s="5"/>
    </row>
    <row r="21" spans="1:16" ht="15" customHeight="1" x14ac:dyDescent="0.3">
      <c r="B21" s="6"/>
      <c r="C21" s="5" t="s">
        <v>15</v>
      </c>
      <c r="D21" s="7">
        <f>Validation!B5</f>
      </c>
      <c r="E21" s="7">
        <f>Validation!B6</f>
      </c>
      <c r="F21" s="7"/>
      <c r="G21" s="7"/>
      <c r="H21" s="5"/>
    </row>
    <row r="22">
      <c r="C22" t="s" s="10">
        <v>172</v>
      </c>
      <c r="D22" s="10">
        <f>Validation!B9</f>
      </c>
      <c r="E22" s="10">
        <f>Validation!B10</f>
      </c>
    </row>
    <row r="23">
      <c r="C23" t="s" s="10">
        <v>173</v>
      </c>
      <c r="D23" s="10">
        <f>Validation!B13</f>
      </c>
    </row>
    <row r="24">
      <c r="C24" t="s" s="10">
        <v>174</v>
      </c>
      <c r="D24" s="10">
        <f>Validation!B16</f>
      </c>
      <c r="E24" s="10">
        <f>Validation!B17</f>
      </c>
    </row>
    <row r="25">
      <c r="C25" t="s" s="10">
        <v>175</v>
      </c>
      <c r="D25" s="10">
        <f>Validation!B20</f>
      </c>
    </row>
    <row r="26">
      <c r="C26" t="s" s="10">
        <v>176</v>
      </c>
      <c r="D26" s="10">
        <f>Validation!B23</f>
      </c>
      <c r="E26" s="10">
        <f>Validation!B24</f>
      </c>
    </row>
    <row r="27" spans="1:16" ht="15" customHeight="1" x14ac:dyDescent="0.3">
      <c r="B27" s="6"/>
      <c r="C27" s="5"/>
      <c r="D27" s="7"/>
      <c r="E27" s="7"/>
      <c r="F27" s="7"/>
      <c r="G27" s="7"/>
      <c r="H27" s="5"/>
      <c r="P27" s="2"/>
    </row>
    <row r="28" spans="1:16" s="20" customFormat="1" ht="42" customHeight="1" x14ac:dyDescent="0.3">
      <c r="B28" s="151" t="s">
        <v>198</v>
      </c>
      <c r="C28" s="152"/>
      <c r="D28" s="152"/>
      <c r="E28" s="152"/>
      <c r="F28" s="152"/>
      <c r="G28" s="152"/>
      <c r="H28" s="153"/>
    </row>
    <row r="29" spans="1:16" s="20" customFormat="1" x14ac:dyDescent="0.3">
      <c r="B29" s="11"/>
      <c r="C29" s="11"/>
      <c r="D29" s="11"/>
      <c r="E29" s="11"/>
      <c r="F29" s="11"/>
      <c r="G29" s="11"/>
      <c r="H29" s="11"/>
    </row>
    <row r="30" spans="1:16" s="20" customFormat="1" ht="21" customHeight="1" x14ac:dyDescent="0.3">
      <c r="B30" s="150" t="s">
        <v>195</v>
      </c>
      <c r="C30" s="150"/>
      <c r="D30" s="150"/>
      <c r="E30" s="150"/>
      <c r="F30" s="150"/>
      <c r="G30" s="150"/>
      <c r="H30" s="150"/>
    </row>
    <row r="31" spans="1:16" s="20" customFormat="1" x14ac:dyDescent="0.3">
      <c r="B31" s="12" t="s">
        <v>222</v>
      </c>
      <c r="C31" s="30"/>
      <c r="D31" s="30"/>
      <c r="E31" s="30"/>
      <c r="F31" s="30"/>
      <c r="G31" s="30"/>
      <c r="H31" s="30"/>
    </row>
    <row r="32" spans="1:16" s="20" customFormat="1" ht="21" customHeight="1" x14ac:dyDescent="0.3">
      <c r="B32" s="147" t="s">
        <v>10</v>
      </c>
      <c r="C32" s="147"/>
      <c r="D32" s="147"/>
      <c r="E32" s="147"/>
      <c r="F32" s="147"/>
      <c r="G32" s="147"/>
      <c r="H32" s="147"/>
    </row>
    <row r="33" spans="1:11" x14ac:dyDescent="0.3">
      <c r="B33" s="147" t="str">
        <f><![CDATA["unter Angabe Ihres Codes ("&H1&"), der Erhebung ("&B1&") und des Stichdatums ("&IF(ISTEXT(H2),H2,DAY(H2)&"."&MONTH(H2)&"."&YEAR(H2))&")."]]></f>
        <v>unter Angabe Ihres Codes (XXXXXX), der Erhebung (MONA_US) und des Stichdatums (TT.MM.JJJJ).</v>
      </c>
      <c r="C33" s="147"/>
      <c r="D33" s="147"/>
      <c r="E33" s="147"/>
      <c r="F33" s="147"/>
      <c r="G33" s="147"/>
      <c r="H33" s="147"/>
    </row>
    <row r="34" spans="1:11" ht="15" customHeight="1" x14ac:dyDescent="0.3">
      <c r="B34" s="8"/>
      <c r="C34" s="9"/>
      <c r="D34" s="9"/>
      <c r="E34" s="9"/>
      <c r="F34" s="9"/>
      <c r="G34" s="9"/>
      <c r="H34" s="9"/>
    </row>
    <row r="35" spans="1:11" ht="21" customHeight="1" x14ac:dyDescent="0.3">
      <c r="A35" s="1"/>
      <c r="B35" s="119" t="s">
        <v>0</v>
      </c>
      <c r="C35" s="120"/>
      <c r="D35" s="120"/>
      <c r="E35" s="120"/>
      <c r="F35" s="121" t="s">
        <v>9</v>
      </c>
      <c r="G35" s="120"/>
      <c r="H35" s="122" t="str">
        <f>HYPERLINK("mailto:forms@snb.ch?subject="&amp;H38&amp;" Formularbestellung","forms@snb.ch")</f>
        <v>forms@snb.ch</v>
      </c>
    </row>
    <row r="36" spans="1:11" x14ac:dyDescent="0.3">
      <c r="A36" s="1"/>
      <c r="B36" s="119" t="s">
        <v>201</v>
      </c>
      <c r="C36" s="120"/>
      <c r="D36" s="120"/>
      <c r="E36" s="120"/>
      <c r="F36" s="123" t="s">
        <v>8</v>
      </c>
      <c r="G36" s="120"/>
      <c r="H36" s="122" t="str">
        <f>HYPERLINK("mailto:statistik.erhebungen@snb.ch?subject="&amp;H38&amp;" Anfrage","statistik.erhebungen@snb.ch")</f>
        <v>statistik.erhebungen@snb.ch</v>
      </c>
    </row>
    <row r="37" spans="1:11" x14ac:dyDescent="0.3">
      <c r="A37" s="1"/>
      <c r="B37" s="119" t="s">
        <v>7</v>
      </c>
      <c r="C37" s="120"/>
      <c r="D37" s="120"/>
      <c r="E37" s="120"/>
      <c r="F37" s="123"/>
      <c r="G37" s="120"/>
      <c r="H37" s="122"/>
      <c r="K37" s="1"/>
    </row>
    <row r="38" spans="1:11" x14ac:dyDescent="0.3">
      <c r="A38" s="1"/>
      <c r="B38" s="119" t="s">
        <v>11</v>
      </c>
      <c r="C38" s="120"/>
      <c r="D38" s="120"/>
      <c r="E38" s="120"/>
      <c r="F38" s="123" t="s">
        <v>6</v>
      </c>
      <c r="G38" s="120"/>
      <c r="H38" s="123" t="str">
        <f><![CDATA[H1&" "&""&B1&" "&IF(ISTEXT(H2),H2,DAY(H2)&"."&MONTH(H2)&"."&YEAR(H2))]]></f>
        <v>XXXXXX MONA_US TT.MM.JJJJ</v>
      </c>
      <c r="K38" s="1"/>
    </row>
    <row r="39" spans="1:11" x14ac:dyDescent="0.3">
      <c r="A39" s="1"/>
      <c r="B39" s="119" t="s">
        <v>194</v>
      </c>
      <c r="C39" s="120"/>
      <c r="D39" s="120"/>
      <c r="E39" s="120"/>
      <c r="F39" s="124"/>
      <c r="G39" s="124"/>
      <c r="H39" s="124"/>
    </row>
    <row r="40" spans="1:11" x14ac:dyDescent="0.3">
      <c r="A40" s="1"/>
      <c r="B40" s="103"/>
      <c r="C40" s="104"/>
      <c r="D40" s="104"/>
      <c r="E40" s="104"/>
      <c r="F40" s="104"/>
      <c r="G40" s="104"/>
      <c r="H40" s="104"/>
    </row>
    <row r="41" spans="1:11" ht="13" customHeight="1" x14ac:dyDescent="0.3">
      <c r="A41" s="1"/>
      <c r="B41" s="1"/>
      <c r="C41" s="1"/>
      <c r="D41" s="1"/>
      <c r="E41" s="1"/>
      <c r="F41" s="1"/>
      <c r="G41" s="1"/>
      <c r="H41" s="1"/>
    </row>
    <row r="42" spans="1:11" x14ac:dyDescent="0.3">
      <c r="A42" s="1"/>
      <c r="B42" s="1"/>
      <c r="C42" s="1"/>
      <c r="D42" s="1"/>
      <c r="E42" s="1"/>
      <c r="F42" s="1"/>
      <c r="G42" s="1"/>
      <c r="H42" s="1"/>
    </row>
    <row r="60" spans="2:2" x14ac:dyDescent="0.3">
      <c r="B60" s="138"/>
    </row>
    <row r="61" spans="2:2" x14ac:dyDescent="0.3">
      <c r="B61" s="138"/>
    </row>
    <row r="62" spans="2:2" x14ac:dyDescent="0.3">
      <c r="B62" s="139"/>
    </row>
  </sheetData>
  <sheetProtection sheet="true" objects="true" scenarios="true" selectLockedCells="false" selectUnlockedCells="false" formatCells="true" formatColumns="true" formatRows="true" insertColumns="true" insertRows="true" insertHyperlinks="true" deleteColumns="true" deleteRows="true" sort="true" autoFilter="true" pivotTables="true"/>
  <customSheetViews>
    <customSheetView guid="{67CA1D9B-19A8-4146-968F-D77BECE02040}" scale="80" showPageBreaks="1" showGridLines="0" showRowCol="0" printArea="1">
      <selection activeCell="H3" sqref="H3"/>
      <pageMargins left="0.62992125984251968" right="0.6692913385826772" top="1.1417322834645669" bottom="0.59055118110236227" header="0.35433070866141736" footer="0.31496062992125984"/>
      <printOptions horizontalCentered="1" verticalCentered="1"/>
      <pageSetup paperSize="9" scale="90" orientation="portrait" r:id="rId1"/>
      <headerFooter>
        <oddHeader>&amp;R&amp;G</oddHeader>
        <oddFooter>&amp;L&amp;8&amp;D - &amp;T</oddFooter>
      </headerFooter>
    </customSheetView>
  </customSheetViews>
  <mergeCells count="13">
    <mergeCell ref="B7:H7"/>
    <mergeCell ref="B8:H8"/>
    <mergeCell ref="B32:H32"/>
    <mergeCell ref="B33:H33"/>
    <mergeCell ref="D17:G17"/>
    <mergeCell ref="D11:G11"/>
    <mergeCell ref="D13:G13"/>
    <mergeCell ref="D14:G14"/>
    <mergeCell ref="B30:H30"/>
    <mergeCell ref="B28:H28"/>
    <mergeCell ref="D15:G15"/>
    <mergeCell ref="D16:G16"/>
    <mergeCell ref="D12:H12"/>
  </mergeCells>
  <conditionalFormatting sqref="D12">
    <cfRule type="containsBlanks" dxfId="2" priority="5">
      <formula>LEN(TRIM(D12))=0</formula>
    </cfRule>
  </conditionalFormatting>
  <conditionalFormatting sqref="H2">
    <cfRule type="containsText" dxfId="1" priority="4" operator="containsText" text="TT.MM.JJJJ">
      <formula>NOT(ISERROR(SEARCH("TT.MM.JJJJ",H2)))</formula>
    </cfRule>
  </conditionalFormatting>
  <conditionalFormatting sqref="H1">
    <cfRule type="cellIs" dxfId="0" priority="1" operator="equal">
      <formula>"XXXXXX"</formula>
    </cfRule>
  </conditionalFormatting>
  <conditionalFormatting sqref="D21:D26">
    <cfRule type="expression" dxfId="63" priority="4">
      <formula>AND(D21=0,NOT(ISBLANK(D21)))</formula>
    </cfRule>
    <cfRule type="expression" dxfId="64" priority="5">
      <formula>D21&gt;0</formula>
    </cfRule>
  </conditionalFormatting>
  <conditionalFormatting sqref="D21:E26">
    <cfRule type="expression" dxfId="65" priority="6">
      <formula>AND(D21=0,NOT(ISBLANK(D21)))</formula>
    </cfRule>
    <cfRule type="expression" dxfId="66" priority="7">
      <formula>D21&gt;0</formula>
    </cfRule>
  </conditionalFormatting>
  <dataValidations count="1">
    <dataValidation type="custom" allowBlank="1" showInputMessage="1" showErrorMessage="1" sqref="H1" xr:uid="{00000000-0002-0000-0000-000000000000}">
      <formula1>AND(VALUE(I_SubjectId) &gt; 100000,VALUE(I_SubjectId) &lt; 1000000)</formula1>
    </dataValidation>
  </dataValidations>
  <printOptions horizontalCentered="1" verticalCentered="1"/>
  <pageMargins left="0.62992125984251968" right="0.6692913385826772" top="0.78740157480314965" bottom="0.59055118110236227" header="0.35433070866141736" footer="0.31496062992125984"/>
  <pageSetup paperSize="9" scale="85" orientation="portrait" r:id="rId2"/>
  <headerFooter>
    <oddHeader>&amp;R&amp;G</oddHeader>
    <oddFooter>&amp;L&amp;8&amp;D - &amp;T</oddFooter>
  </headerFooter>
  <legacyDrawingHF r:id="rId3"/>
</worksheet>
</file>

<file path=xl/worksheets/sheet10.xml><?xml version="1.0" encoding="utf-8"?>
<worksheet xmlns="http://schemas.openxmlformats.org/spreadsheetml/2006/main">
  <dimension ref="A1:C1572"/>
  <sheetViews>
    <sheetView workbookViewId="0"/>
  </sheetViews>
  <sheetFormatPr defaultRowHeight="15.0"/>
  <cols>
    <col min="1" max="1" width="30.78125" customWidth="true"/>
    <col min="2" max="2" width="50.78125" customWidth="true"/>
    <col min="3" max="3" width="30.78125" customWidth="true"/>
  </cols>
  <sheetData>
    <row r="1">
      <c r="A1" t="s" s="184">
        <v>3279</v>
      </c>
    </row>
    <row r="3">
      <c r="A3" t="s" s="183">
        <v>225</v>
      </c>
      <c r="B3" t="s" s="183">
        <v>3280</v>
      </c>
      <c r="C3" t="s" s="183">
        <v>3281</v>
      </c>
    </row>
    <row r="4">
      <c r="A4" t="s" s="0">
        <v>172</v>
      </c>
      <c r="B4" t="s" s="0">
        <v>3282</v>
      </c>
      <c r="C4" t="s" s="185">
        <v>3283</v>
      </c>
    </row>
    <row r="5">
      <c r="A5" t="s" s="0">
        <v>172</v>
      </c>
      <c r="B5" t="s" s="0">
        <v>3284</v>
      </c>
      <c r="C5" t="s" s="185">
        <v>3285</v>
      </c>
    </row>
    <row r="6">
      <c r="A6" t="s" s="0">
        <v>172</v>
      </c>
      <c r="B6" t="s" s="0">
        <v>3286</v>
      </c>
      <c r="C6" t="s" s="185">
        <v>3287</v>
      </c>
    </row>
    <row r="7">
      <c r="A7" t="s" s="0">
        <v>172</v>
      </c>
      <c r="B7" t="s" s="0">
        <v>3288</v>
      </c>
      <c r="C7" t="s" s="185">
        <v>3289</v>
      </c>
    </row>
    <row r="8">
      <c r="A8" t="s" s="0">
        <v>172</v>
      </c>
      <c r="B8" t="s" s="0">
        <v>3290</v>
      </c>
      <c r="C8" t="s" s="185">
        <v>3291</v>
      </c>
    </row>
    <row r="9">
      <c r="A9" t="s" s="0">
        <v>172</v>
      </c>
      <c r="B9" t="s" s="0">
        <v>3292</v>
      </c>
      <c r="C9" t="s" s="185">
        <v>3293</v>
      </c>
    </row>
    <row r="10">
      <c r="A10" t="s" s="0">
        <v>172</v>
      </c>
      <c r="B10" t="s" s="0">
        <v>3294</v>
      </c>
      <c r="C10" t="s" s="185">
        <v>3295</v>
      </c>
    </row>
    <row r="11">
      <c r="A11" t="s" s="0">
        <v>173</v>
      </c>
      <c r="B11" t="s" s="0">
        <v>3296</v>
      </c>
      <c r="C11" t="s" s="185">
        <v>3283</v>
      </c>
    </row>
    <row r="12">
      <c r="A12" t="s" s="0">
        <v>173</v>
      </c>
      <c r="B12" t="s" s="0">
        <v>3297</v>
      </c>
      <c r="C12" t="s" s="185">
        <v>3285</v>
      </c>
    </row>
    <row r="13">
      <c r="A13" t="s" s="0">
        <v>173</v>
      </c>
      <c r="B13" t="s" s="0">
        <v>3298</v>
      </c>
      <c r="C13" t="s" s="185">
        <v>3287</v>
      </c>
    </row>
    <row r="14">
      <c r="A14" t="s" s="0">
        <v>173</v>
      </c>
      <c r="B14" t="s" s="0">
        <v>3299</v>
      </c>
      <c r="C14" t="s" s="185">
        <v>3289</v>
      </c>
    </row>
    <row r="15">
      <c r="A15" t="s" s="0">
        <v>173</v>
      </c>
      <c r="B15" t="s" s="0">
        <v>3300</v>
      </c>
      <c r="C15" t="s" s="185">
        <v>3291</v>
      </c>
    </row>
    <row r="16">
      <c r="A16" t="s" s="0">
        <v>173</v>
      </c>
      <c r="B16" t="s" s="0">
        <v>3301</v>
      </c>
      <c r="C16" t="s" s="185">
        <v>3293</v>
      </c>
    </row>
    <row r="17">
      <c r="A17" t="s" s="0">
        <v>172</v>
      </c>
      <c r="B17" t="s" s="0">
        <v>3302</v>
      </c>
      <c r="C17" t="s" s="185">
        <v>3303</v>
      </c>
    </row>
    <row r="18">
      <c r="A18" t="s" s="0">
        <v>172</v>
      </c>
      <c r="B18" t="s" s="0">
        <v>3304</v>
      </c>
      <c r="C18" t="s" s="185">
        <v>3305</v>
      </c>
    </row>
    <row r="19">
      <c r="A19" t="s" s="0">
        <v>172</v>
      </c>
      <c r="B19" t="s" s="0">
        <v>3306</v>
      </c>
      <c r="C19" t="s" s="185">
        <v>3307</v>
      </c>
    </row>
    <row r="20">
      <c r="A20" t="s" s="0">
        <v>172</v>
      </c>
      <c r="B20" t="s" s="0">
        <v>3308</v>
      </c>
      <c r="C20" t="s" s="185">
        <v>3309</v>
      </c>
    </row>
    <row r="21">
      <c r="A21" t="s" s="0">
        <v>172</v>
      </c>
      <c r="B21" t="s" s="0">
        <v>3310</v>
      </c>
      <c r="C21" t="s" s="185">
        <v>3311</v>
      </c>
    </row>
    <row r="22">
      <c r="A22" t="s" s="0">
        <v>172</v>
      </c>
      <c r="B22" t="s" s="0">
        <v>3312</v>
      </c>
      <c r="C22" t="s" s="185">
        <v>3313</v>
      </c>
    </row>
    <row r="23">
      <c r="A23" t="s" s="0">
        <v>172</v>
      </c>
      <c r="B23" t="s" s="0">
        <v>3314</v>
      </c>
      <c r="C23" t="s" s="185">
        <v>3315</v>
      </c>
    </row>
    <row r="24">
      <c r="A24" t="s" s="0">
        <v>172</v>
      </c>
      <c r="B24" t="s" s="0">
        <v>3316</v>
      </c>
      <c r="C24" t="s" s="185">
        <v>3317</v>
      </c>
    </row>
    <row r="25">
      <c r="A25" t="s" s="0">
        <v>172</v>
      </c>
      <c r="B25" t="s" s="0">
        <v>3318</v>
      </c>
      <c r="C25" t="s" s="185">
        <v>3319</v>
      </c>
    </row>
    <row r="26">
      <c r="A26" t="s" s="0">
        <v>172</v>
      </c>
      <c r="B26" t="s" s="0">
        <v>3320</v>
      </c>
      <c r="C26" t="s" s="185">
        <v>3321</v>
      </c>
    </row>
    <row r="27">
      <c r="A27" t="s" s="0">
        <v>172</v>
      </c>
      <c r="B27" t="s" s="0">
        <v>3322</v>
      </c>
      <c r="C27" t="s" s="185">
        <v>3323</v>
      </c>
    </row>
    <row r="28">
      <c r="A28" t="s" s="0">
        <v>172</v>
      </c>
      <c r="B28" t="s" s="0">
        <v>3324</v>
      </c>
      <c r="C28" t="s" s="185">
        <v>3325</v>
      </c>
    </row>
    <row r="29">
      <c r="A29" t="s" s="0">
        <v>172</v>
      </c>
      <c r="B29" t="s" s="0">
        <v>3326</v>
      </c>
      <c r="C29" t="s" s="185">
        <v>3327</v>
      </c>
    </row>
    <row r="30">
      <c r="A30" t="s" s="0">
        <v>172</v>
      </c>
      <c r="B30" t="s" s="0">
        <v>3328</v>
      </c>
      <c r="C30" t="s" s="185">
        <v>3329</v>
      </c>
    </row>
    <row r="31">
      <c r="A31" t="s" s="0">
        <v>172</v>
      </c>
      <c r="B31" t="s" s="0">
        <v>3330</v>
      </c>
      <c r="C31" t="s" s="185">
        <v>3331</v>
      </c>
    </row>
    <row r="32">
      <c r="A32" t="s" s="0">
        <v>172</v>
      </c>
      <c r="B32" t="s" s="0">
        <v>3332</v>
      </c>
      <c r="C32" t="s" s="185">
        <v>3333</v>
      </c>
    </row>
    <row r="33">
      <c r="A33" t="s" s="0">
        <v>172</v>
      </c>
      <c r="B33" t="s" s="0">
        <v>3334</v>
      </c>
      <c r="C33" t="s" s="185">
        <v>3335</v>
      </c>
    </row>
    <row r="34">
      <c r="A34" t="s" s="0">
        <v>172</v>
      </c>
      <c r="B34" t="s" s="0">
        <v>3336</v>
      </c>
      <c r="C34" t="s" s="185">
        <v>3337</v>
      </c>
    </row>
    <row r="35">
      <c r="A35" t="s" s="0">
        <v>172</v>
      </c>
      <c r="B35" t="s" s="0">
        <v>3338</v>
      </c>
      <c r="C35" t="s" s="185">
        <v>3339</v>
      </c>
    </row>
    <row r="36">
      <c r="A36" t="s" s="0">
        <v>172</v>
      </c>
      <c r="B36" t="s" s="0">
        <v>3340</v>
      </c>
      <c r="C36" t="s" s="185">
        <v>3341</v>
      </c>
    </row>
    <row r="37">
      <c r="A37" t="s" s="0">
        <v>173</v>
      </c>
      <c r="B37" t="s" s="0">
        <v>3342</v>
      </c>
      <c r="C37" t="s" s="185">
        <v>3303</v>
      </c>
    </row>
    <row r="38">
      <c r="A38" t="s" s="0">
        <v>173</v>
      </c>
      <c r="B38" t="s" s="0">
        <v>3343</v>
      </c>
      <c r="C38" t="s" s="185">
        <v>3305</v>
      </c>
    </row>
    <row r="39">
      <c r="A39" t="s" s="0">
        <v>173</v>
      </c>
      <c r="B39" t="s" s="0">
        <v>3344</v>
      </c>
      <c r="C39" t="s" s="185">
        <v>3307</v>
      </c>
    </row>
    <row r="40">
      <c r="A40" t="s" s="0">
        <v>173</v>
      </c>
      <c r="B40" t="s" s="0">
        <v>3345</v>
      </c>
      <c r="C40" t="s" s="185">
        <v>3309</v>
      </c>
    </row>
    <row r="41">
      <c r="A41" t="s" s="0">
        <v>173</v>
      </c>
      <c r="B41" t="s" s="0">
        <v>3346</v>
      </c>
      <c r="C41" t="s" s="185">
        <v>3311</v>
      </c>
    </row>
    <row r="42">
      <c r="A42" t="s" s="0">
        <v>173</v>
      </c>
      <c r="B42" t="s" s="0">
        <v>3347</v>
      </c>
      <c r="C42" t="s" s="185">
        <v>3313</v>
      </c>
    </row>
    <row r="43">
      <c r="A43" t="s" s="0">
        <v>173</v>
      </c>
      <c r="B43" t="s" s="0">
        <v>3348</v>
      </c>
      <c r="C43" t="s" s="185">
        <v>3315</v>
      </c>
    </row>
    <row r="44">
      <c r="A44" t="s" s="0">
        <v>173</v>
      </c>
      <c r="B44" t="s" s="0">
        <v>3349</v>
      </c>
      <c r="C44" t="s" s="185">
        <v>3317</v>
      </c>
    </row>
    <row r="45">
      <c r="A45" t="s" s="0">
        <v>173</v>
      </c>
      <c r="B45" t="s" s="0">
        <v>3350</v>
      </c>
      <c r="C45" t="s" s="185">
        <v>3319</v>
      </c>
    </row>
    <row r="46">
      <c r="A46" t="s" s="0">
        <v>173</v>
      </c>
      <c r="B46" t="s" s="0">
        <v>3351</v>
      </c>
      <c r="C46" t="s" s="185">
        <v>3321</v>
      </c>
    </row>
    <row r="47">
      <c r="A47" t="s" s="0">
        <v>173</v>
      </c>
      <c r="B47" t="s" s="0">
        <v>3352</v>
      </c>
      <c r="C47" t="s" s="185">
        <v>3323</v>
      </c>
    </row>
    <row r="48">
      <c r="A48" t="s" s="0">
        <v>173</v>
      </c>
      <c r="B48" t="s" s="0">
        <v>3353</v>
      </c>
      <c r="C48" t="s" s="185">
        <v>3325</v>
      </c>
    </row>
    <row r="49">
      <c r="A49" t="s" s="0">
        <v>173</v>
      </c>
      <c r="B49" t="s" s="0">
        <v>3354</v>
      </c>
      <c r="C49" t="s" s="185">
        <v>3327</v>
      </c>
    </row>
    <row r="50">
      <c r="A50" t="s" s="0">
        <v>173</v>
      </c>
      <c r="B50" t="s" s="0">
        <v>3355</v>
      </c>
      <c r="C50" t="s" s="185">
        <v>3329</v>
      </c>
    </row>
    <row r="51">
      <c r="A51" t="s" s="0">
        <v>173</v>
      </c>
      <c r="B51" t="s" s="0">
        <v>3356</v>
      </c>
      <c r="C51" t="s" s="185">
        <v>3331</v>
      </c>
    </row>
    <row r="52">
      <c r="A52" t="s" s="0">
        <v>173</v>
      </c>
      <c r="B52" t="s" s="0">
        <v>3357</v>
      </c>
      <c r="C52" t="s" s="185">
        <v>3333</v>
      </c>
    </row>
    <row r="53">
      <c r="A53" t="s" s="0">
        <v>173</v>
      </c>
      <c r="B53" t="s" s="0">
        <v>3358</v>
      </c>
      <c r="C53" t="s" s="185">
        <v>3335</v>
      </c>
    </row>
    <row r="54">
      <c r="A54" t="s" s="0">
        <v>173</v>
      </c>
      <c r="B54" t="s" s="0">
        <v>3359</v>
      </c>
      <c r="C54" t="s" s="185">
        <v>3337</v>
      </c>
    </row>
    <row r="55">
      <c r="A55" t="s" s="0">
        <v>173</v>
      </c>
      <c r="B55" t="s" s="0">
        <v>3360</v>
      </c>
      <c r="C55" t="s" s="185">
        <v>3339</v>
      </c>
    </row>
    <row r="56">
      <c r="A56" t="s" s="0">
        <v>173</v>
      </c>
      <c r="B56" t="s" s="0">
        <v>3361</v>
      </c>
      <c r="C56" t="s" s="185">
        <v>3341</v>
      </c>
    </row>
    <row r="57">
      <c r="A57" t="s" s="0">
        <v>172</v>
      </c>
      <c r="B57" t="s" s="0">
        <v>3362</v>
      </c>
      <c r="C57" t="s" s="185">
        <v>3363</v>
      </c>
    </row>
    <row r="58">
      <c r="A58" t="s" s="0">
        <v>172</v>
      </c>
      <c r="B58" t="s" s="0">
        <v>3364</v>
      </c>
      <c r="C58" t="s" s="185">
        <v>3365</v>
      </c>
    </row>
    <row r="59">
      <c r="A59" t="s" s="0">
        <v>172</v>
      </c>
      <c r="B59" t="s" s="0">
        <v>3366</v>
      </c>
      <c r="C59" t="s" s="185">
        <v>3367</v>
      </c>
    </row>
    <row r="60">
      <c r="A60" t="s" s="0">
        <v>172</v>
      </c>
      <c r="B60" t="s" s="0">
        <v>3368</v>
      </c>
      <c r="C60" t="s" s="185">
        <v>3369</v>
      </c>
    </row>
    <row r="61">
      <c r="A61" t="s" s="0">
        <v>172</v>
      </c>
      <c r="B61" t="s" s="0">
        <v>3370</v>
      </c>
      <c r="C61" t="s" s="185">
        <v>3371</v>
      </c>
    </row>
    <row r="62">
      <c r="A62" t="s" s="0">
        <v>172</v>
      </c>
      <c r="B62" t="s" s="0">
        <v>3372</v>
      </c>
      <c r="C62" t="s" s="185">
        <v>3373</v>
      </c>
    </row>
    <row r="63">
      <c r="A63" t="s" s="0">
        <v>172</v>
      </c>
      <c r="B63" t="s" s="0">
        <v>3374</v>
      </c>
      <c r="C63" t="s" s="185">
        <v>3375</v>
      </c>
    </row>
    <row r="64">
      <c r="A64" t="s" s="0">
        <v>172</v>
      </c>
      <c r="B64" t="s" s="0">
        <v>3376</v>
      </c>
      <c r="C64" t="s" s="185">
        <v>3377</v>
      </c>
    </row>
    <row r="65">
      <c r="A65" t="s" s="0">
        <v>172</v>
      </c>
      <c r="B65" t="s" s="0">
        <v>3378</v>
      </c>
      <c r="C65" t="s" s="185">
        <v>3379</v>
      </c>
    </row>
    <row r="66">
      <c r="A66" t="s" s="0">
        <v>172</v>
      </c>
      <c r="B66" t="s" s="0">
        <v>3380</v>
      </c>
      <c r="C66" t="s" s="185">
        <v>3381</v>
      </c>
    </row>
    <row r="67">
      <c r="A67" t="s" s="0">
        <v>172</v>
      </c>
      <c r="B67" t="s" s="0">
        <v>3382</v>
      </c>
      <c r="C67" t="s" s="185">
        <v>3383</v>
      </c>
    </row>
    <row r="68">
      <c r="A68" t="s" s="0">
        <v>172</v>
      </c>
      <c r="B68" t="s" s="0">
        <v>3384</v>
      </c>
      <c r="C68" t="s" s="185">
        <v>3385</v>
      </c>
    </row>
    <row r="69">
      <c r="A69" t="s" s="0">
        <v>172</v>
      </c>
      <c r="B69" t="s" s="0">
        <v>3386</v>
      </c>
      <c r="C69" t="s" s="185">
        <v>3387</v>
      </c>
    </row>
    <row r="70">
      <c r="A70" t="s" s="0">
        <v>172</v>
      </c>
      <c r="B70" t="s" s="0">
        <v>3388</v>
      </c>
      <c r="C70" t="s" s="185">
        <v>3389</v>
      </c>
    </row>
    <row r="71">
      <c r="A71" t="s" s="0">
        <v>172</v>
      </c>
      <c r="B71" t="s" s="0">
        <v>3390</v>
      </c>
      <c r="C71" t="s" s="185">
        <v>3391</v>
      </c>
    </row>
    <row r="72">
      <c r="A72" t="s" s="0">
        <v>172</v>
      </c>
      <c r="B72" t="s" s="0">
        <v>3392</v>
      </c>
      <c r="C72" t="s" s="185">
        <v>3393</v>
      </c>
    </row>
    <row r="73">
      <c r="A73" t="s" s="0">
        <v>172</v>
      </c>
      <c r="B73" t="s" s="0">
        <v>3394</v>
      </c>
      <c r="C73" t="s" s="185">
        <v>3395</v>
      </c>
    </row>
    <row r="74">
      <c r="A74" t="s" s="0">
        <v>172</v>
      </c>
      <c r="B74" t="s" s="0">
        <v>3396</v>
      </c>
      <c r="C74" t="s" s="185">
        <v>3397</v>
      </c>
    </row>
    <row r="75">
      <c r="A75" t="s" s="0">
        <v>173</v>
      </c>
      <c r="B75" t="s" s="0">
        <v>3398</v>
      </c>
      <c r="C75" t="s" s="185">
        <v>3363</v>
      </c>
    </row>
    <row r="76">
      <c r="A76" t="s" s="0">
        <v>173</v>
      </c>
      <c r="B76" t="s" s="0">
        <v>3399</v>
      </c>
      <c r="C76" t="s" s="185">
        <v>3365</v>
      </c>
    </row>
    <row r="77">
      <c r="A77" t="s" s="0">
        <v>173</v>
      </c>
      <c r="B77" t="s" s="0">
        <v>3400</v>
      </c>
      <c r="C77" t="s" s="185">
        <v>3367</v>
      </c>
    </row>
    <row r="78">
      <c r="A78" t="s" s="0">
        <v>173</v>
      </c>
      <c r="B78" t="s" s="0">
        <v>3401</v>
      </c>
      <c r="C78" t="s" s="185">
        <v>3369</v>
      </c>
    </row>
    <row r="79">
      <c r="A79" t="s" s="0">
        <v>173</v>
      </c>
      <c r="B79" t="s" s="0">
        <v>3402</v>
      </c>
      <c r="C79" t="s" s="185">
        <v>3371</v>
      </c>
    </row>
    <row r="80">
      <c r="A80" t="s" s="0">
        <v>173</v>
      </c>
      <c r="B80" t="s" s="0">
        <v>3403</v>
      </c>
      <c r="C80" t="s" s="185">
        <v>3373</v>
      </c>
    </row>
    <row r="81">
      <c r="A81" t="s" s="0">
        <v>173</v>
      </c>
      <c r="B81" t="s" s="0">
        <v>3404</v>
      </c>
      <c r="C81" t="s" s="185">
        <v>3375</v>
      </c>
    </row>
    <row r="82">
      <c r="A82" t="s" s="0">
        <v>173</v>
      </c>
      <c r="B82" t="s" s="0">
        <v>3405</v>
      </c>
      <c r="C82" t="s" s="185">
        <v>3377</v>
      </c>
    </row>
    <row r="83">
      <c r="A83" t="s" s="0">
        <v>173</v>
      </c>
      <c r="B83" t="s" s="0">
        <v>3406</v>
      </c>
      <c r="C83" t="s" s="185">
        <v>3379</v>
      </c>
    </row>
    <row r="84">
      <c r="A84" t="s" s="0">
        <v>173</v>
      </c>
      <c r="B84" t="s" s="0">
        <v>3407</v>
      </c>
      <c r="C84" t="s" s="185">
        <v>3381</v>
      </c>
    </row>
    <row r="85">
      <c r="A85" t="s" s="0">
        <v>173</v>
      </c>
      <c r="B85" t="s" s="0">
        <v>3408</v>
      </c>
      <c r="C85" t="s" s="185">
        <v>3383</v>
      </c>
    </row>
    <row r="86">
      <c r="A86" t="s" s="0">
        <v>173</v>
      </c>
      <c r="B86" t="s" s="0">
        <v>3409</v>
      </c>
      <c r="C86" t="s" s="185">
        <v>3385</v>
      </c>
    </row>
    <row r="87">
      <c r="A87" t="s" s="0">
        <v>173</v>
      </c>
      <c r="B87" t="s" s="0">
        <v>3410</v>
      </c>
      <c r="C87" t="s" s="185">
        <v>3387</v>
      </c>
    </row>
    <row r="88">
      <c r="A88" t="s" s="0">
        <v>173</v>
      </c>
      <c r="B88" t="s" s="0">
        <v>3411</v>
      </c>
      <c r="C88" t="s" s="185">
        <v>3389</v>
      </c>
    </row>
    <row r="89">
      <c r="A89" t="s" s="0">
        <v>173</v>
      </c>
      <c r="B89" t="s" s="0">
        <v>3412</v>
      </c>
      <c r="C89" t="s" s="185">
        <v>3391</v>
      </c>
    </row>
    <row r="90">
      <c r="A90" t="s" s="0">
        <v>173</v>
      </c>
      <c r="B90" t="s" s="0">
        <v>3413</v>
      </c>
      <c r="C90" t="s" s="185">
        <v>3393</v>
      </c>
    </row>
    <row r="91">
      <c r="A91" t="s" s="0">
        <v>173</v>
      </c>
      <c r="B91" t="s" s="0">
        <v>3414</v>
      </c>
      <c r="C91" t="s" s="185">
        <v>3395</v>
      </c>
    </row>
    <row r="92">
      <c r="A92" t="s" s="0">
        <v>173</v>
      </c>
      <c r="B92" t="s" s="0">
        <v>3415</v>
      </c>
      <c r="C92" t="s" s="185">
        <v>3397</v>
      </c>
    </row>
    <row r="93">
      <c r="A93" t="s" s="0">
        <v>172</v>
      </c>
      <c r="B93" t="s" s="0">
        <v>3416</v>
      </c>
      <c r="C93" t="s" s="185">
        <v>3417</v>
      </c>
    </row>
    <row r="94">
      <c r="A94" t="s" s="0">
        <v>172</v>
      </c>
      <c r="B94" t="s" s="0">
        <v>3418</v>
      </c>
      <c r="C94" t="s" s="185">
        <v>3419</v>
      </c>
    </row>
    <row r="95">
      <c r="A95" t="s" s="0">
        <v>172</v>
      </c>
      <c r="B95" t="s" s="0">
        <v>3420</v>
      </c>
      <c r="C95" t="s" s="185">
        <v>3421</v>
      </c>
    </row>
    <row r="96">
      <c r="A96" t="s" s="0">
        <v>172</v>
      </c>
      <c r="B96" t="s" s="0">
        <v>3422</v>
      </c>
      <c r="C96" t="s" s="185">
        <v>3423</v>
      </c>
    </row>
    <row r="97">
      <c r="A97" t="s" s="0">
        <v>172</v>
      </c>
      <c r="B97" t="s" s="0">
        <v>3424</v>
      </c>
      <c r="C97" t="s" s="185">
        <v>3425</v>
      </c>
    </row>
    <row r="98">
      <c r="A98" t="s" s="0">
        <v>172</v>
      </c>
      <c r="B98" t="s" s="0">
        <v>3426</v>
      </c>
      <c r="C98" t="s" s="185">
        <v>3427</v>
      </c>
    </row>
    <row r="99">
      <c r="A99" t="s" s="0">
        <v>172</v>
      </c>
      <c r="B99" t="s" s="0">
        <v>3428</v>
      </c>
      <c r="C99" t="s" s="185">
        <v>3429</v>
      </c>
    </row>
    <row r="100">
      <c r="A100" t="s" s="0">
        <v>172</v>
      </c>
      <c r="B100" t="s" s="0">
        <v>3430</v>
      </c>
      <c r="C100" t="s" s="185">
        <v>3431</v>
      </c>
    </row>
    <row r="101">
      <c r="A101" t="s" s="0">
        <v>172</v>
      </c>
      <c r="B101" t="s" s="0">
        <v>3432</v>
      </c>
      <c r="C101" t="s" s="185">
        <v>3433</v>
      </c>
    </row>
    <row r="102">
      <c r="A102" t="s" s="0">
        <v>172</v>
      </c>
      <c r="B102" t="s" s="0">
        <v>3434</v>
      </c>
      <c r="C102" t="s" s="185">
        <v>3435</v>
      </c>
    </row>
    <row r="103">
      <c r="A103" t="s" s="0">
        <v>172</v>
      </c>
      <c r="B103" t="s" s="0">
        <v>3436</v>
      </c>
      <c r="C103" t="s" s="185">
        <v>3437</v>
      </c>
    </row>
    <row r="104">
      <c r="A104" t="s" s="0">
        <v>172</v>
      </c>
      <c r="B104" t="s" s="0">
        <v>3438</v>
      </c>
      <c r="C104" t="s" s="185">
        <v>3439</v>
      </c>
    </row>
    <row r="105">
      <c r="A105" t="s" s="0">
        <v>172</v>
      </c>
      <c r="B105" t="s" s="0">
        <v>3440</v>
      </c>
      <c r="C105" t="s" s="185">
        <v>3441</v>
      </c>
    </row>
    <row r="106">
      <c r="A106" t="s" s="0">
        <v>172</v>
      </c>
      <c r="B106" t="s" s="0">
        <v>3442</v>
      </c>
      <c r="C106" t="s" s="185">
        <v>3443</v>
      </c>
    </row>
    <row r="107">
      <c r="A107" t="s" s="0">
        <v>172</v>
      </c>
      <c r="B107" t="s" s="0">
        <v>3444</v>
      </c>
      <c r="C107" t="s" s="185">
        <v>3445</v>
      </c>
    </row>
    <row r="108">
      <c r="A108" t="s" s="0">
        <v>172</v>
      </c>
      <c r="B108" t="s" s="0">
        <v>3446</v>
      </c>
      <c r="C108" t="s" s="185">
        <v>3447</v>
      </c>
    </row>
    <row r="109">
      <c r="A109" t="s" s="0">
        <v>172</v>
      </c>
      <c r="B109" t="s" s="0">
        <v>3448</v>
      </c>
      <c r="C109" t="s" s="185">
        <v>3449</v>
      </c>
    </row>
    <row r="110">
      <c r="A110" t="s" s="0">
        <v>172</v>
      </c>
      <c r="B110" t="s" s="0">
        <v>3450</v>
      </c>
      <c r="C110" t="s" s="185">
        <v>3451</v>
      </c>
    </row>
    <row r="111">
      <c r="A111" t="s" s="0">
        <v>172</v>
      </c>
      <c r="B111" t="s" s="0">
        <v>3452</v>
      </c>
      <c r="C111" t="s" s="185">
        <v>3453</v>
      </c>
    </row>
    <row r="112">
      <c r="A112" t="s" s="0">
        <v>172</v>
      </c>
      <c r="B112" t="s" s="0">
        <v>3454</v>
      </c>
      <c r="C112" t="s" s="185">
        <v>3455</v>
      </c>
    </row>
    <row r="113">
      <c r="A113" t="s" s="0">
        <v>172</v>
      </c>
      <c r="B113" t="s" s="0">
        <v>3456</v>
      </c>
      <c r="C113" t="s" s="185">
        <v>3457</v>
      </c>
    </row>
    <row r="114">
      <c r="A114" t="s" s="0">
        <v>172</v>
      </c>
      <c r="B114" t="s" s="0">
        <v>3458</v>
      </c>
      <c r="C114" t="s" s="185">
        <v>3459</v>
      </c>
    </row>
    <row r="115">
      <c r="A115" t="s" s="0">
        <v>172</v>
      </c>
      <c r="B115" t="s" s="0">
        <v>3460</v>
      </c>
      <c r="C115" t="s" s="185">
        <v>3461</v>
      </c>
    </row>
    <row r="116">
      <c r="A116" t="s" s="0">
        <v>172</v>
      </c>
      <c r="B116" t="s" s="0">
        <v>3462</v>
      </c>
      <c r="C116" t="s" s="185">
        <v>3463</v>
      </c>
    </row>
    <row r="117">
      <c r="A117" t="s" s="0">
        <v>172</v>
      </c>
      <c r="B117" t="s" s="0">
        <v>3464</v>
      </c>
      <c r="C117" t="s" s="185">
        <v>3465</v>
      </c>
    </row>
    <row r="118">
      <c r="A118" t="s" s="0">
        <v>172</v>
      </c>
      <c r="B118" t="s" s="0">
        <v>3466</v>
      </c>
      <c r="C118" t="s" s="185">
        <v>3467</v>
      </c>
    </row>
    <row r="119">
      <c r="A119" t="s" s="0">
        <v>172</v>
      </c>
      <c r="B119" t="s" s="0">
        <v>3468</v>
      </c>
      <c r="C119" t="s" s="185">
        <v>3469</v>
      </c>
    </row>
    <row r="120">
      <c r="A120" t="s" s="0">
        <v>172</v>
      </c>
      <c r="B120" t="s" s="0">
        <v>3470</v>
      </c>
      <c r="C120" t="s" s="185">
        <v>3471</v>
      </c>
    </row>
    <row r="121">
      <c r="A121" t="s" s="0">
        <v>172</v>
      </c>
      <c r="B121" t="s" s="0">
        <v>3472</v>
      </c>
      <c r="C121" t="s" s="185">
        <v>3473</v>
      </c>
    </row>
    <row r="122">
      <c r="A122" t="s" s="0">
        <v>172</v>
      </c>
      <c r="B122" t="s" s="0">
        <v>3474</v>
      </c>
      <c r="C122" t="s" s="185">
        <v>3475</v>
      </c>
    </row>
    <row r="123">
      <c r="A123" t="s" s="0">
        <v>172</v>
      </c>
      <c r="B123" t="s" s="0">
        <v>3476</v>
      </c>
      <c r="C123" t="s" s="185">
        <v>3477</v>
      </c>
    </row>
    <row r="124">
      <c r="A124" t="s" s="0">
        <v>172</v>
      </c>
      <c r="B124" t="s" s="0">
        <v>3478</v>
      </c>
      <c r="C124" t="s" s="185">
        <v>3479</v>
      </c>
    </row>
    <row r="125">
      <c r="A125" t="s" s="0">
        <v>172</v>
      </c>
      <c r="B125" t="s" s="0">
        <v>3480</v>
      </c>
      <c r="C125" t="s" s="185">
        <v>3481</v>
      </c>
    </row>
    <row r="126">
      <c r="A126" t="s" s="0">
        <v>172</v>
      </c>
      <c r="B126" t="s" s="0">
        <v>3482</v>
      </c>
      <c r="C126" t="s" s="185">
        <v>3483</v>
      </c>
    </row>
    <row r="127">
      <c r="A127" t="s" s="0">
        <v>172</v>
      </c>
      <c r="B127" t="s" s="0">
        <v>3484</v>
      </c>
      <c r="C127" t="s" s="185">
        <v>3485</v>
      </c>
    </row>
    <row r="128">
      <c r="A128" t="s" s="0">
        <v>172</v>
      </c>
      <c r="B128" t="s" s="0">
        <v>3486</v>
      </c>
      <c r="C128" t="s" s="185">
        <v>3487</v>
      </c>
    </row>
    <row r="129">
      <c r="A129" t="s" s="0">
        <v>172</v>
      </c>
      <c r="B129" t="s" s="0">
        <v>3488</v>
      </c>
      <c r="C129" t="s" s="185">
        <v>3489</v>
      </c>
    </row>
    <row r="130">
      <c r="A130" t="s" s="0">
        <v>172</v>
      </c>
      <c r="B130" t="s" s="0">
        <v>3490</v>
      </c>
      <c r="C130" t="s" s="185">
        <v>3491</v>
      </c>
    </row>
    <row r="131">
      <c r="A131" t="s" s="0">
        <v>172</v>
      </c>
      <c r="B131" t="s" s="0">
        <v>3492</v>
      </c>
      <c r="C131" t="s" s="185">
        <v>3493</v>
      </c>
    </row>
    <row r="132">
      <c r="A132" t="s" s="0">
        <v>172</v>
      </c>
      <c r="B132" t="s" s="0">
        <v>3494</v>
      </c>
      <c r="C132" t="s" s="185">
        <v>3495</v>
      </c>
    </row>
    <row r="133">
      <c r="A133" t="s" s="0">
        <v>172</v>
      </c>
      <c r="B133" t="s" s="0">
        <v>3496</v>
      </c>
      <c r="C133" t="s" s="185">
        <v>3497</v>
      </c>
    </row>
    <row r="134">
      <c r="A134" t="s" s="0">
        <v>172</v>
      </c>
      <c r="B134" t="s" s="0">
        <v>3498</v>
      </c>
      <c r="C134" t="s" s="185">
        <v>3499</v>
      </c>
    </row>
    <row r="135">
      <c r="A135" t="s" s="0">
        <v>172</v>
      </c>
      <c r="B135" t="s" s="0">
        <v>3500</v>
      </c>
      <c r="C135" t="s" s="185">
        <v>3501</v>
      </c>
    </row>
    <row r="136">
      <c r="A136" t="s" s="0">
        <v>172</v>
      </c>
      <c r="B136" t="s" s="0">
        <v>3502</v>
      </c>
      <c r="C136" t="s" s="185">
        <v>3503</v>
      </c>
    </row>
    <row r="137">
      <c r="A137" t="s" s="0">
        <v>172</v>
      </c>
      <c r="B137" t="s" s="0">
        <v>3504</v>
      </c>
      <c r="C137" t="s" s="185">
        <v>3505</v>
      </c>
    </row>
    <row r="138">
      <c r="A138" t="s" s="0">
        <v>172</v>
      </c>
      <c r="B138" t="s" s="0">
        <v>3506</v>
      </c>
      <c r="C138" t="s" s="185">
        <v>3507</v>
      </c>
    </row>
    <row r="139">
      <c r="A139" t="s" s="0">
        <v>172</v>
      </c>
      <c r="B139" t="s" s="0">
        <v>3508</v>
      </c>
      <c r="C139" t="s" s="185">
        <v>3509</v>
      </c>
    </row>
    <row r="140">
      <c r="A140" t="s" s="0">
        <v>172</v>
      </c>
      <c r="B140" t="s" s="0">
        <v>3510</v>
      </c>
      <c r="C140" t="s" s="185">
        <v>3511</v>
      </c>
    </row>
    <row r="141">
      <c r="A141" t="s" s="0">
        <v>173</v>
      </c>
      <c r="B141" t="s" s="0">
        <v>3512</v>
      </c>
      <c r="C141" t="s" s="185">
        <v>3417</v>
      </c>
    </row>
    <row r="142">
      <c r="A142" t="s" s="0">
        <v>173</v>
      </c>
      <c r="B142" t="s" s="0">
        <v>3513</v>
      </c>
      <c r="C142" t="s" s="185">
        <v>3419</v>
      </c>
    </row>
    <row r="143">
      <c r="A143" t="s" s="0">
        <v>173</v>
      </c>
      <c r="B143" t="s" s="0">
        <v>3514</v>
      </c>
      <c r="C143" t="s" s="185">
        <v>3421</v>
      </c>
    </row>
    <row r="144">
      <c r="A144" t="s" s="0">
        <v>173</v>
      </c>
      <c r="B144" t="s" s="0">
        <v>3515</v>
      </c>
      <c r="C144" t="s" s="185">
        <v>3423</v>
      </c>
    </row>
    <row r="145">
      <c r="A145" t="s" s="0">
        <v>173</v>
      </c>
      <c r="B145" t="s" s="0">
        <v>3516</v>
      </c>
      <c r="C145" t="s" s="185">
        <v>3425</v>
      </c>
    </row>
    <row r="146">
      <c r="A146" t="s" s="0">
        <v>173</v>
      </c>
      <c r="B146" t="s" s="0">
        <v>3517</v>
      </c>
      <c r="C146" t="s" s="185">
        <v>3427</v>
      </c>
    </row>
    <row r="147">
      <c r="A147" t="s" s="0">
        <v>173</v>
      </c>
      <c r="B147" t="s" s="0">
        <v>3518</v>
      </c>
      <c r="C147" t="s" s="185">
        <v>3429</v>
      </c>
    </row>
    <row r="148">
      <c r="A148" t="s" s="0">
        <v>173</v>
      </c>
      <c r="B148" t="s" s="0">
        <v>3519</v>
      </c>
      <c r="C148" t="s" s="185">
        <v>3431</v>
      </c>
    </row>
    <row r="149">
      <c r="A149" t="s" s="0">
        <v>173</v>
      </c>
      <c r="B149" t="s" s="0">
        <v>3520</v>
      </c>
      <c r="C149" t="s" s="185">
        <v>3433</v>
      </c>
    </row>
    <row r="150">
      <c r="A150" t="s" s="0">
        <v>173</v>
      </c>
      <c r="B150" t="s" s="0">
        <v>3521</v>
      </c>
      <c r="C150" t="s" s="185">
        <v>3435</v>
      </c>
    </row>
    <row r="151">
      <c r="A151" t="s" s="0">
        <v>173</v>
      </c>
      <c r="B151" t="s" s="0">
        <v>3522</v>
      </c>
      <c r="C151" t="s" s="185">
        <v>3437</v>
      </c>
    </row>
    <row r="152">
      <c r="A152" t="s" s="0">
        <v>173</v>
      </c>
      <c r="B152" t="s" s="0">
        <v>3523</v>
      </c>
      <c r="C152" t="s" s="185">
        <v>3439</v>
      </c>
    </row>
    <row r="153">
      <c r="A153" t="s" s="0">
        <v>173</v>
      </c>
      <c r="B153" t="s" s="0">
        <v>3524</v>
      </c>
      <c r="C153" t="s" s="185">
        <v>3441</v>
      </c>
    </row>
    <row r="154">
      <c r="A154" t="s" s="0">
        <v>173</v>
      </c>
      <c r="B154" t="s" s="0">
        <v>3525</v>
      </c>
      <c r="C154" t="s" s="185">
        <v>3443</v>
      </c>
    </row>
    <row r="155">
      <c r="A155" t="s" s="0">
        <v>173</v>
      </c>
      <c r="B155" t="s" s="0">
        <v>3526</v>
      </c>
      <c r="C155" t="s" s="185">
        <v>3445</v>
      </c>
    </row>
    <row r="156">
      <c r="A156" t="s" s="0">
        <v>173</v>
      </c>
      <c r="B156" t="s" s="0">
        <v>3527</v>
      </c>
      <c r="C156" t="s" s="185">
        <v>3447</v>
      </c>
    </row>
    <row r="157">
      <c r="A157" t="s" s="0">
        <v>173</v>
      </c>
      <c r="B157" t="s" s="0">
        <v>3528</v>
      </c>
      <c r="C157" t="s" s="185">
        <v>3449</v>
      </c>
    </row>
    <row r="158">
      <c r="A158" t="s" s="0">
        <v>173</v>
      </c>
      <c r="B158" t="s" s="0">
        <v>3529</v>
      </c>
      <c r="C158" t="s" s="185">
        <v>3451</v>
      </c>
    </row>
    <row r="159">
      <c r="A159" t="s" s="0">
        <v>173</v>
      </c>
      <c r="B159" t="s" s="0">
        <v>3530</v>
      </c>
      <c r="C159" t="s" s="185">
        <v>3453</v>
      </c>
    </row>
    <row r="160">
      <c r="A160" t="s" s="0">
        <v>173</v>
      </c>
      <c r="B160" t="s" s="0">
        <v>3531</v>
      </c>
      <c r="C160" t="s" s="185">
        <v>3455</v>
      </c>
    </row>
    <row r="161">
      <c r="A161" t="s" s="0">
        <v>173</v>
      </c>
      <c r="B161" t="s" s="0">
        <v>3532</v>
      </c>
      <c r="C161" t="s" s="185">
        <v>3457</v>
      </c>
    </row>
    <row r="162">
      <c r="A162" t="s" s="0">
        <v>173</v>
      </c>
      <c r="B162" t="s" s="0">
        <v>3533</v>
      </c>
      <c r="C162" t="s" s="185">
        <v>3459</v>
      </c>
    </row>
    <row r="163">
      <c r="A163" t="s" s="0">
        <v>173</v>
      </c>
      <c r="B163" t="s" s="0">
        <v>3534</v>
      </c>
      <c r="C163" t="s" s="185">
        <v>3461</v>
      </c>
    </row>
    <row r="164">
      <c r="A164" t="s" s="0">
        <v>173</v>
      </c>
      <c r="B164" t="s" s="0">
        <v>3535</v>
      </c>
      <c r="C164" t="s" s="185">
        <v>3463</v>
      </c>
    </row>
    <row r="165">
      <c r="A165" t="s" s="0">
        <v>173</v>
      </c>
      <c r="B165" t="s" s="0">
        <v>3536</v>
      </c>
      <c r="C165" t="s" s="185">
        <v>3465</v>
      </c>
    </row>
    <row r="166">
      <c r="A166" t="s" s="0">
        <v>173</v>
      </c>
      <c r="B166" t="s" s="0">
        <v>3537</v>
      </c>
      <c r="C166" t="s" s="185">
        <v>3467</v>
      </c>
    </row>
    <row r="167">
      <c r="A167" t="s" s="0">
        <v>173</v>
      </c>
      <c r="B167" t="s" s="0">
        <v>3538</v>
      </c>
      <c r="C167" t="s" s="185">
        <v>3469</v>
      </c>
    </row>
    <row r="168">
      <c r="A168" t="s" s="0">
        <v>173</v>
      </c>
      <c r="B168" t="s" s="0">
        <v>3539</v>
      </c>
      <c r="C168" t="s" s="185">
        <v>3471</v>
      </c>
    </row>
    <row r="169">
      <c r="A169" t="s" s="0">
        <v>173</v>
      </c>
      <c r="B169" t="s" s="0">
        <v>3540</v>
      </c>
      <c r="C169" t="s" s="185">
        <v>3473</v>
      </c>
    </row>
    <row r="170">
      <c r="A170" t="s" s="0">
        <v>173</v>
      </c>
      <c r="B170" t="s" s="0">
        <v>3541</v>
      </c>
      <c r="C170" t="s" s="185">
        <v>3475</v>
      </c>
    </row>
    <row r="171">
      <c r="A171" t="s" s="0">
        <v>173</v>
      </c>
      <c r="B171" t="s" s="0">
        <v>3542</v>
      </c>
      <c r="C171" t="s" s="185">
        <v>3477</v>
      </c>
    </row>
    <row r="172">
      <c r="A172" t="s" s="0">
        <v>173</v>
      </c>
      <c r="B172" t="s" s="0">
        <v>3543</v>
      </c>
      <c r="C172" t="s" s="185">
        <v>3479</v>
      </c>
    </row>
    <row r="173">
      <c r="A173" t="s" s="0">
        <v>173</v>
      </c>
      <c r="B173" t="s" s="0">
        <v>3544</v>
      </c>
      <c r="C173" t="s" s="185">
        <v>3481</v>
      </c>
    </row>
    <row r="174">
      <c r="A174" t="s" s="0">
        <v>173</v>
      </c>
      <c r="B174" t="s" s="0">
        <v>3545</v>
      </c>
      <c r="C174" t="s" s="185">
        <v>3483</v>
      </c>
    </row>
    <row r="175">
      <c r="A175" t="s" s="0">
        <v>173</v>
      </c>
      <c r="B175" t="s" s="0">
        <v>3546</v>
      </c>
      <c r="C175" t="s" s="185">
        <v>3485</v>
      </c>
    </row>
    <row r="176">
      <c r="A176" t="s" s="0">
        <v>173</v>
      </c>
      <c r="B176" t="s" s="0">
        <v>3547</v>
      </c>
      <c r="C176" t="s" s="185">
        <v>3487</v>
      </c>
    </row>
    <row r="177">
      <c r="A177" t="s" s="0">
        <v>173</v>
      </c>
      <c r="B177" t="s" s="0">
        <v>3548</v>
      </c>
      <c r="C177" t="s" s="185">
        <v>3489</v>
      </c>
    </row>
    <row r="178">
      <c r="A178" t="s" s="0">
        <v>173</v>
      </c>
      <c r="B178" t="s" s="0">
        <v>3549</v>
      </c>
      <c r="C178" t="s" s="185">
        <v>3491</v>
      </c>
    </row>
    <row r="179">
      <c r="A179" t="s" s="0">
        <v>173</v>
      </c>
      <c r="B179" t="s" s="0">
        <v>3550</v>
      </c>
      <c r="C179" t="s" s="185">
        <v>3493</v>
      </c>
    </row>
    <row r="180">
      <c r="A180" t="s" s="0">
        <v>173</v>
      </c>
      <c r="B180" t="s" s="0">
        <v>3551</v>
      </c>
      <c r="C180" t="s" s="185">
        <v>3495</v>
      </c>
    </row>
    <row r="181">
      <c r="A181" t="s" s="0">
        <v>173</v>
      </c>
      <c r="B181" t="s" s="0">
        <v>3552</v>
      </c>
      <c r="C181" t="s" s="185">
        <v>3497</v>
      </c>
    </row>
    <row r="182">
      <c r="A182" t="s" s="0">
        <v>173</v>
      </c>
      <c r="B182" t="s" s="0">
        <v>3553</v>
      </c>
      <c r="C182" t="s" s="185">
        <v>3499</v>
      </c>
    </row>
    <row r="183">
      <c r="A183" t="s" s="0">
        <v>173</v>
      </c>
      <c r="B183" t="s" s="0">
        <v>3554</v>
      </c>
      <c r="C183" t="s" s="185">
        <v>3501</v>
      </c>
    </row>
    <row r="184">
      <c r="A184" t="s" s="0">
        <v>173</v>
      </c>
      <c r="B184" t="s" s="0">
        <v>3555</v>
      </c>
      <c r="C184" t="s" s="185">
        <v>3503</v>
      </c>
    </row>
    <row r="185">
      <c r="A185" t="s" s="0">
        <v>173</v>
      </c>
      <c r="B185" t="s" s="0">
        <v>3556</v>
      </c>
      <c r="C185" t="s" s="185">
        <v>3505</v>
      </c>
    </row>
    <row r="186">
      <c r="A186" t="s" s="0">
        <v>173</v>
      </c>
      <c r="B186" t="s" s="0">
        <v>3557</v>
      </c>
      <c r="C186" t="s" s="185">
        <v>3507</v>
      </c>
    </row>
    <row r="187">
      <c r="A187" t="s" s="0">
        <v>173</v>
      </c>
      <c r="B187" t="s" s="0">
        <v>3558</v>
      </c>
      <c r="C187" t="s" s="185">
        <v>3509</v>
      </c>
    </row>
    <row r="188">
      <c r="A188" t="s" s="0">
        <v>173</v>
      </c>
      <c r="B188" t="s" s="0">
        <v>3559</v>
      </c>
      <c r="C188" t="s" s="185">
        <v>3511</v>
      </c>
    </row>
    <row r="189">
      <c r="A189" t="s" s="0">
        <v>172</v>
      </c>
      <c r="B189" t="s" s="0">
        <v>3560</v>
      </c>
      <c r="C189" t="s" s="185">
        <v>3561</v>
      </c>
    </row>
    <row r="190">
      <c r="A190" t="s" s="0">
        <v>172</v>
      </c>
      <c r="B190" t="s" s="0">
        <v>3562</v>
      </c>
      <c r="C190" t="s" s="185">
        <v>3563</v>
      </c>
    </row>
    <row r="191">
      <c r="A191" t="s" s="0">
        <v>172</v>
      </c>
      <c r="B191" t="s" s="0">
        <v>3564</v>
      </c>
      <c r="C191" t="s" s="185">
        <v>3565</v>
      </c>
    </row>
    <row r="192">
      <c r="A192" t="s" s="0">
        <v>172</v>
      </c>
      <c r="B192" t="s" s="0">
        <v>3566</v>
      </c>
      <c r="C192" t="s" s="185">
        <v>3567</v>
      </c>
    </row>
    <row r="193">
      <c r="A193" t="s" s="0">
        <v>172</v>
      </c>
      <c r="B193" t="s" s="0">
        <v>3568</v>
      </c>
      <c r="C193" t="s" s="185">
        <v>3569</v>
      </c>
    </row>
    <row r="194">
      <c r="A194" t="s" s="0">
        <v>172</v>
      </c>
      <c r="B194" t="s" s="0">
        <v>3570</v>
      </c>
      <c r="C194" t="s" s="185">
        <v>3571</v>
      </c>
    </row>
    <row r="195">
      <c r="A195" t="s" s="0">
        <v>172</v>
      </c>
      <c r="B195" t="s" s="0">
        <v>3572</v>
      </c>
      <c r="C195" t="s" s="185">
        <v>3573</v>
      </c>
    </row>
    <row r="196">
      <c r="A196" t="s" s="0">
        <v>172</v>
      </c>
      <c r="B196" t="s" s="0">
        <v>3574</v>
      </c>
      <c r="C196" t="s" s="185">
        <v>3575</v>
      </c>
    </row>
    <row r="197">
      <c r="A197" t="s" s="0">
        <v>172</v>
      </c>
      <c r="B197" t="s" s="0">
        <v>3576</v>
      </c>
      <c r="C197" t="s" s="185">
        <v>3577</v>
      </c>
    </row>
    <row r="198">
      <c r="A198" t="s" s="0">
        <v>172</v>
      </c>
      <c r="B198" t="s" s="0">
        <v>3578</v>
      </c>
      <c r="C198" t="s" s="185">
        <v>3579</v>
      </c>
    </row>
    <row r="199">
      <c r="A199" t="s" s="0">
        <v>172</v>
      </c>
      <c r="B199" t="s" s="0">
        <v>3580</v>
      </c>
      <c r="C199" t="s" s="185">
        <v>3581</v>
      </c>
    </row>
    <row r="200">
      <c r="A200" t="s" s="0">
        <v>172</v>
      </c>
      <c r="B200" t="s" s="0">
        <v>3582</v>
      </c>
      <c r="C200" t="s" s="185">
        <v>3583</v>
      </c>
    </row>
    <row r="201">
      <c r="A201" t="s" s="0">
        <v>172</v>
      </c>
      <c r="B201" t="s" s="0">
        <v>3584</v>
      </c>
      <c r="C201" t="s" s="185">
        <v>3585</v>
      </c>
    </row>
    <row r="202">
      <c r="A202" t="s" s="0">
        <v>172</v>
      </c>
      <c r="B202" t="s" s="0">
        <v>3586</v>
      </c>
      <c r="C202" t="s" s="185">
        <v>3587</v>
      </c>
    </row>
    <row r="203">
      <c r="A203" t="s" s="0">
        <v>172</v>
      </c>
      <c r="B203" t="s" s="0">
        <v>3588</v>
      </c>
      <c r="C203" t="s" s="185">
        <v>3589</v>
      </c>
    </row>
    <row r="204">
      <c r="A204" t="s" s="0">
        <v>172</v>
      </c>
      <c r="B204" t="s" s="0">
        <v>3590</v>
      </c>
      <c r="C204" t="s" s="185">
        <v>3591</v>
      </c>
    </row>
    <row r="205">
      <c r="A205" t="s" s="0">
        <v>172</v>
      </c>
      <c r="B205" t="s" s="0">
        <v>3592</v>
      </c>
      <c r="C205" t="s" s="185">
        <v>3593</v>
      </c>
    </row>
    <row r="206">
      <c r="A206" t="s" s="0">
        <v>173</v>
      </c>
      <c r="B206" t="s" s="0">
        <v>3594</v>
      </c>
      <c r="C206" t="s" s="185">
        <v>3561</v>
      </c>
    </row>
    <row r="207">
      <c r="A207" t="s" s="0">
        <v>173</v>
      </c>
      <c r="B207" t="s" s="0">
        <v>3595</v>
      </c>
      <c r="C207" t="s" s="185">
        <v>3563</v>
      </c>
    </row>
    <row r="208">
      <c r="A208" t="s" s="0">
        <v>173</v>
      </c>
      <c r="B208" t="s" s="0">
        <v>3596</v>
      </c>
      <c r="C208" t="s" s="185">
        <v>3565</v>
      </c>
    </row>
    <row r="209">
      <c r="A209" t="s" s="0">
        <v>173</v>
      </c>
      <c r="B209" t="s" s="0">
        <v>3597</v>
      </c>
      <c r="C209" t="s" s="185">
        <v>3567</v>
      </c>
    </row>
    <row r="210">
      <c r="A210" t="s" s="0">
        <v>173</v>
      </c>
      <c r="B210" t="s" s="0">
        <v>3598</v>
      </c>
      <c r="C210" t="s" s="185">
        <v>3569</v>
      </c>
    </row>
    <row r="211">
      <c r="A211" t="s" s="0">
        <v>173</v>
      </c>
      <c r="B211" t="s" s="0">
        <v>3599</v>
      </c>
      <c r="C211" t="s" s="185">
        <v>3571</v>
      </c>
    </row>
    <row r="212">
      <c r="A212" t="s" s="0">
        <v>173</v>
      </c>
      <c r="B212" t="s" s="0">
        <v>3600</v>
      </c>
      <c r="C212" t="s" s="185">
        <v>3573</v>
      </c>
    </row>
    <row r="213">
      <c r="A213" t="s" s="0">
        <v>173</v>
      </c>
      <c r="B213" t="s" s="0">
        <v>3601</v>
      </c>
      <c r="C213" t="s" s="185">
        <v>3575</v>
      </c>
    </row>
    <row r="214">
      <c r="A214" t="s" s="0">
        <v>173</v>
      </c>
      <c r="B214" t="s" s="0">
        <v>3602</v>
      </c>
      <c r="C214" t="s" s="185">
        <v>3577</v>
      </c>
    </row>
    <row r="215">
      <c r="A215" t="s" s="0">
        <v>173</v>
      </c>
      <c r="B215" t="s" s="0">
        <v>3603</v>
      </c>
      <c r="C215" t="s" s="185">
        <v>3579</v>
      </c>
    </row>
    <row r="216">
      <c r="A216" t="s" s="0">
        <v>173</v>
      </c>
      <c r="B216" t="s" s="0">
        <v>3604</v>
      </c>
      <c r="C216" t="s" s="185">
        <v>3581</v>
      </c>
    </row>
    <row r="217">
      <c r="A217" t="s" s="0">
        <v>173</v>
      </c>
      <c r="B217" t="s" s="0">
        <v>3605</v>
      </c>
      <c r="C217" t="s" s="185">
        <v>3583</v>
      </c>
    </row>
    <row r="218">
      <c r="A218" t="s" s="0">
        <v>173</v>
      </c>
      <c r="B218" t="s" s="0">
        <v>3606</v>
      </c>
      <c r="C218" t="s" s="185">
        <v>3585</v>
      </c>
    </row>
    <row r="219">
      <c r="A219" t="s" s="0">
        <v>173</v>
      </c>
      <c r="B219" t="s" s="0">
        <v>3607</v>
      </c>
      <c r="C219" t="s" s="185">
        <v>3587</v>
      </c>
    </row>
    <row r="220">
      <c r="A220" t="s" s="0">
        <v>173</v>
      </c>
      <c r="B220" t="s" s="0">
        <v>3608</v>
      </c>
      <c r="C220" t="s" s="185">
        <v>3589</v>
      </c>
    </row>
    <row r="221">
      <c r="A221" t="s" s="0">
        <v>173</v>
      </c>
      <c r="B221" t="s" s="0">
        <v>3609</v>
      </c>
      <c r="C221" t="s" s="185">
        <v>3591</v>
      </c>
    </row>
    <row r="222">
      <c r="A222" t="s" s="0">
        <v>173</v>
      </c>
      <c r="B222" t="s" s="0">
        <v>3610</v>
      </c>
      <c r="C222" t="s" s="185">
        <v>3593</v>
      </c>
    </row>
    <row r="223">
      <c r="A223" t="s" s="0">
        <v>172</v>
      </c>
      <c r="B223" t="s" s="0">
        <v>3611</v>
      </c>
      <c r="C223" t="s" s="185">
        <v>3612</v>
      </c>
    </row>
    <row r="224">
      <c r="A224" t="s" s="0">
        <v>172</v>
      </c>
      <c r="B224" t="s" s="0">
        <v>3613</v>
      </c>
      <c r="C224" t="s" s="185">
        <v>3614</v>
      </c>
    </row>
    <row r="225">
      <c r="A225" t="s" s="0">
        <v>172</v>
      </c>
      <c r="B225" t="s" s="0">
        <v>3615</v>
      </c>
      <c r="C225" t="s" s="185">
        <v>3616</v>
      </c>
    </row>
    <row r="226">
      <c r="A226" t="s" s="0">
        <v>172</v>
      </c>
      <c r="B226" t="s" s="0">
        <v>3617</v>
      </c>
      <c r="C226" t="s" s="185">
        <v>182</v>
      </c>
    </row>
    <row r="227">
      <c r="A227" t="s" s="0">
        <v>172</v>
      </c>
      <c r="B227" t="s" s="0">
        <v>3618</v>
      </c>
      <c r="C227" t="s" s="185">
        <v>3619</v>
      </c>
    </row>
    <row r="228">
      <c r="A228" t="s" s="0">
        <v>172</v>
      </c>
      <c r="B228" t="s" s="0">
        <v>3620</v>
      </c>
      <c r="C228" t="s" s="185">
        <v>3621</v>
      </c>
    </row>
    <row r="229">
      <c r="A229" t="s" s="0">
        <v>172</v>
      </c>
      <c r="B229" t="s" s="0">
        <v>3622</v>
      </c>
      <c r="C229" t="s" s="185">
        <v>3623</v>
      </c>
    </row>
    <row r="230">
      <c r="A230" t="s" s="0">
        <v>172</v>
      </c>
      <c r="B230" t="s" s="0">
        <v>3624</v>
      </c>
      <c r="C230" t="s" s="185">
        <v>3625</v>
      </c>
    </row>
    <row r="231">
      <c r="A231" t="s" s="0">
        <v>172</v>
      </c>
      <c r="B231" t="s" s="0">
        <v>3626</v>
      </c>
      <c r="C231" t="s" s="185">
        <v>3627</v>
      </c>
    </row>
    <row r="232">
      <c r="A232" t="s" s="0">
        <v>172</v>
      </c>
      <c r="B232" t="s" s="0">
        <v>3628</v>
      </c>
      <c r="C232" t="s" s="185">
        <v>3629</v>
      </c>
    </row>
    <row r="233">
      <c r="A233" t="s" s="0">
        <v>172</v>
      </c>
      <c r="B233" t="s" s="0">
        <v>3630</v>
      </c>
      <c r="C233" t="s" s="185">
        <v>3631</v>
      </c>
    </row>
    <row r="234">
      <c r="A234" t="s" s="0">
        <v>172</v>
      </c>
      <c r="B234" t="s" s="0">
        <v>3632</v>
      </c>
      <c r="C234" t="s" s="185">
        <v>3633</v>
      </c>
    </row>
    <row r="235">
      <c r="A235" t="s" s="0">
        <v>172</v>
      </c>
      <c r="B235" t="s" s="0">
        <v>3634</v>
      </c>
      <c r="C235" t="s" s="185">
        <v>3635</v>
      </c>
    </row>
    <row r="236">
      <c r="A236" t="s" s="0">
        <v>172</v>
      </c>
      <c r="B236" t="s" s="0">
        <v>3636</v>
      </c>
      <c r="C236" t="s" s="185">
        <v>3637</v>
      </c>
    </row>
    <row r="237">
      <c r="A237" t="s" s="0">
        <v>172</v>
      </c>
      <c r="B237" t="s" s="0">
        <v>3638</v>
      </c>
      <c r="C237" t="s" s="185">
        <v>3639</v>
      </c>
    </row>
    <row r="238">
      <c r="A238" t="s" s="0">
        <v>172</v>
      </c>
      <c r="B238" t="s" s="0">
        <v>3640</v>
      </c>
      <c r="C238" t="s" s="185">
        <v>3641</v>
      </c>
    </row>
    <row r="239">
      <c r="A239" t="s" s="0">
        <v>173</v>
      </c>
      <c r="B239" t="s" s="0">
        <v>3642</v>
      </c>
      <c r="C239" t="s" s="185">
        <v>3612</v>
      </c>
    </row>
    <row r="240">
      <c r="A240" t="s" s="0">
        <v>173</v>
      </c>
      <c r="B240" t="s" s="0">
        <v>3643</v>
      </c>
      <c r="C240" t="s" s="185">
        <v>3614</v>
      </c>
    </row>
    <row r="241">
      <c r="A241" t="s" s="0">
        <v>173</v>
      </c>
      <c r="B241" t="s" s="0">
        <v>3644</v>
      </c>
      <c r="C241" t="s" s="185">
        <v>3616</v>
      </c>
    </row>
    <row r="242">
      <c r="A242" t="s" s="0">
        <v>173</v>
      </c>
      <c r="B242" t="s" s="0">
        <v>3645</v>
      </c>
      <c r="C242" t="s" s="185">
        <v>182</v>
      </c>
    </row>
    <row r="243">
      <c r="A243" t="s" s="0">
        <v>173</v>
      </c>
      <c r="B243" t="s" s="0">
        <v>3646</v>
      </c>
      <c r="C243" t="s" s="185">
        <v>3619</v>
      </c>
    </row>
    <row r="244">
      <c r="A244" t="s" s="0">
        <v>173</v>
      </c>
      <c r="B244" t="s" s="0">
        <v>3647</v>
      </c>
      <c r="C244" t="s" s="185">
        <v>3621</v>
      </c>
    </row>
    <row r="245">
      <c r="A245" t="s" s="0">
        <v>173</v>
      </c>
      <c r="B245" t="s" s="0">
        <v>3648</v>
      </c>
      <c r="C245" t="s" s="185">
        <v>3623</v>
      </c>
    </row>
    <row r="246">
      <c r="A246" t="s" s="0">
        <v>173</v>
      </c>
      <c r="B246" t="s" s="0">
        <v>3649</v>
      </c>
      <c r="C246" t="s" s="185">
        <v>3625</v>
      </c>
    </row>
    <row r="247">
      <c r="A247" t="s" s="0">
        <v>173</v>
      </c>
      <c r="B247" t="s" s="0">
        <v>3650</v>
      </c>
      <c r="C247" t="s" s="185">
        <v>3627</v>
      </c>
    </row>
    <row r="248">
      <c r="A248" t="s" s="0">
        <v>173</v>
      </c>
      <c r="B248" t="s" s="0">
        <v>3651</v>
      </c>
      <c r="C248" t="s" s="185">
        <v>3629</v>
      </c>
    </row>
    <row r="249">
      <c r="A249" t="s" s="0">
        <v>173</v>
      </c>
      <c r="B249" t="s" s="0">
        <v>3652</v>
      </c>
      <c r="C249" t="s" s="185">
        <v>3631</v>
      </c>
    </row>
    <row r="250">
      <c r="A250" t="s" s="0">
        <v>173</v>
      </c>
      <c r="B250" t="s" s="0">
        <v>3653</v>
      </c>
      <c r="C250" t="s" s="185">
        <v>3633</v>
      </c>
    </row>
    <row r="251">
      <c r="A251" t="s" s="0">
        <v>173</v>
      </c>
      <c r="B251" t="s" s="0">
        <v>3654</v>
      </c>
      <c r="C251" t="s" s="185">
        <v>3635</v>
      </c>
    </row>
    <row r="252">
      <c r="A252" t="s" s="0">
        <v>173</v>
      </c>
      <c r="B252" t="s" s="0">
        <v>3655</v>
      </c>
      <c r="C252" t="s" s="185">
        <v>3637</v>
      </c>
    </row>
    <row r="253">
      <c r="A253" t="s" s="0">
        <v>173</v>
      </c>
      <c r="B253" t="s" s="0">
        <v>3656</v>
      </c>
      <c r="C253" t="s" s="185">
        <v>3639</v>
      </c>
    </row>
    <row r="254">
      <c r="A254" t="s" s="0">
        <v>173</v>
      </c>
      <c r="B254" t="s" s="0">
        <v>3657</v>
      </c>
      <c r="C254" t="s" s="185">
        <v>3641</v>
      </c>
    </row>
    <row r="255">
      <c r="A255" t="s" s="0">
        <v>172</v>
      </c>
      <c r="B255" t="s" s="0">
        <v>3658</v>
      </c>
      <c r="C255" t="s" s="185">
        <v>3659</v>
      </c>
    </row>
    <row r="256">
      <c r="A256" t="s" s="0">
        <v>172</v>
      </c>
      <c r="B256" t="s" s="0">
        <v>3660</v>
      </c>
      <c r="C256" t="s" s="185">
        <v>3661</v>
      </c>
    </row>
    <row r="257">
      <c r="A257" t="s" s="0">
        <v>172</v>
      </c>
      <c r="B257" t="s" s="0">
        <v>3662</v>
      </c>
      <c r="C257" t="s" s="185">
        <v>3663</v>
      </c>
    </row>
    <row r="258">
      <c r="A258" t="s" s="0">
        <v>172</v>
      </c>
      <c r="B258" t="s" s="0">
        <v>3664</v>
      </c>
      <c r="C258" t="s" s="185">
        <v>3665</v>
      </c>
    </row>
    <row r="259">
      <c r="A259" t="s" s="0">
        <v>172</v>
      </c>
      <c r="B259" t="s" s="0">
        <v>3666</v>
      </c>
      <c r="C259" t="s" s="185">
        <v>3667</v>
      </c>
    </row>
    <row r="260">
      <c r="A260" t="s" s="0">
        <v>172</v>
      </c>
      <c r="B260" t="s" s="0">
        <v>3668</v>
      </c>
      <c r="C260" t="s" s="185">
        <v>3669</v>
      </c>
    </row>
    <row r="261">
      <c r="A261" t="s" s="0">
        <v>172</v>
      </c>
      <c r="B261" t="s" s="0">
        <v>3670</v>
      </c>
      <c r="C261" t="s" s="185">
        <v>3671</v>
      </c>
    </row>
    <row r="262">
      <c r="A262" t="s" s="0">
        <v>172</v>
      </c>
      <c r="B262" t="s" s="0">
        <v>3672</v>
      </c>
      <c r="C262" t="s" s="185">
        <v>3673</v>
      </c>
    </row>
    <row r="263">
      <c r="A263" t="s" s="0">
        <v>172</v>
      </c>
      <c r="B263" t="s" s="0">
        <v>3674</v>
      </c>
      <c r="C263" t="s" s="185">
        <v>3675</v>
      </c>
    </row>
    <row r="264">
      <c r="A264" t="s" s="0">
        <v>172</v>
      </c>
      <c r="B264" t="s" s="0">
        <v>3676</v>
      </c>
      <c r="C264" t="s" s="185">
        <v>3677</v>
      </c>
    </row>
    <row r="265">
      <c r="A265" t="s" s="0">
        <v>172</v>
      </c>
      <c r="B265" t="s" s="0">
        <v>3678</v>
      </c>
      <c r="C265" t="s" s="185">
        <v>3679</v>
      </c>
    </row>
    <row r="266">
      <c r="A266" t="s" s="0">
        <v>172</v>
      </c>
      <c r="B266" t="s" s="0">
        <v>3680</v>
      </c>
      <c r="C266" t="s" s="185">
        <v>3681</v>
      </c>
    </row>
    <row r="267">
      <c r="A267" t="s" s="0">
        <v>172</v>
      </c>
      <c r="B267" t="s" s="0">
        <v>3682</v>
      </c>
      <c r="C267" t="s" s="185">
        <v>3683</v>
      </c>
    </row>
    <row r="268">
      <c r="A268" t="s" s="0">
        <v>172</v>
      </c>
      <c r="B268" t="s" s="0">
        <v>3684</v>
      </c>
      <c r="C268" t="s" s="185">
        <v>3685</v>
      </c>
    </row>
    <row r="269">
      <c r="A269" t="s" s="0">
        <v>172</v>
      </c>
      <c r="B269" t="s" s="0">
        <v>3686</v>
      </c>
      <c r="C269" t="s" s="185">
        <v>3687</v>
      </c>
    </row>
    <row r="270">
      <c r="A270" t="s" s="0">
        <v>172</v>
      </c>
      <c r="B270" t="s" s="0">
        <v>3688</v>
      </c>
      <c r="C270" t="s" s="185">
        <v>3689</v>
      </c>
    </row>
    <row r="271">
      <c r="A271" t="s" s="0">
        <v>173</v>
      </c>
      <c r="B271" t="s" s="0">
        <v>3690</v>
      </c>
      <c r="C271" t="s" s="185">
        <v>3659</v>
      </c>
    </row>
    <row r="272">
      <c r="A272" t="s" s="0">
        <v>173</v>
      </c>
      <c r="B272" t="s" s="0">
        <v>3691</v>
      </c>
      <c r="C272" t="s" s="185">
        <v>3661</v>
      </c>
    </row>
    <row r="273">
      <c r="A273" t="s" s="0">
        <v>173</v>
      </c>
      <c r="B273" t="s" s="0">
        <v>3692</v>
      </c>
      <c r="C273" t="s" s="185">
        <v>3663</v>
      </c>
    </row>
    <row r="274">
      <c r="A274" t="s" s="0">
        <v>173</v>
      </c>
      <c r="B274" t="s" s="0">
        <v>3693</v>
      </c>
      <c r="C274" t="s" s="185">
        <v>3665</v>
      </c>
    </row>
    <row r="275">
      <c r="A275" t="s" s="0">
        <v>173</v>
      </c>
      <c r="B275" t="s" s="0">
        <v>3694</v>
      </c>
      <c r="C275" t="s" s="185">
        <v>3667</v>
      </c>
    </row>
    <row r="276">
      <c r="A276" t="s" s="0">
        <v>173</v>
      </c>
      <c r="B276" t="s" s="0">
        <v>3695</v>
      </c>
      <c r="C276" t="s" s="185">
        <v>3669</v>
      </c>
    </row>
    <row r="277">
      <c r="A277" t="s" s="0">
        <v>173</v>
      </c>
      <c r="B277" t="s" s="0">
        <v>3696</v>
      </c>
      <c r="C277" t="s" s="185">
        <v>3671</v>
      </c>
    </row>
    <row r="278">
      <c r="A278" t="s" s="0">
        <v>173</v>
      </c>
      <c r="B278" t="s" s="0">
        <v>3697</v>
      </c>
      <c r="C278" t="s" s="185">
        <v>3673</v>
      </c>
    </row>
    <row r="279">
      <c r="A279" t="s" s="0">
        <v>173</v>
      </c>
      <c r="B279" t="s" s="0">
        <v>3698</v>
      </c>
      <c r="C279" t="s" s="185">
        <v>3675</v>
      </c>
    </row>
    <row r="280">
      <c r="A280" t="s" s="0">
        <v>173</v>
      </c>
      <c r="B280" t="s" s="0">
        <v>3699</v>
      </c>
      <c r="C280" t="s" s="185">
        <v>3677</v>
      </c>
    </row>
    <row r="281">
      <c r="A281" t="s" s="0">
        <v>173</v>
      </c>
      <c r="B281" t="s" s="0">
        <v>3700</v>
      </c>
      <c r="C281" t="s" s="185">
        <v>3679</v>
      </c>
    </row>
    <row r="282">
      <c r="A282" t="s" s="0">
        <v>173</v>
      </c>
      <c r="B282" t="s" s="0">
        <v>3701</v>
      </c>
      <c r="C282" t="s" s="185">
        <v>3681</v>
      </c>
    </row>
    <row r="283">
      <c r="A283" t="s" s="0">
        <v>173</v>
      </c>
      <c r="B283" t="s" s="0">
        <v>3702</v>
      </c>
      <c r="C283" t="s" s="185">
        <v>3683</v>
      </c>
    </row>
    <row r="284">
      <c r="A284" t="s" s="0">
        <v>173</v>
      </c>
      <c r="B284" t="s" s="0">
        <v>3703</v>
      </c>
      <c r="C284" t="s" s="185">
        <v>3685</v>
      </c>
    </row>
    <row r="285">
      <c r="A285" t="s" s="0">
        <v>173</v>
      </c>
      <c r="B285" t="s" s="0">
        <v>3704</v>
      </c>
      <c r="C285" t="s" s="185">
        <v>3687</v>
      </c>
    </row>
    <row r="286">
      <c r="A286" t="s" s="0">
        <v>173</v>
      </c>
      <c r="B286" t="s" s="0">
        <v>3705</v>
      </c>
      <c r="C286" t="s" s="185">
        <v>3689</v>
      </c>
    </row>
    <row r="287">
      <c r="A287" t="s" s="0">
        <v>172</v>
      </c>
      <c r="B287" t="s" s="0">
        <v>3706</v>
      </c>
      <c r="C287" t="s" s="185">
        <v>3707</v>
      </c>
    </row>
    <row r="288">
      <c r="A288" t="s" s="0">
        <v>172</v>
      </c>
      <c r="B288" t="s" s="0">
        <v>3708</v>
      </c>
      <c r="C288" t="s" s="185">
        <v>3709</v>
      </c>
    </row>
    <row r="289">
      <c r="A289" t="s" s="0">
        <v>172</v>
      </c>
      <c r="B289" t="s" s="0">
        <v>3710</v>
      </c>
      <c r="C289" t="s" s="185">
        <v>3711</v>
      </c>
    </row>
    <row r="290">
      <c r="A290" t="s" s="0">
        <v>172</v>
      </c>
      <c r="B290" t="s" s="0">
        <v>3712</v>
      </c>
      <c r="C290" t="s" s="185">
        <v>3713</v>
      </c>
    </row>
    <row r="291">
      <c r="A291" t="s" s="0">
        <v>172</v>
      </c>
      <c r="B291" t="s" s="0">
        <v>3714</v>
      </c>
      <c r="C291" t="s" s="185">
        <v>3715</v>
      </c>
    </row>
    <row r="292">
      <c r="A292" t="s" s="0">
        <v>172</v>
      </c>
      <c r="B292" t="s" s="0">
        <v>3716</v>
      </c>
      <c r="C292" t="s" s="185">
        <v>3717</v>
      </c>
    </row>
    <row r="293">
      <c r="A293" t="s" s="0">
        <v>172</v>
      </c>
      <c r="B293" t="s" s="0">
        <v>3718</v>
      </c>
      <c r="C293" t="s" s="185">
        <v>3719</v>
      </c>
    </row>
    <row r="294">
      <c r="A294" t="s" s="0">
        <v>172</v>
      </c>
      <c r="B294" t="s" s="0">
        <v>3720</v>
      </c>
      <c r="C294" t="s" s="185">
        <v>3721</v>
      </c>
    </row>
    <row r="295">
      <c r="A295" t="s" s="0">
        <v>172</v>
      </c>
      <c r="B295" t="s" s="0">
        <v>3722</v>
      </c>
      <c r="C295" t="s" s="185">
        <v>3723</v>
      </c>
    </row>
    <row r="296">
      <c r="A296" t="s" s="0">
        <v>172</v>
      </c>
      <c r="B296" t="s" s="0">
        <v>3724</v>
      </c>
      <c r="C296" t="s" s="185">
        <v>3725</v>
      </c>
    </row>
    <row r="297">
      <c r="A297" t="s" s="0">
        <v>172</v>
      </c>
      <c r="B297" t="s" s="0">
        <v>3726</v>
      </c>
      <c r="C297" t="s" s="185">
        <v>3727</v>
      </c>
    </row>
    <row r="298">
      <c r="A298" t="s" s="0">
        <v>172</v>
      </c>
      <c r="B298" t="s" s="0">
        <v>3728</v>
      </c>
      <c r="C298" t="s" s="185">
        <v>3729</v>
      </c>
    </row>
    <row r="299">
      <c r="A299" t="s" s="0">
        <v>172</v>
      </c>
      <c r="B299" t="s" s="0">
        <v>3730</v>
      </c>
      <c r="C299" t="s" s="185">
        <v>3731</v>
      </c>
    </row>
    <row r="300">
      <c r="A300" t="s" s="0">
        <v>172</v>
      </c>
      <c r="B300" t="s" s="0">
        <v>3732</v>
      </c>
      <c r="C300" t="s" s="185">
        <v>3733</v>
      </c>
    </row>
    <row r="301">
      <c r="A301" t="s" s="0">
        <v>172</v>
      </c>
      <c r="B301" t="s" s="0">
        <v>3734</v>
      </c>
      <c r="C301" t="s" s="185">
        <v>3735</v>
      </c>
    </row>
    <row r="302">
      <c r="A302" t="s" s="0">
        <v>172</v>
      </c>
      <c r="B302" t="s" s="0">
        <v>3736</v>
      </c>
      <c r="C302" t="s" s="185">
        <v>3737</v>
      </c>
    </row>
    <row r="303">
      <c r="A303" t="s" s="0">
        <v>173</v>
      </c>
      <c r="B303" t="s" s="0">
        <v>3738</v>
      </c>
      <c r="C303" t="s" s="185">
        <v>3707</v>
      </c>
    </row>
    <row r="304">
      <c r="A304" t="s" s="0">
        <v>173</v>
      </c>
      <c r="B304" t="s" s="0">
        <v>3739</v>
      </c>
      <c r="C304" t="s" s="185">
        <v>3709</v>
      </c>
    </row>
    <row r="305">
      <c r="A305" t="s" s="0">
        <v>173</v>
      </c>
      <c r="B305" t="s" s="0">
        <v>3740</v>
      </c>
      <c r="C305" t="s" s="185">
        <v>3711</v>
      </c>
    </row>
    <row r="306">
      <c r="A306" t="s" s="0">
        <v>173</v>
      </c>
      <c r="B306" t="s" s="0">
        <v>3741</v>
      </c>
      <c r="C306" t="s" s="185">
        <v>3713</v>
      </c>
    </row>
    <row r="307">
      <c r="A307" t="s" s="0">
        <v>173</v>
      </c>
      <c r="B307" t="s" s="0">
        <v>3742</v>
      </c>
      <c r="C307" t="s" s="185">
        <v>3715</v>
      </c>
    </row>
    <row r="308">
      <c r="A308" t="s" s="0">
        <v>173</v>
      </c>
      <c r="B308" t="s" s="0">
        <v>3743</v>
      </c>
      <c r="C308" t="s" s="185">
        <v>3717</v>
      </c>
    </row>
    <row r="309">
      <c r="A309" t="s" s="0">
        <v>173</v>
      </c>
      <c r="B309" t="s" s="0">
        <v>3744</v>
      </c>
      <c r="C309" t="s" s="185">
        <v>3719</v>
      </c>
    </row>
    <row r="310">
      <c r="A310" t="s" s="0">
        <v>173</v>
      </c>
      <c r="B310" t="s" s="0">
        <v>3745</v>
      </c>
      <c r="C310" t="s" s="185">
        <v>3721</v>
      </c>
    </row>
    <row r="311">
      <c r="A311" t="s" s="0">
        <v>173</v>
      </c>
      <c r="B311" t="s" s="0">
        <v>3746</v>
      </c>
      <c r="C311" t="s" s="185">
        <v>3723</v>
      </c>
    </row>
    <row r="312">
      <c r="A312" t="s" s="0">
        <v>173</v>
      </c>
      <c r="B312" t="s" s="0">
        <v>3747</v>
      </c>
      <c r="C312" t="s" s="185">
        <v>3725</v>
      </c>
    </row>
    <row r="313">
      <c r="A313" t="s" s="0">
        <v>173</v>
      </c>
      <c r="B313" t="s" s="0">
        <v>3748</v>
      </c>
      <c r="C313" t="s" s="185">
        <v>3727</v>
      </c>
    </row>
    <row r="314">
      <c r="A314" t="s" s="0">
        <v>173</v>
      </c>
      <c r="B314" t="s" s="0">
        <v>3749</v>
      </c>
      <c r="C314" t="s" s="185">
        <v>3729</v>
      </c>
    </row>
    <row r="315">
      <c r="A315" t="s" s="0">
        <v>173</v>
      </c>
      <c r="B315" t="s" s="0">
        <v>3750</v>
      </c>
      <c r="C315" t="s" s="185">
        <v>3731</v>
      </c>
    </row>
    <row r="316">
      <c r="A316" t="s" s="0">
        <v>173</v>
      </c>
      <c r="B316" t="s" s="0">
        <v>3751</v>
      </c>
      <c r="C316" t="s" s="185">
        <v>3733</v>
      </c>
    </row>
    <row r="317">
      <c r="A317" t="s" s="0">
        <v>173</v>
      </c>
      <c r="B317" t="s" s="0">
        <v>3752</v>
      </c>
      <c r="C317" t="s" s="185">
        <v>3735</v>
      </c>
    </row>
    <row r="318">
      <c r="A318" t="s" s="0">
        <v>173</v>
      </c>
      <c r="B318" t="s" s="0">
        <v>3753</v>
      </c>
      <c r="C318" t="s" s="185">
        <v>3737</v>
      </c>
    </row>
    <row r="319">
      <c r="A319" t="s" s="0">
        <v>172</v>
      </c>
      <c r="B319" t="s" s="0">
        <v>3754</v>
      </c>
      <c r="C319" t="s" s="185">
        <v>3755</v>
      </c>
    </row>
    <row r="320">
      <c r="A320" t="s" s="0">
        <v>172</v>
      </c>
      <c r="B320" t="s" s="0">
        <v>3756</v>
      </c>
      <c r="C320" t="s" s="185">
        <v>3757</v>
      </c>
    </row>
    <row r="321">
      <c r="A321" t="s" s="0">
        <v>172</v>
      </c>
      <c r="B321" t="s" s="0">
        <v>3758</v>
      </c>
      <c r="C321" t="s" s="185">
        <v>3759</v>
      </c>
    </row>
    <row r="322">
      <c r="A322" t="s" s="0">
        <v>172</v>
      </c>
      <c r="B322" t="s" s="0">
        <v>3760</v>
      </c>
      <c r="C322" t="s" s="185">
        <v>3761</v>
      </c>
    </row>
    <row r="323">
      <c r="A323" t="s" s="0">
        <v>172</v>
      </c>
      <c r="B323" t="s" s="0">
        <v>3762</v>
      </c>
      <c r="C323" t="s" s="185">
        <v>3763</v>
      </c>
    </row>
    <row r="324">
      <c r="A324" t="s" s="0">
        <v>172</v>
      </c>
      <c r="B324" t="s" s="0">
        <v>3764</v>
      </c>
      <c r="C324" t="s" s="185">
        <v>3765</v>
      </c>
    </row>
    <row r="325">
      <c r="A325" t="s" s="0">
        <v>172</v>
      </c>
      <c r="B325" t="s" s="0">
        <v>3766</v>
      </c>
      <c r="C325" t="s" s="185">
        <v>3767</v>
      </c>
    </row>
    <row r="326">
      <c r="A326" t="s" s="0">
        <v>172</v>
      </c>
      <c r="B326" t="s" s="0">
        <v>3768</v>
      </c>
      <c r="C326" t="s" s="185">
        <v>3769</v>
      </c>
    </row>
    <row r="327">
      <c r="A327" t="s" s="0">
        <v>172</v>
      </c>
      <c r="B327" t="s" s="0">
        <v>3770</v>
      </c>
      <c r="C327" t="s" s="185">
        <v>3771</v>
      </c>
    </row>
    <row r="328">
      <c r="A328" t="s" s="0">
        <v>172</v>
      </c>
      <c r="B328" t="s" s="0">
        <v>3772</v>
      </c>
      <c r="C328" t="s" s="185">
        <v>3773</v>
      </c>
    </row>
    <row r="329">
      <c r="A329" t="s" s="0">
        <v>172</v>
      </c>
      <c r="B329" t="s" s="0">
        <v>3774</v>
      </c>
      <c r="C329" t="s" s="185">
        <v>3775</v>
      </c>
    </row>
    <row r="330">
      <c r="A330" t="s" s="0">
        <v>173</v>
      </c>
      <c r="B330" t="s" s="0">
        <v>3776</v>
      </c>
      <c r="C330" t="s" s="185">
        <v>3755</v>
      </c>
    </row>
    <row r="331">
      <c r="A331" t="s" s="0">
        <v>173</v>
      </c>
      <c r="B331" t="s" s="0">
        <v>3777</v>
      </c>
      <c r="C331" t="s" s="185">
        <v>3757</v>
      </c>
    </row>
    <row r="332">
      <c r="A332" t="s" s="0">
        <v>173</v>
      </c>
      <c r="B332" t="s" s="0">
        <v>3778</v>
      </c>
      <c r="C332" t="s" s="185">
        <v>3759</v>
      </c>
    </row>
    <row r="333">
      <c r="A333" t="s" s="0">
        <v>173</v>
      </c>
      <c r="B333" t="s" s="0">
        <v>3779</v>
      </c>
      <c r="C333" t="s" s="185">
        <v>3761</v>
      </c>
    </row>
    <row r="334">
      <c r="A334" t="s" s="0">
        <v>173</v>
      </c>
      <c r="B334" t="s" s="0">
        <v>3780</v>
      </c>
      <c r="C334" t="s" s="185">
        <v>3763</v>
      </c>
    </row>
    <row r="335">
      <c r="A335" t="s" s="0">
        <v>173</v>
      </c>
      <c r="B335" t="s" s="0">
        <v>3781</v>
      </c>
      <c r="C335" t="s" s="185">
        <v>3765</v>
      </c>
    </row>
    <row r="336">
      <c r="A336" t="s" s="0">
        <v>173</v>
      </c>
      <c r="B336" t="s" s="0">
        <v>3782</v>
      </c>
      <c r="C336" t="s" s="185">
        <v>3767</v>
      </c>
    </row>
    <row r="337">
      <c r="A337" t="s" s="0">
        <v>173</v>
      </c>
      <c r="B337" t="s" s="0">
        <v>3783</v>
      </c>
      <c r="C337" t="s" s="185">
        <v>3769</v>
      </c>
    </row>
    <row r="338">
      <c r="A338" t="s" s="0">
        <v>173</v>
      </c>
      <c r="B338" t="s" s="0">
        <v>3784</v>
      </c>
      <c r="C338" t="s" s="185">
        <v>3771</v>
      </c>
    </row>
    <row r="339">
      <c r="A339" t="s" s="0">
        <v>173</v>
      </c>
      <c r="B339" t="s" s="0">
        <v>3785</v>
      </c>
      <c r="C339" t="s" s="185">
        <v>3773</v>
      </c>
    </row>
    <row r="340">
      <c r="A340" t="s" s="0">
        <v>173</v>
      </c>
      <c r="B340" t="s" s="0">
        <v>3786</v>
      </c>
      <c r="C340" t="s" s="185">
        <v>3775</v>
      </c>
    </row>
    <row r="341">
      <c r="A341" t="s" s="0">
        <v>172</v>
      </c>
      <c r="B341" t="s" s="0">
        <v>3787</v>
      </c>
      <c r="C341" t="s" s="185">
        <v>3788</v>
      </c>
    </row>
    <row r="342">
      <c r="A342" t="s" s="0">
        <v>172</v>
      </c>
      <c r="B342" t="s" s="0">
        <v>3789</v>
      </c>
      <c r="C342" t="s" s="185">
        <v>3790</v>
      </c>
    </row>
    <row r="343">
      <c r="A343" t="s" s="0">
        <v>172</v>
      </c>
      <c r="B343" t="s" s="0">
        <v>3791</v>
      </c>
      <c r="C343" t="s" s="185">
        <v>3792</v>
      </c>
    </row>
    <row r="344">
      <c r="A344" t="s" s="0">
        <v>172</v>
      </c>
      <c r="B344" t="s" s="0">
        <v>3793</v>
      </c>
      <c r="C344" t="s" s="185">
        <v>3794</v>
      </c>
    </row>
    <row r="345">
      <c r="A345" t="s" s="0">
        <v>173</v>
      </c>
      <c r="B345" t="s" s="0">
        <v>3795</v>
      </c>
      <c r="C345" t="s" s="185">
        <v>3788</v>
      </c>
    </row>
    <row r="346">
      <c r="A346" t="s" s="0">
        <v>173</v>
      </c>
      <c r="B346" t="s" s="0">
        <v>3796</v>
      </c>
      <c r="C346" t="s" s="185">
        <v>3790</v>
      </c>
    </row>
    <row r="347">
      <c r="A347" t="s" s="0">
        <v>173</v>
      </c>
      <c r="B347" t="s" s="0">
        <v>3797</v>
      </c>
      <c r="C347" t="s" s="185">
        <v>3792</v>
      </c>
    </row>
    <row r="348">
      <c r="A348" t="s" s="0">
        <v>173</v>
      </c>
      <c r="B348" t="s" s="0">
        <v>3798</v>
      </c>
      <c r="C348" t="s" s="185">
        <v>3794</v>
      </c>
    </row>
    <row r="349">
      <c r="A349" t="s" s="0">
        <v>172</v>
      </c>
      <c r="B349" t="s" s="0">
        <v>3799</v>
      </c>
      <c r="C349" t="s" s="185">
        <v>3800</v>
      </c>
    </row>
    <row r="350">
      <c r="A350" t="s" s="0">
        <v>172</v>
      </c>
      <c r="B350" t="s" s="0">
        <v>3801</v>
      </c>
      <c r="C350" t="s" s="185">
        <v>3802</v>
      </c>
    </row>
    <row r="351">
      <c r="A351" t="s" s="0">
        <v>173</v>
      </c>
      <c r="B351" t="s" s="0">
        <v>3803</v>
      </c>
      <c r="C351" t="s" s="185">
        <v>3800</v>
      </c>
    </row>
    <row r="352">
      <c r="A352" t="s" s="0">
        <v>173</v>
      </c>
      <c r="B352" t="s" s="0">
        <v>3804</v>
      </c>
      <c r="C352" t="s" s="185">
        <v>3802</v>
      </c>
    </row>
    <row r="353">
      <c r="A353" t="s" s="0">
        <v>172</v>
      </c>
      <c r="B353" t="s" s="0">
        <v>3805</v>
      </c>
      <c r="C353" t="s" s="185">
        <v>3806</v>
      </c>
    </row>
    <row r="354">
      <c r="A354" t="s" s="0">
        <v>172</v>
      </c>
      <c r="B354" t="s" s="0">
        <v>3807</v>
      </c>
      <c r="C354" t="s" s="185">
        <v>3808</v>
      </c>
    </row>
    <row r="355">
      <c r="A355" t="s" s="0">
        <v>172</v>
      </c>
      <c r="B355" t="s" s="0">
        <v>3809</v>
      </c>
      <c r="C355" t="s" s="185">
        <v>3810</v>
      </c>
    </row>
    <row r="356">
      <c r="A356" t="s" s="0">
        <v>172</v>
      </c>
      <c r="B356" t="s" s="0">
        <v>3811</v>
      </c>
      <c r="C356" t="s" s="185">
        <v>3812</v>
      </c>
    </row>
    <row r="357">
      <c r="A357" t="s" s="0">
        <v>172</v>
      </c>
      <c r="B357" t="s" s="0">
        <v>3813</v>
      </c>
      <c r="C357" t="s" s="185">
        <v>3814</v>
      </c>
    </row>
    <row r="358">
      <c r="A358" t="s" s="0">
        <v>172</v>
      </c>
      <c r="B358" t="s" s="0">
        <v>3815</v>
      </c>
      <c r="C358" t="s" s="185">
        <v>3816</v>
      </c>
    </row>
    <row r="359">
      <c r="A359" t="s" s="0">
        <v>172</v>
      </c>
      <c r="B359" t="s" s="0">
        <v>3817</v>
      </c>
      <c r="C359" t="s" s="185">
        <v>3818</v>
      </c>
    </row>
    <row r="360">
      <c r="A360" t="s" s="0">
        <v>172</v>
      </c>
      <c r="B360" t="s" s="0">
        <v>3819</v>
      </c>
      <c r="C360" t="s" s="185">
        <v>3820</v>
      </c>
    </row>
    <row r="361">
      <c r="A361" t="s" s="0">
        <v>172</v>
      </c>
      <c r="B361" t="s" s="0">
        <v>3821</v>
      </c>
      <c r="C361" t="s" s="185">
        <v>3822</v>
      </c>
    </row>
    <row r="362">
      <c r="A362" t="s" s="0">
        <v>172</v>
      </c>
      <c r="B362" t="s" s="0">
        <v>3823</v>
      </c>
      <c r="C362" t="s" s="185">
        <v>3824</v>
      </c>
    </row>
    <row r="363">
      <c r="A363" t="s" s="0">
        <v>172</v>
      </c>
      <c r="B363" t="s" s="0">
        <v>3825</v>
      </c>
      <c r="C363" t="s" s="185">
        <v>3826</v>
      </c>
    </row>
    <row r="364">
      <c r="A364" t="s" s="0">
        <v>172</v>
      </c>
      <c r="B364" t="s" s="0">
        <v>3827</v>
      </c>
      <c r="C364" t="s" s="185">
        <v>3828</v>
      </c>
    </row>
    <row r="365">
      <c r="A365" t="s" s="0">
        <v>172</v>
      </c>
      <c r="B365" t="s" s="0">
        <v>3829</v>
      </c>
      <c r="C365" t="s" s="185">
        <v>3830</v>
      </c>
    </row>
    <row r="366">
      <c r="A366" t="s" s="0">
        <v>172</v>
      </c>
      <c r="B366" t="s" s="0">
        <v>3831</v>
      </c>
      <c r="C366" t="s" s="185">
        <v>3832</v>
      </c>
    </row>
    <row r="367">
      <c r="A367" t="s" s="0">
        <v>172</v>
      </c>
      <c r="B367" t="s" s="0">
        <v>3833</v>
      </c>
      <c r="C367" t="s" s="185">
        <v>3834</v>
      </c>
    </row>
    <row r="368">
      <c r="A368" t="s" s="0">
        <v>172</v>
      </c>
      <c r="B368" t="s" s="0">
        <v>3835</v>
      </c>
      <c r="C368" t="s" s="185">
        <v>3836</v>
      </c>
    </row>
    <row r="369">
      <c r="A369" t="s" s="0">
        <v>172</v>
      </c>
      <c r="B369" t="s" s="0">
        <v>3837</v>
      </c>
      <c r="C369" t="s" s="185">
        <v>3838</v>
      </c>
    </row>
    <row r="370">
      <c r="A370" t="s" s="0">
        <v>172</v>
      </c>
      <c r="B370" t="s" s="0">
        <v>3839</v>
      </c>
      <c r="C370" t="s" s="185">
        <v>3840</v>
      </c>
    </row>
    <row r="371">
      <c r="A371" t="s" s="0">
        <v>173</v>
      </c>
      <c r="B371" t="s" s="0">
        <v>3841</v>
      </c>
      <c r="C371" t="s" s="185">
        <v>3806</v>
      </c>
    </row>
    <row r="372">
      <c r="A372" t="s" s="0">
        <v>173</v>
      </c>
      <c r="B372" t="s" s="0">
        <v>3842</v>
      </c>
      <c r="C372" t="s" s="185">
        <v>3808</v>
      </c>
    </row>
    <row r="373">
      <c r="A373" t="s" s="0">
        <v>173</v>
      </c>
      <c r="B373" t="s" s="0">
        <v>3843</v>
      </c>
      <c r="C373" t="s" s="185">
        <v>3810</v>
      </c>
    </row>
    <row r="374">
      <c r="A374" t="s" s="0">
        <v>173</v>
      </c>
      <c r="B374" t="s" s="0">
        <v>3844</v>
      </c>
      <c r="C374" t="s" s="185">
        <v>3812</v>
      </c>
    </row>
    <row r="375">
      <c r="A375" t="s" s="0">
        <v>173</v>
      </c>
      <c r="B375" t="s" s="0">
        <v>3845</v>
      </c>
      <c r="C375" t="s" s="185">
        <v>3814</v>
      </c>
    </row>
    <row r="376">
      <c r="A376" t="s" s="0">
        <v>173</v>
      </c>
      <c r="B376" t="s" s="0">
        <v>3846</v>
      </c>
      <c r="C376" t="s" s="185">
        <v>3816</v>
      </c>
    </row>
    <row r="377">
      <c r="A377" t="s" s="0">
        <v>173</v>
      </c>
      <c r="B377" t="s" s="0">
        <v>3847</v>
      </c>
      <c r="C377" t="s" s="185">
        <v>3818</v>
      </c>
    </row>
    <row r="378">
      <c r="A378" t="s" s="0">
        <v>173</v>
      </c>
      <c r="B378" t="s" s="0">
        <v>3848</v>
      </c>
      <c r="C378" t="s" s="185">
        <v>3820</v>
      </c>
    </row>
    <row r="379">
      <c r="A379" t="s" s="0">
        <v>173</v>
      </c>
      <c r="B379" t="s" s="0">
        <v>3849</v>
      </c>
      <c r="C379" t="s" s="185">
        <v>3822</v>
      </c>
    </row>
    <row r="380">
      <c r="A380" t="s" s="0">
        <v>173</v>
      </c>
      <c r="B380" t="s" s="0">
        <v>3850</v>
      </c>
      <c r="C380" t="s" s="185">
        <v>3824</v>
      </c>
    </row>
    <row r="381">
      <c r="A381" t="s" s="0">
        <v>173</v>
      </c>
      <c r="B381" t="s" s="0">
        <v>3851</v>
      </c>
      <c r="C381" t="s" s="185">
        <v>3826</v>
      </c>
    </row>
    <row r="382">
      <c r="A382" t="s" s="0">
        <v>173</v>
      </c>
      <c r="B382" t="s" s="0">
        <v>3852</v>
      </c>
      <c r="C382" t="s" s="185">
        <v>3828</v>
      </c>
    </row>
    <row r="383">
      <c r="A383" t="s" s="0">
        <v>173</v>
      </c>
      <c r="B383" t="s" s="0">
        <v>3853</v>
      </c>
      <c r="C383" t="s" s="185">
        <v>3830</v>
      </c>
    </row>
    <row r="384">
      <c r="A384" t="s" s="0">
        <v>173</v>
      </c>
      <c r="B384" t="s" s="0">
        <v>3854</v>
      </c>
      <c r="C384" t="s" s="185">
        <v>3832</v>
      </c>
    </row>
    <row r="385">
      <c r="A385" t="s" s="0">
        <v>173</v>
      </c>
      <c r="B385" t="s" s="0">
        <v>3855</v>
      </c>
      <c r="C385" t="s" s="185">
        <v>3834</v>
      </c>
    </row>
    <row r="386">
      <c r="A386" t="s" s="0">
        <v>173</v>
      </c>
      <c r="B386" t="s" s="0">
        <v>3856</v>
      </c>
      <c r="C386" t="s" s="185">
        <v>3836</v>
      </c>
    </row>
    <row r="387">
      <c r="A387" t="s" s="0">
        <v>173</v>
      </c>
      <c r="B387" t="s" s="0">
        <v>3857</v>
      </c>
      <c r="C387" t="s" s="185">
        <v>3838</v>
      </c>
    </row>
    <row r="388">
      <c r="A388" t="s" s="0">
        <v>173</v>
      </c>
      <c r="B388" t="s" s="0">
        <v>3858</v>
      </c>
      <c r="C388" t="s" s="185">
        <v>3840</v>
      </c>
    </row>
    <row r="389">
      <c r="A389" t="s" s="0">
        <v>172</v>
      </c>
      <c r="B389" t="s" s="0">
        <v>3859</v>
      </c>
      <c r="C389" t="s" s="185">
        <v>3860</v>
      </c>
    </row>
    <row r="390">
      <c r="A390" t="s" s="0">
        <v>172</v>
      </c>
      <c r="B390" t="s" s="0">
        <v>3861</v>
      </c>
      <c r="C390" t="s" s="185">
        <v>3862</v>
      </c>
    </row>
    <row r="391">
      <c r="A391" t="s" s="0">
        <v>172</v>
      </c>
      <c r="B391" t="s" s="0">
        <v>3863</v>
      </c>
      <c r="C391" t="s" s="185">
        <v>3864</v>
      </c>
    </row>
    <row r="392">
      <c r="A392" t="s" s="0">
        <v>172</v>
      </c>
      <c r="B392" t="s" s="0">
        <v>3865</v>
      </c>
      <c r="C392" t="s" s="185">
        <v>3866</v>
      </c>
    </row>
    <row r="393">
      <c r="A393" t="s" s="0">
        <v>172</v>
      </c>
      <c r="B393" t="s" s="0">
        <v>3867</v>
      </c>
      <c r="C393" t="s" s="185">
        <v>3868</v>
      </c>
    </row>
    <row r="394">
      <c r="A394" t="s" s="0">
        <v>172</v>
      </c>
      <c r="B394" t="s" s="0">
        <v>3869</v>
      </c>
      <c r="C394" t="s" s="185">
        <v>3870</v>
      </c>
    </row>
    <row r="395">
      <c r="A395" t="s" s="0">
        <v>172</v>
      </c>
      <c r="B395" t="s" s="0">
        <v>3871</v>
      </c>
      <c r="C395" t="s" s="185">
        <v>3872</v>
      </c>
    </row>
    <row r="396">
      <c r="A396" t="s" s="0">
        <v>172</v>
      </c>
      <c r="B396" t="s" s="0">
        <v>3873</v>
      </c>
      <c r="C396" t="s" s="185">
        <v>3874</v>
      </c>
    </row>
    <row r="397">
      <c r="A397" t="s" s="0">
        <v>172</v>
      </c>
      <c r="B397" t="s" s="0">
        <v>3875</v>
      </c>
      <c r="C397" t="s" s="185">
        <v>3876</v>
      </c>
    </row>
    <row r="398">
      <c r="A398" t="s" s="0">
        <v>172</v>
      </c>
      <c r="B398" t="s" s="0">
        <v>3877</v>
      </c>
      <c r="C398" t="s" s="185">
        <v>3878</v>
      </c>
    </row>
    <row r="399">
      <c r="A399" t="s" s="0">
        <v>172</v>
      </c>
      <c r="B399" t="s" s="0">
        <v>3879</v>
      </c>
      <c r="C399" t="s" s="185">
        <v>3880</v>
      </c>
    </row>
    <row r="400">
      <c r="A400" t="s" s="0">
        <v>172</v>
      </c>
      <c r="B400" t="s" s="0">
        <v>3881</v>
      </c>
      <c r="C400" t="s" s="185">
        <v>3882</v>
      </c>
    </row>
    <row r="401">
      <c r="A401" t="s" s="0">
        <v>172</v>
      </c>
      <c r="B401" t="s" s="0">
        <v>3883</v>
      </c>
      <c r="C401" t="s" s="185">
        <v>3884</v>
      </c>
    </row>
    <row r="402">
      <c r="A402" t="s" s="0">
        <v>172</v>
      </c>
      <c r="B402" t="s" s="0">
        <v>3885</v>
      </c>
      <c r="C402" t="s" s="185">
        <v>3886</v>
      </c>
    </row>
    <row r="403">
      <c r="A403" t="s" s="0">
        <v>172</v>
      </c>
      <c r="B403" t="s" s="0">
        <v>3887</v>
      </c>
      <c r="C403" t="s" s="185">
        <v>3888</v>
      </c>
    </row>
    <row r="404">
      <c r="A404" t="s" s="0">
        <v>172</v>
      </c>
      <c r="B404" t="s" s="0">
        <v>3889</v>
      </c>
      <c r="C404" t="s" s="185">
        <v>3890</v>
      </c>
    </row>
    <row r="405">
      <c r="A405" t="s" s="0">
        <v>172</v>
      </c>
      <c r="B405" t="s" s="0">
        <v>3891</v>
      </c>
      <c r="C405" t="s" s="185">
        <v>3892</v>
      </c>
    </row>
    <row r="406">
      <c r="A406" t="s" s="0">
        <v>172</v>
      </c>
      <c r="B406" t="s" s="0">
        <v>3893</v>
      </c>
      <c r="C406" t="s" s="185">
        <v>3894</v>
      </c>
    </row>
    <row r="407">
      <c r="A407" t="s" s="0">
        <v>173</v>
      </c>
      <c r="B407" t="s" s="0">
        <v>3895</v>
      </c>
      <c r="C407" t="s" s="185">
        <v>3860</v>
      </c>
    </row>
    <row r="408">
      <c r="A408" t="s" s="0">
        <v>173</v>
      </c>
      <c r="B408" t="s" s="0">
        <v>3896</v>
      </c>
      <c r="C408" t="s" s="185">
        <v>3862</v>
      </c>
    </row>
    <row r="409">
      <c r="A409" t="s" s="0">
        <v>173</v>
      </c>
      <c r="B409" t="s" s="0">
        <v>3897</v>
      </c>
      <c r="C409" t="s" s="185">
        <v>3864</v>
      </c>
    </row>
    <row r="410">
      <c r="A410" t="s" s="0">
        <v>173</v>
      </c>
      <c r="B410" t="s" s="0">
        <v>3898</v>
      </c>
      <c r="C410" t="s" s="185">
        <v>3866</v>
      </c>
    </row>
    <row r="411">
      <c r="A411" t="s" s="0">
        <v>173</v>
      </c>
      <c r="B411" t="s" s="0">
        <v>3899</v>
      </c>
      <c r="C411" t="s" s="185">
        <v>3868</v>
      </c>
    </row>
    <row r="412">
      <c r="A412" t="s" s="0">
        <v>173</v>
      </c>
      <c r="B412" t="s" s="0">
        <v>3900</v>
      </c>
      <c r="C412" t="s" s="185">
        <v>3870</v>
      </c>
    </row>
    <row r="413">
      <c r="A413" t="s" s="0">
        <v>173</v>
      </c>
      <c r="B413" t="s" s="0">
        <v>3901</v>
      </c>
      <c r="C413" t="s" s="185">
        <v>3872</v>
      </c>
    </row>
    <row r="414">
      <c r="A414" t="s" s="0">
        <v>173</v>
      </c>
      <c r="B414" t="s" s="0">
        <v>3902</v>
      </c>
      <c r="C414" t="s" s="185">
        <v>3874</v>
      </c>
    </row>
    <row r="415">
      <c r="A415" t="s" s="0">
        <v>173</v>
      </c>
      <c r="B415" t="s" s="0">
        <v>3903</v>
      </c>
      <c r="C415" t="s" s="185">
        <v>3876</v>
      </c>
    </row>
    <row r="416">
      <c r="A416" t="s" s="0">
        <v>173</v>
      </c>
      <c r="B416" t="s" s="0">
        <v>3904</v>
      </c>
      <c r="C416" t="s" s="185">
        <v>3878</v>
      </c>
    </row>
    <row r="417">
      <c r="A417" t="s" s="0">
        <v>173</v>
      </c>
      <c r="B417" t="s" s="0">
        <v>3905</v>
      </c>
      <c r="C417" t="s" s="185">
        <v>3880</v>
      </c>
    </row>
    <row r="418">
      <c r="A418" t="s" s="0">
        <v>173</v>
      </c>
      <c r="B418" t="s" s="0">
        <v>3906</v>
      </c>
      <c r="C418" t="s" s="185">
        <v>3882</v>
      </c>
    </row>
    <row r="419">
      <c r="A419" t="s" s="0">
        <v>173</v>
      </c>
      <c r="B419" t="s" s="0">
        <v>3907</v>
      </c>
      <c r="C419" t="s" s="185">
        <v>3884</v>
      </c>
    </row>
    <row r="420">
      <c r="A420" t="s" s="0">
        <v>173</v>
      </c>
      <c r="B420" t="s" s="0">
        <v>3908</v>
      </c>
      <c r="C420" t="s" s="185">
        <v>3886</v>
      </c>
    </row>
    <row r="421">
      <c r="A421" t="s" s="0">
        <v>173</v>
      </c>
      <c r="B421" t="s" s="0">
        <v>3909</v>
      </c>
      <c r="C421" t="s" s="185">
        <v>3888</v>
      </c>
    </row>
    <row r="422">
      <c r="A422" t="s" s="0">
        <v>173</v>
      </c>
      <c r="B422" t="s" s="0">
        <v>3910</v>
      </c>
      <c r="C422" t="s" s="185">
        <v>3890</v>
      </c>
    </row>
    <row r="423">
      <c r="A423" t="s" s="0">
        <v>173</v>
      </c>
      <c r="B423" t="s" s="0">
        <v>3911</v>
      </c>
      <c r="C423" t="s" s="185">
        <v>3892</v>
      </c>
    </row>
    <row r="424">
      <c r="A424" t="s" s="0">
        <v>173</v>
      </c>
      <c r="B424" t="s" s="0">
        <v>3912</v>
      </c>
      <c r="C424" t="s" s="185">
        <v>3894</v>
      </c>
    </row>
    <row r="425">
      <c r="A425" t="s" s="0">
        <v>172</v>
      </c>
      <c r="B425" t="s" s="0">
        <v>3913</v>
      </c>
      <c r="C425" t="s" s="185">
        <v>3914</v>
      </c>
    </row>
    <row r="426">
      <c r="A426" t="s" s="0">
        <v>172</v>
      </c>
      <c r="B426" t="s" s="0">
        <v>3915</v>
      </c>
      <c r="C426" t="s" s="185">
        <v>3916</v>
      </c>
    </row>
    <row r="427">
      <c r="A427" t="s" s="0">
        <v>172</v>
      </c>
      <c r="B427" t="s" s="0">
        <v>3917</v>
      </c>
      <c r="C427" t="s" s="185">
        <v>3918</v>
      </c>
    </row>
    <row r="428">
      <c r="A428" t="s" s="0">
        <v>172</v>
      </c>
      <c r="B428" t="s" s="0">
        <v>3919</v>
      </c>
      <c r="C428" t="s" s="185">
        <v>3920</v>
      </c>
    </row>
    <row r="429">
      <c r="A429" t="s" s="0">
        <v>172</v>
      </c>
      <c r="B429" t="s" s="0">
        <v>3921</v>
      </c>
      <c r="C429" t="s" s="185">
        <v>3922</v>
      </c>
    </row>
    <row r="430">
      <c r="A430" t="s" s="0">
        <v>172</v>
      </c>
      <c r="B430" t="s" s="0">
        <v>3923</v>
      </c>
      <c r="C430" t="s" s="185">
        <v>3924</v>
      </c>
    </row>
    <row r="431">
      <c r="A431" t="s" s="0">
        <v>172</v>
      </c>
      <c r="B431" t="s" s="0">
        <v>3925</v>
      </c>
      <c r="C431" t="s" s="185">
        <v>3926</v>
      </c>
    </row>
    <row r="432">
      <c r="A432" t="s" s="0">
        <v>172</v>
      </c>
      <c r="B432" t="s" s="0">
        <v>3927</v>
      </c>
      <c r="C432" t="s" s="185">
        <v>3928</v>
      </c>
    </row>
    <row r="433">
      <c r="A433" t="s" s="0">
        <v>172</v>
      </c>
      <c r="B433" t="s" s="0">
        <v>3929</v>
      </c>
      <c r="C433" t="s" s="185">
        <v>3930</v>
      </c>
    </row>
    <row r="434">
      <c r="A434" t="s" s="0">
        <v>172</v>
      </c>
      <c r="B434" t="s" s="0">
        <v>3931</v>
      </c>
      <c r="C434" t="s" s="185">
        <v>3932</v>
      </c>
    </row>
    <row r="435">
      <c r="A435" t="s" s="0">
        <v>172</v>
      </c>
      <c r="B435" t="s" s="0">
        <v>3933</v>
      </c>
      <c r="C435" t="s" s="185">
        <v>3934</v>
      </c>
    </row>
    <row r="436">
      <c r="A436" t="s" s="0">
        <v>172</v>
      </c>
      <c r="B436" t="s" s="0">
        <v>3935</v>
      </c>
      <c r="C436" t="s" s="185">
        <v>3936</v>
      </c>
    </row>
    <row r="437">
      <c r="A437" t="s" s="0">
        <v>172</v>
      </c>
      <c r="B437" t="s" s="0">
        <v>3937</v>
      </c>
      <c r="C437" t="s" s="185">
        <v>3938</v>
      </c>
    </row>
    <row r="438">
      <c r="A438" t="s" s="0">
        <v>172</v>
      </c>
      <c r="B438" t="s" s="0">
        <v>3939</v>
      </c>
      <c r="C438" t="s" s="185">
        <v>3940</v>
      </c>
    </row>
    <row r="439">
      <c r="A439" t="s" s="0">
        <v>172</v>
      </c>
      <c r="B439" t="s" s="0">
        <v>3941</v>
      </c>
      <c r="C439" t="s" s="185">
        <v>3942</v>
      </c>
    </row>
    <row r="440">
      <c r="A440" t="s" s="0">
        <v>172</v>
      </c>
      <c r="B440" t="s" s="0">
        <v>3943</v>
      </c>
      <c r="C440" t="s" s="185">
        <v>3944</v>
      </c>
    </row>
    <row r="441">
      <c r="A441" t="s" s="0">
        <v>173</v>
      </c>
      <c r="B441" t="s" s="0">
        <v>3945</v>
      </c>
      <c r="C441" t="s" s="185">
        <v>3914</v>
      </c>
    </row>
    <row r="442">
      <c r="A442" t="s" s="0">
        <v>173</v>
      </c>
      <c r="B442" t="s" s="0">
        <v>3946</v>
      </c>
      <c r="C442" t="s" s="185">
        <v>3916</v>
      </c>
    </row>
    <row r="443">
      <c r="A443" t="s" s="0">
        <v>173</v>
      </c>
      <c r="B443" t="s" s="0">
        <v>3947</v>
      </c>
      <c r="C443" t="s" s="185">
        <v>3918</v>
      </c>
    </row>
    <row r="444">
      <c r="A444" t="s" s="0">
        <v>173</v>
      </c>
      <c r="B444" t="s" s="0">
        <v>3948</v>
      </c>
      <c r="C444" t="s" s="185">
        <v>3920</v>
      </c>
    </row>
    <row r="445">
      <c r="A445" t="s" s="0">
        <v>173</v>
      </c>
      <c r="B445" t="s" s="0">
        <v>3949</v>
      </c>
      <c r="C445" t="s" s="185">
        <v>3922</v>
      </c>
    </row>
    <row r="446">
      <c r="A446" t="s" s="0">
        <v>173</v>
      </c>
      <c r="B446" t="s" s="0">
        <v>3950</v>
      </c>
      <c r="C446" t="s" s="185">
        <v>3924</v>
      </c>
    </row>
    <row r="447">
      <c r="A447" t="s" s="0">
        <v>173</v>
      </c>
      <c r="B447" t="s" s="0">
        <v>3951</v>
      </c>
      <c r="C447" t="s" s="185">
        <v>3926</v>
      </c>
    </row>
    <row r="448">
      <c r="A448" t="s" s="0">
        <v>173</v>
      </c>
      <c r="B448" t="s" s="0">
        <v>3952</v>
      </c>
      <c r="C448" t="s" s="185">
        <v>3928</v>
      </c>
    </row>
    <row r="449">
      <c r="A449" t="s" s="0">
        <v>173</v>
      </c>
      <c r="B449" t="s" s="0">
        <v>3953</v>
      </c>
      <c r="C449" t="s" s="185">
        <v>3930</v>
      </c>
    </row>
    <row r="450">
      <c r="A450" t="s" s="0">
        <v>173</v>
      </c>
      <c r="B450" t="s" s="0">
        <v>3954</v>
      </c>
      <c r="C450" t="s" s="185">
        <v>3932</v>
      </c>
    </row>
    <row r="451">
      <c r="A451" t="s" s="0">
        <v>173</v>
      </c>
      <c r="B451" t="s" s="0">
        <v>3955</v>
      </c>
      <c r="C451" t="s" s="185">
        <v>3934</v>
      </c>
    </row>
    <row r="452">
      <c r="A452" t="s" s="0">
        <v>173</v>
      </c>
      <c r="B452" t="s" s="0">
        <v>3956</v>
      </c>
      <c r="C452" t="s" s="185">
        <v>3936</v>
      </c>
    </row>
    <row r="453">
      <c r="A453" t="s" s="0">
        <v>173</v>
      </c>
      <c r="B453" t="s" s="0">
        <v>3957</v>
      </c>
      <c r="C453" t="s" s="185">
        <v>3938</v>
      </c>
    </row>
    <row r="454">
      <c r="A454" t="s" s="0">
        <v>173</v>
      </c>
      <c r="B454" t="s" s="0">
        <v>3958</v>
      </c>
      <c r="C454" t="s" s="185">
        <v>3940</v>
      </c>
    </row>
    <row r="455">
      <c r="A455" t="s" s="0">
        <v>173</v>
      </c>
      <c r="B455" t="s" s="0">
        <v>3959</v>
      </c>
      <c r="C455" t="s" s="185">
        <v>3942</v>
      </c>
    </row>
    <row r="456">
      <c r="A456" t="s" s="0">
        <v>173</v>
      </c>
      <c r="B456" t="s" s="0">
        <v>3960</v>
      </c>
      <c r="C456" t="s" s="185">
        <v>3944</v>
      </c>
    </row>
    <row r="457">
      <c r="A457" t="s" s="0">
        <v>172</v>
      </c>
      <c r="B457" t="s" s="0">
        <v>3961</v>
      </c>
      <c r="C457" t="s" s="185">
        <v>3962</v>
      </c>
    </row>
    <row r="458">
      <c r="A458" t="s" s="0">
        <v>172</v>
      </c>
      <c r="B458" t="s" s="0">
        <v>3963</v>
      </c>
      <c r="C458" t="s" s="185">
        <v>3964</v>
      </c>
    </row>
    <row r="459">
      <c r="A459" t="s" s="0">
        <v>172</v>
      </c>
      <c r="B459" t="s" s="0">
        <v>3965</v>
      </c>
      <c r="C459" t="s" s="185">
        <v>3966</v>
      </c>
    </row>
    <row r="460">
      <c r="A460" t="s" s="0">
        <v>172</v>
      </c>
      <c r="B460" t="s" s="0">
        <v>3967</v>
      </c>
      <c r="C460" t="s" s="185">
        <v>3968</v>
      </c>
    </row>
    <row r="461">
      <c r="A461" t="s" s="0">
        <v>172</v>
      </c>
      <c r="B461" t="s" s="0">
        <v>3969</v>
      </c>
      <c r="C461" t="s" s="185">
        <v>3970</v>
      </c>
    </row>
    <row r="462">
      <c r="A462" t="s" s="0">
        <v>172</v>
      </c>
      <c r="B462" t="s" s="0">
        <v>3971</v>
      </c>
      <c r="C462" t="s" s="185">
        <v>3972</v>
      </c>
    </row>
    <row r="463">
      <c r="A463" t="s" s="0">
        <v>172</v>
      </c>
      <c r="B463" t="s" s="0">
        <v>3973</v>
      </c>
      <c r="C463" t="s" s="185">
        <v>3974</v>
      </c>
    </row>
    <row r="464">
      <c r="A464" t="s" s="0">
        <v>172</v>
      </c>
      <c r="B464" t="s" s="0">
        <v>3975</v>
      </c>
      <c r="C464" t="s" s="185">
        <v>3976</v>
      </c>
    </row>
    <row r="465">
      <c r="A465" t="s" s="0">
        <v>172</v>
      </c>
      <c r="B465" t="s" s="0">
        <v>3977</v>
      </c>
      <c r="C465" t="s" s="185">
        <v>3978</v>
      </c>
    </row>
    <row r="466">
      <c r="A466" t="s" s="0">
        <v>172</v>
      </c>
      <c r="B466" t="s" s="0">
        <v>3979</v>
      </c>
      <c r="C466" t="s" s="185">
        <v>3980</v>
      </c>
    </row>
    <row r="467">
      <c r="A467" t="s" s="0">
        <v>172</v>
      </c>
      <c r="B467" t="s" s="0">
        <v>3981</v>
      </c>
      <c r="C467" t="s" s="185">
        <v>3982</v>
      </c>
    </row>
    <row r="468">
      <c r="A468" t="s" s="0">
        <v>172</v>
      </c>
      <c r="B468" t="s" s="0">
        <v>3983</v>
      </c>
      <c r="C468" t="s" s="185">
        <v>3984</v>
      </c>
    </row>
    <row r="469">
      <c r="A469" t="s" s="0">
        <v>172</v>
      </c>
      <c r="B469" t="s" s="0">
        <v>3985</v>
      </c>
      <c r="C469" t="s" s="185">
        <v>3986</v>
      </c>
    </row>
    <row r="470">
      <c r="A470" t="s" s="0">
        <v>172</v>
      </c>
      <c r="B470" t="s" s="0">
        <v>3987</v>
      </c>
      <c r="C470" t="s" s="185">
        <v>3988</v>
      </c>
    </row>
    <row r="471">
      <c r="A471" t="s" s="0">
        <v>172</v>
      </c>
      <c r="B471" t="s" s="0">
        <v>3989</v>
      </c>
      <c r="C471" t="s" s="185">
        <v>3990</v>
      </c>
    </row>
    <row r="472">
      <c r="A472" t="s" s="0">
        <v>172</v>
      </c>
      <c r="B472" t="s" s="0">
        <v>3991</v>
      </c>
      <c r="C472" t="s" s="185">
        <v>3992</v>
      </c>
    </row>
    <row r="473">
      <c r="A473" t="s" s="0">
        <v>173</v>
      </c>
      <c r="B473" t="s" s="0">
        <v>3993</v>
      </c>
      <c r="C473" t="s" s="185">
        <v>3962</v>
      </c>
    </row>
    <row r="474">
      <c r="A474" t="s" s="0">
        <v>173</v>
      </c>
      <c r="B474" t="s" s="0">
        <v>3994</v>
      </c>
      <c r="C474" t="s" s="185">
        <v>3964</v>
      </c>
    </row>
    <row r="475">
      <c r="A475" t="s" s="0">
        <v>173</v>
      </c>
      <c r="B475" t="s" s="0">
        <v>3995</v>
      </c>
      <c r="C475" t="s" s="185">
        <v>3966</v>
      </c>
    </row>
    <row r="476">
      <c r="A476" t="s" s="0">
        <v>173</v>
      </c>
      <c r="B476" t="s" s="0">
        <v>3996</v>
      </c>
      <c r="C476" t="s" s="185">
        <v>3968</v>
      </c>
    </row>
    <row r="477">
      <c r="A477" t="s" s="0">
        <v>173</v>
      </c>
      <c r="B477" t="s" s="0">
        <v>3997</v>
      </c>
      <c r="C477" t="s" s="185">
        <v>3970</v>
      </c>
    </row>
    <row r="478">
      <c r="A478" t="s" s="0">
        <v>173</v>
      </c>
      <c r="B478" t="s" s="0">
        <v>3998</v>
      </c>
      <c r="C478" t="s" s="185">
        <v>3972</v>
      </c>
    </row>
    <row r="479">
      <c r="A479" t="s" s="0">
        <v>173</v>
      </c>
      <c r="B479" t="s" s="0">
        <v>3999</v>
      </c>
      <c r="C479" t="s" s="185">
        <v>3974</v>
      </c>
    </row>
    <row r="480">
      <c r="A480" t="s" s="0">
        <v>173</v>
      </c>
      <c r="B480" t="s" s="0">
        <v>4000</v>
      </c>
      <c r="C480" t="s" s="185">
        <v>3976</v>
      </c>
    </row>
    <row r="481">
      <c r="A481" t="s" s="0">
        <v>173</v>
      </c>
      <c r="B481" t="s" s="0">
        <v>4001</v>
      </c>
      <c r="C481" t="s" s="185">
        <v>3978</v>
      </c>
    </row>
    <row r="482">
      <c r="A482" t="s" s="0">
        <v>173</v>
      </c>
      <c r="B482" t="s" s="0">
        <v>4002</v>
      </c>
      <c r="C482" t="s" s="185">
        <v>3980</v>
      </c>
    </row>
    <row r="483">
      <c r="A483" t="s" s="0">
        <v>173</v>
      </c>
      <c r="B483" t="s" s="0">
        <v>4003</v>
      </c>
      <c r="C483" t="s" s="185">
        <v>3982</v>
      </c>
    </row>
    <row r="484">
      <c r="A484" t="s" s="0">
        <v>173</v>
      </c>
      <c r="B484" t="s" s="0">
        <v>4004</v>
      </c>
      <c r="C484" t="s" s="185">
        <v>3984</v>
      </c>
    </row>
    <row r="485">
      <c r="A485" t="s" s="0">
        <v>173</v>
      </c>
      <c r="B485" t="s" s="0">
        <v>4005</v>
      </c>
      <c r="C485" t="s" s="185">
        <v>3986</v>
      </c>
    </row>
    <row r="486">
      <c r="A486" t="s" s="0">
        <v>173</v>
      </c>
      <c r="B486" t="s" s="0">
        <v>4006</v>
      </c>
      <c r="C486" t="s" s="185">
        <v>3988</v>
      </c>
    </row>
    <row r="487">
      <c r="A487" t="s" s="0">
        <v>173</v>
      </c>
      <c r="B487" t="s" s="0">
        <v>4007</v>
      </c>
      <c r="C487" t="s" s="185">
        <v>3990</v>
      </c>
    </row>
    <row r="488">
      <c r="A488" t="s" s="0">
        <v>173</v>
      </c>
      <c r="B488" t="s" s="0">
        <v>4008</v>
      </c>
      <c r="C488" t="s" s="185">
        <v>3992</v>
      </c>
    </row>
    <row r="489">
      <c r="A489" t="s" s="0">
        <v>172</v>
      </c>
      <c r="B489" t="s" s="0">
        <v>4009</v>
      </c>
      <c r="C489" t="s" s="185">
        <v>4010</v>
      </c>
    </row>
    <row r="490">
      <c r="A490" t="s" s="0">
        <v>172</v>
      </c>
      <c r="B490" t="s" s="0">
        <v>4011</v>
      </c>
      <c r="C490" t="s" s="185">
        <v>4012</v>
      </c>
    </row>
    <row r="491">
      <c r="A491" t="s" s="0">
        <v>172</v>
      </c>
      <c r="B491" t="s" s="0">
        <v>4013</v>
      </c>
      <c r="C491" t="s" s="185">
        <v>4014</v>
      </c>
    </row>
    <row r="492">
      <c r="A492" t="s" s="0">
        <v>172</v>
      </c>
      <c r="B492" t="s" s="0">
        <v>4015</v>
      </c>
      <c r="C492" t="s" s="185">
        <v>4016</v>
      </c>
    </row>
    <row r="493">
      <c r="A493" t="s" s="0">
        <v>172</v>
      </c>
      <c r="B493" t="s" s="0">
        <v>4017</v>
      </c>
      <c r="C493" t="s" s="185">
        <v>4018</v>
      </c>
    </row>
    <row r="494">
      <c r="A494" t="s" s="0">
        <v>172</v>
      </c>
      <c r="B494" t="s" s="0">
        <v>4019</v>
      </c>
      <c r="C494" t="s" s="185">
        <v>4020</v>
      </c>
    </row>
    <row r="495">
      <c r="A495" t="s" s="0">
        <v>172</v>
      </c>
      <c r="B495" t="s" s="0">
        <v>4021</v>
      </c>
      <c r="C495" t="s" s="185">
        <v>4022</v>
      </c>
    </row>
    <row r="496">
      <c r="A496" t="s" s="0">
        <v>172</v>
      </c>
      <c r="B496" t="s" s="0">
        <v>4023</v>
      </c>
      <c r="C496" t="s" s="185">
        <v>4024</v>
      </c>
    </row>
    <row r="497">
      <c r="A497" t="s" s="0">
        <v>172</v>
      </c>
      <c r="B497" t="s" s="0">
        <v>4025</v>
      </c>
      <c r="C497" t="s" s="185">
        <v>4026</v>
      </c>
    </row>
    <row r="498">
      <c r="A498" t="s" s="0">
        <v>172</v>
      </c>
      <c r="B498" t="s" s="0">
        <v>4027</v>
      </c>
      <c r="C498" t="s" s="185">
        <v>4028</v>
      </c>
    </row>
    <row r="499">
      <c r="A499" t="s" s="0">
        <v>172</v>
      </c>
      <c r="B499" t="s" s="0">
        <v>4029</v>
      </c>
      <c r="C499" t="s" s="185">
        <v>4030</v>
      </c>
    </row>
    <row r="500">
      <c r="A500" t="s" s="0">
        <v>172</v>
      </c>
      <c r="B500" t="s" s="0">
        <v>4031</v>
      </c>
      <c r="C500" t="s" s="185">
        <v>4032</v>
      </c>
    </row>
    <row r="501">
      <c r="A501" t="s" s="0">
        <v>172</v>
      </c>
      <c r="B501" t="s" s="0">
        <v>4033</v>
      </c>
      <c r="C501" t="s" s="185">
        <v>4034</v>
      </c>
    </row>
    <row r="502">
      <c r="A502" t="s" s="0">
        <v>172</v>
      </c>
      <c r="B502" t="s" s="0">
        <v>4035</v>
      </c>
      <c r="C502" t="s" s="185">
        <v>4036</v>
      </c>
    </row>
    <row r="503">
      <c r="A503" t="s" s="0">
        <v>172</v>
      </c>
      <c r="B503" t="s" s="0">
        <v>4037</v>
      </c>
      <c r="C503" t="s" s="185">
        <v>4038</v>
      </c>
    </row>
    <row r="504">
      <c r="A504" t="s" s="0">
        <v>172</v>
      </c>
      <c r="B504" t="s" s="0">
        <v>4039</v>
      </c>
      <c r="C504" t="s" s="185">
        <v>4040</v>
      </c>
    </row>
    <row r="505">
      <c r="A505" t="s" s="0">
        <v>173</v>
      </c>
      <c r="B505" t="s" s="0">
        <v>4041</v>
      </c>
      <c r="C505" t="s" s="185">
        <v>4010</v>
      </c>
    </row>
    <row r="506">
      <c r="A506" t="s" s="0">
        <v>173</v>
      </c>
      <c r="B506" t="s" s="0">
        <v>4042</v>
      </c>
      <c r="C506" t="s" s="185">
        <v>4012</v>
      </c>
    </row>
    <row r="507">
      <c r="A507" t="s" s="0">
        <v>173</v>
      </c>
      <c r="B507" t="s" s="0">
        <v>4043</v>
      </c>
      <c r="C507" t="s" s="185">
        <v>4014</v>
      </c>
    </row>
    <row r="508">
      <c r="A508" t="s" s="0">
        <v>173</v>
      </c>
      <c r="B508" t="s" s="0">
        <v>4044</v>
      </c>
      <c r="C508" t="s" s="185">
        <v>4016</v>
      </c>
    </row>
    <row r="509">
      <c r="A509" t="s" s="0">
        <v>173</v>
      </c>
      <c r="B509" t="s" s="0">
        <v>4045</v>
      </c>
      <c r="C509" t="s" s="185">
        <v>4018</v>
      </c>
    </row>
    <row r="510">
      <c r="A510" t="s" s="0">
        <v>173</v>
      </c>
      <c r="B510" t="s" s="0">
        <v>4046</v>
      </c>
      <c r="C510" t="s" s="185">
        <v>4020</v>
      </c>
    </row>
    <row r="511">
      <c r="A511" t="s" s="0">
        <v>173</v>
      </c>
      <c r="B511" t="s" s="0">
        <v>4047</v>
      </c>
      <c r="C511" t="s" s="185">
        <v>4022</v>
      </c>
    </row>
    <row r="512">
      <c r="A512" t="s" s="0">
        <v>173</v>
      </c>
      <c r="B512" t="s" s="0">
        <v>4048</v>
      </c>
      <c r="C512" t="s" s="185">
        <v>4024</v>
      </c>
    </row>
    <row r="513">
      <c r="A513" t="s" s="0">
        <v>173</v>
      </c>
      <c r="B513" t="s" s="0">
        <v>4049</v>
      </c>
      <c r="C513" t="s" s="185">
        <v>4026</v>
      </c>
    </row>
    <row r="514">
      <c r="A514" t="s" s="0">
        <v>173</v>
      </c>
      <c r="B514" t="s" s="0">
        <v>4050</v>
      </c>
      <c r="C514" t="s" s="185">
        <v>4028</v>
      </c>
    </row>
    <row r="515">
      <c r="A515" t="s" s="0">
        <v>173</v>
      </c>
      <c r="B515" t="s" s="0">
        <v>4051</v>
      </c>
      <c r="C515" t="s" s="185">
        <v>4030</v>
      </c>
    </row>
    <row r="516">
      <c r="A516" t="s" s="0">
        <v>173</v>
      </c>
      <c r="B516" t="s" s="0">
        <v>4052</v>
      </c>
      <c r="C516" t="s" s="185">
        <v>4032</v>
      </c>
    </row>
    <row r="517">
      <c r="A517" t="s" s="0">
        <v>173</v>
      </c>
      <c r="B517" t="s" s="0">
        <v>4053</v>
      </c>
      <c r="C517" t="s" s="185">
        <v>4034</v>
      </c>
    </row>
    <row r="518">
      <c r="A518" t="s" s="0">
        <v>173</v>
      </c>
      <c r="B518" t="s" s="0">
        <v>4054</v>
      </c>
      <c r="C518" t="s" s="185">
        <v>4036</v>
      </c>
    </row>
    <row r="519">
      <c r="A519" t="s" s="0">
        <v>173</v>
      </c>
      <c r="B519" t="s" s="0">
        <v>4055</v>
      </c>
      <c r="C519" t="s" s="185">
        <v>4038</v>
      </c>
    </row>
    <row r="520">
      <c r="A520" t="s" s="0">
        <v>173</v>
      </c>
      <c r="B520" t="s" s="0">
        <v>4056</v>
      </c>
      <c r="C520" t="s" s="185">
        <v>4040</v>
      </c>
    </row>
    <row r="521">
      <c r="A521" t="s" s="0">
        <v>172</v>
      </c>
      <c r="B521" t="s" s="0">
        <v>4057</v>
      </c>
      <c r="C521" t="s" s="185">
        <v>4058</v>
      </c>
    </row>
    <row r="522">
      <c r="A522" t="s" s="0">
        <v>172</v>
      </c>
      <c r="B522" t="s" s="0">
        <v>4059</v>
      </c>
      <c r="C522" t="s" s="185">
        <v>4060</v>
      </c>
    </row>
    <row r="523">
      <c r="A523" t="s" s="0">
        <v>172</v>
      </c>
      <c r="B523" t="s" s="0">
        <v>4061</v>
      </c>
      <c r="C523" t="s" s="185">
        <v>4062</v>
      </c>
    </row>
    <row r="524">
      <c r="A524" t="s" s="0">
        <v>172</v>
      </c>
      <c r="B524" t="s" s="0">
        <v>4063</v>
      </c>
      <c r="C524" t="s" s="185">
        <v>4064</v>
      </c>
    </row>
    <row r="525">
      <c r="A525" t="s" s="0">
        <v>172</v>
      </c>
      <c r="B525" t="s" s="0">
        <v>4065</v>
      </c>
      <c r="C525" t="s" s="185">
        <v>4066</v>
      </c>
    </row>
    <row r="526">
      <c r="A526" t="s" s="0">
        <v>172</v>
      </c>
      <c r="B526" t="s" s="0">
        <v>4067</v>
      </c>
      <c r="C526" t="s" s="185">
        <v>4068</v>
      </c>
    </row>
    <row r="527">
      <c r="A527" t="s" s="0">
        <v>172</v>
      </c>
      <c r="B527" t="s" s="0">
        <v>4069</v>
      </c>
      <c r="C527" t="s" s="185">
        <v>4070</v>
      </c>
    </row>
    <row r="528">
      <c r="A528" t="s" s="0">
        <v>172</v>
      </c>
      <c r="B528" t="s" s="0">
        <v>4071</v>
      </c>
      <c r="C528" t="s" s="185">
        <v>4072</v>
      </c>
    </row>
    <row r="529">
      <c r="A529" t="s" s="0">
        <v>172</v>
      </c>
      <c r="B529" t="s" s="0">
        <v>4073</v>
      </c>
      <c r="C529" t="s" s="185">
        <v>4074</v>
      </c>
    </row>
    <row r="530">
      <c r="A530" t="s" s="0">
        <v>172</v>
      </c>
      <c r="B530" t="s" s="0">
        <v>4075</v>
      </c>
      <c r="C530" t="s" s="185">
        <v>4076</v>
      </c>
    </row>
    <row r="531">
      <c r="A531" t="s" s="0">
        <v>172</v>
      </c>
      <c r="B531" t="s" s="0">
        <v>4077</v>
      </c>
      <c r="C531" t="s" s="185">
        <v>4078</v>
      </c>
    </row>
    <row r="532">
      <c r="A532" t="s" s="0">
        <v>173</v>
      </c>
      <c r="B532" t="s" s="0">
        <v>4079</v>
      </c>
      <c r="C532" t="s" s="185">
        <v>4058</v>
      </c>
    </row>
    <row r="533">
      <c r="A533" t="s" s="0">
        <v>173</v>
      </c>
      <c r="B533" t="s" s="0">
        <v>4080</v>
      </c>
      <c r="C533" t="s" s="185">
        <v>4060</v>
      </c>
    </row>
    <row r="534">
      <c r="A534" t="s" s="0">
        <v>173</v>
      </c>
      <c r="B534" t="s" s="0">
        <v>4081</v>
      </c>
      <c r="C534" t="s" s="185">
        <v>4062</v>
      </c>
    </row>
    <row r="535">
      <c r="A535" t="s" s="0">
        <v>173</v>
      </c>
      <c r="B535" t="s" s="0">
        <v>4082</v>
      </c>
      <c r="C535" t="s" s="185">
        <v>4064</v>
      </c>
    </row>
    <row r="536">
      <c r="A536" t="s" s="0">
        <v>173</v>
      </c>
      <c r="B536" t="s" s="0">
        <v>4083</v>
      </c>
      <c r="C536" t="s" s="185">
        <v>4066</v>
      </c>
    </row>
    <row r="537">
      <c r="A537" t="s" s="0">
        <v>173</v>
      </c>
      <c r="B537" t="s" s="0">
        <v>4084</v>
      </c>
      <c r="C537" t="s" s="185">
        <v>4068</v>
      </c>
    </row>
    <row r="538">
      <c r="A538" t="s" s="0">
        <v>173</v>
      </c>
      <c r="B538" t="s" s="0">
        <v>4085</v>
      </c>
      <c r="C538" t="s" s="185">
        <v>4070</v>
      </c>
    </row>
    <row r="539">
      <c r="A539" t="s" s="0">
        <v>173</v>
      </c>
      <c r="B539" t="s" s="0">
        <v>4086</v>
      </c>
      <c r="C539" t="s" s="185">
        <v>4072</v>
      </c>
    </row>
    <row r="540">
      <c r="A540" t="s" s="0">
        <v>173</v>
      </c>
      <c r="B540" t="s" s="0">
        <v>4087</v>
      </c>
      <c r="C540" t="s" s="185">
        <v>4074</v>
      </c>
    </row>
    <row r="541">
      <c r="A541" t="s" s="0">
        <v>173</v>
      </c>
      <c r="B541" t="s" s="0">
        <v>4088</v>
      </c>
      <c r="C541" t="s" s="185">
        <v>4076</v>
      </c>
    </row>
    <row r="542">
      <c r="A542" t="s" s="0">
        <v>173</v>
      </c>
      <c r="B542" t="s" s="0">
        <v>4089</v>
      </c>
      <c r="C542" t="s" s="185">
        <v>4078</v>
      </c>
    </row>
    <row r="543">
      <c r="A543" t="s" s="0">
        <v>172</v>
      </c>
      <c r="B543" t="s" s="0">
        <v>4090</v>
      </c>
      <c r="C543" t="s" s="185">
        <v>4091</v>
      </c>
    </row>
    <row r="544">
      <c r="A544" t="s" s="0">
        <v>172</v>
      </c>
      <c r="B544" t="s" s="0">
        <v>4092</v>
      </c>
      <c r="C544" t="s" s="185">
        <v>4093</v>
      </c>
    </row>
    <row r="545">
      <c r="A545" t="s" s="0">
        <v>172</v>
      </c>
      <c r="B545" t="s" s="0">
        <v>4094</v>
      </c>
      <c r="C545" t="s" s="185">
        <v>4095</v>
      </c>
    </row>
    <row r="546">
      <c r="A546" t="s" s="0">
        <v>172</v>
      </c>
      <c r="B546" t="s" s="0">
        <v>4096</v>
      </c>
      <c r="C546" t="s" s="185">
        <v>4097</v>
      </c>
    </row>
    <row r="547">
      <c r="A547" t="s" s="0">
        <v>173</v>
      </c>
      <c r="B547" t="s" s="0">
        <v>4098</v>
      </c>
      <c r="C547" t="s" s="185">
        <v>4091</v>
      </c>
    </row>
    <row r="548">
      <c r="A548" t="s" s="0">
        <v>173</v>
      </c>
      <c r="B548" t="s" s="0">
        <v>4099</v>
      </c>
      <c r="C548" t="s" s="185">
        <v>4093</v>
      </c>
    </row>
    <row r="549">
      <c r="A549" t="s" s="0">
        <v>173</v>
      </c>
      <c r="B549" t="s" s="0">
        <v>4100</v>
      </c>
      <c r="C549" t="s" s="185">
        <v>4095</v>
      </c>
    </row>
    <row r="550">
      <c r="A550" t="s" s="0">
        <v>173</v>
      </c>
      <c r="B550" t="s" s="0">
        <v>4101</v>
      </c>
      <c r="C550" t="s" s="185">
        <v>4097</v>
      </c>
    </row>
    <row r="551">
      <c r="A551" t="s" s="0">
        <v>172</v>
      </c>
      <c r="B551" t="s" s="0">
        <v>4102</v>
      </c>
      <c r="C551" t="s" s="185">
        <v>4103</v>
      </c>
    </row>
    <row r="552">
      <c r="A552" t="s" s="0">
        <v>172</v>
      </c>
      <c r="B552" t="s" s="0">
        <v>4104</v>
      </c>
      <c r="C552" t="s" s="185">
        <v>4105</v>
      </c>
    </row>
    <row r="553">
      <c r="A553" t="s" s="0">
        <v>173</v>
      </c>
      <c r="B553" t="s" s="0">
        <v>4106</v>
      </c>
      <c r="C553" t="s" s="185">
        <v>4103</v>
      </c>
    </row>
    <row r="554">
      <c r="A554" t="s" s="0">
        <v>173</v>
      </c>
      <c r="B554" t="s" s="0">
        <v>4107</v>
      </c>
      <c r="C554" t="s" s="185">
        <v>4105</v>
      </c>
    </row>
    <row r="555">
      <c r="A555" t="s" s="0">
        <v>172</v>
      </c>
      <c r="B555" t="s" s="0">
        <v>4108</v>
      </c>
      <c r="C555" t="s" s="185">
        <v>4109</v>
      </c>
    </row>
    <row r="556">
      <c r="A556" t="s" s="0">
        <v>172</v>
      </c>
      <c r="B556" t="s" s="0">
        <v>4110</v>
      </c>
      <c r="C556" t="s" s="185">
        <v>4111</v>
      </c>
    </row>
    <row r="557">
      <c r="A557" t="s" s="0">
        <v>173</v>
      </c>
      <c r="B557" t="s" s="0">
        <v>4112</v>
      </c>
      <c r="C557" t="s" s="185">
        <v>4109</v>
      </c>
    </row>
    <row r="558">
      <c r="A558" t="s" s="0">
        <v>173</v>
      </c>
      <c r="B558" t="s" s="0">
        <v>4113</v>
      </c>
      <c r="C558" t="s" s="185">
        <v>4111</v>
      </c>
    </row>
    <row r="559">
      <c r="A559" t="s" s="0">
        <v>172</v>
      </c>
      <c r="B559" t="s" s="0">
        <v>4114</v>
      </c>
      <c r="C559" t="s" s="185">
        <v>4115</v>
      </c>
    </row>
    <row r="560">
      <c r="A560" t="s" s="0">
        <v>172</v>
      </c>
      <c r="B560" t="s" s="0">
        <v>4116</v>
      </c>
      <c r="C560" t="s" s="185">
        <v>4117</v>
      </c>
    </row>
    <row r="561">
      <c r="A561" t="s" s="0">
        <v>172</v>
      </c>
      <c r="B561" t="s" s="0">
        <v>4118</v>
      </c>
      <c r="C561" t="s" s="185">
        <v>4119</v>
      </c>
    </row>
    <row r="562">
      <c r="A562" t="s" s="0">
        <v>172</v>
      </c>
      <c r="B562" t="s" s="0">
        <v>4120</v>
      </c>
      <c r="C562" t="s" s="185">
        <v>4121</v>
      </c>
    </row>
    <row r="563">
      <c r="A563" t="s" s="0">
        <v>172</v>
      </c>
      <c r="B563" t="s" s="0">
        <v>4122</v>
      </c>
      <c r="C563" t="s" s="185">
        <v>4123</v>
      </c>
    </row>
    <row r="564">
      <c r="A564" t="s" s="0">
        <v>172</v>
      </c>
      <c r="B564" t="s" s="0">
        <v>4124</v>
      </c>
      <c r="C564" t="s" s="185">
        <v>4125</v>
      </c>
    </row>
    <row r="565">
      <c r="A565" t="s" s="0">
        <v>172</v>
      </c>
      <c r="B565" t="s" s="0">
        <v>4126</v>
      </c>
      <c r="C565" t="s" s="185">
        <v>4127</v>
      </c>
    </row>
    <row r="566">
      <c r="A566" t="s" s="0">
        <v>172</v>
      </c>
      <c r="B566" t="s" s="0">
        <v>4128</v>
      </c>
      <c r="C566" t="s" s="185">
        <v>4129</v>
      </c>
    </row>
    <row r="567">
      <c r="A567" t="s" s="0">
        <v>172</v>
      </c>
      <c r="B567" t="s" s="0">
        <v>4130</v>
      </c>
      <c r="C567" t="s" s="185">
        <v>4131</v>
      </c>
    </row>
    <row r="568">
      <c r="A568" t="s" s="0">
        <v>172</v>
      </c>
      <c r="B568" t="s" s="0">
        <v>4132</v>
      </c>
      <c r="C568" t="s" s="185">
        <v>4133</v>
      </c>
    </row>
    <row r="569">
      <c r="A569" t="s" s="0">
        <v>172</v>
      </c>
      <c r="B569" t="s" s="0">
        <v>4134</v>
      </c>
      <c r="C569" t="s" s="185">
        <v>4135</v>
      </c>
    </row>
    <row r="570">
      <c r="A570" t="s" s="0">
        <v>173</v>
      </c>
      <c r="B570" t="s" s="0">
        <v>4136</v>
      </c>
      <c r="C570" t="s" s="185">
        <v>4115</v>
      </c>
    </row>
    <row r="571">
      <c r="A571" t="s" s="0">
        <v>173</v>
      </c>
      <c r="B571" t="s" s="0">
        <v>4137</v>
      </c>
      <c r="C571" t="s" s="185">
        <v>4117</v>
      </c>
    </row>
    <row r="572">
      <c r="A572" t="s" s="0">
        <v>173</v>
      </c>
      <c r="B572" t="s" s="0">
        <v>4138</v>
      </c>
      <c r="C572" t="s" s="185">
        <v>4119</v>
      </c>
    </row>
    <row r="573">
      <c r="A573" t="s" s="0">
        <v>173</v>
      </c>
      <c r="B573" t="s" s="0">
        <v>4139</v>
      </c>
      <c r="C573" t="s" s="185">
        <v>4121</v>
      </c>
    </row>
    <row r="574">
      <c r="A574" t="s" s="0">
        <v>173</v>
      </c>
      <c r="B574" t="s" s="0">
        <v>4140</v>
      </c>
      <c r="C574" t="s" s="185">
        <v>4123</v>
      </c>
    </row>
    <row r="575">
      <c r="A575" t="s" s="0">
        <v>173</v>
      </c>
      <c r="B575" t="s" s="0">
        <v>4141</v>
      </c>
      <c r="C575" t="s" s="185">
        <v>4125</v>
      </c>
    </row>
    <row r="576">
      <c r="A576" t="s" s="0">
        <v>173</v>
      </c>
      <c r="B576" t="s" s="0">
        <v>4142</v>
      </c>
      <c r="C576" t="s" s="185">
        <v>4127</v>
      </c>
    </row>
    <row r="577">
      <c r="A577" t="s" s="0">
        <v>173</v>
      </c>
      <c r="B577" t="s" s="0">
        <v>4143</v>
      </c>
      <c r="C577" t="s" s="185">
        <v>4129</v>
      </c>
    </row>
    <row r="578">
      <c r="A578" t="s" s="0">
        <v>173</v>
      </c>
      <c r="B578" t="s" s="0">
        <v>4144</v>
      </c>
      <c r="C578" t="s" s="185">
        <v>4131</v>
      </c>
    </row>
    <row r="579">
      <c r="A579" t="s" s="0">
        <v>173</v>
      </c>
      <c r="B579" t="s" s="0">
        <v>4145</v>
      </c>
      <c r="C579" t="s" s="185">
        <v>4133</v>
      </c>
    </row>
    <row r="580">
      <c r="A580" t="s" s="0">
        <v>173</v>
      </c>
      <c r="B580" t="s" s="0">
        <v>4146</v>
      </c>
      <c r="C580" t="s" s="185">
        <v>4135</v>
      </c>
    </row>
    <row r="581">
      <c r="A581" t="s" s="0">
        <v>172</v>
      </c>
      <c r="B581" t="s" s="0">
        <v>4147</v>
      </c>
      <c r="C581" t="s" s="185">
        <v>4148</v>
      </c>
    </row>
    <row r="582">
      <c r="A582" t="s" s="0">
        <v>172</v>
      </c>
      <c r="B582" t="s" s="0">
        <v>4149</v>
      </c>
      <c r="C582" t="s" s="185">
        <v>4150</v>
      </c>
    </row>
    <row r="583">
      <c r="A583" t="s" s="0">
        <v>172</v>
      </c>
      <c r="B583" t="s" s="0">
        <v>4151</v>
      </c>
      <c r="C583" t="s" s="185">
        <v>4152</v>
      </c>
    </row>
    <row r="584">
      <c r="A584" t="s" s="0">
        <v>172</v>
      </c>
      <c r="B584" t="s" s="0">
        <v>4153</v>
      </c>
      <c r="C584" t="s" s="185">
        <v>4154</v>
      </c>
    </row>
    <row r="585">
      <c r="A585" t="s" s="0">
        <v>172</v>
      </c>
      <c r="B585" t="s" s="0">
        <v>4155</v>
      </c>
      <c r="C585" t="s" s="185">
        <v>4156</v>
      </c>
    </row>
    <row r="586">
      <c r="A586" t="s" s="0">
        <v>172</v>
      </c>
      <c r="B586" t="s" s="0">
        <v>4157</v>
      </c>
      <c r="C586" t="s" s="185">
        <v>4158</v>
      </c>
    </row>
    <row r="587">
      <c r="A587" t="s" s="0">
        <v>172</v>
      </c>
      <c r="B587" t="s" s="0">
        <v>4159</v>
      </c>
      <c r="C587" t="s" s="185">
        <v>4160</v>
      </c>
    </row>
    <row r="588">
      <c r="A588" t="s" s="0">
        <v>172</v>
      </c>
      <c r="B588" t="s" s="0">
        <v>4161</v>
      </c>
      <c r="C588" t="s" s="185">
        <v>4162</v>
      </c>
    </row>
    <row r="589">
      <c r="A589" t="s" s="0">
        <v>172</v>
      </c>
      <c r="B589" t="s" s="0">
        <v>4163</v>
      </c>
      <c r="C589" t="s" s="185">
        <v>4164</v>
      </c>
    </row>
    <row r="590">
      <c r="A590" t="s" s="0">
        <v>172</v>
      </c>
      <c r="B590" t="s" s="0">
        <v>4165</v>
      </c>
      <c r="C590" t="s" s="185">
        <v>4166</v>
      </c>
    </row>
    <row r="591">
      <c r="A591" t="s" s="0">
        <v>172</v>
      </c>
      <c r="B591" t="s" s="0">
        <v>4167</v>
      </c>
      <c r="C591" t="s" s="185">
        <v>4168</v>
      </c>
    </row>
    <row r="592">
      <c r="A592" t="s" s="0">
        <v>172</v>
      </c>
      <c r="B592" t="s" s="0">
        <v>4169</v>
      </c>
      <c r="C592" t="s" s="185">
        <v>4170</v>
      </c>
    </row>
    <row r="593">
      <c r="A593" t="s" s="0">
        <v>172</v>
      </c>
      <c r="B593" t="s" s="0">
        <v>4171</v>
      </c>
      <c r="C593" t="s" s="185">
        <v>4172</v>
      </c>
    </row>
    <row r="594">
      <c r="A594" t="s" s="0">
        <v>172</v>
      </c>
      <c r="B594" t="s" s="0">
        <v>4173</v>
      </c>
      <c r="C594" t="s" s="185">
        <v>4174</v>
      </c>
    </row>
    <row r="595">
      <c r="A595" t="s" s="0">
        <v>172</v>
      </c>
      <c r="B595" t="s" s="0">
        <v>4175</v>
      </c>
      <c r="C595" t="s" s="185">
        <v>4176</v>
      </c>
    </row>
    <row r="596">
      <c r="A596" t="s" s="0">
        <v>172</v>
      </c>
      <c r="B596" t="s" s="0">
        <v>4177</v>
      </c>
      <c r="C596" t="s" s="185">
        <v>4178</v>
      </c>
    </row>
    <row r="597">
      <c r="A597" t="s" s="0">
        <v>172</v>
      </c>
      <c r="B597" t="s" s="0">
        <v>4179</v>
      </c>
      <c r="C597" t="s" s="185">
        <v>4180</v>
      </c>
    </row>
    <row r="598">
      <c r="A598" t="s" s="0">
        <v>172</v>
      </c>
      <c r="B598" t="s" s="0">
        <v>4181</v>
      </c>
      <c r="C598" t="s" s="185">
        <v>4182</v>
      </c>
    </row>
    <row r="599">
      <c r="A599" t="s" s="0">
        <v>173</v>
      </c>
      <c r="B599" t="s" s="0">
        <v>4183</v>
      </c>
      <c r="C599" t="s" s="185">
        <v>4148</v>
      </c>
    </row>
    <row r="600">
      <c r="A600" t="s" s="0">
        <v>173</v>
      </c>
      <c r="B600" t="s" s="0">
        <v>4184</v>
      </c>
      <c r="C600" t="s" s="185">
        <v>4150</v>
      </c>
    </row>
    <row r="601">
      <c r="A601" t="s" s="0">
        <v>173</v>
      </c>
      <c r="B601" t="s" s="0">
        <v>4185</v>
      </c>
      <c r="C601" t="s" s="185">
        <v>4152</v>
      </c>
    </row>
    <row r="602">
      <c r="A602" t="s" s="0">
        <v>173</v>
      </c>
      <c r="B602" t="s" s="0">
        <v>4186</v>
      </c>
      <c r="C602" t="s" s="185">
        <v>4154</v>
      </c>
    </row>
    <row r="603">
      <c r="A603" t="s" s="0">
        <v>173</v>
      </c>
      <c r="B603" t="s" s="0">
        <v>4187</v>
      </c>
      <c r="C603" t="s" s="185">
        <v>4156</v>
      </c>
    </row>
    <row r="604">
      <c r="A604" t="s" s="0">
        <v>173</v>
      </c>
      <c r="B604" t="s" s="0">
        <v>4188</v>
      </c>
      <c r="C604" t="s" s="185">
        <v>4158</v>
      </c>
    </row>
    <row r="605">
      <c r="A605" t="s" s="0">
        <v>173</v>
      </c>
      <c r="B605" t="s" s="0">
        <v>4189</v>
      </c>
      <c r="C605" t="s" s="185">
        <v>4160</v>
      </c>
    </row>
    <row r="606">
      <c r="A606" t="s" s="0">
        <v>173</v>
      </c>
      <c r="B606" t="s" s="0">
        <v>4190</v>
      </c>
      <c r="C606" t="s" s="185">
        <v>4162</v>
      </c>
    </row>
    <row r="607">
      <c r="A607" t="s" s="0">
        <v>173</v>
      </c>
      <c r="B607" t="s" s="0">
        <v>4191</v>
      </c>
      <c r="C607" t="s" s="185">
        <v>4164</v>
      </c>
    </row>
    <row r="608">
      <c r="A608" t="s" s="0">
        <v>173</v>
      </c>
      <c r="B608" t="s" s="0">
        <v>4192</v>
      </c>
      <c r="C608" t="s" s="185">
        <v>4166</v>
      </c>
    </row>
    <row r="609">
      <c r="A609" t="s" s="0">
        <v>173</v>
      </c>
      <c r="B609" t="s" s="0">
        <v>4193</v>
      </c>
      <c r="C609" t="s" s="185">
        <v>4168</v>
      </c>
    </row>
    <row r="610">
      <c r="A610" t="s" s="0">
        <v>173</v>
      </c>
      <c r="B610" t="s" s="0">
        <v>4194</v>
      </c>
      <c r="C610" t="s" s="185">
        <v>4170</v>
      </c>
    </row>
    <row r="611">
      <c r="A611" t="s" s="0">
        <v>173</v>
      </c>
      <c r="B611" t="s" s="0">
        <v>4195</v>
      </c>
      <c r="C611" t="s" s="185">
        <v>4172</v>
      </c>
    </row>
    <row r="612">
      <c r="A612" t="s" s="0">
        <v>173</v>
      </c>
      <c r="B612" t="s" s="0">
        <v>4196</v>
      </c>
      <c r="C612" t="s" s="185">
        <v>4174</v>
      </c>
    </row>
    <row r="613">
      <c r="A613" t="s" s="0">
        <v>173</v>
      </c>
      <c r="B613" t="s" s="0">
        <v>4197</v>
      </c>
      <c r="C613" t="s" s="185">
        <v>4176</v>
      </c>
    </row>
    <row r="614">
      <c r="A614" t="s" s="0">
        <v>173</v>
      </c>
      <c r="B614" t="s" s="0">
        <v>4198</v>
      </c>
      <c r="C614" t="s" s="185">
        <v>4178</v>
      </c>
    </row>
    <row r="615">
      <c r="A615" t="s" s="0">
        <v>173</v>
      </c>
      <c r="B615" t="s" s="0">
        <v>4199</v>
      </c>
      <c r="C615" t="s" s="185">
        <v>4180</v>
      </c>
    </row>
    <row r="616">
      <c r="A616" t="s" s="0">
        <v>173</v>
      </c>
      <c r="B616" t="s" s="0">
        <v>4200</v>
      </c>
      <c r="C616" t="s" s="185">
        <v>4182</v>
      </c>
    </row>
    <row r="617">
      <c r="A617" t="s" s="0">
        <v>172</v>
      </c>
      <c r="B617" t="s" s="0">
        <v>4201</v>
      </c>
      <c r="C617" t="s" s="185">
        <v>4202</v>
      </c>
    </row>
    <row r="618">
      <c r="A618" t="s" s="0">
        <v>172</v>
      </c>
      <c r="B618" t="s" s="0">
        <v>4203</v>
      </c>
      <c r="C618" t="s" s="185">
        <v>4204</v>
      </c>
    </row>
    <row r="619">
      <c r="A619" t="s" s="0">
        <v>172</v>
      </c>
      <c r="B619" t="s" s="0">
        <v>4205</v>
      </c>
      <c r="C619" t="s" s="185">
        <v>4206</v>
      </c>
    </row>
    <row r="620">
      <c r="A620" t="s" s="0">
        <v>172</v>
      </c>
      <c r="B620" t="s" s="0">
        <v>4207</v>
      </c>
      <c r="C620" t="s" s="185">
        <v>4208</v>
      </c>
    </row>
    <row r="621">
      <c r="A621" t="s" s="0">
        <v>172</v>
      </c>
      <c r="B621" t="s" s="0">
        <v>4209</v>
      </c>
      <c r="C621" t="s" s="185">
        <v>4210</v>
      </c>
    </row>
    <row r="622">
      <c r="A622" t="s" s="0">
        <v>172</v>
      </c>
      <c r="B622" t="s" s="0">
        <v>4211</v>
      </c>
      <c r="C622" t="s" s="185">
        <v>4212</v>
      </c>
    </row>
    <row r="623">
      <c r="A623" t="s" s="0">
        <v>172</v>
      </c>
      <c r="B623" t="s" s="0">
        <v>4213</v>
      </c>
      <c r="C623" t="s" s="185">
        <v>4214</v>
      </c>
    </row>
    <row r="624">
      <c r="A624" t="s" s="0">
        <v>172</v>
      </c>
      <c r="B624" t="s" s="0">
        <v>4215</v>
      </c>
      <c r="C624" t="s" s="185">
        <v>4216</v>
      </c>
    </row>
    <row r="625">
      <c r="A625" t="s" s="0">
        <v>172</v>
      </c>
      <c r="B625" t="s" s="0">
        <v>4217</v>
      </c>
      <c r="C625" t="s" s="185">
        <v>4218</v>
      </c>
    </row>
    <row r="626">
      <c r="A626" t="s" s="0">
        <v>172</v>
      </c>
      <c r="B626" t="s" s="0">
        <v>4219</v>
      </c>
      <c r="C626" t="s" s="185">
        <v>4220</v>
      </c>
    </row>
    <row r="627">
      <c r="A627" t="s" s="0">
        <v>172</v>
      </c>
      <c r="B627" t="s" s="0">
        <v>4221</v>
      </c>
      <c r="C627" t="s" s="185">
        <v>4222</v>
      </c>
    </row>
    <row r="628">
      <c r="A628" t="s" s="0">
        <v>172</v>
      </c>
      <c r="B628" t="s" s="0">
        <v>4223</v>
      </c>
      <c r="C628" t="s" s="185">
        <v>4224</v>
      </c>
    </row>
    <row r="629">
      <c r="A629" t="s" s="0">
        <v>172</v>
      </c>
      <c r="B629" t="s" s="0">
        <v>4225</v>
      </c>
      <c r="C629" t="s" s="185">
        <v>4226</v>
      </c>
    </row>
    <row r="630">
      <c r="A630" t="s" s="0">
        <v>172</v>
      </c>
      <c r="B630" t="s" s="0">
        <v>4227</v>
      </c>
      <c r="C630" t="s" s="185">
        <v>4228</v>
      </c>
    </row>
    <row r="631">
      <c r="A631" t="s" s="0">
        <v>172</v>
      </c>
      <c r="B631" t="s" s="0">
        <v>4229</v>
      </c>
      <c r="C631" t="s" s="185">
        <v>4230</v>
      </c>
    </row>
    <row r="632">
      <c r="A632" t="s" s="0">
        <v>172</v>
      </c>
      <c r="B632" t="s" s="0">
        <v>4231</v>
      </c>
      <c r="C632" t="s" s="185">
        <v>4232</v>
      </c>
    </row>
    <row r="633">
      <c r="A633" t="s" s="0">
        <v>172</v>
      </c>
      <c r="B633" t="s" s="0">
        <v>4233</v>
      </c>
      <c r="C633" t="s" s="185">
        <v>4234</v>
      </c>
    </row>
    <row r="634">
      <c r="A634" t="s" s="0">
        <v>172</v>
      </c>
      <c r="B634" t="s" s="0">
        <v>4235</v>
      </c>
      <c r="C634" t="s" s="185">
        <v>4236</v>
      </c>
    </row>
    <row r="635">
      <c r="A635" t="s" s="0">
        <v>173</v>
      </c>
      <c r="B635" t="s" s="0">
        <v>4237</v>
      </c>
      <c r="C635" t="s" s="185">
        <v>4202</v>
      </c>
    </row>
    <row r="636">
      <c r="A636" t="s" s="0">
        <v>173</v>
      </c>
      <c r="B636" t="s" s="0">
        <v>4238</v>
      </c>
      <c r="C636" t="s" s="185">
        <v>4204</v>
      </c>
    </row>
    <row r="637">
      <c r="A637" t="s" s="0">
        <v>173</v>
      </c>
      <c r="B637" t="s" s="0">
        <v>4239</v>
      </c>
      <c r="C637" t="s" s="185">
        <v>4206</v>
      </c>
    </row>
    <row r="638">
      <c r="A638" t="s" s="0">
        <v>173</v>
      </c>
      <c r="B638" t="s" s="0">
        <v>4240</v>
      </c>
      <c r="C638" t="s" s="185">
        <v>4208</v>
      </c>
    </row>
    <row r="639">
      <c r="A639" t="s" s="0">
        <v>173</v>
      </c>
      <c r="B639" t="s" s="0">
        <v>4241</v>
      </c>
      <c r="C639" t="s" s="185">
        <v>4210</v>
      </c>
    </row>
    <row r="640">
      <c r="A640" t="s" s="0">
        <v>173</v>
      </c>
      <c r="B640" t="s" s="0">
        <v>4242</v>
      </c>
      <c r="C640" t="s" s="185">
        <v>4212</v>
      </c>
    </row>
    <row r="641">
      <c r="A641" t="s" s="0">
        <v>173</v>
      </c>
      <c r="B641" t="s" s="0">
        <v>4243</v>
      </c>
      <c r="C641" t="s" s="185">
        <v>4214</v>
      </c>
    </row>
    <row r="642">
      <c r="A642" t="s" s="0">
        <v>173</v>
      </c>
      <c r="B642" t="s" s="0">
        <v>4244</v>
      </c>
      <c r="C642" t="s" s="185">
        <v>4216</v>
      </c>
    </row>
    <row r="643">
      <c r="A643" t="s" s="0">
        <v>173</v>
      </c>
      <c r="B643" t="s" s="0">
        <v>4245</v>
      </c>
      <c r="C643" t="s" s="185">
        <v>4218</v>
      </c>
    </row>
    <row r="644">
      <c r="A644" t="s" s="0">
        <v>173</v>
      </c>
      <c r="B644" t="s" s="0">
        <v>4246</v>
      </c>
      <c r="C644" t="s" s="185">
        <v>4220</v>
      </c>
    </row>
    <row r="645">
      <c r="A645" t="s" s="0">
        <v>173</v>
      </c>
      <c r="B645" t="s" s="0">
        <v>4247</v>
      </c>
      <c r="C645" t="s" s="185">
        <v>4222</v>
      </c>
    </row>
    <row r="646">
      <c r="A646" t="s" s="0">
        <v>173</v>
      </c>
      <c r="B646" t="s" s="0">
        <v>4248</v>
      </c>
      <c r="C646" t="s" s="185">
        <v>4224</v>
      </c>
    </row>
    <row r="647">
      <c r="A647" t="s" s="0">
        <v>173</v>
      </c>
      <c r="B647" t="s" s="0">
        <v>4249</v>
      </c>
      <c r="C647" t="s" s="185">
        <v>4226</v>
      </c>
    </row>
    <row r="648">
      <c r="A648" t="s" s="0">
        <v>173</v>
      </c>
      <c r="B648" t="s" s="0">
        <v>4250</v>
      </c>
      <c r="C648" t="s" s="185">
        <v>4228</v>
      </c>
    </row>
    <row r="649">
      <c r="A649" t="s" s="0">
        <v>173</v>
      </c>
      <c r="B649" t="s" s="0">
        <v>4251</v>
      </c>
      <c r="C649" t="s" s="185">
        <v>4230</v>
      </c>
    </row>
    <row r="650">
      <c r="A650" t="s" s="0">
        <v>173</v>
      </c>
      <c r="B650" t="s" s="0">
        <v>4252</v>
      </c>
      <c r="C650" t="s" s="185">
        <v>4232</v>
      </c>
    </row>
    <row r="651">
      <c r="A651" t="s" s="0">
        <v>173</v>
      </c>
      <c r="B651" t="s" s="0">
        <v>4253</v>
      </c>
      <c r="C651" t="s" s="185">
        <v>4234</v>
      </c>
    </row>
    <row r="652">
      <c r="A652" t="s" s="0">
        <v>173</v>
      </c>
      <c r="B652" t="s" s="0">
        <v>4254</v>
      </c>
      <c r="C652" t="s" s="185">
        <v>4236</v>
      </c>
    </row>
    <row r="653">
      <c r="A653" t="s" s="0">
        <v>172</v>
      </c>
      <c r="B653" t="s" s="0">
        <v>4255</v>
      </c>
      <c r="C653" t="s" s="185">
        <v>4256</v>
      </c>
    </row>
    <row r="654">
      <c r="A654" t="s" s="0">
        <v>172</v>
      </c>
      <c r="B654" t="s" s="0">
        <v>4257</v>
      </c>
      <c r="C654" t="s" s="185">
        <v>4258</v>
      </c>
    </row>
    <row r="655">
      <c r="A655" t="s" s="0">
        <v>172</v>
      </c>
      <c r="B655" t="s" s="0">
        <v>4259</v>
      </c>
      <c r="C655" t="s" s="185">
        <v>4260</v>
      </c>
    </row>
    <row r="656">
      <c r="A656" t="s" s="0">
        <v>172</v>
      </c>
      <c r="B656" t="s" s="0">
        <v>4261</v>
      </c>
      <c r="C656" t="s" s="185">
        <v>4262</v>
      </c>
    </row>
    <row r="657">
      <c r="A657" t="s" s="0">
        <v>172</v>
      </c>
      <c r="B657" t="s" s="0">
        <v>4263</v>
      </c>
      <c r="C657" t="s" s="185">
        <v>4264</v>
      </c>
    </row>
    <row r="658">
      <c r="A658" t="s" s="0">
        <v>172</v>
      </c>
      <c r="B658" t="s" s="0">
        <v>4265</v>
      </c>
      <c r="C658" t="s" s="185">
        <v>4266</v>
      </c>
    </row>
    <row r="659">
      <c r="A659" t="s" s="0">
        <v>172</v>
      </c>
      <c r="B659" t="s" s="0">
        <v>4267</v>
      </c>
      <c r="C659" t="s" s="185">
        <v>4268</v>
      </c>
    </row>
    <row r="660">
      <c r="A660" t="s" s="0">
        <v>172</v>
      </c>
      <c r="B660" t="s" s="0">
        <v>4269</v>
      </c>
      <c r="C660" t="s" s="185">
        <v>4270</v>
      </c>
    </row>
    <row r="661">
      <c r="A661" t="s" s="0">
        <v>172</v>
      </c>
      <c r="B661" t="s" s="0">
        <v>4271</v>
      </c>
      <c r="C661" t="s" s="185">
        <v>4272</v>
      </c>
    </row>
    <row r="662">
      <c r="A662" t="s" s="0">
        <v>172</v>
      </c>
      <c r="B662" t="s" s="0">
        <v>4273</v>
      </c>
      <c r="C662" t="s" s="185">
        <v>4274</v>
      </c>
    </row>
    <row r="663">
      <c r="A663" t="s" s="0">
        <v>172</v>
      </c>
      <c r="B663" t="s" s="0">
        <v>4275</v>
      </c>
      <c r="C663" t="s" s="185">
        <v>4276</v>
      </c>
    </row>
    <row r="664">
      <c r="A664" t="s" s="0">
        <v>172</v>
      </c>
      <c r="B664" t="s" s="0">
        <v>4277</v>
      </c>
      <c r="C664" t="s" s="185">
        <v>4278</v>
      </c>
    </row>
    <row r="665">
      <c r="A665" t="s" s="0">
        <v>172</v>
      </c>
      <c r="B665" t="s" s="0">
        <v>4279</v>
      </c>
      <c r="C665" t="s" s="185">
        <v>4280</v>
      </c>
    </row>
    <row r="666">
      <c r="A666" t="s" s="0">
        <v>172</v>
      </c>
      <c r="B666" t="s" s="0">
        <v>4281</v>
      </c>
      <c r="C666" t="s" s="185">
        <v>4282</v>
      </c>
    </row>
    <row r="667">
      <c r="A667" t="s" s="0">
        <v>172</v>
      </c>
      <c r="B667" t="s" s="0">
        <v>4283</v>
      </c>
      <c r="C667" t="s" s="185">
        <v>4284</v>
      </c>
    </row>
    <row r="668">
      <c r="A668" t="s" s="0">
        <v>172</v>
      </c>
      <c r="B668" t="s" s="0">
        <v>4285</v>
      </c>
      <c r="C668" t="s" s="185">
        <v>4286</v>
      </c>
    </row>
    <row r="669">
      <c r="A669" t="s" s="0">
        <v>172</v>
      </c>
      <c r="B669" t="s" s="0">
        <v>4287</v>
      </c>
      <c r="C669" t="s" s="185">
        <v>4288</v>
      </c>
    </row>
    <row r="670">
      <c r="A670" t="s" s="0">
        <v>172</v>
      </c>
      <c r="B670" t="s" s="0">
        <v>4289</v>
      </c>
      <c r="C670" t="s" s="185">
        <v>4290</v>
      </c>
    </row>
    <row r="671">
      <c r="A671" t="s" s="0">
        <v>173</v>
      </c>
      <c r="B671" t="s" s="0">
        <v>4291</v>
      </c>
      <c r="C671" t="s" s="185">
        <v>4256</v>
      </c>
    </row>
    <row r="672">
      <c r="A672" t="s" s="0">
        <v>173</v>
      </c>
      <c r="B672" t="s" s="0">
        <v>4292</v>
      </c>
      <c r="C672" t="s" s="185">
        <v>4258</v>
      </c>
    </row>
    <row r="673">
      <c r="A673" t="s" s="0">
        <v>173</v>
      </c>
      <c r="B673" t="s" s="0">
        <v>4293</v>
      </c>
      <c r="C673" t="s" s="185">
        <v>4260</v>
      </c>
    </row>
    <row r="674">
      <c r="A674" t="s" s="0">
        <v>173</v>
      </c>
      <c r="B674" t="s" s="0">
        <v>4294</v>
      </c>
      <c r="C674" t="s" s="185">
        <v>4262</v>
      </c>
    </row>
    <row r="675">
      <c r="A675" t="s" s="0">
        <v>173</v>
      </c>
      <c r="B675" t="s" s="0">
        <v>4295</v>
      </c>
      <c r="C675" t="s" s="185">
        <v>4264</v>
      </c>
    </row>
    <row r="676">
      <c r="A676" t="s" s="0">
        <v>173</v>
      </c>
      <c r="B676" t="s" s="0">
        <v>4296</v>
      </c>
      <c r="C676" t="s" s="185">
        <v>4266</v>
      </c>
    </row>
    <row r="677">
      <c r="A677" t="s" s="0">
        <v>173</v>
      </c>
      <c r="B677" t="s" s="0">
        <v>4297</v>
      </c>
      <c r="C677" t="s" s="185">
        <v>4268</v>
      </c>
    </row>
    <row r="678">
      <c r="A678" t="s" s="0">
        <v>173</v>
      </c>
      <c r="B678" t="s" s="0">
        <v>4298</v>
      </c>
      <c r="C678" t="s" s="185">
        <v>4270</v>
      </c>
    </row>
    <row r="679">
      <c r="A679" t="s" s="0">
        <v>173</v>
      </c>
      <c r="B679" t="s" s="0">
        <v>4299</v>
      </c>
      <c r="C679" t="s" s="185">
        <v>4272</v>
      </c>
    </row>
    <row r="680">
      <c r="A680" t="s" s="0">
        <v>173</v>
      </c>
      <c r="B680" t="s" s="0">
        <v>4300</v>
      </c>
      <c r="C680" t="s" s="185">
        <v>4274</v>
      </c>
    </row>
    <row r="681">
      <c r="A681" t="s" s="0">
        <v>173</v>
      </c>
      <c r="B681" t="s" s="0">
        <v>4301</v>
      </c>
      <c r="C681" t="s" s="185">
        <v>4276</v>
      </c>
    </row>
    <row r="682">
      <c r="A682" t="s" s="0">
        <v>173</v>
      </c>
      <c r="B682" t="s" s="0">
        <v>4302</v>
      </c>
      <c r="C682" t="s" s="185">
        <v>4278</v>
      </c>
    </row>
    <row r="683">
      <c r="A683" t="s" s="0">
        <v>173</v>
      </c>
      <c r="B683" t="s" s="0">
        <v>4303</v>
      </c>
      <c r="C683" t="s" s="185">
        <v>4280</v>
      </c>
    </row>
    <row r="684">
      <c r="A684" t="s" s="0">
        <v>173</v>
      </c>
      <c r="B684" t="s" s="0">
        <v>4304</v>
      </c>
      <c r="C684" t="s" s="185">
        <v>4282</v>
      </c>
    </row>
    <row r="685">
      <c r="A685" t="s" s="0">
        <v>173</v>
      </c>
      <c r="B685" t="s" s="0">
        <v>4305</v>
      </c>
      <c r="C685" t="s" s="185">
        <v>4284</v>
      </c>
    </row>
    <row r="686">
      <c r="A686" t="s" s="0">
        <v>173</v>
      </c>
      <c r="B686" t="s" s="0">
        <v>4306</v>
      </c>
      <c r="C686" t="s" s="185">
        <v>4286</v>
      </c>
    </row>
    <row r="687">
      <c r="A687" t="s" s="0">
        <v>173</v>
      </c>
      <c r="B687" t="s" s="0">
        <v>4307</v>
      </c>
      <c r="C687" t="s" s="185">
        <v>4288</v>
      </c>
    </row>
    <row r="688">
      <c r="A688" t="s" s="0">
        <v>173</v>
      </c>
      <c r="B688" t="s" s="0">
        <v>4308</v>
      </c>
      <c r="C688" t="s" s="185">
        <v>4290</v>
      </c>
    </row>
    <row r="689">
      <c r="A689" t="s" s="0">
        <v>174</v>
      </c>
      <c r="B689" t="s" s="0">
        <v>4309</v>
      </c>
      <c r="C689" t="s" s="185">
        <v>3283</v>
      </c>
    </row>
    <row r="690">
      <c r="A690" t="s" s="0">
        <v>174</v>
      </c>
      <c r="B690" t="s" s="0">
        <v>4310</v>
      </c>
      <c r="C690" t="s" s="185">
        <v>3303</v>
      </c>
    </row>
    <row r="691">
      <c r="A691" t="s" s="0">
        <v>174</v>
      </c>
      <c r="B691" t="s" s="0">
        <v>4311</v>
      </c>
      <c r="C691" t="s" s="185">
        <v>3305</v>
      </c>
    </row>
    <row r="692">
      <c r="A692" t="s" s="0">
        <v>174</v>
      </c>
      <c r="B692" t="s" s="0">
        <v>4312</v>
      </c>
      <c r="C692" t="s" s="185">
        <v>3307</v>
      </c>
    </row>
    <row r="693">
      <c r="A693" t="s" s="0">
        <v>174</v>
      </c>
      <c r="B693" t="s" s="0">
        <v>4313</v>
      </c>
      <c r="C693" t="s" s="185">
        <v>3285</v>
      </c>
    </row>
    <row r="694">
      <c r="A694" t="s" s="0">
        <v>174</v>
      </c>
      <c r="B694" t="s" s="0">
        <v>4314</v>
      </c>
      <c r="C694" t="s" s="185">
        <v>3311</v>
      </c>
    </row>
    <row r="695">
      <c r="A695" t="s" s="0">
        <v>174</v>
      </c>
      <c r="B695" t="s" s="0">
        <v>4315</v>
      </c>
      <c r="C695" t="s" s="185">
        <v>3313</v>
      </c>
    </row>
    <row r="696">
      <c r="A696" t="s" s="0">
        <v>174</v>
      </c>
      <c r="B696" t="s" s="0">
        <v>4316</v>
      </c>
      <c r="C696" t="s" s="185">
        <v>3315</v>
      </c>
    </row>
    <row r="697">
      <c r="A697" t="s" s="0">
        <v>174</v>
      </c>
      <c r="B697" t="s" s="0">
        <v>4317</v>
      </c>
      <c r="C697" t="s" s="185">
        <v>3287</v>
      </c>
    </row>
    <row r="698">
      <c r="A698" t="s" s="0">
        <v>174</v>
      </c>
      <c r="B698" t="s" s="0">
        <v>4318</v>
      </c>
      <c r="C698" t="s" s="185">
        <v>3319</v>
      </c>
    </row>
    <row r="699">
      <c r="A699" t="s" s="0">
        <v>174</v>
      </c>
      <c r="B699" t="s" s="0">
        <v>4319</v>
      </c>
      <c r="C699" t="s" s="185">
        <v>3321</v>
      </c>
    </row>
    <row r="700">
      <c r="A700" t="s" s="0">
        <v>174</v>
      </c>
      <c r="B700" t="s" s="0">
        <v>4320</v>
      </c>
      <c r="C700" t="s" s="185">
        <v>3323</v>
      </c>
    </row>
    <row r="701">
      <c r="A701" t="s" s="0">
        <v>174</v>
      </c>
      <c r="B701" t="s" s="0">
        <v>4321</v>
      </c>
      <c r="C701" t="s" s="185">
        <v>3289</v>
      </c>
    </row>
    <row r="702">
      <c r="A702" t="s" s="0">
        <v>174</v>
      </c>
      <c r="B702" t="s" s="0">
        <v>4322</v>
      </c>
      <c r="C702" t="s" s="185">
        <v>3327</v>
      </c>
    </row>
    <row r="703">
      <c r="A703" t="s" s="0">
        <v>174</v>
      </c>
      <c r="B703" t="s" s="0">
        <v>4323</v>
      </c>
      <c r="C703" t="s" s="185">
        <v>3329</v>
      </c>
    </row>
    <row r="704">
      <c r="A704" t="s" s="0">
        <v>174</v>
      </c>
      <c r="B704" t="s" s="0">
        <v>4324</v>
      </c>
      <c r="C704" t="s" s="185">
        <v>3331</v>
      </c>
    </row>
    <row r="705">
      <c r="A705" t="s" s="0">
        <v>174</v>
      </c>
      <c r="B705" t="s" s="0">
        <v>4325</v>
      </c>
      <c r="C705" t="s" s="185">
        <v>4326</v>
      </c>
    </row>
    <row r="706">
      <c r="A706" t="s" s="0">
        <v>174</v>
      </c>
      <c r="B706" t="s" s="0">
        <v>4327</v>
      </c>
      <c r="C706" t="s" s="185">
        <v>3335</v>
      </c>
    </row>
    <row r="707">
      <c r="A707" t="s" s="0">
        <v>174</v>
      </c>
      <c r="B707" t="s" s="0">
        <v>4328</v>
      </c>
      <c r="C707" t="s" s="185">
        <v>3337</v>
      </c>
    </row>
    <row r="708">
      <c r="A708" t="s" s="0">
        <v>174</v>
      </c>
      <c r="B708" t="s" s="0">
        <v>4329</v>
      </c>
      <c r="C708" t="s" s="185">
        <v>3339</v>
      </c>
    </row>
    <row r="709">
      <c r="A709" t="s" s="0">
        <v>175</v>
      </c>
      <c r="B709" t="s" s="0">
        <v>4330</v>
      </c>
      <c r="C709" t="s" s="185">
        <v>3283</v>
      </c>
    </row>
    <row r="710">
      <c r="A710" t="s" s="0">
        <v>175</v>
      </c>
      <c r="B710" t="s" s="0">
        <v>4331</v>
      </c>
      <c r="C710" t="s" s="185">
        <v>3303</v>
      </c>
    </row>
    <row r="711">
      <c r="A711" t="s" s="0">
        <v>175</v>
      </c>
      <c r="B711" t="s" s="0">
        <v>4332</v>
      </c>
      <c r="C711" t="s" s="185">
        <v>3305</v>
      </c>
    </row>
    <row r="712">
      <c r="A712" t="s" s="0">
        <v>175</v>
      </c>
      <c r="B712" t="s" s="0">
        <v>4333</v>
      </c>
      <c r="C712" t="s" s="185">
        <v>3307</v>
      </c>
    </row>
    <row r="713">
      <c r="A713" t="s" s="0">
        <v>175</v>
      </c>
      <c r="B713" t="s" s="0">
        <v>4334</v>
      </c>
      <c r="C713" t="s" s="185">
        <v>3285</v>
      </c>
    </row>
    <row r="714">
      <c r="A714" t="s" s="0">
        <v>175</v>
      </c>
      <c r="B714" t="s" s="0">
        <v>4335</v>
      </c>
      <c r="C714" t="s" s="185">
        <v>3311</v>
      </c>
    </row>
    <row r="715">
      <c r="A715" t="s" s="0">
        <v>175</v>
      </c>
      <c r="B715" t="s" s="0">
        <v>4336</v>
      </c>
      <c r="C715" t="s" s="185">
        <v>3313</v>
      </c>
    </row>
    <row r="716">
      <c r="A716" t="s" s="0">
        <v>175</v>
      </c>
      <c r="B716" t="s" s="0">
        <v>4337</v>
      </c>
      <c r="C716" t="s" s="185">
        <v>3315</v>
      </c>
    </row>
    <row r="717">
      <c r="A717" t="s" s="0">
        <v>175</v>
      </c>
      <c r="B717" t="s" s="0">
        <v>4338</v>
      </c>
      <c r="C717" t="s" s="185">
        <v>3287</v>
      </c>
    </row>
    <row r="718">
      <c r="A718" t="s" s="0">
        <v>175</v>
      </c>
      <c r="B718" t="s" s="0">
        <v>4339</v>
      </c>
      <c r="C718" t="s" s="185">
        <v>3319</v>
      </c>
    </row>
    <row r="719">
      <c r="A719" t="s" s="0">
        <v>175</v>
      </c>
      <c r="B719" t="s" s="0">
        <v>4340</v>
      </c>
      <c r="C719" t="s" s="185">
        <v>3321</v>
      </c>
    </row>
    <row r="720">
      <c r="A720" t="s" s="0">
        <v>175</v>
      </c>
      <c r="B720" t="s" s="0">
        <v>4341</v>
      </c>
      <c r="C720" t="s" s="185">
        <v>3323</v>
      </c>
    </row>
    <row r="721">
      <c r="A721" t="s" s="0">
        <v>175</v>
      </c>
      <c r="B721" t="s" s="0">
        <v>4342</v>
      </c>
      <c r="C721" t="s" s="185">
        <v>3289</v>
      </c>
    </row>
    <row r="722">
      <c r="A722" t="s" s="0">
        <v>175</v>
      </c>
      <c r="B722" t="s" s="0">
        <v>4343</v>
      </c>
      <c r="C722" t="s" s="185">
        <v>3327</v>
      </c>
    </row>
    <row r="723">
      <c r="A723" t="s" s="0">
        <v>175</v>
      </c>
      <c r="B723" t="s" s="0">
        <v>4344</v>
      </c>
      <c r="C723" t="s" s="185">
        <v>3329</v>
      </c>
    </row>
    <row r="724">
      <c r="A724" t="s" s="0">
        <v>175</v>
      </c>
      <c r="B724" t="s" s="0">
        <v>4345</v>
      </c>
      <c r="C724" t="s" s="185">
        <v>3331</v>
      </c>
    </row>
    <row r="725">
      <c r="A725" t="s" s="0">
        <v>175</v>
      </c>
      <c r="B725" t="s" s="0">
        <v>4346</v>
      </c>
      <c r="C725" t="s" s="185">
        <v>4326</v>
      </c>
    </row>
    <row r="726">
      <c r="A726" t="s" s="0">
        <v>175</v>
      </c>
      <c r="B726" t="s" s="0">
        <v>4347</v>
      </c>
      <c r="C726" t="s" s="185">
        <v>3335</v>
      </c>
    </row>
    <row r="727">
      <c r="A727" t="s" s="0">
        <v>175</v>
      </c>
      <c r="B727" t="s" s="0">
        <v>4348</v>
      </c>
      <c r="C727" t="s" s="185">
        <v>3337</v>
      </c>
    </row>
    <row r="728">
      <c r="A728" t="s" s="0">
        <v>175</v>
      </c>
      <c r="B728" t="s" s="0">
        <v>4349</v>
      </c>
      <c r="C728" t="s" s="185">
        <v>3339</v>
      </c>
    </row>
    <row r="729">
      <c r="A729" t="s" s="0">
        <v>174</v>
      </c>
      <c r="B729" t="s" s="0">
        <v>4350</v>
      </c>
      <c r="C729" t="s" s="185">
        <v>3309</v>
      </c>
    </row>
    <row r="730">
      <c r="A730" t="s" s="0">
        <v>174</v>
      </c>
      <c r="B730" t="s" s="0">
        <v>4351</v>
      </c>
      <c r="C730" t="s" s="185">
        <v>4352</v>
      </c>
    </row>
    <row r="731">
      <c r="A731" t="s" s="0">
        <v>174</v>
      </c>
      <c r="B731" t="s" s="0">
        <v>4353</v>
      </c>
      <c r="C731" t="s" s="185">
        <v>3317</v>
      </c>
    </row>
    <row r="732">
      <c r="A732" t="s" s="0">
        <v>174</v>
      </c>
      <c r="B732" t="s" s="0">
        <v>4354</v>
      </c>
      <c r="C732" t="s" s="185">
        <v>3325</v>
      </c>
    </row>
    <row r="733">
      <c r="A733" t="s" s="0">
        <v>174</v>
      </c>
      <c r="B733" t="s" s="0">
        <v>4355</v>
      </c>
      <c r="C733" t="s" s="185">
        <v>3333</v>
      </c>
    </row>
    <row r="734">
      <c r="A734" t="s" s="0">
        <v>174</v>
      </c>
      <c r="B734" t="s" s="0">
        <v>4356</v>
      </c>
      <c r="C734" t="s" s="185">
        <v>4357</v>
      </c>
    </row>
    <row r="735">
      <c r="A735" t="s" s="0">
        <v>174</v>
      </c>
      <c r="B735" t="s" s="0">
        <v>4358</v>
      </c>
      <c r="C735" t="s" s="185">
        <v>4359</v>
      </c>
    </row>
    <row r="736">
      <c r="A736" t="s" s="0">
        <v>174</v>
      </c>
      <c r="B736" t="s" s="0">
        <v>4360</v>
      </c>
      <c r="C736" t="s" s="185">
        <v>4361</v>
      </c>
    </row>
    <row r="737">
      <c r="A737" t="s" s="0">
        <v>174</v>
      </c>
      <c r="B737" t="s" s="0">
        <v>4362</v>
      </c>
      <c r="C737" t="s" s="185">
        <v>4363</v>
      </c>
    </row>
    <row r="738">
      <c r="A738" t="s" s="0">
        <v>174</v>
      </c>
      <c r="B738" t="s" s="0">
        <v>4364</v>
      </c>
      <c r="C738" t="s" s="185">
        <v>3341</v>
      </c>
    </row>
    <row r="739">
      <c r="A739" t="s" s="0">
        <v>174</v>
      </c>
      <c r="B739" t="s" s="0">
        <v>4365</v>
      </c>
      <c r="C739" t="s" s="185">
        <v>4366</v>
      </c>
    </row>
    <row r="740">
      <c r="A740" t="s" s="0">
        <v>174</v>
      </c>
      <c r="B740" t="s" s="0">
        <v>4367</v>
      </c>
      <c r="C740" t="s" s="185">
        <v>4368</v>
      </c>
    </row>
    <row r="741">
      <c r="A741" t="s" s="0">
        <v>174</v>
      </c>
      <c r="B741" t="s" s="0">
        <v>4369</v>
      </c>
      <c r="C741" t="s" s="185">
        <v>4370</v>
      </c>
    </row>
    <row r="742">
      <c r="A742" t="s" s="0">
        <v>174</v>
      </c>
      <c r="B742" t="s" s="0">
        <v>4371</v>
      </c>
      <c r="C742" t="s" s="185">
        <v>4372</v>
      </c>
    </row>
    <row r="743">
      <c r="A743" t="s" s="0">
        <v>174</v>
      </c>
      <c r="B743" t="s" s="0">
        <v>4373</v>
      </c>
      <c r="C743" t="s" s="185">
        <v>4374</v>
      </c>
    </row>
    <row r="744">
      <c r="A744" t="s" s="0">
        <v>174</v>
      </c>
      <c r="B744" t="s" s="0">
        <v>4375</v>
      </c>
      <c r="C744" t="s" s="185">
        <v>4376</v>
      </c>
    </row>
    <row r="745">
      <c r="A745" t="s" s="0">
        <v>174</v>
      </c>
      <c r="B745" t="s" s="0">
        <v>4377</v>
      </c>
      <c r="C745" t="s" s="185">
        <v>4378</v>
      </c>
    </row>
    <row r="746">
      <c r="A746" t="s" s="0">
        <v>174</v>
      </c>
      <c r="B746" t="s" s="0">
        <v>4379</v>
      </c>
      <c r="C746" t="s" s="185">
        <v>4380</v>
      </c>
    </row>
    <row r="747">
      <c r="A747" t="s" s="0">
        <v>175</v>
      </c>
      <c r="B747" t="s" s="0">
        <v>4381</v>
      </c>
      <c r="C747" t="s" s="185">
        <v>3309</v>
      </c>
    </row>
    <row r="748">
      <c r="A748" t="s" s="0">
        <v>175</v>
      </c>
      <c r="B748" t="s" s="0">
        <v>4382</v>
      </c>
      <c r="C748" t="s" s="185">
        <v>4352</v>
      </c>
    </row>
    <row r="749">
      <c r="A749" t="s" s="0">
        <v>175</v>
      </c>
      <c r="B749" t="s" s="0">
        <v>4383</v>
      </c>
      <c r="C749" t="s" s="185">
        <v>3317</v>
      </c>
    </row>
    <row r="750">
      <c r="A750" t="s" s="0">
        <v>175</v>
      </c>
      <c r="B750" t="s" s="0">
        <v>4384</v>
      </c>
      <c r="C750" t="s" s="185">
        <v>3325</v>
      </c>
    </row>
    <row r="751">
      <c r="A751" t="s" s="0">
        <v>175</v>
      </c>
      <c r="B751" t="s" s="0">
        <v>4385</v>
      </c>
      <c r="C751" t="s" s="185">
        <v>3333</v>
      </c>
    </row>
    <row r="752">
      <c r="A752" t="s" s="0">
        <v>175</v>
      </c>
      <c r="B752" t="s" s="0">
        <v>4386</v>
      </c>
      <c r="C752" t="s" s="185">
        <v>4357</v>
      </c>
    </row>
    <row r="753">
      <c r="A753" t="s" s="0">
        <v>175</v>
      </c>
      <c r="B753" t="s" s="0">
        <v>4387</v>
      </c>
      <c r="C753" t="s" s="185">
        <v>4359</v>
      </c>
    </row>
    <row r="754">
      <c r="A754" t="s" s="0">
        <v>175</v>
      </c>
      <c r="B754" t="s" s="0">
        <v>4388</v>
      </c>
      <c r="C754" t="s" s="185">
        <v>4361</v>
      </c>
    </row>
    <row r="755">
      <c r="A755" t="s" s="0">
        <v>175</v>
      </c>
      <c r="B755" t="s" s="0">
        <v>4389</v>
      </c>
      <c r="C755" t="s" s="185">
        <v>4363</v>
      </c>
    </row>
    <row r="756">
      <c r="A756" t="s" s="0">
        <v>175</v>
      </c>
      <c r="B756" t="s" s="0">
        <v>4390</v>
      </c>
      <c r="C756" t="s" s="185">
        <v>3341</v>
      </c>
    </row>
    <row r="757">
      <c r="A757" t="s" s="0">
        <v>175</v>
      </c>
      <c r="B757" t="s" s="0">
        <v>4391</v>
      </c>
      <c r="C757" t="s" s="185">
        <v>4366</v>
      </c>
    </row>
    <row r="758">
      <c r="A758" t="s" s="0">
        <v>175</v>
      </c>
      <c r="B758" t="s" s="0">
        <v>4392</v>
      </c>
      <c r="C758" t="s" s="185">
        <v>4368</v>
      </c>
    </row>
    <row r="759">
      <c r="A759" t="s" s="0">
        <v>175</v>
      </c>
      <c r="B759" t="s" s="0">
        <v>4393</v>
      </c>
      <c r="C759" t="s" s="185">
        <v>4370</v>
      </c>
    </row>
    <row r="760">
      <c r="A760" t="s" s="0">
        <v>175</v>
      </c>
      <c r="B760" t="s" s="0">
        <v>4394</v>
      </c>
      <c r="C760" t="s" s="185">
        <v>4372</v>
      </c>
    </row>
    <row r="761">
      <c r="A761" t="s" s="0">
        <v>175</v>
      </c>
      <c r="B761" t="s" s="0">
        <v>4395</v>
      </c>
      <c r="C761" t="s" s="185">
        <v>4374</v>
      </c>
    </row>
    <row r="762">
      <c r="A762" t="s" s="0">
        <v>175</v>
      </c>
      <c r="B762" t="s" s="0">
        <v>4396</v>
      </c>
      <c r="C762" t="s" s="185">
        <v>4376</v>
      </c>
    </row>
    <row r="763">
      <c r="A763" t="s" s="0">
        <v>175</v>
      </c>
      <c r="B763" t="s" s="0">
        <v>4397</v>
      </c>
      <c r="C763" t="s" s="185">
        <v>4378</v>
      </c>
    </row>
    <row r="764">
      <c r="A764" t="s" s="0">
        <v>175</v>
      </c>
      <c r="B764" t="s" s="0">
        <v>4398</v>
      </c>
      <c r="C764" t="s" s="185">
        <v>4380</v>
      </c>
    </row>
    <row r="765">
      <c r="A765" t="s" s="0">
        <v>174</v>
      </c>
      <c r="B765" t="s" s="0">
        <v>4399</v>
      </c>
      <c r="C765" t="s" s="185">
        <v>3363</v>
      </c>
    </row>
    <row r="766">
      <c r="A766" t="s" s="0">
        <v>174</v>
      </c>
      <c r="B766" t="s" s="0">
        <v>4400</v>
      </c>
      <c r="C766" t="s" s="185">
        <v>3365</v>
      </c>
    </row>
    <row r="767">
      <c r="A767" t="s" s="0">
        <v>174</v>
      </c>
      <c r="B767" t="s" s="0">
        <v>4401</v>
      </c>
      <c r="C767" t="s" s="185">
        <v>3367</v>
      </c>
    </row>
    <row r="768">
      <c r="A768" t="s" s="0">
        <v>174</v>
      </c>
      <c r="B768" t="s" s="0">
        <v>4402</v>
      </c>
      <c r="C768" t="s" s="185">
        <v>3373</v>
      </c>
    </row>
    <row r="769">
      <c r="A769" t="s" s="0">
        <v>174</v>
      </c>
      <c r="B769" t="s" s="0">
        <v>4403</v>
      </c>
      <c r="C769" t="s" s="185">
        <v>3375</v>
      </c>
    </row>
    <row r="770">
      <c r="A770" t="s" s="0">
        <v>174</v>
      </c>
      <c r="B770" t="s" s="0">
        <v>4404</v>
      </c>
      <c r="C770" t="s" s="185">
        <v>3377</v>
      </c>
    </row>
    <row r="771">
      <c r="A771" t="s" s="0">
        <v>174</v>
      </c>
      <c r="B771" t="s" s="0">
        <v>4405</v>
      </c>
      <c r="C771" t="s" s="185">
        <v>3379</v>
      </c>
    </row>
    <row r="772">
      <c r="A772" t="s" s="0">
        <v>174</v>
      </c>
      <c r="B772" t="s" s="0">
        <v>4406</v>
      </c>
      <c r="C772" t="s" s="185">
        <v>3381</v>
      </c>
    </row>
    <row r="773">
      <c r="A773" t="s" s="0">
        <v>174</v>
      </c>
      <c r="B773" t="s" s="0">
        <v>4407</v>
      </c>
      <c r="C773" t="s" s="185">
        <v>3383</v>
      </c>
    </row>
    <row r="774">
      <c r="A774" t="s" s="0">
        <v>174</v>
      </c>
      <c r="B774" t="s" s="0">
        <v>4408</v>
      </c>
      <c r="C774" t="s" s="185">
        <v>3385</v>
      </c>
    </row>
    <row r="775">
      <c r="A775" t="s" s="0">
        <v>174</v>
      </c>
      <c r="B775" t="s" s="0">
        <v>4409</v>
      </c>
      <c r="C775" t="s" s="185">
        <v>3387</v>
      </c>
    </row>
    <row r="776">
      <c r="A776" t="s" s="0">
        <v>174</v>
      </c>
      <c r="B776" t="s" s="0">
        <v>4410</v>
      </c>
      <c r="C776" t="s" s="185">
        <v>3389</v>
      </c>
    </row>
    <row r="777">
      <c r="A777" t="s" s="0">
        <v>174</v>
      </c>
      <c r="B777" t="s" s="0">
        <v>4411</v>
      </c>
      <c r="C777" t="s" s="185">
        <v>3391</v>
      </c>
    </row>
    <row r="778">
      <c r="A778" t="s" s="0">
        <v>174</v>
      </c>
      <c r="B778" t="s" s="0">
        <v>4412</v>
      </c>
      <c r="C778" t="s" s="185">
        <v>3393</v>
      </c>
    </row>
    <row r="779">
      <c r="A779" t="s" s="0">
        <v>174</v>
      </c>
      <c r="B779" t="s" s="0">
        <v>4413</v>
      </c>
      <c r="C779" t="s" s="185">
        <v>3395</v>
      </c>
    </row>
    <row r="780">
      <c r="A780" t="s" s="0">
        <v>174</v>
      </c>
      <c r="B780" t="s" s="0">
        <v>4414</v>
      </c>
      <c r="C780" t="s" s="185">
        <v>3397</v>
      </c>
    </row>
    <row r="781">
      <c r="A781" t="s" s="0">
        <v>175</v>
      </c>
      <c r="B781" t="s" s="0">
        <v>4415</v>
      </c>
      <c r="C781" t="s" s="185">
        <v>3363</v>
      </c>
    </row>
    <row r="782">
      <c r="A782" t="s" s="0">
        <v>175</v>
      </c>
      <c r="B782" t="s" s="0">
        <v>4416</v>
      </c>
      <c r="C782" t="s" s="185">
        <v>3365</v>
      </c>
    </row>
    <row r="783">
      <c r="A783" t="s" s="0">
        <v>175</v>
      </c>
      <c r="B783" t="s" s="0">
        <v>4417</v>
      </c>
      <c r="C783" t="s" s="185">
        <v>3367</v>
      </c>
    </row>
    <row r="784">
      <c r="A784" t="s" s="0">
        <v>175</v>
      </c>
      <c r="B784" t="s" s="0">
        <v>4418</v>
      </c>
      <c r="C784" t="s" s="185">
        <v>3373</v>
      </c>
    </row>
    <row r="785">
      <c r="A785" t="s" s="0">
        <v>175</v>
      </c>
      <c r="B785" t="s" s="0">
        <v>4419</v>
      </c>
      <c r="C785" t="s" s="185">
        <v>3375</v>
      </c>
    </row>
    <row r="786">
      <c r="A786" t="s" s="0">
        <v>175</v>
      </c>
      <c r="B786" t="s" s="0">
        <v>4420</v>
      </c>
      <c r="C786" t="s" s="185">
        <v>3377</v>
      </c>
    </row>
    <row r="787">
      <c r="A787" t="s" s="0">
        <v>175</v>
      </c>
      <c r="B787" t="s" s="0">
        <v>4421</v>
      </c>
      <c r="C787" t="s" s="185">
        <v>3379</v>
      </c>
    </row>
    <row r="788">
      <c r="A788" t="s" s="0">
        <v>175</v>
      </c>
      <c r="B788" t="s" s="0">
        <v>4422</v>
      </c>
      <c r="C788" t="s" s="185">
        <v>3381</v>
      </c>
    </row>
    <row r="789">
      <c r="A789" t="s" s="0">
        <v>175</v>
      </c>
      <c r="B789" t="s" s="0">
        <v>4423</v>
      </c>
      <c r="C789" t="s" s="185">
        <v>3383</v>
      </c>
    </row>
    <row r="790">
      <c r="A790" t="s" s="0">
        <v>175</v>
      </c>
      <c r="B790" t="s" s="0">
        <v>4424</v>
      </c>
      <c r="C790" t="s" s="185">
        <v>3385</v>
      </c>
    </row>
    <row r="791">
      <c r="A791" t="s" s="0">
        <v>175</v>
      </c>
      <c r="B791" t="s" s="0">
        <v>4425</v>
      </c>
      <c r="C791" t="s" s="185">
        <v>3387</v>
      </c>
    </row>
    <row r="792">
      <c r="A792" t="s" s="0">
        <v>175</v>
      </c>
      <c r="B792" t="s" s="0">
        <v>4426</v>
      </c>
      <c r="C792" t="s" s="185">
        <v>3389</v>
      </c>
    </row>
    <row r="793">
      <c r="A793" t="s" s="0">
        <v>175</v>
      </c>
      <c r="B793" t="s" s="0">
        <v>4427</v>
      </c>
      <c r="C793" t="s" s="185">
        <v>3391</v>
      </c>
    </row>
    <row r="794">
      <c r="A794" t="s" s="0">
        <v>175</v>
      </c>
      <c r="B794" t="s" s="0">
        <v>4428</v>
      </c>
      <c r="C794" t="s" s="185">
        <v>3393</v>
      </c>
    </row>
    <row r="795">
      <c r="A795" t="s" s="0">
        <v>175</v>
      </c>
      <c r="B795" t="s" s="0">
        <v>4429</v>
      </c>
      <c r="C795" t="s" s="185">
        <v>3395</v>
      </c>
    </row>
    <row r="796">
      <c r="A796" t="s" s="0">
        <v>175</v>
      </c>
      <c r="B796" t="s" s="0">
        <v>4430</v>
      </c>
      <c r="C796" t="s" s="185">
        <v>3397</v>
      </c>
    </row>
    <row r="797">
      <c r="A797" t="s" s="0">
        <v>174</v>
      </c>
      <c r="B797" t="s" s="0">
        <v>4431</v>
      </c>
      <c r="C797" t="s" s="185">
        <v>3417</v>
      </c>
    </row>
    <row r="798">
      <c r="A798" t="s" s="0">
        <v>174</v>
      </c>
      <c r="B798" t="s" s="0">
        <v>4432</v>
      </c>
      <c r="C798" t="s" s="185">
        <v>3419</v>
      </c>
    </row>
    <row r="799">
      <c r="A799" t="s" s="0">
        <v>174</v>
      </c>
      <c r="B799" t="s" s="0">
        <v>4433</v>
      </c>
      <c r="C799" t="s" s="185">
        <v>3421</v>
      </c>
    </row>
    <row r="800">
      <c r="A800" t="s" s="0">
        <v>174</v>
      </c>
      <c r="B800" t="s" s="0">
        <v>4434</v>
      </c>
      <c r="C800" t="s" s="185">
        <v>3561</v>
      </c>
    </row>
    <row r="801">
      <c r="A801" t="s" s="0">
        <v>174</v>
      </c>
      <c r="B801" t="s" s="0">
        <v>4435</v>
      </c>
      <c r="C801" t="s" s="185">
        <v>3612</v>
      </c>
    </row>
    <row r="802">
      <c r="A802" t="s" s="0">
        <v>174</v>
      </c>
      <c r="B802" t="s" s="0">
        <v>4436</v>
      </c>
      <c r="C802" t="s" s="185">
        <v>3707</v>
      </c>
    </row>
    <row r="803">
      <c r="A803" t="s" s="0">
        <v>174</v>
      </c>
      <c r="B803" t="s" s="0">
        <v>4437</v>
      </c>
      <c r="C803" t="s" s="185">
        <v>3755</v>
      </c>
    </row>
    <row r="804">
      <c r="A804" t="s" s="0">
        <v>174</v>
      </c>
      <c r="B804" t="s" s="0">
        <v>4438</v>
      </c>
      <c r="C804" t="s" s="185">
        <v>3788</v>
      </c>
    </row>
    <row r="805">
      <c r="A805" t="s" s="0">
        <v>174</v>
      </c>
      <c r="B805" t="s" s="0">
        <v>4439</v>
      </c>
      <c r="C805" t="s" s="185">
        <v>3800</v>
      </c>
    </row>
    <row r="806">
      <c r="A806" t="s" s="0">
        <v>174</v>
      </c>
      <c r="B806" t="s" s="0">
        <v>4440</v>
      </c>
      <c r="C806" t="s" s="185">
        <v>3806</v>
      </c>
    </row>
    <row r="807">
      <c r="A807" t="s" s="0">
        <v>174</v>
      </c>
      <c r="B807" t="s" s="0">
        <v>4441</v>
      </c>
      <c r="C807" t="s" s="185">
        <v>3860</v>
      </c>
    </row>
    <row r="808">
      <c r="A808" t="s" s="0">
        <v>174</v>
      </c>
      <c r="B808" t="s" s="0">
        <v>4442</v>
      </c>
      <c r="C808" t="s" s="185">
        <v>3423</v>
      </c>
    </row>
    <row r="809">
      <c r="A809" t="s" s="0">
        <v>174</v>
      </c>
      <c r="B809" t="s" s="0">
        <v>4443</v>
      </c>
      <c r="C809" t="s" s="185">
        <v>3425</v>
      </c>
    </row>
    <row r="810">
      <c r="A810" t="s" s="0">
        <v>174</v>
      </c>
      <c r="B810" t="s" s="0">
        <v>4444</v>
      </c>
      <c r="C810" t="s" s="185">
        <v>3427</v>
      </c>
    </row>
    <row r="811">
      <c r="A811" t="s" s="0">
        <v>174</v>
      </c>
      <c r="B811" t="s" s="0">
        <v>4445</v>
      </c>
      <c r="C811" t="s" s="185">
        <v>3563</v>
      </c>
    </row>
    <row r="812">
      <c r="A812" t="s" s="0">
        <v>174</v>
      </c>
      <c r="B812" t="s" s="0">
        <v>4446</v>
      </c>
      <c r="C812" t="s" s="185">
        <v>3614</v>
      </c>
    </row>
    <row r="813">
      <c r="A813" t="s" s="0">
        <v>174</v>
      </c>
      <c r="B813" t="s" s="0">
        <v>4447</v>
      </c>
      <c r="C813" t="s" s="185">
        <v>3709</v>
      </c>
    </row>
    <row r="814">
      <c r="A814" t="s" s="0">
        <v>174</v>
      </c>
      <c r="B814" t="s" s="0">
        <v>4448</v>
      </c>
      <c r="C814" t="s" s="185">
        <v>3757</v>
      </c>
    </row>
    <row r="815">
      <c r="A815" t="s" s="0">
        <v>174</v>
      </c>
      <c r="B815" t="s" s="0">
        <v>4449</v>
      </c>
      <c r="C815" t="s" s="185">
        <v>4450</v>
      </c>
    </row>
    <row r="816">
      <c r="A816" t="s" s="0">
        <v>174</v>
      </c>
      <c r="B816" t="s" s="0">
        <v>4451</v>
      </c>
      <c r="C816" t="s" s="185">
        <v>4452</v>
      </c>
    </row>
    <row r="817">
      <c r="A817" t="s" s="0">
        <v>174</v>
      </c>
      <c r="B817" t="s" s="0">
        <v>4453</v>
      </c>
      <c r="C817" t="s" s="185">
        <v>3808</v>
      </c>
    </row>
    <row r="818">
      <c r="A818" t="s" s="0">
        <v>174</v>
      </c>
      <c r="B818" t="s" s="0">
        <v>4454</v>
      </c>
      <c r="C818" t="s" s="185">
        <v>3862</v>
      </c>
    </row>
    <row r="819">
      <c r="A819" t="s" s="0">
        <v>174</v>
      </c>
      <c r="B819" t="s" s="0">
        <v>4455</v>
      </c>
      <c r="C819" t="s" s="185">
        <v>3429</v>
      </c>
    </row>
    <row r="820">
      <c r="A820" t="s" s="0">
        <v>174</v>
      </c>
      <c r="B820" t="s" s="0">
        <v>4456</v>
      </c>
      <c r="C820" t="s" s="185">
        <v>3431</v>
      </c>
    </row>
    <row r="821">
      <c r="A821" t="s" s="0">
        <v>174</v>
      </c>
      <c r="B821" t="s" s="0">
        <v>4457</v>
      </c>
      <c r="C821" t="s" s="185">
        <v>3433</v>
      </c>
    </row>
    <row r="822">
      <c r="A822" t="s" s="0">
        <v>174</v>
      </c>
      <c r="B822" t="s" s="0">
        <v>4458</v>
      </c>
      <c r="C822" t="s" s="185">
        <v>3565</v>
      </c>
    </row>
    <row r="823">
      <c r="A823" t="s" s="0">
        <v>174</v>
      </c>
      <c r="B823" t="s" s="0">
        <v>4459</v>
      </c>
      <c r="C823" t="s" s="185">
        <v>3616</v>
      </c>
    </row>
    <row r="824">
      <c r="A824" t="s" s="0">
        <v>174</v>
      </c>
      <c r="B824" t="s" s="0">
        <v>4460</v>
      </c>
      <c r="C824" t="s" s="185">
        <v>3711</v>
      </c>
    </row>
    <row r="825">
      <c r="A825" t="s" s="0">
        <v>174</v>
      </c>
      <c r="B825" t="s" s="0">
        <v>4461</v>
      </c>
      <c r="C825" t="s" s="185">
        <v>3759</v>
      </c>
    </row>
    <row r="826">
      <c r="A826" t="s" s="0">
        <v>174</v>
      </c>
      <c r="B826" t="s" s="0">
        <v>4462</v>
      </c>
      <c r="C826" t="s" s="185">
        <v>3790</v>
      </c>
    </row>
    <row r="827">
      <c r="A827" t="s" s="0">
        <v>174</v>
      </c>
      <c r="B827" t="s" s="0">
        <v>4463</v>
      </c>
      <c r="C827" t="s" s="185">
        <v>4464</v>
      </c>
    </row>
    <row r="828">
      <c r="A828" t="s" s="0">
        <v>174</v>
      </c>
      <c r="B828" t="s" s="0">
        <v>4465</v>
      </c>
      <c r="C828" t="s" s="185">
        <v>3810</v>
      </c>
    </row>
    <row r="829">
      <c r="A829" t="s" s="0">
        <v>174</v>
      </c>
      <c r="B829" t="s" s="0">
        <v>4466</v>
      </c>
      <c r="C829" t="s" s="185">
        <v>3864</v>
      </c>
    </row>
    <row r="830">
      <c r="A830" t="s" s="0">
        <v>174</v>
      </c>
      <c r="B830" t="s" s="0">
        <v>4467</v>
      </c>
      <c r="C830" t="s" s="185">
        <v>3435</v>
      </c>
    </row>
    <row r="831">
      <c r="A831" t="s" s="0">
        <v>174</v>
      </c>
      <c r="B831" t="s" s="0">
        <v>4468</v>
      </c>
      <c r="C831" t="s" s="185">
        <v>3437</v>
      </c>
    </row>
    <row r="832">
      <c r="A832" t="s" s="0">
        <v>174</v>
      </c>
      <c r="B832" t="s" s="0">
        <v>4469</v>
      </c>
      <c r="C832" t="s" s="185">
        <v>3439</v>
      </c>
    </row>
    <row r="833">
      <c r="A833" t="s" s="0">
        <v>174</v>
      </c>
      <c r="B833" t="s" s="0">
        <v>4470</v>
      </c>
      <c r="C833" t="s" s="185">
        <v>3569</v>
      </c>
    </row>
    <row r="834">
      <c r="A834" t="s" s="0">
        <v>174</v>
      </c>
      <c r="B834" t="s" s="0">
        <v>4471</v>
      </c>
      <c r="C834" t="s" s="185">
        <v>3621</v>
      </c>
    </row>
    <row r="835">
      <c r="A835" t="s" s="0">
        <v>174</v>
      </c>
      <c r="B835" t="s" s="0">
        <v>4472</v>
      </c>
      <c r="C835" t="s" s="185">
        <v>3717</v>
      </c>
    </row>
    <row r="836">
      <c r="A836" t="s" s="0">
        <v>174</v>
      </c>
      <c r="B836" t="s" s="0">
        <v>4473</v>
      </c>
      <c r="C836" t="s" s="185">
        <v>3765</v>
      </c>
    </row>
    <row r="837">
      <c r="A837" t="s" s="0">
        <v>174</v>
      </c>
      <c r="B837" t="s" s="0">
        <v>4474</v>
      </c>
      <c r="C837" t="s" s="185">
        <v>3792</v>
      </c>
    </row>
    <row r="838">
      <c r="A838" t="s" s="0">
        <v>174</v>
      </c>
      <c r="B838" t="s" s="0">
        <v>4475</v>
      </c>
      <c r="C838" t="s" s="185">
        <v>4476</v>
      </c>
    </row>
    <row r="839">
      <c r="A839" t="s" s="0">
        <v>174</v>
      </c>
      <c r="B839" t="s" s="0">
        <v>4477</v>
      </c>
      <c r="C839" t="s" s="185">
        <v>3816</v>
      </c>
    </row>
    <row r="840">
      <c r="A840" t="s" s="0">
        <v>174</v>
      </c>
      <c r="B840" t="s" s="0">
        <v>4478</v>
      </c>
      <c r="C840" t="s" s="185">
        <v>3870</v>
      </c>
    </row>
    <row r="841">
      <c r="A841" t="s" s="0">
        <v>174</v>
      </c>
      <c r="B841" t="s" s="0">
        <v>4479</v>
      </c>
      <c r="C841" t="s" s="185">
        <v>3441</v>
      </c>
    </row>
    <row r="842">
      <c r="A842" t="s" s="0">
        <v>174</v>
      </c>
      <c r="B842" t="s" s="0">
        <v>4480</v>
      </c>
      <c r="C842" t="s" s="185">
        <v>3443</v>
      </c>
    </row>
    <row r="843">
      <c r="A843" t="s" s="0">
        <v>174</v>
      </c>
      <c r="B843" t="s" s="0">
        <v>4481</v>
      </c>
      <c r="C843" t="s" s="185">
        <v>3445</v>
      </c>
    </row>
    <row r="844">
      <c r="A844" t="s" s="0">
        <v>174</v>
      </c>
      <c r="B844" t="s" s="0">
        <v>4482</v>
      </c>
      <c r="C844" t="s" s="185">
        <v>3571</v>
      </c>
    </row>
    <row r="845">
      <c r="A845" t="s" s="0">
        <v>174</v>
      </c>
      <c r="B845" t="s" s="0">
        <v>4483</v>
      </c>
      <c r="C845" t="s" s="185">
        <v>3623</v>
      </c>
    </row>
    <row r="846">
      <c r="A846" t="s" s="0">
        <v>174</v>
      </c>
      <c r="B846" t="s" s="0">
        <v>4484</v>
      </c>
      <c r="C846" t="s" s="185">
        <v>3719</v>
      </c>
    </row>
    <row r="847">
      <c r="A847" t="s" s="0">
        <v>174</v>
      </c>
      <c r="B847" t="s" s="0">
        <v>4485</v>
      </c>
      <c r="C847" t="s" s="185">
        <v>3767</v>
      </c>
    </row>
    <row r="848">
      <c r="A848" t="s" s="0">
        <v>174</v>
      </c>
      <c r="B848" t="s" s="0">
        <v>4486</v>
      </c>
      <c r="C848" t="s" s="185">
        <v>3794</v>
      </c>
    </row>
    <row r="849">
      <c r="A849" t="s" s="0">
        <v>174</v>
      </c>
      <c r="B849" t="s" s="0">
        <v>4487</v>
      </c>
      <c r="C849" t="s" s="185">
        <v>4488</v>
      </c>
    </row>
    <row r="850">
      <c r="A850" t="s" s="0">
        <v>174</v>
      </c>
      <c r="B850" t="s" s="0">
        <v>4489</v>
      </c>
      <c r="C850" t="s" s="185">
        <v>3818</v>
      </c>
    </row>
    <row r="851">
      <c r="A851" t="s" s="0">
        <v>174</v>
      </c>
      <c r="B851" t="s" s="0">
        <v>4490</v>
      </c>
      <c r="C851" t="s" s="185">
        <v>3872</v>
      </c>
    </row>
    <row r="852">
      <c r="A852" t="s" s="0">
        <v>174</v>
      </c>
      <c r="B852" t="s" s="0">
        <v>4491</v>
      </c>
      <c r="C852" t="s" s="185">
        <v>3447</v>
      </c>
    </row>
    <row r="853">
      <c r="A853" t="s" s="0">
        <v>174</v>
      </c>
      <c r="B853" t="s" s="0">
        <v>4492</v>
      </c>
      <c r="C853" t="s" s="185">
        <v>3449</v>
      </c>
    </row>
    <row r="854">
      <c r="A854" t="s" s="0">
        <v>174</v>
      </c>
      <c r="B854" t="s" s="0">
        <v>4493</v>
      </c>
      <c r="C854" t="s" s="185">
        <v>3451</v>
      </c>
    </row>
    <row r="855">
      <c r="A855" t="s" s="0">
        <v>174</v>
      </c>
      <c r="B855" t="s" s="0">
        <v>4494</v>
      </c>
      <c r="C855" t="s" s="185">
        <v>3573</v>
      </c>
    </row>
    <row r="856">
      <c r="A856" t="s" s="0">
        <v>174</v>
      </c>
      <c r="B856" t="s" s="0">
        <v>4495</v>
      </c>
      <c r="C856" t="s" s="185">
        <v>3625</v>
      </c>
    </row>
    <row r="857">
      <c r="A857" t="s" s="0">
        <v>174</v>
      </c>
      <c r="B857" t="s" s="0">
        <v>4496</v>
      </c>
      <c r="C857" t="s" s="185">
        <v>3721</v>
      </c>
    </row>
    <row r="858">
      <c r="A858" t="s" s="0">
        <v>174</v>
      </c>
      <c r="B858" t="s" s="0">
        <v>4497</v>
      </c>
      <c r="C858" t="s" s="185">
        <v>3769</v>
      </c>
    </row>
    <row r="859">
      <c r="A859" t="s" s="0">
        <v>174</v>
      </c>
      <c r="B859" t="s" s="0">
        <v>4498</v>
      </c>
      <c r="C859" t="s" s="185">
        <v>4499</v>
      </c>
    </row>
    <row r="860">
      <c r="A860" t="s" s="0">
        <v>174</v>
      </c>
      <c r="B860" t="s" s="0">
        <v>4500</v>
      </c>
      <c r="C860" t="s" s="185">
        <v>4501</v>
      </c>
    </row>
    <row r="861">
      <c r="A861" t="s" s="0">
        <v>174</v>
      </c>
      <c r="B861" t="s" s="0">
        <v>4502</v>
      </c>
      <c r="C861" t="s" s="185">
        <v>3820</v>
      </c>
    </row>
    <row r="862">
      <c r="A862" t="s" s="0">
        <v>174</v>
      </c>
      <c r="B862" t="s" s="0">
        <v>4503</v>
      </c>
      <c r="C862" t="s" s="185">
        <v>3874</v>
      </c>
    </row>
    <row r="863">
      <c r="A863" t="s" s="0">
        <v>174</v>
      </c>
      <c r="B863" t="s" s="0">
        <v>4504</v>
      </c>
      <c r="C863" t="s" s="185">
        <v>3453</v>
      </c>
    </row>
    <row r="864">
      <c r="A864" t="s" s="0">
        <v>174</v>
      </c>
      <c r="B864" t="s" s="0">
        <v>4505</v>
      </c>
      <c r="C864" t="s" s="185">
        <v>3455</v>
      </c>
    </row>
    <row r="865">
      <c r="A865" t="s" s="0">
        <v>174</v>
      </c>
      <c r="B865" t="s" s="0">
        <v>4506</v>
      </c>
      <c r="C865" t="s" s="185">
        <v>3457</v>
      </c>
    </row>
    <row r="866">
      <c r="A866" t="s" s="0">
        <v>174</v>
      </c>
      <c r="B866" t="s" s="0">
        <v>4507</v>
      </c>
      <c r="C866" t="s" s="185">
        <v>3575</v>
      </c>
    </row>
    <row r="867">
      <c r="A867" t="s" s="0">
        <v>174</v>
      </c>
      <c r="B867" t="s" s="0">
        <v>4508</v>
      </c>
      <c r="C867" t="s" s="185">
        <v>4509</v>
      </c>
    </row>
    <row r="868">
      <c r="A868" t="s" s="0">
        <v>174</v>
      </c>
      <c r="B868" t="s" s="0">
        <v>4510</v>
      </c>
      <c r="C868" t="s" s="185">
        <v>4511</v>
      </c>
    </row>
    <row r="869">
      <c r="A869" t="s" s="0">
        <v>174</v>
      </c>
      <c r="B869" t="s" s="0">
        <v>4512</v>
      </c>
      <c r="C869" t="s" s="185">
        <v>4513</v>
      </c>
    </row>
    <row r="870">
      <c r="A870" t="s" s="0">
        <v>174</v>
      </c>
      <c r="B870" t="s" s="0">
        <v>4514</v>
      </c>
      <c r="C870" t="s" s="185">
        <v>4515</v>
      </c>
    </row>
    <row r="871">
      <c r="A871" t="s" s="0">
        <v>174</v>
      </c>
      <c r="B871" t="s" s="0">
        <v>4516</v>
      </c>
      <c r="C871" t="s" s="185">
        <v>4517</v>
      </c>
    </row>
    <row r="872">
      <c r="A872" t="s" s="0">
        <v>174</v>
      </c>
      <c r="B872" t="s" s="0">
        <v>4518</v>
      </c>
      <c r="C872" t="s" s="185">
        <v>3822</v>
      </c>
    </row>
    <row r="873">
      <c r="A873" t="s" s="0">
        <v>174</v>
      </c>
      <c r="B873" t="s" s="0">
        <v>4519</v>
      </c>
      <c r="C873" t="s" s="185">
        <v>3876</v>
      </c>
    </row>
    <row r="874">
      <c r="A874" t="s" s="0">
        <v>174</v>
      </c>
      <c r="B874" t="s" s="0">
        <v>4520</v>
      </c>
      <c r="C874" t="s" s="185">
        <v>3459</v>
      </c>
    </row>
    <row r="875">
      <c r="A875" t="s" s="0">
        <v>174</v>
      </c>
      <c r="B875" t="s" s="0">
        <v>4521</v>
      </c>
      <c r="C875" t="s" s="185">
        <v>3461</v>
      </c>
    </row>
    <row r="876">
      <c r="A876" t="s" s="0">
        <v>174</v>
      </c>
      <c r="B876" t="s" s="0">
        <v>4522</v>
      </c>
      <c r="C876" t="s" s="185">
        <v>3463</v>
      </c>
    </row>
    <row r="877">
      <c r="A877" t="s" s="0">
        <v>174</v>
      </c>
      <c r="B877" t="s" s="0">
        <v>4523</v>
      </c>
      <c r="C877" t="s" s="185">
        <v>3577</v>
      </c>
    </row>
    <row r="878">
      <c r="A878" t="s" s="0">
        <v>174</v>
      </c>
      <c r="B878" t="s" s="0">
        <v>4524</v>
      </c>
      <c r="C878" t="s" s="185">
        <v>3627</v>
      </c>
    </row>
    <row r="879">
      <c r="A879" t="s" s="0">
        <v>174</v>
      </c>
      <c r="B879" t="s" s="0">
        <v>4525</v>
      </c>
      <c r="C879" t="s" s="185">
        <v>3723</v>
      </c>
    </row>
    <row r="880">
      <c r="A880" t="s" s="0">
        <v>174</v>
      </c>
      <c r="B880" t="s" s="0">
        <v>4526</v>
      </c>
      <c r="C880" t="s" s="185">
        <v>3771</v>
      </c>
    </row>
    <row r="881">
      <c r="A881" t="s" s="0">
        <v>174</v>
      </c>
      <c r="B881" t="s" s="0">
        <v>4527</v>
      </c>
      <c r="C881" t="s" s="185">
        <v>4528</v>
      </c>
    </row>
    <row r="882">
      <c r="A882" t="s" s="0">
        <v>174</v>
      </c>
      <c r="B882" t="s" s="0">
        <v>4529</v>
      </c>
      <c r="C882" t="s" s="185">
        <v>4530</v>
      </c>
    </row>
    <row r="883">
      <c r="A883" t="s" s="0">
        <v>174</v>
      </c>
      <c r="B883" t="s" s="0">
        <v>4531</v>
      </c>
      <c r="C883" t="s" s="185">
        <v>3824</v>
      </c>
    </row>
    <row r="884">
      <c r="A884" t="s" s="0">
        <v>174</v>
      </c>
      <c r="B884" t="s" s="0">
        <v>4532</v>
      </c>
      <c r="C884" t="s" s="185">
        <v>3878</v>
      </c>
    </row>
    <row r="885">
      <c r="A885" t="s" s="0">
        <v>174</v>
      </c>
      <c r="B885" t="s" s="0">
        <v>4533</v>
      </c>
      <c r="C885" t="s" s="185">
        <v>3465</v>
      </c>
    </row>
    <row r="886">
      <c r="A886" t="s" s="0">
        <v>174</v>
      </c>
      <c r="B886" t="s" s="0">
        <v>4534</v>
      </c>
      <c r="C886" t="s" s="185">
        <v>3467</v>
      </c>
    </row>
    <row r="887">
      <c r="A887" t="s" s="0">
        <v>174</v>
      </c>
      <c r="B887" t="s" s="0">
        <v>4535</v>
      </c>
      <c r="C887" t="s" s="185">
        <v>3469</v>
      </c>
    </row>
    <row r="888">
      <c r="A888" t="s" s="0">
        <v>174</v>
      </c>
      <c r="B888" t="s" s="0">
        <v>4536</v>
      </c>
      <c r="C888" t="s" s="185">
        <v>3579</v>
      </c>
    </row>
    <row r="889">
      <c r="A889" t="s" s="0">
        <v>174</v>
      </c>
      <c r="B889" t="s" s="0">
        <v>4537</v>
      </c>
      <c r="C889" t="s" s="185">
        <v>3629</v>
      </c>
    </row>
    <row r="890">
      <c r="A890" t="s" s="0">
        <v>174</v>
      </c>
      <c r="B890" t="s" s="0">
        <v>4538</v>
      </c>
      <c r="C890" t="s" s="185">
        <v>3725</v>
      </c>
    </row>
    <row r="891">
      <c r="A891" t="s" s="0">
        <v>174</v>
      </c>
      <c r="B891" t="s" s="0">
        <v>4539</v>
      </c>
      <c r="C891" t="s" s="185">
        <v>4540</v>
      </c>
    </row>
    <row r="892">
      <c r="A892" t="s" s="0">
        <v>174</v>
      </c>
      <c r="B892" t="s" s="0">
        <v>4541</v>
      </c>
      <c r="C892" t="s" s="185">
        <v>4542</v>
      </c>
    </row>
    <row r="893">
      <c r="A893" t="s" s="0">
        <v>174</v>
      </c>
      <c r="B893" t="s" s="0">
        <v>4543</v>
      </c>
      <c r="C893" t="s" s="185">
        <v>4544</v>
      </c>
    </row>
    <row r="894">
      <c r="A894" t="s" s="0">
        <v>174</v>
      </c>
      <c r="B894" t="s" s="0">
        <v>4545</v>
      </c>
      <c r="C894" t="s" s="185">
        <v>3826</v>
      </c>
    </row>
    <row r="895">
      <c r="A895" t="s" s="0">
        <v>174</v>
      </c>
      <c r="B895" t="s" s="0">
        <v>4546</v>
      </c>
      <c r="C895" t="s" s="185">
        <v>3880</v>
      </c>
    </row>
    <row r="896">
      <c r="A896" t="s" s="0">
        <v>174</v>
      </c>
      <c r="B896" t="s" s="0">
        <v>4547</v>
      </c>
      <c r="C896" t="s" s="185">
        <v>3471</v>
      </c>
    </row>
    <row r="897">
      <c r="A897" t="s" s="0">
        <v>174</v>
      </c>
      <c r="B897" t="s" s="0">
        <v>4548</v>
      </c>
      <c r="C897" t="s" s="185">
        <v>3473</v>
      </c>
    </row>
    <row r="898">
      <c r="A898" t="s" s="0">
        <v>174</v>
      </c>
      <c r="B898" t="s" s="0">
        <v>4549</v>
      </c>
      <c r="C898" t="s" s="185">
        <v>3475</v>
      </c>
    </row>
    <row r="899">
      <c r="A899" t="s" s="0">
        <v>174</v>
      </c>
      <c r="B899" t="s" s="0">
        <v>4550</v>
      </c>
      <c r="C899" t="s" s="185">
        <v>3581</v>
      </c>
    </row>
    <row r="900">
      <c r="A900" t="s" s="0">
        <v>174</v>
      </c>
      <c r="B900" t="s" s="0">
        <v>4551</v>
      </c>
      <c r="C900" t="s" s="185">
        <v>3631</v>
      </c>
    </row>
    <row r="901">
      <c r="A901" t="s" s="0">
        <v>174</v>
      </c>
      <c r="B901" t="s" s="0">
        <v>4552</v>
      </c>
      <c r="C901" t="s" s="185">
        <v>3727</v>
      </c>
    </row>
    <row r="902">
      <c r="A902" t="s" s="0">
        <v>174</v>
      </c>
      <c r="B902" t="s" s="0">
        <v>4553</v>
      </c>
      <c r="C902" t="s" s="185">
        <v>4554</v>
      </c>
    </row>
    <row r="903">
      <c r="A903" t="s" s="0">
        <v>174</v>
      </c>
      <c r="B903" t="s" s="0">
        <v>4555</v>
      </c>
      <c r="C903" t="s" s="185">
        <v>4556</v>
      </c>
    </row>
    <row r="904">
      <c r="A904" t="s" s="0">
        <v>174</v>
      </c>
      <c r="B904" t="s" s="0">
        <v>4557</v>
      </c>
      <c r="C904" t="s" s="185">
        <v>4558</v>
      </c>
    </row>
    <row r="905">
      <c r="A905" t="s" s="0">
        <v>174</v>
      </c>
      <c r="B905" t="s" s="0">
        <v>4559</v>
      </c>
      <c r="C905" t="s" s="185">
        <v>3828</v>
      </c>
    </row>
    <row r="906">
      <c r="A906" t="s" s="0">
        <v>174</v>
      </c>
      <c r="B906" t="s" s="0">
        <v>4560</v>
      </c>
      <c r="C906" t="s" s="185">
        <v>3882</v>
      </c>
    </row>
    <row r="907">
      <c r="A907" t="s" s="0">
        <v>174</v>
      </c>
      <c r="B907" t="s" s="0">
        <v>4561</v>
      </c>
      <c r="C907" t="s" s="185">
        <v>3477</v>
      </c>
    </row>
    <row r="908">
      <c r="A908" t="s" s="0">
        <v>174</v>
      </c>
      <c r="B908" t="s" s="0">
        <v>4562</v>
      </c>
      <c r="C908" t="s" s="185">
        <v>3479</v>
      </c>
    </row>
    <row r="909">
      <c r="A909" t="s" s="0">
        <v>174</v>
      </c>
      <c r="B909" t="s" s="0">
        <v>4563</v>
      </c>
      <c r="C909" t="s" s="185">
        <v>3481</v>
      </c>
    </row>
    <row r="910">
      <c r="A910" t="s" s="0">
        <v>174</v>
      </c>
      <c r="B910" t="s" s="0">
        <v>4564</v>
      </c>
      <c r="C910" t="s" s="185">
        <v>3583</v>
      </c>
    </row>
    <row r="911">
      <c r="A911" t="s" s="0">
        <v>174</v>
      </c>
      <c r="B911" t="s" s="0">
        <v>4565</v>
      </c>
      <c r="C911" t="s" s="185">
        <v>3633</v>
      </c>
    </row>
    <row r="912">
      <c r="A912" t="s" s="0">
        <v>174</v>
      </c>
      <c r="B912" t="s" s="0">
        <v>4566</v>
      </c>
      <c r="C912" t="s" s="185">
        <v>3729</v>
      </c>
    </row>
    <row r="913">
      <c r="A913" t="s" s="0">
        <v>174</v>
      </c>
      <c r="B913" t="s" s="0">
        <v>4567</v>
      </c>
      <c r="C913" t="s" s="185">
        <v>4568</v>
      </c>
    </row>
    <row r="914">
      <c r="A914" t="s" s="0">
        <v>174</v>
      </c>
      <c r="B914" t="s" s="0">
        <v>4569</v>
      </c>
      <c r="C914" t="s" s="185">
        <v>4570</v>
      </c>
    </row>
    <row r="915">
      <c r="A915" t="s" s="0">
        <v>174</v>
      </c>
      <c r="B915" t="s" s="0">
        <v>4571</v>
      </c>
      <c r="C915" t="s" s="185">
        <v>4572</v>
      </c>
    </row>
    <row r="916">
      <c r="A916" t="s" s="0">
        <v>174</v>
      </c>
      <c r="B916" t="s" s="0">
        <v>4573</v>
      </c>
      <c r="C916" t="s" s="185">
        <v>3830</v>
      </c>
    </row>
    <row r="917">
      <c r="A917" t="s" s="0">
        <v>174</v>
      </c>
      <c r="B917" t="s" s="0">
        <v>4574</v>
      </c>
      <c r="C917" t="s" s="185">
        <v>3884</v>
      </c>
    </row>
    <row r="918">
      <c r="A918" t="s" s="0">
        <v>174</v>
      </c>
      <c r="B918" t="s" s="0">
        <v>4575</v>
      </c>
      <c r="C918" t="s" s="185">
        <v>3483</v>
      </c>
    </row>
    <row r="919">
      <c r="A919" t="s" s="0">
        <v>174</v>
      </c>
      <c r="B919" t="s" s="0">
        <v>4576</v>
      </c>
      <c r="C919" t="s" s="185">
        <v>3485</v>
      </c>
    </row>
    <row r="920">
      <c r="A920" t="s" s="0">
        <v>174</v>
      </c>
      <c r="B920" t="s" s="0">
        <v>4577</v>
      </c>
      <c r="C920" t="s" s="185">
        <v>3487</v>
      </c>
    </row>
    <row r="921">
      <c r="A921" t="s" s="0">
        <v>174</v>
      </c>
      <c r="B921" t="s" s="0">
        <v>4578</v>
      </c>
      <c r="C921" t="s" s="185">
        <v>3585</v>
      </c>
    </row>
    <row r="922">
      <c r="A922" t="s" s="0">
        <v>174</v>
      </c>
      <c r="B922" t="s" s="0">
        <v>4579</v>
      </c>
      <c r="C922" t="s" s="185">
        <v>3635</v>
      </c>
    </row>
    <row r="923">
      <c r="A923" t="s" s="0">
        <v>174</v>
      </c>
      <c r="B923" t="s" s="0">
        <v>4580</v>
      </c>
      <c r="C923" t="s" s="185">
        <v>3731</v>
      </c>
    </row>
    <row r="924">
      <c r="A924" t="s" s="0">
        <v>174</v>
      </c>
      <c r="B924" t="s" s="0">
        <v>4581</v>
      </c>
      <c r="C924" t="s" s="185">
        <v>4582</v>
      </c>
    </row>
    <row r="925">
      <c r="A925" t="s" s="0">
        <v>174</v>
      </c>
      <c r="B925" t="s" s="0">
        <v>4583</v>
      </c>
      <c r="C925" t="s" s="185">
        <v>4584</v>
      </c>
    </row>
    <row r="926">
      <c r="A926" t="s" s="0">
        <v>174</v>
      </c>
      <c r="B926" t="s" s="0">
        <v>4585</v>
      </c>
      <c r="C926" t="s" s="185">
        <v>4586</v>
      </c>
    </row>
    <row r="927">
      <c r="A927" t="s" s="0">
        <v>174</v>
      </c>
      <c r="B927" t="s" s="0">
        <v>4587</v>
      </c>
      <c r="C927" t="s" s="185">
        <v>3832</v>
      </c>
    </row>
    <row r="928">
      <c r="A928" t="s" s="0">
        <v>174</v>
      </c>
      <c r="B928" t="s" s="0">
        <v>4588</v>
      </c>
      <c r="C928" t="s" s="185">
        <v>3886</v>
      </c>
    </row>
    <row r="929">
      <c r="A929" t="s" s="0">
        <v>174</v>
      </c>
      <c r="B929" t="s" s="0">
        <v>4589</v>
      </c>
      <c r="C929" t="s" s="185">
        <v>3489</v>
      </c>
    </row>
    <row r="930">
      <c r="A930" t="s" s="0">
        <v>174</v>
      </c>
      <c r="B930" t="s" s="0">
        <v>4590</v>
      </c>
      <c r="C930" t="s" s="185">
        <v>3491</v>
      </c>
    </row>
    <row r="931">
      <c r="A931" t="s" s="0">
        <v>174</v>
      </c>
      <c r="B931" t="s" s="0">
        <v>4591</v>
      </c>
      <c r="C931" t="s" s="185">
        <v>3493</v>
      </c>
    </row>
    <row r="932">
      <c r="A932" t="s" s="0">
        <v>174</v>
      </c>
      <c r="B932" t="s" s="0">
        <v>4592</v>
      </c>
      <c r="C932" t="s" s="185">
        <v>3587</v>
      </c>
    </row>
    <row r="933">
      <c r="A933" t="s" s="0">
        <v>174</v>
      </c>
      <c r="B933" t="s" s="0">
        <v>4593</v>
      </c>
      <c r="C933" t="s" s="185">
        <v>3637</v>
      </c>
    </row>
    <row r="934">
      <c r="A934" t="s" s="0">
        <v>174</v>
      </c>
      <c r="B934" t="s" s="0">
        <v>4594</v>
      </c>
      <c r="C934" t="s" s="185">
        <v>3733</v>
      </c>
    </row>
    <row r="935">
      <c r="A935" t="s" s="0">
        <v>174</v>
      </c>
      <c r="B935" t="s" s="0">
        <v>4595</v>
      </c>
      <c r="C935" t="s" s="185">
        <v>4596</v>
      </c>
    </row>
    <row r="936">
      <c r="A936" t="s" s="0">
        <v>174</v>
      </c>
      <c r="B936" t="s" s="0">
        <v>4597</v>
      </c>
      <c r="C936" t="s" s="185">
        <v>4598</v>
      </c>
    </row>
    <row r="937">
      <c r="A937" t="s" s="0">
        <v>174</v>
      </c>
      <c r="B937" t="s" s="0">
        <v>4599</v>
      </c>
      <c r="C937" t="s" s="185">
        <v>4600</v>
      </c>
    </row>
    <row r="938">
      <c r="A938" t="s" s="0">
        <v>174</v>
      </c>
      <c r="B938" t="s" s="0">
        <v>4601</v>
      </c>
      <c r="C938" t="s" s="185">
        <v>3834</v>
      </c>
    </row>
    <row r="939">
      <c r="A939" t="s" s="0">
        <v>174</v>
      </c>
      <c r="B939" t="s" s="0">
        <v>4602</v>
      </c>
      <c r="C939" t="s" s="185">
        <v>3888</v>
      </c>
    </row>
    <row r="940">
      <c r="A940" t="s" s="0">
        <v>174</v>
      </c>
      <c r="B940" t="s" s="0">
        <v>4603</v>
      </c>
      <c r="C940" t="s" s="185">
        <v>3495</v>
      </c>
    </row>
    <row r="941">
      <c r="A941" t="s" s="0">
        <v>174</v>
      </c>
      <c r="B941" t="s" s="0">
        <v>4604</v>
      </c>
      <c r="C941" t="s" s="185">
        <v>3497</v>
      </c>
    </row>
    <row r="942">
      <c r="A942" t="s" s="0">
        <v>174</v>
      </c>
      <c r="B942" t="s" s="0">
        <v>4605</v>
      </c>
      <c r="C942" t="s" s="185">
        <v>3499</v>
      </c>
    </row>
    <row r="943">
      <c r="A943" t="s" s="0">
        <v>174</v>
      </c>
      <c r="B943" t="s" s="0">
        <v>4606</v>
      </c>
      <c r="C943" t="s" s="185">
        <v>3589</v>
      </c>
    </row>
    <row r="944">
      <c r="A944" t="s" s="0">
        <v>174</v>
      </c>
      <c r="B944" t="s" s="0">
        <v>4607</v>
      </c>
      <c r="C944" t="s" s="185">
        <v>4608</v>
      </c>
    </row>
    <row r="945">
      <c r="A945" t="s" s="0">
        <v>174</v>
      </c>
      <c r="B945" t="s" s="0">
        <v>4609</v>
      </c>
      <c r="C945" t="s" s="185">
        <v>4610</v>
      </c>
    </row>
    <row r="946">
      <c r="A946" t="s" s="0">
        <v>174</v>
      </c>
      <c r="B946" t="s" s="0">
        <v>4611</v>
      </c>
      <c r="C946" t="s" s="185">
        <v>4612</v>
      </c>
    </row>
    <row r="947">
      <c r="A947" t="s" s="0">
        <v>174</v>
      </c>
      <c r="B947" t="s" s="0">
        <v>4613</v>
      </c>
      <c r="C947" t="s" s="185">
        <v>4614</v>
      </c>
    </row>
    <row r="948">
      <c r="A948" t="s" s="0">
        <v>174</v>
      </c>
      <c r="B948" t="s" s="0">
        <v>4615</v>
      </c>
      <c r="C948" t="s" s="185">
        <v>4616</v>
      </c>
    </row>
    <row r="949">
      <c r="A949" t="s" s="0">
        <v>174</v>
      </c>
      <c r="B949" t="s" s="0">
        <v>4617</v>
      </c>
      <c r="C949" t="s" s="185">
        <v>3836</v>
      </c>
    </row>
    <row r="950">
      <c r="A950" t="s" s="0">
        <v>174</v>
      </c>
      <c r="B950" t="s" s="0">
        <v>4618</v>
      </c>
      <c r="C950" t="s" s="185">
        <v>3890</v>
      </c>
    </row>
    <row r="951">
      <c r="A951" t="s" s="0">
        <v>174</v>
      </c>
      <c r="B951" t="s" s="0">
        <v>4619</v>
      </c>
      <c r="C951" t="s" s="185">
        <v>3501</v>
      </c>
    </row>
    <row r="952">
      <c r="A952" t="s" s="0">
        <v>174</v>
      </c>
      <c r="B952" t="s" s="0">
        <v>4620</v>
      </c>
      <c r="C952" t="s" s="185">
        <v>3503</v>
      </c>
    </row>
    <row r="953">
      <c r="A953" t="s" s="0">
        <v>174</v>
      </c>
      <c r="B953" t="s" s="0">
        <v>4621</v>
      </c>
      <c r="C953" t="s" s="185">
        <v>3505</v>
      </c>
    </row>
    <row r="954">
      <c r="A954" t="s" s="0">
        <v>174</v>
      </c>
      <c r="B954" t="s" s="0">
        <v>4622</v>
      </c>
      <c r="C954" t="s" s="185">
        <v>3591</v>
      </c>
    </row>
    <row r="955">
      <c r="A955" t="s" s="0">
        <v>174</v>
      </c>
      <c r="B955" t="s" s="0">
        <v>4623</v>
      </c>
      <c r="C955" t="s" s="185">
        <v>3639</v>
      </c>
    </row>
    <row r="956">
      <c r="A956" t="s" s="0">
        <v>174</v>
      </c>
      <c r="B956" t="s" s="0">
        <v>4624</v>
      </c>
      <c r="C956" t="s" s="185">
        <v>3735</v>
      </c>
    </row>
    <row r="957">
      <c r="A957" t="s" s="0">
        <v>174</v>
      </c>
      <c r="B957" t="s" s="0">
        <v>4625</v>
      </c>
      <c r="C957" t="s" s="185">
        <v>3773</v>
      </c>
    </row>
    <row r="958">
      <c r="A958" t="s" s="0">
        <v>174</v>
      </c>
      <c r="B958" t="s" s="0">
        <v>4626</v>
      </c>
      <c r="C958" t="s" s="185">
        <v>4627</v>
      </c>
    </row>
    <row r="959">
      <c r="A959" t="s" s="0">
        <v>174</v>
      </c>
      <c r="B959" t="s" s="0">
        <v>4628</v>
      </c>
      <c r="C959" t="s" s="185">
        <v>4629</v>
      </c>
    </row>
    <row r="960">
      <c r="A960" t="s" s="0">
        <v>174</v>
      </c>
      <c r="B960" t="s" s="0">
        <v>4630</v>
      </c>
      <c r="C960" t="s" s="185">
        <v>3838</v>
      </c>
    </row>
    <row r="961">
      <c r="A961" t="s" s="0">
        <v>174</v>
      </c>
      <c r="B961" t="s" s="0">
        <v>4631</v>
      </c>
      <c r="C961" t="s" s="185">
        <v>3892</v>
      </c>
    </row>
    <row r="962">
      <c r="A962" t="s" s="0">
        <v>174</v>
      </c>
      <c r="B962" t="s" s="0">
        <v>4632</v>
      </c>
      <c r="C962" t="s" s="185">
        <v>3507</v>
      </c>
    </row>
    <row r="963">
      <c r="A963" t="s" s="0">
        <v>174</v>
      </c>
      <c r="B963" t="s" s="0">
        <v>4633</v>
      </c>
      <c r="C963" t="s" s="185">
        <v>3509</v>
      </c>
    </row>
    <row r="964">
      <c r="A964" t="s" s="0">
        <v>174</v>
      </c>
      <c r="B964" t="s" s="0">
        <v>4634</v>
      </c>
      <c r="C964" t="s" s="185">
        <v>3511</v>
      </c>
    </row>
    <row r="965">
      <c r="A965" t="s" s="0">
        <v>174</v>
      </c>
      <c r="B965" t="s" s="0">
        <v>4635</v>
      </c>
      <c r="C965" t="s" s="185">
        <v>3593</v>
      </c>
    </row>
    <row r="966">
      <c r="A966" t="s" s="0">
        <v>174</v>
      </c>
      <c r="B966" t="s" s="0">
        <v>4636</v>
      </c>
      <c r="C966" t="s" s="185">
        <v>3641</v>
      </c>
    </row>
    <row r="967">
      <c r="A967" t="s" s="0">
        <v>174</v>
      </c>
      <c r="B967" t="s" s="0">
        <v>4637</v>
      </c>
      <c r="C967" t="s" s="185">
        <v>3737</v>
      </c>
    </row>
    <row r="968">
      <c r="A968" t="s" s="0">
        <v>174</v>
      </c>
      <c r="B968" t="s" s="0">
        <v>4638</v>
      </c>
      <c r="C968" t="s" s="185">
        <v>3775</v>
      </c>
    </row>
    <row r="969">
      <c r="A969" t="s" s="0">
        <v>174</v>
      </c>
      <c r="B969" t="s" s="0">
        <v>4639</v>
      </c>
      <c r="C969" t="s" s="185">
        <v>4640</v>
      </c>
    </row>
    <row r="970">
      <c r="A970" t="s" s="0">
        <v>174</v>
      </c>
      <c r="B970" t="s" s="0">
        <v>4641</v>
      </c>
      <c r="C970" t="s" s="185">
        <v>3802</v>
      </c>
    </row>
    <row r="971">
      <c r="A971" t="s" s="0">
        <v>174</v>
      </c>
      <c r="B971" t="s" s="0">
        <v>4642</v>
      </c>
      <c r="C971" t="s" s="185">
        <v>3840</v>
      </c>
    </row>
    <row r="972">
      <c r="A972" t="s" s="0">
        <v>174</v>
      </c>
      <c r="B972" t="s" s="0">
        <v>4643</v>
      </c>
      <c r="C972" t="s" s="185">
        <v>3894</v>
      </c>
    </row>
    <row r="973">
      <c r="A973" t="s" s="0">
        <v>175</v>
      </c>
      <c r="B973" t="s" s="0">
        <v>4644</v>
      </c>
      <c r="C973" t="s" s="185">
        <v>3417</v>
      </c>
    </row>
    <row r="974">
      <c r="A974" t="s" s="0">
        <v>175</v>
      </c>
      <c r="B974" t="s" s="0">
        <v>4645</v>
      </c>
      <c r="C974" t="s" s="185">
        <v>3419</v>
      </c>
    </row>
    <row r="975">
      <c r="A975" t="s" s="0">
        <v>175</v>
      </c>
      <c r="B975" t="s" s="0">
        <v>4646</v>
      </c>
      <c r="C975" t="s" s="185">
        <v>3421</v>
      </c>
    </row>
    <row r="976">
      <c r="A976" t="s" s="0">
        <v>175</v>
      </c>
      <c r="B976" t="s" s="0">
        <v>4647</v>
      </c>
      <c r="C976" t="s" s="185">
        <v>3561</v>
      </c>
    </row>
    <row r="977">
      <c r="A977" t="s" s="0">
        <v>175</v>
      </c>
      <c r="B977" t="s" s="0">
        <v>4648</v>
      </c>
      <c r="C977" t="s" s="185">
        <v>3612</v>
      </c>
    </row>
    <row r="978">
      <c r="A978" t="s" s="0">
        <v>175</v>
      </c>
      <c r="B978" t="s" s="0">
        <v>4649</v>
      </c>
      <c r="C978" t="s" s="185">
        <v>3707</v>
      </c>
    </row>
    <row r="979">
      <c r="A979" t="s" s="0">
        <v>175</v>
      </c>
      <c r="B979" t="s" s="0">
        <v>4650</v>
      </c>
      <c r="C979" t="s" s="185">
        <v>3755</v>
      </c>
    </row>
    <row r="980">
      <c r="A980" t="s" s="0">
        <v>175</v>
      </c>
      <c r="B980" t="s" s="0">
        <v>4651</v>
      </c>
      <c r="C980" t="s" s="185">
        <v>3788</v>
      </c>
    </row>
    <row r="981">
      <c r="A981" t="s" s="0">
        <v>175</v>
      </c>
      <c r="B981" t="s" s="0">
        <v>4652</v>
      </c>
      <c r="C981" t="s" s="185">
        <v>3800</v>
      </c>
    </row>
    <row r="982">
      <c r="A982" t="s" s="0">
        <v>175</v>
      </c>
      <c r="B982" t="s" s="0">
        <v>4653</v>
      </c>
      <c r="C982" t="s" s="185">
        <v>3806</v>
      </c>
    </row>
    <row r="983">
      <c r="A983" t="s" s="0">
        <v>175</v>
      </c>
      <c r="B983" t="s" s="0">
        <v>4654</v>
      </c>
      <c r="C983" t="s" s="185">
        <v>3860</v>
      </c>
    </row>
    <row r="984">
      <c r="A984" t="s" s="0">
        <v>175</v>
      </c>
      <c r="B984" t="s" s="0">
        <v>4655</v>
      </c>
      <c r="C984" t="s" s="185">
        <v>3423</v>
      </c>
    </row>
    <row r="985">
      <c r="A985" t="s" s="0">
        <v>175</v>
      </c>
      <c r="B985" t="s" s="0">
        <v>4656</v>
      </c>
      <c r="C985" t="s" s="185">
        <v>3425</v>
      </c>
    </row>
    <row r="986">
      <c r="A986" t="s" s="0">
        <v>175</v>
      </c>
      <c r="B986" t="s" s="0">
        <v>4657</v>
      </c>
      <c r="C986" t="s" s="185">
        <v>3427</v>
      </c>
    </row>
    <row r="987">
      <c r="A987" t="s" s="0">
        <v>175</v>
      </c>
      <c r="B987" t="s" s="0">
        <v>4658</v>
      </c>
      <c r="C987" t="s" s="185">
        <v>3563</v>
      </c>
    </row>
    <row r="988">
      <c r="A988" t="s" s="0">
        <v>175</v>
      </c>
      <c r="B988" t="s" s="0">
        <v>4659</v>
      </c>
      <c r="C988" t="s" s="185">
        <v>3614</v>
      </c>
    </row>
    <row r="989">
      <c r="A989" t="s" s="0">
        <v>175</v>
      </c>
      <c r="B989" t="s" s="0">
        <v>4660</v>
      </c>
      <c r="C989" t="s" s="185">
        <v>3709</v>
      </c>
    </row>
    <row r="990">
      <c r="A990" t="s" s="0">
        <v>175</v>
      </c>
      <c r="B990" t="s" s="0">
        <v>4661</v>
      </c>
      <c r="C990" t="s" s="185">
        <v>3757</v>
      </c>
    </row>
    <row r="991">
      <c r="A991" t="s" s="0">
        <v>175</v>
      </c>
      <c r="B991" t="s" s="0">
        <v>4662</v>
      </c>
      <c r="C991" t="s" s="185">
        <v>4450</v>
      </c>
    </row>
    <row r="992">
      <c r="A992" t="s" s="0">
        <v>175</v>
      </c>
      <c r="B992" t="s" s="0">
        <v>4663</v>
      </c>
      <c r="C992" t="s" s="185">
        <v>4452</v>
      </c>
    </row>
    <row r="993">
      <c r="A993" t="s" s="0">
        <v>175</v>
      </c>
      <c r="B993" t="s" s="0">
        <v>4664</v>
      </c>
      <c r="C993" t="s" s="185">
        <v>3808</v>
      </c>
    </row>
    <row r="994">
      <c r="A994" t="s" s="0">
        <v>175</v>
      </c>
      <c r="B994" t="s" s="0">
        <v>4665</v>
      </c>
      <c r="C994" t="s" s="185">
        <v>3862</v>
      </c>
    </row>
    <row r="995">
      <c r="A995" t="s" s="0">
        <v>175</v>
      </c>
      <c r="B995" t="s" s="0">
        <v>4666</v>
      </c>
      <c r="C995" t="s" s="185">
        <v>3429</v>
      </c>
    </row>
    <row r="996">
      <c r="A996" t="s" s="0">
        <v>175</v>
      </c>
      <c r="B996" t="s" s="0">
        <v>4667</v>
      </c>
      <c r="C996" t="s" s="185">
        <v>3431</v>
      </c>
    </row>
    <row r="997">
      <c r="A997" t="s" s="0">
        <v>175</v>
      </c>
      <c r="B997" t="s" s="0">
        <v>4668</v>
      </c>
      <c r="C997" t="s" s="185">
        <v>3433</v>
      </c>
    </row>
    <row r="998">
      <c r="A998" t="s" s="0">
        <v>175</v>
      </c>
      <c r="B998" t="s" s="0">
        <v>4669</v>
      </c>
      <c r="C998" t="s" s="185">
        <v>3565</v>
      </c>
    </row>
    <row r="999">
      <c r="A999" t="s" s="0">
        <v>175</v>
      </c>
      <c r="B999" t="s" s="0">
        <v>4670</v>
      </c>
      <c r="C999" t="s" s="185">
        <v>3616</v>
      </c>
    </row>
    <row r="1000">
      <c r="A1000" t="s" s="0">
        <v>175</v>
      </c>
      <c r="B1000" t="s" s="0">
        <v>4671</v>
      </c>
      <c r="C1000" t="s" s="185">
        <v>3711</v>
      </c>
    </row>
    <row r="1001">
      <c r="A1001" t="s" s="0">
        <v>175</v>
      </c>
      <c r="B1001" t="s" s="0">
        <v>4672</v>
      </c>
      <c r="C1001" t="s" s="185">
        <v>3759</v>
      </c>
    </row>
    <row r="1002">
      <c r="A1002" t="s" s="0">
        <v>175</v>
      </c>
      <c r="B1002" t="s" s="0">
        <v>4673</v>
      </c>
      <c r="C1002" t="s" s="185">
        <v>3790</v>
      </c>
    </row>
    <row r="1003">
      <c r="A1003" t="s" s="0">
        <v>175</v>
      </c>
      <c r="B1003" t="s" s="0">
        <v>4674</v>
      </c>
      <c r="C1003" t="s" s="185">
        <v>4464</v>
      </c>
    </row>
    <row r="1004">
      <c r="A1004" t="s" s="0">
        <v>175</v>
      </c>
      <c r="B1004" t="s" s="0">
        <v>4675</v>
      </c>
      <c r="C1004" t="s" s="185">
        <v>3810</v>
      </c>
    </row>
    <row r="1005">
      <c r="A1005" t="s" s="0">
        <v>175</v>
      </c>
      <c r="B1005" t="s" s="0">
        <v>4676</v>
      </c>
      <c r="C1005" t="s" s="185">
        <v>3864</v>
      </c>
    </row>
    <row r="1006">
      <c r="A1006" t="s" s="0">
        <v>175</v>
      </c>
      <c r="B1006" t="s" s="0">
        <v>4677</v>
      </c>
      <c r="C1006" t="s" s="185">
        <v>3435</v>
      </c>
    </row>
    <row r="1007">
      <c r="A1007" t="s" s="0">
        <v>175</v>
      </c>
      <c r="B1007" t="s" s="0">
        <v>4678</v>
      </c>
      <c r="C1007" t="s" s="185">
        <v>3437</v>
      </c>
    </row>
    <row r="1008">
      <c r="A1008" t="s" s="0">
        <v>175</v>
      </c>
      <c r="B1008" t="s" s="0">
        <v>4679</v>
      </c>
      <c r="C1008" t="s" s="185">
        <v>3439</v>
      </c>
    </row>
    <row r="1009">
      <c r="A1009" t="s" s="0">
        <v>175</v>
      </c>
      <c r="B1009" t="s" s="0">
        <v>4680</v>
      </c>
      <c r="C1009" t="s" s="185">
        <v>3569</v>
      </c>
    </row>
    <row r="1010">
      <c r="A1010" t="s" s="0">
        <v>175</v>
      </c>
      <c r="B1010" t="s" s="0">
        <v>4681</v>
      </c>
      <c r="C1010" t="s" s="185">
        <v>3621</v>
      </c>
    </row>
    <row r="1011">
      <c r="A1011" t="s" s="0">
        <v>175</v>
      </c>
      <c r="B1011" t="s" s="0">
        <v>4682</v>
      </c>
      <c r="C1011" t="s" s="185">
        <v>3717</v>
      </c>
    </row>
    <row r="1012">
      <c r="A1012" t="s" s="0">
        <v>175</v>
      </c>
      <c r="B1012" t="s" s="0">
        <v>4683</v>
      </c>
      <c r="C1012" t="s" s="185">
        <v>3765</v>
      </c>
    </row>
    <row r="1013">
      <c r="A1013" t="s" s="0">
        <v>175</v>
      </c>
      <c r="B1013" t="s" s="0">
        <v>4684</v>
      </c>
      <c r="C1013" t="s" s="185">
        <v>3792</v>
      </c>
    </row>
    <row r="1014">
      <c r="A1014" t="s" s="0">
        <v>175</v>
      </c>
      <c r="B1014" t="s" s="0">
        <v>4685</v>
      </c>
      <c r="C1014" t="s" s="185">
        <v>4476</v>
      </c>
    </row>
    <row r="1015">
      <c r="A1015" t="s" s="0">
        <v>175</v>
      </c>
      <c r="B1015" t="s" s="0">
        <v>4686</v>
      </c>
      <c r="C1015" t="s" s="185">
        <v>3816</v>
      </c>
    </row>
    <row r="1016">
      <c r="A1016" t="s" s="0">
        <v>175</v>
      </c>
      <c r="B1016" t="s" s="0">
        <v>4687</v>
      </c>
      <c r="C1016" t="s" s="185">
        <v>3870</v>
      </c>
    </row>
    <row r="1017">
      <c r="A1017" t="s" s="0">
        <v>175</v>
      </c>
      <c r="B1017" t="s" s="0">
        <v>4688</v>
      </c>
      <c r="C1017" t="s" s="185">
        <v>3441</v>
      </c>
    </row>
    <row r="1018">
      <c r="A1018" t="s" s="0">
        <v>175</v>
      </c>
      <c r="B1018" t="s" s="0">
        <v>4689</v>
      </c>
      <c r="C1018" t="s" s="185">
        <v>3443</v>
      </c>
    </row>
    <row r="1019">
      <c r="A1019" t="s" s="0">
        <v>175</v>
      </c>
      <c r="B1019" t="s" s="0">
        <v>4690</v>
      </c>
      <c r="C1019" t="s" s="185">
        <v>3445</v>
      </c>
    </row>
    <row r="1020">
      <c r="A1020" t="s" s="0">
        <v>175</v>
      </c>
      <c r="B1020" t="s" s="0">
        <v>4691</v>
      </c>
      <c r="C1020" t="s" s="185">
        <v>3571</v>
      </c>
    </row>
    <row r="1021">
      <c r="A1021" t="s" s="0">
        <v>175</v>
      </c>
      <c r="B1021" t="s" s="0">
        <v>4692</v>
      </c>
      <c r="C1021" t="s" s="185">
        <v>3623</v>
      </c>
    </row>
    <row r="1022">
      <c r="A1022" t="s" s="0">
        <v>175</v>
      </c>
      <c r="B1022" t="s" s="0">
        <v>4693</v>
      </c>
      <c r="C1022" t="s" s="185">
        <v>3719</v>
      </c>
    </row>
    <row r="1023">
      <c r="A1023" t="s" s="0">
        <v>175</v>
      </c>
      <c r="B1023" t="s" s="0">
        <v>4694</v>
      </c>
      <c r="C1023" t="s" s="185">
        <v>3767</v>
      </c>
    </row>
    <row r="1024">
      <c r="A1024" t="s" s="0">
        <v>175</v>
      </c>
      <c r="B1024" t="s" s="0">
        <v>4695</v>
      </c>
      <c r="C1024" t="s" s="185">
        <v>3794</v>
      </c>
    </row>
    <row r="1025">
      <c r="A1025" t="s" s="0">
        <v>175</v>
      </c>
      <c r="B1025" t="s" s="0">
        <v>4696</v>
      </c>
      <c r="C1025" t="s" s="185">
        <v>4488</v>
      </c>
    </row>
    <row r="1026">
      <c r="A1026" t="s" s="0">
        <v>175</v>
      </c>
      <c r="B1026" t="s" s="0">
        <v>4697</v>
      </c>
      <c r="C1026" t="s" s="185">
        <v>3818</v>
      </c>
    </row>
    <row r="1027">
      <c r="A1027" t="s" s="0">
        <v>175</v>
      </c>
      <c r="B1027" t="s" s="0">
        <v>4698</v>
      </c>
      <c r="C1027" t="s" s="185">
        <v>3872</v>
      </c>
    </row>
    <row r="1028">
      <c r="A1028" t="s" s="0">
        <v>175</v>
      </c>
      <c r="B1028" t="s" s="0">
        <v>4699</v>
      </c>
      <c r="C1028" t="s" s="185">
        <v>3447</v>
      </c>
    </row>
    <row r="1029">
      <c r="A1029" t="s" s="0">
        <v>175</v>
      </c>
      <c r="B1029" t="s" s="0">
        <v>4700</v>
      </c>
      <c r="C1029" t="s" s="185">
        <v>3449</v>
      </c>
    </row>
    <row r="1030">
      <c r="A1030" t="s" s="0">
        <v>175</v>
      </c>
      <c r="B1030" t="s" s="0">
        <v>4701</v>
      </c>
      <c r="C1030" t="s" s="185">
        <v>3451</v>
      </c>
    </row>
    <row r="1031">
      <c r="A1031" t="s" s="0">
        <v>175</v>
      </c>
      <c r="B1031" t="s" s="0">
        <v>4702</v>
      </c>
      <c r="C1031" t="s" s="185">
        <v>3573</v>
      </c>
    </row>
    <row r="1032">
      <c r="A1032" t="s" s="0">
        <v>175</v>
      </c>
      <c r="B1032" t="s" s="0">
        <v>4703</v>
      </c>
      <c r="C1032" t="s" s="185">
        <v>3625</v>
      </c>
    </row>
    <row r="1033">
      <c r="A1033" t="s" s="0">
        <v>175</v>
      </c>
      <c r="B1033" t="s" s="0">
        <v>4704</v>
      </c>
      <c r="C1033" t="s" s="185">
        <v>3721</v>
      </c>
    </row>
    <row r="1034">
      <c r="A1034" t="s" s="0">
        <v>175</v>
      </c>
      <c r="B1034" t="s" s="0">
        <v>4705</v>
      </c>
      <c r="C1034" t="s" s="185">
        <v>3769</v>
      </c>
    </row>
    <row r="1035">
      <c r="A1035" t="s" s="0">
        <v>175</v>
      </c>
      <c r="B1035" t="s" s="0">
        <v>4706</v>
      </c>
      <c r="C1035" t="s" s="185">
        <v>4499</v>
      </c>
    </row>
    <row r="1036">
      <c r="A1036" t="s" s="0">
        <v>175</v>
      </c>
      <c r="B1036" t="s" s="0">
        <v>4707</v>
      </c>
      <c r="C1036" t="s" s="185">
        <v>4501</v>
      </c>
    </row>
    <row r="1037">
      <c r="A1037" t="s" s="0">
        <v>175</v>
      </c>
      <c r="B1037" t="s" s="0">
        <v>4708</v>
      </c>
      <c r="C1037" t="s" s="185">
        <v>3820</v>
      </c>
    </row>
    <row r="1038">
      <c r="A1038" t="s" s="0">
        <v>175</v>
      </c>
      <c r="B1038" t="s" s="0">
        <v>4709</v>
      </c>
      <c r="C1038" t="s" s="185">
        <v>3874</v>
      </c>
    </row>
    <row r="1039">
      <c r="A1039" t="s" s="0">
        <v>175</v>
      </c>
      <c r="B1039" t="s" s="0">
        <v>4710</v>
      </c>
      <c r="C1039" t="s" s="185">
        <v>3453</v>
      </c>
    </row>
    <row r="1040">
      <c r="A1040" t="s" s="0">
        <v>175</v>
      </c>
      <c r="B1040" t="s" s="0">
        <v>4711</v>
      </c>
      <c r="C1040" t="s" s="185">
        <v>3455</v>
      </c>
    </row>
    <row r="1041">
      <c r="A1041" t="s" s="0">
        <v>175</v>
      </c>
      <c r="B1041" t="s" s="0">
        <v>4712</v>
      </c>
      <c r="C1041" t="s" s="185">
        <v>3457</v>
      </c>
    </row>
    <row r="1042">
      <c r="A1042" t="s" s="0">
        <v>175</v>
      </c>
      <c r="B1042" t="s" s="0">
        <v>4713</v>
      </c>
      <c r="C1042" t="s" s="185">
        <v>3575</v>
      </c>
    </row>
    <row r="1043">
      <c r="A1043" t="s" s="0">
        <v>175</v>
      </c>
      <c r="B1043" t="s" s="0">
        <v>4714</v>
      </c>
      <c r="C1043" t="s" s="185">
        <v>4509</v>
      </c>
    </row>
    <row r="1044">
      <c r="A1044" t="s" s="0">
        <v>175</v>
      </c>
      <c r="B1044" t="s" s="0">
        <v>4715</v>
      </c>
      <c r="C1044" t="s" s="185">
        <v>4511</v>
      </c>
    </row>
    <row r="1045">
      <c r="A1045" t="s" s="0">
        <v>175</v>
      </c>
      <c r="B1045" t="s" s="0">
        <v>4716</v>
      </c>
      <c r="C1045" t="s" s="185">
        <v>4513</v>
      </c>
    </row>
    <row r="1046">
      <c r="A1046" t="s" s="0">
        <v>175</v>
      </c>
      <c r="B1046" t="s" s="0">
        <v>4717</v>
      </c>
      <c r="C1046" t="s" s="185">
        <v>4515</v>
      </c>
    </row>
    <row r="1047">
      <c r="A1047" t="s" s="0">
        <v>175</v>
      </c>
      <c r="B1047" t="s" s="0">
        <v>4718</v>
      </c>
      <c r="C1047" t="s" s="185">
        <v>4517</v>
      </c>
    </row>
    <row r="1048">
      <c r="A1048" t="s" s="0">
        <v>175</v>
      </c>
      <c r="B1048" t="s" s="0">
        <v>4719</v>
      </c>
      <c r="C1048" t="s" s="185">
        <v>3822</v>
      </c>
    </row>
    <row r="1049">
      <c r="A1049" t="s" s="0">
        <v>175</v>
      </c>
      <c r="B1049" t="s" s="0">
        <v>4720</v>
      </c>
      <c r="C1049" t="s" s="185">
        <v>3876</v>
      </c>
    </row>
    <row r="1050">
      <c r="A1050" t="s" s="0">
        <v>175</v>
      </c>
      <c r="B1050" t="s" s="0">
        <v>4721</v>
      </c>
      <c r="C1050" t="s" s="185">
        <v>3459</v>
      </c>
    </row>
    <row r="1051">
      <c r="A1051" t="s" s="0">
        <v>175</v>
      </c>
      <c r="B1051" t="s" s="0">
        <v>4722</v>
      </c>
      <c r="C1051" t="s" s="185">
        <v>3461</v>
      </c>
    </row>
    <row r="1052">
      <c r="A1052" t="s" s="0">
        <v>175</v>
      </c>
      <c r="B1052" t="s" s="0">
        <v>4723</v>
      </c>
      <c r="C1052" t="s" s="185">
        <v>3463</v>
      </c>
    </row>
    <row r="1053">
      <c r="A1053" t="s" s="0">
        <v>175</v>
      </c>
      <c r="B1053" t="s" s="0">
        <v>4724</v>
      </c>
      <c r="C1053" t="s" s="185">
        <v>3577</v>
      </c>
    </row>
    <row r="1054">
      <c r="A1054" t="s" s="0">
        <v>175</v>
      </c>
      <c r="B1054" t="s" s="0">
        <v>4725</v>
      </c>
      <c r="C1054" t="s" s="185">
        <v>3627</v>
      </c>
    </row>
    <row r="1055">
      <c r="A1055" t="s" s="0">
        <v>175</v>
      </c>
      <c r="B1055" t="s" s="0">
        <v>4726</v>
      </c>
      <c r="C1055" t="s" s="185">
        <v>3723</v>
      </c>
    </row>
    <row r="1056">
      <c r="A1056" t="s" s="0">
        <v>175</v>
      </c>
      <c r="B1056" t="s" s="0">
        <v>4727</v>
      </c>
      <c r="C1056" t="s" s="185">
        <v>3771</v>
      </c>
    </row>
    <row r="1057">
      <c r="A1057" t="s" s="0">
        <v>175</v>
      </c>
      <c r="B1057" t="s" s="0">
        <v>4728</v>
      </c>
      <c r="C1057" t="s" s="185">
        <v>4528</v>
      </c>
    </row>
    <row r="1058">
      <c r="A1058" t="s" s="0">
        <v>175</v>
      </c>
      <c r="B1058" t="s" s="0">
        <v>4729</v>
      </c>
      <c r="C1058" t="s" s="185">
        <v>4530</v>
      </c>
    </row>
    <row r="1059">
      <c r="A1059" t="s" s="0">
        <v>175</v>
      </c>
      <c r="B1059" t="s" s="0">
        <v>4730</v>
      </c>
      <c r="C1059" t="s" s="185">
        <v>3824</v>
      </c>
    </row>
    <row r="1060">
      <c r="A1060" t="s" s="0">
        <v>175</v>
      </c>
      <c r="B1060" t="s" s="0">
        <v>4731</v>
      </c>
      <c r="C1060" t="s" s="185">
        <v>3878</v>
      </c>
    </row>
    <row r="1061">
      <c r="A1061" t="s" s="0">
        <v>175</v>
      </c>
      <c r="B1061" t="s" s="0">
        <v>4732</v>
      </c>
      <c r="C1061" t="s" s="185">
        <v>3465</v>
      </c>
    </row>
    <row r="1062">
      <c r="A1062" t="s" s="0">
        <v>175</v>
      </c>
      <c r="B1062" t="s" s="0">
        <v>4733</v>
      </c>
      <c r="C1062" t="s" s="185">
        <v>3467</v>
      </c>
    </row>
    <row r="1063">
      <c r="A1063" t="s" s="0">
        <v>175</v>
      </c>
      <c r="B1063" t="s" s="0">
        <v>4734</v>
      </c>
      <c r="C1063" t="s" s="185">
        <v>3469</v>
      </c>
    </row>
    <row r="1064">
      <c r="A1064" t="s" s="0">
        <v>175</v>
      </c>
      <c r="B1064" t="s" s="0">
        <v>4735</v>
      </c>
      <c r="C1064" t="s" s="185">
        <v>3579</v>
      </c>
    </row>
    <row r="1065">
      <c r="A1065" t="s" s="0">
        <v>175</v>
      </c>
      <c r="B1065" t="s" s="0">
        <v>4736</v>
      </c>
      <c r="C1065" t="s" s="185">
        <v>3629</v>
      </c>
    </row>
    <row r="1066">
      <c r="A1066" t="s" s="0">
        <v>175</v>
      </c>
      <c r="B1066" t="s" s="0">
        <v>4737</v>
      </c>
      <c r="C1066" t="s" s="185">
        <v>3725</v>
      </c>
    </row>
    <row r="1067">
      <c r="A1067" t="s" s="0">
        <v>175</v>
      </c>
      <c r="B1067" t="s" s="0">
        <v>4738</v>
      </c>
      <c r="C1067" t="s" s="185">
        <v>4540</v>
      </c>
    </row>
    <row r="1068">
      <c r="A1068" t="s" s="0">
        <v>175</v>
      </c>
      <c r="B1068" t="s" s="0">
        <v>4739</v>
      </c>
      <c r="C1068" t="s" s="185">
        <v>4542</v>
      </c>
    </row>
    <row r="1069">
      <c r="A1069" t="s" s="0">
        <v>175</v>
      </c>
      <c r="B1069" t="s" s="0">
        <v>4740</v>
      </c>
      <c r="C1069" t="s" s="185">
        <v>4544</v>
      </c>
    </row>
    <row r="1070">
      <c r="A1070" t="s" s="0">
        <v>175</v>
      </c>
      <c r="B1070" t="s" s="0">
        <v>4741</v>
      </c>
      <c r="C1070" t="s" s="185">
        <v>3826</v>
      </c>
    </row>
    <row r="1071">
      <c r="A1071" t="s" s="0">
        <v>175</v>
      </c>
      <c r="B1071" t="s" s="0">
        <v>4742</v>
      </c>
      <c r="C1071" t="s" s="185">
        <v>3880</v>
      </c>
    </row>
    <row r="1072">
      <c r="A1072" t="s" s="0">
        <v>175</v>
      </c>
      <c r="B1072" t="s" s="0">
        <v>4743</v>
      </c>
      <c r="C1072" t="s" s="185">
        <v>3471</v>
      </c>
    </row>
    <row r="1073">
      <c r="A1073" t="s" s="0">
        <v>175</v>
      </c>
      <c r="B1073" t="s" s="0">
        <v>4744</v>
      </c>
      <c r="C1073" t="s" s="185">
        <v>3473</v>
      </c>
    </row>
    <row r="1074">
      <c r="A1074" t="s" s="0">
        <v>175</v>
      </c>
      <c r="B1074" t="s" s="0">
        <v>4745</v>
      </c>
      <c r="C1074" t="s" s="185">
        <v>3475</v>
      </c>
    </row>
    <row r="1075">
      <c r="A1075" t="s" s="0">
        <v>175</v>
      </c>
      <c r="B1075" t="s" s="0">
        <v>4746</v>
      </c>
      <c r="C1075" t="s" s="185">
        <v>3581</v>
      </c>
    </row>
    <row r="1076">
      <c r="A1076" t="s" s="0">
        <v>175</v>
      </c>
      <c r="B1076" t="s" s="0">
        <v>4747</v>
      </c>
      <c r="C1076" t="s" s="185">
        <v>3631</v>
      </c>
    </row>
    <row r="1077">
      <c r="A1077" t="s" s="0">
        <v>175</v>
      </c>
      <c r="B1077" t="s" s="0">
        <v>4748</v>
      </c>
      <c r="C1077" t="s" s="185">
        <v>3727</v>
      </c>
    </row>
    <row r="1078">
      <c r="A1078" t="s" s="0">
        <v>175</v>
      </c>
      <c r="B1078" t="s" s="0">
        <v>4749</v>
      </c>
      <c r="C1078" t="s" s="185">
        <v>4554</v>
      </c>
    </row>
    <row r="1079">
      <c r="A1079" t="s" s="0">
        <v>175</v>
      </c>
      <c r="B1079" t="s" s="0">
        <v>4750</v>
      </c>
      <c r="C1079" t="s" s="185">
        <v>4556</v>
      </c>
    </row>
    <row r="1080">
      <c r="A1080" t="s" s="0">
        <v>175</v>
      </c>
      <c r="B1080" t="s" s="0">
        <v>4751</v>
      </c>
      <c r="C1080" t="s" s="185">
        <v>4558</v>
      </c>
    </row>
    <row r="1081">
      <c r="A1081" t="s" s="0">
        <v>175</v>
      </c>
      <c r="B1081" t="s" s="0">
        <v>4752</v>
      </c>
      <c r="C1081" t="s" s="185">
        <v>3828</v>
      </c>
    </row>
    <row r="1082">
      <c r="A1082" t="s" s="0">
        <v>175</v>
      </c>
      <c r="B1082" t="s" s="0">
        <v>4753</v>
      </c>
      <c r="C1082" t="s" s="185">
        <v>3882</v>
      </c>
    </row>
    <row r="1083">
      <c r="A1083" t="s" s="0">
        <v>175</v>
      </c>
      <c r="B1083" t="s" s="0">
        <v>4754</v>
      </c>
      <c r="C1083" t="s" s="185">
        <v>3477</v>
      </c>
    </row>
    <row r="1084">
      <c r="A1084" t="s" s="0">
        <v>175</v>
      </c>
      <c r="B1084" t="s" s="0">
        <v>4755</v>
      </c>
      <c r="C1084" t="s" s="185">
        <v>3479</v>
      </c>
    </row>
    <row r="1085">
      <c r="A1085" t="s" s="0">
        <v>175</v>
      </c>
      <c r="B1085" t="s" s="0">
        <v>4756</v>
      </c>
      <c r="C1085" t="s" s="185">
        <v>3481</v>
      </c>
    </row>
    <row r="1086">
      <c r="A1086" t="s" s="0">
        <v>175</v>
      </c>
      <c r="B1086" t="s" s="0">
        <v>4757</v>
      </c>
      <c r="C1086" t="s" s="185">
        <v>3583</v>
      </c>
    </row>
    <row r="1087">
      <c r="A1087" t="s" s="0">
        <v>175</v>
      </c>
      <c r="B1087" t="s" s="0">
        <v>4758</v>
      </c>
      <c r="C1087" t="s" s="185">
        <v>3633</v>
      </c>
    </row>
    <row r="1088">
      <c r="A1088" t="s" s="0">
        <v>175</v>
      </c>
      <c r="B1088" t="s" s="0">
        <v>4759</v>
      </c>
      <c r="C1088" t="s" s="185">
        <v>3729</v>
      </c>
    </row>
    <row r="1089">
      <c r="A1089" t="s" s="0">
        <v>175</v>
      </c>
      <c r="B1089" t="s" s="0">
        <v>4760</v>
      </c>
      <c r="C1089" t="s" s="185">
        <v>4568</v>
      </c>
    </row>
    <row r="1090">
      <c r="A1090" t="s" s="0">
        <v>175</v>
      </c>
      <c r="B1090" t="s" s="0">
        <v>4761</v>
      </c>
      <c r="C1090" t="s" s="185">
        <v>4570</v>
      </c>
    </row>
    <row r="1091">
      <c r="A1091" t="s" s="0">
        <v>175</v>
      </c>
      <c r="B1091" t="s" s="0">
        <v>4762</v>
      </c>
      <c r="C1091" t="s" s="185">
        <v>4572</v>
      </c>
    </row>
    <row r="1092">
      <c r="A1092" t="s" s="0">
        <v>175</v>
      </c>
      <c r="B1092" t="s" s="0">
        <v>4763</v>
      </c>
      <c r="C1092" t="s" s="185">
        <v>3830</v>
      </c>
    </row>
    <row r="1093">
      <c r="A1093" t="s" s="0">
        <v>175</v>
      </c>
      <c r="B1093" t="s" s="0">
        <v>4764</v>
      </c>
      <c r="C1093" t="s" s="185">
        <v>3884</v>
      </c>
    </row>
    <row r="1094">
      <c r="A1094" t="s" s="0">
        <v>175</v>
      </c>
      <c r="B1094" t="s" s="0">
        <v>4765</v>
      </c>
      <c r="C1094" t="s" s="185">
        <v>3483</v>
      </c>
    </row>
    <row r="1095">
      <c r="A1095" t="s" s="0">
        <v>175</v>
      </c>
      <c r="B1095" t="s" s="0">
        <v>4766</v>
      </c>
      <c r="C1095" t="s" s="185">
        <v>3485</v>
      </c>
    </row>
    <row r="1096">
      <c r="A1096" t="s" s="0">
        <v>175</v>
      </c>
      <c r="B1096" t="s" s="0">
        <v>4767</v>
      </c>
      <c r="C1096" t="s" s="185">
        <v>3487</v>
      </c>
    </row>
    <row r="1097">
      <c r="A1097" t="s" s="0">
        <v>175</v>
      </c>
      <c r="B1097" t="s" s="0">
        <v>4768</v>
      </c>
      <c r="C1097" t="s" s="185">
        <v>3585</v>
      </c>
    </row>
    <row r="1098">
      <c r="A1098" t="s" s="0">
        <v>175</v>
      </c>
      <c r="B1098" t="s" s="0">
        <v>4769</v>
      </c>
      <c r="C1098" t="s" s="185">
        <v>3635</v>
      </c>
    </row>
    <row r="1099">
      <c r="A1099" t="s" s="0">
        <v>175</v>
      </c>
      <c r="B1099" t="s" s="0">
        <v>4770</v>
      </c>
      <c r="C1099" t="s" s="185">
        <v>3731</v>
      </c>
    </row>
    <row r="1100">
      <c r="A1100" t="s" s="0">
        <v>175</v>
      </c>
      <c r="B1100" t="s" s="0">
        <v>4771</v>
      </c>
      <c r="C1100" t="s" s="185">
        <v>4582</v>
      </c>
    </row>
    <row r="1101">
      <c r="A1101" t="s" s="0">
        <v>175</v>
      </c>
      <c r="B1101" t="s" s="0">
        <v>4772</v>
      </c>
      <c r="C1101" t="s" s="185">
        <v>4584</v>
      </c>
    </row>
    <row r="1102">
      <c r="A1102" t="s" s="0">
        <v>175</v>
      </c>
      <c r="B1102" t="s" s="0">
        <v>4773</v>
      </c>
      <c r="C1102" t="s" s="185">
        <v>4586</v>
      </c>
    </row>
    <row r="1103">
      <c r="A1103" t="s" s="0">
        <v>175</v>
      </c>
      <c r="B1103" t="s" s="0">
        <v>4774</v>
      </c>
      <c r="C1103" t="s" s="185">
        <v>3832</v>
      </c>
    </row>
    <row r="1104">
      <c r="A1104" t="s" s="0">
        <v>175</v>
      </c>
      <c r="B1104" t="s" s="0">
        <v>4775</v>
      </c>
      <c r="C1104" t="s" s="185">
        <v>3886</v>
      </c>
    </row>
    <row r="1105">
      <c r="A1105" t="s" s="0">
        <v>175</v>
      </c>
      <c r="B1105" t="s" s="0">
        <v>4776</v>
      </c>
      <c r="C1105" t="s" s="185">
        <v>3489</v>
      </c>
    </row>
    <row r="1106">
      <c r="A1106" t="s" s="0">
        <v>175</v>
      </c>
      <c r="B1106" t="s" s="0">
        <v>4777</v>
      </c>
      <c r="C1106" t="s" s="185">
        <v>3491</v>
      </c>
    </row>
    <row r="1107">
      <c r="A1107" t="s" s="0">
        <v>175</v>
      </c>
      <c r="B1107" t="s" s="0">
        <v>4778</v>
      </c>
      <c r="C1107" t="s" s="185">
        <v>3493</v>
      </c>
    </row>
    <row r="1108">
      <c r="A1108" t="s" s="0">
        <v>175</v>
      </c>
      <c r="B1108" t="s" s="0">
        <v>4779</v>
      </c>
      <c r="C1108" t="s" s="185">
        <v>3587</v>
      </c>
    </row>
    <row r="1109">
      <c r="A1109" t="s" s="0">
        <v>175</v>
      </c>
      <c r="B1109" t="s" s="0">
        <v>4780</v>
      </c>
      <c r="C1109" t="s" s="185">
        <v>3637</v>
      </c>
    </row>
    <row r="1110">
      <c r="A1110" t="s" s="0">
        <v>175</v>
      </c>
      <c r="B1110" t="s" s="0">
        <v>4781</v>
      </c>
      <c r="C1110" t="s" s="185">
        <v>3733</v>
      </c>
    </row>
    <row r="1111">
      <c r="A1111" t="s" s="0">
        <v>175</v>
      </c>
      <c r="B1111" t="s" s="0">
        <v>4782</v>
      </c>
      <c r="C1111" t="s" s="185">
        <v>4596</v>
      </c>
    </row>
    <row r="1112">
      <c r="A1112" t="s" s="0">
        <v>175</v>
      </c>
      <c r="B1112" t="s" s="0">
        <v>4783</v>
      </c>
      <c r="C1112" t="s" s="185">
        <v>4598</v>
      </c>
    </row>
    <row r="1113">
      <c r="A1113" t="s" s="0">
        <v>175</v>
      </c>
      <c r="B1113" t="s" s="0">
        <v>4784</v>
      </c>
      <c r="C1113" t="s" s="185">
        <v>4600</v>
      </c>
    </row>
    <row r="1114">
      <c r="A1114" t="s" s="0">
        <v>175</v>
      </c>
      <c r="B1114" t="s" s="0">
        <v>4785</v>
      </c>
      <c r="C1114" t="s" s="185">
        <v>3834</v>
      </c>
    </row>
    <row r="1115">
      <c r="A1115" t="s" s="0">
        <v>175</v>
      </c>
      <c r="B1115" t="s" s="0">
        <v>4786</v>
      </c>
      <c r="C1115" t="s" s="185">
        <v>3888</v>
      </c>
    </row>
    <row r="1116">
      <c r="A1116" t="s" s="0">
        <v>175</v>
      </c>
      <c r="B1116" t="s" s="0">
        <v>4787</v>
      </c>
      <c r="C1116" t="s" s="185">
        <v>3495</v>
      </c>
    </row>
    <row r="1117">
      <c r="A1117" t="s" s="0">
        <v>175</v>
      </c>
      <c r="B1117" t="s" s="0">
        <v>4788</v>
      </c>
      <c r="C1117" t="s" s="185">
        <v>3497</v>
      </c>
    </row>
    <row r="1118">
      <c r="A1118" t="s" s="0">
        <v>175</v>
      </c>
      <c r="B1118" t="s" s="0">
        <v>4789</v>
      </c>
      <c r="C1118" t="s" s="185">
        <v>3499</v>
      </c>
    </row>
    <row r="1119">
      <c r="A1119" t="s" s="0">
        <v>175</v>
      </c>
      <c r="B1119" t="s" s="0">
        <v>4790</v>
      </c>
      <c r="C1119" t="s" s="185">
        <v>3589</v>
      </c>
    </row>
    <row r="1120">
      <c r="A1120" t="s" s="0">
        <v>175</v>
      </c>
      <c r="B1120" t="s" s="0">
        <v>4791</v>
      </c>
      <c r="C1120" t="s" s="185">
        <v>4608</v>
      </c>
    </row>
    <row r="1121">
      <c r="A1121" t="s" s="0">
        <v>175</v>
      </c>
      <c r="B1121" t="s" s="0">
        <v>4792</v>
      </c>
      <c r="C1121" t="s" s="185">
        <v>4610</v>
      </c>
    </row>
    <row r="1122">
      <c r="A1122" t="s" s="0">
        <v>175</v>
      </c>
      <c r="B1122" t="s" s="0">
        <v>4793</v>
      </c>
      <c r="C1122" t="s" s="185">
        <v>4612</v>
      </c>
    </row>
    <row r="1123">
      <c r="A1123" t="s" s="0">
        <v>175</v>
      </c>
      <c r="B1123" t="s" s="0">
        <v>4794</v>
      </c>
      <c r="C1123" t="s" s="185">
        <v>4614</v>
      </c>
    </row>
    <row r="1124">
      <c r="A1124" t="s" s="0">
        <v>175</v>
      </c>
      <c r="B1124" t="s" s="0">
        <v>4795</v>
      </c>
      <c r="C1124" t="s" s="185">
        <v>4616</v>
      </c>
    </row>
    <row r="1125">
      <c r="A1125" t="s" s="0">
        <v>175</v>
      </c>
      <c r="B1125" t="s" s="0">
        <v>4796</v>
      </c>
      <c r="C1125" t="s" s="185">
        <v>3836</v>
      </c>
    </row>
    <row r="1126">
      <c r="A1126" t="s" s="0">
        <v>175</v>
      </c>
      <c r="B1126" t="s" s="0">
        <v>4797</v>
      </c>
      <c r="C1126" t="s" s="185">
        <v>3890</v>
      </c>
    </row>
    <row r="1127">
      <c r="A1127" t="s" s="0">
        <v>175</v>
      </c>
      <c r="B1127" t="s" s="0">
        <v>4798</v>
      </c>
      <c r="C1127" t="s" s="185">
        <v>3501</v>
      </c>
    </row>
    <row r="1128">
      <c r="A1128" t="s" s="0">
        <v>175</v>
      </c>
      <c r="B1128" t="s" s="0">
        <v>4799</v>
      </c>
      <c r="C1128" t="s" s="185">
        <v>3503</v>
      </c>
    </row>
    <row r="1129">
      <c r="A1129" t="s" s="0">
        <v>175</v>
      </c>
      <c r="B1129" t="s" s="0">
        <v>4800</v>
      </c>
      <c r="C1129" t="s" s="185">
        <v>3505</v>
      </c>
    </row>
    <row r="1130">
      <c r="A1130" t="s" s="0">
        <v>175</v>
      </c>
      <c r="B1130" t="s" s="0">
        <v>4801</v>
      </c>
      <c r="C1130" t="s" s="185">
        <v>3591</v>
      </c>
    </row>
    <row r="1131">
      <c r="A1131" t="s" s="0">
        <v>175</v>
      </c>
      <c r="B1131" t="s" s="0">
        <v>4802</v>
      </c>
      <c r="C1131" t="s" s="185">
        <v>3639</v>
      </c>
    </row>
    <row r="1132">
      <c r="A1132" t="s" s="0">
        <v>175</v>
      </c>
      <c r="B1132" t="s" s="0">
        <v>4803</v>
      </c>
      <c r="C1132" t="s" s="185">
        <v>3735</v>
      </c>
    </row>
    <row r="1133">
      <c r="A1133" t="s" s="0">
        <v>175</v>
      </c>
      <c r="B1133" t="s" s="0">
        <v>4804</v>
      </c>
      <c r="C1133" t="s" s="185">
        <v>3773</v>
      </c>
    </row>
    <row r="1134">
      <c r="A1134" t="s" s="0">
        <v>175</v>
      </c>
      <c r="B1134" t="s" s="0">
        <v>4805</v>
      </c>
      <c r="C1134" t="s" s="185">
        <v>4627</v>
      </c>
    </row>
    <row r="1135">
      <c r="A1135" t="s" s="0">
        <v>175</v>
      </c>
      <c r="B1135" t="s" s="0">
        <v>4806</v>
      </c>
      <c r="C1135" t="s" s="185">
        <v>4629</v>
      </c>
    </row>
    <row r="1136">
      <c r="A1136" t="s" s="0">
        <v>175</v>
      </c>
      <c r="B1136" t="s" s="0">
        <v>4807</v>
      </c>
      <c r="C1136" t="s" s="185">
        <v>3838</v>
      </c>
    </row>
    <row r="1137">
      <c r="A1137" t="s" s="0">
        <v>175</v>
      </c>
      <c r="B1137" t="s" s="0">
        <v>4808</v>
      </c>
      <c r="C1137" t="s" s="185">
        <v>3892</v>
      </c>
    </row>
    <row r="1138">
      <c r="A1138" t="s" s="0">
        <v>175</v>
      </c>
      <c r="B1138" t="s" s="0">
        <v>4809</v>
      </c>
      <c r="C1138" t="s" s="185">
        <v>3507</v>
      </c>
    </row>
    <row r="1139">
      <c r="A1139" t="s" s="0">
        <v>175</v>
      </c>
      <c r="B1139" t="s" s="0">
        <v>4810</v>
      </c>
      <c r="C1139" t="s" s="185">
        <v>3509</v>
      </c>
    </row>
    <row r="1140">
      <c r="A1140" t="s" s="0">
        <v>175</v>
      </c>
      <c r="B1140" t="s" s="0">
        <v>4811</v>
      </c>
      <c r="C1140" t="s" s="185">
        <v>3511</v>
      </c>
    </row>
    <row r="1141">
      <c r="A1141" t="s" s="0">
        <v>175</v>
      </c>
      <c r="B1141" t="s" s="0">
        <v>4812</v>
      </c>
      <c r="C1141" t="s" s="185">
        <v>3593</v>
      </c>
    </row>
    <row r="1142">
      <c r="A1142" t="s" s="0">
        <v>175</v>
      </c>
      <c r="B1142" t="s" s="0">
        <v>4813</v>
      </c>
      <c r="C1142" t="s" s="185">
        <v>3641</v>
      </c>
    </row>
    <row r="1143">
      <c r="A1143" t="s" s="0">
        <v>175</v>
      </c>
      <c r="B1143" t="s" s="0">
        <v>4814</v>
      </c>
      <c r="C1143" t="s" s="185">
        <v>3737</v>
      </c>
    </row>
    <row r="1144">
      <c r="A1144" t="s" s="0">
        <v>175</v>
      </c>
      <c r="B1144" t="s" s="0">
        <v>4815</v>
      </c>
      <c r="C1144" t="s" s="185">
        <v>3775</v>
      </c>
    </row>
    <row r="1145">
      <c r="A1145" t="s" s="0">
        <v>175</v>
      </c>
      <c r="B1145" t="s" s="0">
        <v>4816</v>
      </c>
      <c r="C1145" t="s" s="185">
        <v>4640</v>
      </c>
    </row>
    <row r="1146">
      <c r="A1146" t="s" s="0">
        <v>175</v>
      </c>
      <c r="B1146" t="s" s="0">
        <v>4817</v>
      </c>
      <c r="C1146" t="s" s="185">
        <v>3802</v>
      </c>
    </row>
    <row r="1147">
      <c r="A1147" t="s" s="0">
        <v>175</v>
      </c>
      <c r="B1147" t="s" s="0">
        <v>4818</v>
      </c>
      <c r="C1147" t="s" s="185">
        <v>3840</v>
      </c>
    </row>
    <row r="1148">
      <c r="A1148" t="s" s="0">
        <v>175</v>
      </c>
      <c r="B1148" t="s" s="0">
        <v>4819</v>
      </c>
      <c r="C1148" t="s" s="185">
        <v>3894</v>
      </c>
    </row>
    <row r="1149">
      <c r="A1149" t="s" s="0">
        <v>174</v>
      </c>
      <c r="B1149" t="s" s="0">
        <v>4820</v>
      </c>
      <c r="C1149" t="s" s="185">
        <v>3659</v>
      </c>
    </row>
    <row r="1150">
      <c r="A1150" t="s" s="0">
        <v>174</v>
      </c>
      <c r="B1150" t="s" s="0">
        <v>4821</v>
      </c>
      <c r="C1150" t="s" s="185">
        <v>3661</v>
      </c>
    </row>
    <row r="1151">
      <c r="A1151" t="s" s="0">
        <v>174</v>
      </c>
      <c r="B1151" t="s" s="0">
        <v>4822</v>
      </c>
      <c r="C1151" t="s" s="185">
        <v>3663</v>
      </c>
    </row>
    <row r="1152">
      <c r="A1152" t="s" s="0">
        <v>174</v>
      </c>
      <c r="B1152" t="s" s="0">
        <v>4823</v>
      </c>
      <c r="C1152" t="s" s="185">
        <v>3669</v>
      </c>
    </row>
    <row r="1153">
      <c r="A1153" t="s" s="0">
        <v>174</v>
      </c>
      <c r="B1153" t="s" s="0">
        <v>4824</v>
      </c>
      <c r="C1153" t="s" s="185">
        <v>3671</v>
      </c>
    </row>
    <row r="1154">
      <c r="A1154" t="s" s="0">
        <v>174</v>
      </c>
      <c r="B1154" t="s" s="0">
        <v>4825</v>
      </c>
      <c r="C1154" t="s" s="185">
        <v>3673</v>
      </c>
    </row>
    <row r="1155">
      <c r="A1155" t="s" s="0">
        <v>174</v>
      </c>
      <c r="B1155" t="s" s="0">
        <v>4826</v>
      </c>
      <c r="C1155" t="s" s="185">
        <v>4827</v>
      </c>
    </row>
    <row r="1156">
      <c r="A1156" t="s" s="0">
        <v>174</v>
      </c>
      <c r="B1156" t="s" s="0">
        <v>4828</v>
      </c>
      <c r="C1156" t="s" s="185">
        <v>3675</v>
      </c>
    </row>
    <row r="1157">
      <c r="A1157" t="s" s="0">
        <v>174</v>
      </c>
      <c r="B1157" t="s" s="0">
        <v>4829</v>
      </c>
      <c r="C1157" t="s" s="185">
        <v>3677</v>
      </c>
    </row>
    <row r="1158">
      <c r="A1158" t="s" s="0">
        <v>174</v>
      </c>
      <c r="B1158" t="s" s="0">
        <v>4830</v>
      </c>
      <c r="C1158" t="s" s="185">
        <v>3679</v>
      </c>
    </row>
    <row r="1159">
      <c r="A1159" t="s" s="0">
        <v>174</v>
      </c>
      <c r="B1159" t="s" s="0">
        <v>4831</v>
      </c>
      <c r="C1159" t="s" s="185">
        <v>3681</v>
      </c>
    </row>
    <row r="1160">
      <c r="A1160" t="s" s="0">
        <v>174</v>
      </c>
      <c r="B1160" t="s" s="0">
        <v>4832</v>
      </c>
      <c r="C1160" t="s" s="185">
        <v>3683</v>
      </c>
    </row>
    <row r="1161">
      <c r="A1161" t="s" s="0">
        <v>174</v>
      </c>
      <c r="B1161" t="s" s="0">
        <v>4833</v>
      </c>
      <c r="C1161" t="s" s="185">
        <v>3685</v>
      </c>
    </row>
    <row r="1162">
      <c r="A1162" t="s" s="0">
        <v>174</v>
      </c>
      <c r="B1162" t="s" s="0">
        <v>4834</v>
      </c>
      <c r="C1162" t="s" s="185">
        <v>4835</v>
      </c>
    </row>
    <row r="1163">
      <c r="A1163" t="s" s="0">
        <v>174</v>
      </c>
      <c r="B1163" t="s" s="0">
        <v>4836</v>
      </c>
      <c r="C1163" t="s" s="185">
        <v>3687</v>
      </c>
    </row>
    <row r="1164">
      <c r="A1164" t="s" s="0">
        <v>174</v>
      </c>
      <c r="B1164" t="s" s="0">
        <v>4837</v>
      </c>
      <c r="C1164" t="s" s="185">
        <v>3689</v>
      </c>
    </row>
    <row r="1165">
      <c r="A1165" t="s" s="0">
        <v>175</v>
      </c>
      <c r="B1165" t="s" s="0">
        <v>4838</v>
      </c>
      <c r="C1165" t="s" s="185">
        <v>3659</v>
      </c>
    </row>
    <row r="1166">
      <c r="A1166" t="s" s="0">
        <v>175</v>
      </c>
      <c r="B1166" t="s" s="0">
        <v>4839</v>
      </c>
      <c r="C1166" t="s" s="185">
        <v>3661</v>
      </c>
    </row>
    <row r="1167">
      <c r="A1167" t="s" s="0">
        <v>175</v>
      </c>
      <c r="B1167" t="s" s="0">
        <v>4840</v>
      </c>
      <c r="C1167" t="s" s="185">
        <v>3663</v>
      </c>
    </row>
    <row r="1168">
      <c r="A1168" t="s" s="0">
        <v>175</v>
      </c>
      <c r="B1168" t="s" s="0">
        <v>4841</v>
      </c>
      <c r="C1168" t="s" s="185">
        <v>3669</v>
      </c>
    </row>
    <row r="1169">
      <c r="A1169" t="s" s="0">
        <v>175</v>
      </c>
      <c r="B1169" t="s" s="0">
        <v>4842</v>
      </c>
      <c r="C1169" t="s" s="185">
        <v>3671</v>
      </c>
    </row>
    <row r="1170">
      <c r="A1170" t="s" s="0">
        <v>175</v>
      </c>
      <c r="B1170" t="s" s="0">
        <v>4843</v>
      </c>
      <c r="C1170" t="s" s="185">
        <v>3673</v>
      </c>
    </row>
    <row r="1171">
      <c r="A1171" t="s" s="0">
        <v>175</v>
      </c>
      <c r="B1171" t="s" s="0">
        <v>4844</v>
      </c>
      <c r="C1171" t="s" s="185">
        <v>4827</v>
      </c>
    </row>
    <row r="1172">
      <c r="A1172" t="s" s="0">
        <v>175</v>
      </c>
      <c r="B1172" t="s" s="0">
        <v>4845</v>
      </c>
      <c r="C1172" t="s" s="185">
        <v>3675</v>
      </c>
    </row>
    <row r="1173">
      <c r="A1173" t="s" s="0">
        <v>175</v>
      </c>
      <c r="B1173" t="s" s="0">
        <v>4846</v>
      </c>
      <c r="C1173" t="s" s="185">
        <v>3677</v>
      </c>
    </row>
    <row r="1174">
      <c r="A1174" t="s" s="0">
        <v>175</v>
      </c>
      <c r="B1174" t="s" s="0">
        <v>4847</v>
      </c>
      <c r="C1174" t="s" s="185">
        <v>3679</v>
      </c>
    </row>
    <row r="1175">
      <c r="A1175" t="s" s="0">
        <v>175</v>
      </c>
      <c r="B1175" t="s" s="0">
        <v>4848</v>
      </c>
      <c r="C1175" t="s" s="185">
        <v>3681</v>
      </c>
    </row>
    <row r="1176">
      <c r="A1176" t="s" s="0">
        <v>175</v>
      </c>
      <c r="B1176" t="s" s="0">
        <v>4849</v>
      </c>
      <c r="C1176" t="s" s="185">
        <v>3683</v>
      </c>
    </row>
    <row r="1177">
      <c r="A1177" t="s" s="0">
        <v>175</v>
      </c>
      <c r="B1177" t="s" s="0">
        <v>4850</v>
      </c>
      <c r="C1177" t="s" s="185">
        <v>3685</v>
      </c>
    </row>
    <row r="1178">
      <c r="A1178" t="s" s="0">
        <v>175</v>
      </c>
      <c r="B1178" t="s" s="0">
        <v>4851</v>
      </c>
      <c r="C1178" t="s" s="185">
        <v>4835</v>
      </c>
    </row>
    <row r="1179">
      <c r="A1179" t="s" s="0">
        <v>175</v>
      </c>
      <c r="B1179" t="s" s="0">
        <v>4852</v>
      </c>
      <c r="C1179" t="s" s="185">
        <v>3687</v>
      </c>
    </row>
    <row r="1180">
      <c r="A1180" t="s" s="0">
        <v>175</v>
      </c>
      <c r="B1180" t="s" s="0">
        <v>4853</v>
      </c>
      <c r="C1180" t="s" s="185">
        <v>3689</v>
      </c>
    </row>
    <row r="1181">
      <c r="A1181" t="s" s="0">
        <v>174</v>
      </c>
      <c r="B1181" t="s" s="0">
        <v>4854</v>
      </c>
      <c r="C1181" t="s" s="185">
        <v>3914</v>
      </c>
    </row>
    <row r="1182">
      <c r="A1182" t="s" s="0">
        <v>174</v>
      </c>
      <c r="B1182" t="s" s="0">
        <v>4855</v>
      </c>
      <c r="C1182" t="s" s="185">
        <v>3916</v>
      </c>
    </row>
    <row r="1183">
      <c r="A1183" t="s" s="0">
        <v>174</v>
      </c>
      <c r="B1183" t="s" s="0">
        <v>4856</v>
      </c>
      <c r="C1183" t="s" s="185">
        <v>3918</v>
      </c>
    </row>
    <row r="1184">
      <c r="A1184" t="s" s="0">
        <v>174</v>
      </c>
      <c r="B1184" t="s" s="0">
        <v>4857</v>
      </c>
      <c r="C1184" t="s" s="185">
        <v>3924</v>
      </c>
    </row>
    <row r="1185">
      <c r="A1185" t="s" s="0">
        <v>174</v>
      </c>
      <c r="B1185" t="s" s="0">
        <v>4858</v>
      </c>
      <c r="C1185" t="s" s="185">
        <v>3926</v>
      </c>
    </row>
    <row r="1186">
      <c r="A1186" t="s" s="0">
        <v>174</v>
      </c>
      <c r="B1186" t="s" s="0">
        <v>4859</v>
      </c>
      <c r="C1186" t="s" s="185">
        <v>3928</v>
      </c>
    </row>
    <row r="1187">
      <c r="A1187" t="s" s="0">
        <v>174</v>
      </c>
      <c r="B1187" t="s" s="0">
        <v>4860</v>
      </c>
      <c r="C1187" t="s" s="185">
        <v>4861</v>
      </c>
    </row>
    <row r="1188">
      <c r="A1188" t="s" s="0">
        <v>174</v>
      </c>
      <c r="B1188" t="s" s="0">
        <v>4862</v>
      </c>
      <c r="C1188" t="s" s="185">
        <v>3930</v>
      </c>
    </row>
    <row r="1189">
      <c r="A1189" t="s" s="0">
        <v>174</v>
      </c>
      <c r="B1189" t="s" s="0">
        <v>4863</v>
      </c>
      <c r="C1189" t="s" s="185">
        <v>3932</v>
      </c>
    </row>
    <row r="1190">
      <c r="A1190" t="s" s="0">
        <v>174</v>
      </c>
      <c r="B1190" t="s" s="0">
        <v>4864</v>
      </c>
      <c r="C1190" t="s" s="185">
        <v>3934</v>
      </c>
    </row>
    <row r="1191">
      <c r="A1191" t="s" s="0">
        <v>174</v>
      </c>
      <c r="B1191" t="s" s="0">
        <v>4865</v>
      </c>
      <c r="C1191" t="s" s="185">
        <v>3936</v>
      </c>
    </row>
    <row r="1192">
      <c r="A1192" t="s" s="0">
        <v>174</v>
      </c>
      <c r="B1192" t="s" s="0">
        <v>4866</v>
      </c>
      <c r="C1192" t="s" s="185">
        <v>3938</v>
      </c>
    </row>
    <row r="1193">
      <c r="A1193" t="s" s="0">
        <v>174</v>
      </c>
      <c r="B1193" t="s" s="0">
        <v>4867</v>
      </c>
      <c r="C1193" t="s" s="185">
        <v>3940</v>
      </c>
    </row>
    <row r="1194">
      <c r="A1194" t="s" s="0">
        <v>174</v>
      </c>
      <c r="B1194" t="s" s="0">
        <v>4868</v>
      </c>
      <c r="C1194" t="s" s="185">
        <v>4869</v>
      </c>
    </row>
    <row r="1195">
      <c r="A1195" t="s" s="0">
        <v>174</v>
      </c>
      <c r="B1195" t="s" s="0">
        <v>4870</v>
      </c>
      <c r="C1195" t="s" s="185">
        <v>3942</v>
      </c>
    </row>
    <row r="1196">
      <c r="A1196" t="s" s="0">
        <v>174</v>
      </c>
      <c r="B1196" t="s" s="0">
        <v>4871</v>
      </c>
      <c r="C1196" t="s" s="185">
        <v>3944</v>
      </c>
    </row>
    <row r="1197">
      <c r="A1197" t="s" s="0">
        <v>175</v>
      </c>
      <c r="B1197" t="s" s="0">
        <v>4872</v>
      </c>
      <c r="C1197" t="s" s="185">
        <v>3914</v>
      </c>
    </row>
    <row r="1198">
      <c r="A1198" t="s" s="0">
        <v>175</v>
      </c>
      <c r="B1198" t="s" s="0">
        <v>4873</v>
      </c>
      <c r="C1198" t="s" s="185">
        <v>3916</v>
      </c>
    </row>
    <row r="1199">
      <c r="A1199" t="s" s="0">
        <v>175</v>
      </c>
      <c r="B1199" t="s" s="0">
        <v>4874</v>
      </c>
      <c r="C1199" t="s" s="185">
        <v>3918</v>
      </c>
    </row>
    <row r="1200">
      <c r="A1200" t="s" s="0">
        <v>175</v>
      </c>
      <c r="B1200" t="s" s="0">
        <v>4875</v>
      </c>
      <c r="C1200" t="s" s="185">
        <v>3924</v>
      </c>
    </row>
    <row r="1201">
      <c r="A1201" t="s" s="0">
        <v>175</v>
      </c>
      <c r="B1201" t="s" s="0">
        <v>4876</v>
      </c>
      <c r="C1201" t="s" s="185">
        <v>3926</v>
      </c>
    </row>
    <row r="1202">
      <c r="A1202" t="s" s="0">
        <v>175</v>
      </c>
      <c r="B1202" t="s" s="0">
        <v>4877</v>
      </c>
      <c r="C1202" t="s" s="185">
        <v>3928</v>
      </c>
    </row>
    <row r="1203">
      <c r="A1203" t="s" s="0">
        <v>175</v>
      </c>
      <c r="B1203" t="s" s="0">
        <v>4878</v>
      </c>
      <c r="C1203" t="s" s="185">
        <v>4861</v>
      </c>
    </row>
    <row r="1204">
      <c r="A1204" t="s" s="0">
        <v>175</v>
      </c>
      <c r="B1204" t="s" s="0">
        <v>4879</v>
      </c>
      <c r="C1204" t="s" s="185">
        <v>3930</v>
      </c>
    </row>
    <row r="1205">
      <c r="A1205" t="s" s="0">
        <v>175</v>
      </c>
      <c r="B1205" t="s" s="0">
        <v>4880</v>
      </c>
      <c r="C1205" t="s" s="185">
        <v>3932</v>
      </c>
    </row>
    <row r="1206">
      <c r="A1206" t="s" s="0">
        <v>175</v>
      </c>
      <c r="B1206" t="s" s="0">
        <v>4881</v>
      </c>
      <c r="C1206" t="s" s="185">
        <v>3934</v>
      </c>
    </row>
    <row r="1207">
      <c r="A1207" t="s" s="0">
        <v>175</v>
      </c>
      <c r="B1207" t="s" s="0">
        <v>4882</v>
      </c>
      <c r="C1207" t="s" s="185">
        <v>3936</v>
      </c>
    </row>
    <row r="1208">
      <c r="A1208" t="s" s="0">
        <v>175</v>
      </c>
      <c r="B1208" t="s" s="0">
        <v>4883</v>
      </c>
      <c r="C1208" t="s" s="185">
        <v>3938</v>
      </c>
    </row>
    <row r="1209">
      <c r="A1209" t="s" s="0">
        <v>175</v>
      </c>
      <c r="B1209" t="s" s="0">
        <v>4884</v>
      </c>
      <c r="C1209" t="s" s="185">
        <v>3940</v>
      </c>
    </row>
    <row r="1210">
      <c r="A1210" t="s" s="0">
        <v>175</v>
      </c>
      <c r="B1210" t="s" s="0">
        <v>4885</v>
      </c>
      <c r="C1210" t="s" s="185">
        <v>4869</v>
      </c>
    </row>
    <row r="1211">
      <c r="A1211" t="s" s="0">
        <v>175</v>
      </c>
      <c r="B1211" t="s" s="0">
        <v>4886</v>
      </c>
      <c r="C1211" t="s" s="185">
        <v>3942</v>
      </c>
    </row>
    <row r="1212">
      <c r="A1212" t="s" s="0">
        <v>175</v>
      </c>
      <c r="B1212" t="s" s="0">
        <v>4887</v>
      </c>
      <c r="C1212" t="s" s="185">
        <v>3944</v>
      </c>
    </row>
    <row r="1213">
      <c r="A1213" t="s" s="0">
        <v>174</v>
      </c>
      <c r="B1213" t="s" s="0">
        <v>4888</v>
      </c>
      <c r="C1213" t="s" s="185">
        <v>3962</v>
      </c>
    </row>
    <row r="1214">
      <c r="A1214" t="s" s="0">
        <v>174</v>
      </c>
      <c r="B1214" t="s" s="0">
        <v>4889</v>
      </c>
      <c r="C1214" t="s" s="185">
        <v>4890</v>
      </c>
    </row>
    <row r="1215">
      <c r="A1215" t="s" s="0">
        <v>175</v>
      </c>
      <c r="B1215" t="s" s="0">
        <v>4891</v>
      </c>
      <c r="C1215" t="s" s="185">
        <v>3962</v>
      </c>
    </row>
    <row r="1216">
      <c r="A1216" t="s" s="0">
        <v>175</v>
      </c>
      <c r="B1216" t="s" s="0">
        <v>4892</v>
      </c>
      <c r="C1216" t="s" s="185">
        <v>4890</v>
      </c>
    </row>
    <row r="1217">
      <c r="A1217" t="s" s="0">
        <v>174</v>
      </c>
      <c r="B1217" t="s" s="0">
        <v>4893</v>
      </c>
      <c r="C1217" t="s" s="185">
        <v>4010</v>
      </c>
    </row>
    <row r="1218">
      <c r="A1218" t="s" s="0">
        <v>174</v>
      </c>
      <c r="B1218" t="s" s="0">
        <v>4894</v>
      </c>
      <c r="C1218" t="s" s="185">
        <v>4895</v>
      </c>
    </row>
    <row r="1219">
      <c r="A1219" t="s" s="0">
        <v>175</v>
      </c>
      <c r="B1219" t="s" s="0">
        <v>4896</v>
      </c>
      <c r="C1219" t="s" s="185">
        <v>4010</v>
      </c>
    </row>
    <row r="1220">
      <c r="A1220" t="s" s="0">
        <v>175</v>
      </c>
      <c r="B1220" t="s" s="0">
        <v>4897</v>
      </c>
      <c r="C1220" t="s" s="185">
        <v>4895</v>
      </c>
    </row>
    <row r="1221">
      <c r="A1221" t="s" s="0">
        <v>174</v>
      </c>
      <c r="B1221" t="s" s="0">
        <v>4898</v>
      </c>
      <c r="C1221" t="s" s="185">
        <v>4058</v>
      </c>
    </row>
    <row r="1222">
      <c r="A1222" t="s" s="0">
        <v>174</v>
      </c>
      <c r="B1222" t="s" s="0">
        <v>4899</v>
      </c>
      <c r="C1222" t="s" s="185">
        <v>4900</v>
      </c>
    </row>
    <row r="1223">
      <c r="A1223" t="s" s="0">
        <v>175</v>
      </c>
      <c r="B1223" t="s" s="0">
        <v>4901</v>
      </c>
      <c r="C1223" t="s" s="185">
        <v>4058</v>
      </c>
    </row>
    <row r="1224">
      <c r="A1224" t="s" s="0">
        <v>175</v>
      </c>
      <c r="B1224" t="s" s="0">
        <v>4902</v>
      </c>
      <c r="C1224" t="s" s="185">
        <v>4900</v>
      </c>
    </row>
    <row r="1225">
      <c r="A1225" t="s" s="0">
        <v>174</v>
      </c>
      <c r="B1225" t="s" s="0">
        <v>4903</v>
      </c>
      <c r="C1225" t="s" s="185">
        <v>4091</v>
      </c>
    </row>
    <row r="1226">
      <c r="A1226" t="s" s="0">
        <v>174</v>
      </c>
      <c r="B1226" t="s" s="0">
        <v>4904</v>
      </c>
      <c r="C1226" t="s" s="185">
        <v>4905</v>
      </c>
    </row>
    <row r="1227">
      <c r="A1227" t="s" s="0">
        <v>174</v>
      </c>
      <c r="B1227" t="s" s="0">
        <v>4906</v>
      </c>
      <c r="C1227" t="s" s="185">
        <v>4093</v>
      </c>
    </row>
    <row r="1228">
      <c r="A1228" t="s" s="0">
        <v>174</v>
      </c>
      <c r="B1228" t="s" s="0">
        <v>4907</v>
      </c>
      <c r="C1228" t="s" s="185">
        <v>4908</v>
      </c>
    </row>
    <row r="1229">
      <c r="A1229" t="s" s="0">
        <v>174</v>
      </c>
      <c r="B1229" t="s" s="0">
        <v>4909</v>
      </c>
      <c r="C1229" t="s" s="185">
        <v>4910</v>
      </c>
    </row>
    <row r="1230">
      <c r="A1230" t="s" s="0">
        <v>174</v>
      </c>
      <c r="B1230" t="s" s="0">
        <v>4911</v>
      </c>
      <c r="C1230" t="s" s="185">
        <v>4095</v>
      </c>
    </row>
    <row r="1231">
      <c r="A1231" t="s" s="0">
        <v>174</v>
      </c>
      <c r="B1231" t="s" s="0">
        <v>4912</v>
      </c>
      <c r="C1231" t="s" s="185">
        <v>4097</v>
      </c>
    </row>
    <row r="1232">
      <c r="A1232" t="s" s="0">
        <v>174</v>
      </c>
      <c r="B1232" t="s" s="0">
        <v>4913</v>
      </c>
      <c r="C1232" t="s" s="185">
        <v>4914</v>
      </c>
    </row>
    <row r="1233">
      <c r="A1233" t="s" s="0">
        <v>174</v>
      </c>
      <c r="B1233" t="s" s="0">
        <v>4915</v>
      </c>
      <c r="C1233" t="s" s="185">
        <v>4916</v>
      </c>
    </row>
    <row r="1234">
      <c r="A1234" t="s" s="0">
        <v>174</v>
      </c>
      <c r="B1234" t="s" s="0">
        <v>4917</v>
      </c>
      <c r="C1234" t="s" s="185">
        <v>4918</v>
      </c>
    </row>
    <row r="1235">
      <c r="A1235" t="s" s="0">
        <v>174</v>
      </c>
      <c r="B1235" t="s" s="0">
        <v>4919</v>
      </c>
      <c r="C1235" t="s" s="185">
        <v>4920</v>
      </c>
    </row>
    <row r="1236">
      <c r="A1236" t="s" s="0">
        <v>174</v>
      </c>
      <c r="B1236" t="s" s="0">
        <v>4921</v>
      </c>
      <c r="C1236" t="s" s="185">
        <v>4922</v>
      </c>
    </row>
    <row r="1237">
      <c r="A1237" t="s" s="0">
        <v>174</v>
      </c>
      <c r="B1237" t="s" s="0">
        <v>4923</v>
      </c>
      <c r="C1237" t="s" s="185">
        <v>4924</v>
      </c>
    </row>
    <row r="1238">
      <c r="A1238" t="s" s="0">
        <v>174</v>
      </c>
      <c r="B1238" t="s" s="0">
        <v>4925</v>
      </c>
      <c r="C1238" t="s" s="185">
        <v>4926</v>
      </c>
    </row>
    <row r="1239">
      <c r="A1239" t="s" s="0">
        <v>174</v>
      </c>
      <c r="B1239" t="s" s="0">
        <v>4927</v>
      </c>
      <c r="C1239" t="s" s="185">
        <v>4928</v>
      </c>
    </row>
    <row r="1240">
      <c r="A1240" t="s" s="0">
        <v>174</v>
      </c>
      <c r="B1240" t="s" s="0">
        <v>4929</v>
      </c>
      <c r="C1240" t="s" s="185">
        <v>4930</v>
      </c>
    </row>
    <row r="1241">
      <c r="A1241" t="s" s="0">
        <v>174</v>
      </c>
      <c r="B1241" t="s" s="0">
        <v>4931</v>
      </c>
      <c r="C1241" t="s" s="185">
        <v>4932</v>
      </c>
    </row>
    <row r="1242">
      <c r="A1242" t="s" s="0">
        <v>174</v>
      </c>
      <c r="B1242" t="s" s="0">
        <v>4933</v>
      </c>
      <c r="C1242" t="s" s="185">
        <v>4934</v>
      </c>
    </row>
    <row r="1243">
      <c r="A1243" t="s" s="0">
        <v>175</v>
      </c>
      <c r="B1243" t="s" s="0">
        <v>4935</v>
      </c>
      <c r="C1243" t="s" s="185">
        <v>4091</v>
      </c>
    </row>
    <row r="1244">
      <c r="A1244" t="s" s="0">
        <v>175</v>
      </c>
      <c r="B1244" t="s" s="0">
        <v>4936</v>
      </c>
      <c r="C1244" t="s" s="185">
        <v>4905</v>
      </c>
    </row>
    <row r="1245">
      <c r="A1245" t="s" s="0">
        <v>175</v>
      </c>
      <c r="B1245" t="s" s="0">
        <v>4937</v>
      </c>
      <c r="C1245" t="s" s="185">
        <v>4093</v>
      </c>
    </row>
    <row r="1246">
      <c r="A1246" t="s" s="0">
        <v>175</v>
      </c>
      <c r="B1246" t="s" s="0">
        <v>4938</v>
      </c>
      <c r="C1246" t="s" s="185">
        <v>4908</v>
      </c>
    </row>
    <row r="1247">
      <c r="A1247" t="s" s="0">
        <v>175</v>
      </c>
      <c r="B1247" t="s" s="0">
        <v>4939</v>
      </c>
      <c r="C1247" t="s" s="185">
        <v>4910</v>
      </c>
    </row>
    <row r="1248">
      <c r="A1248" t="s" s="0">
        <v>175</v>
      </c>
      <c r="B1248" t="s" s="0">
        <v>4940</v>
      </c>
      <c r="C1248" t="s" s="185">
        <v>4095</v>
      </c>
    </row>
    <row r="1249">
      <c r="A1249" t="s" s="0">
        <v>175</v>
      </c>
      <c r="B1249" t="s" s="0">
        <v>4941</v>
      </c>
      <c r="C1249" t="s" s="185">
        <v>4097</v>
      </c>
    </row>
    <row r="1250">
      <c r="A1250" t="s" s="0">
        <v>175</v>
      </c>
      <c r="B1250" t="s" s="0">
        <v>4942</v>
      </c>
      <c r="C1250" t="s" s="185">
        <v>4914</v>
      </c>
    </row>
    <row r="1251">
      <c r="A1251" t="s" s="0">
        <v>175</v>
      </c>
      <c r="B1251" t="s" s="0">
        <v>4943</v>
      </c>
      <c r="C1251" t="s" s="185">
        <v>4916</v>
      </c>
    </row>
    <row r="1252">
      <c r="A1252" t="s" s="0">
        <v>175</v>
      </c>
      <c r="B1252" t="s" s="0">
        <v>4944</v>
      </c>
      <c r="C1252" t="s" s="185">
        <v>4918</v>
      </c>
    </row>
    <row r="1253">
      <c r="A1253" t="s" s="0">
        <v>175</v>
      </c>
      <c r="B1253" t="s" s="0">
        <v>4945</v>
      </c>
      <c r="C1253" t="s" s="185">
        <v>4920</v>
      </c>
    </row>
    <row r="1254">
      <c r="A1254" t="s" s="0">
        <v>175</v>
      </c>
      <c r="B1254" t="s" s="0">
        <v>4946</v>
      </c>
      <c r="C1254" t="s" s="185">
        <v>4922</v>
      </c>
    </row>
    <row r="1255">
      <c r="A1255" t="s" s="0">
        <v>175</v>
      </c>
      <c r="B1255" t="s" s="0">
        <v>4947</v>
      </c>
      <c r="C1255" t="s" s="185">
        <v>4924</v>
      </c>
    </row>
    <row r="1256">
      <c r="A1256" t="s" s="0">
        <v>175</v>
      </c>
      <c r="B1256" t="s" s="0">
        <v>4948</v>
      </c>
      <c r="C1256" t="s" s="185">
        <v>4926</v>
      </c>
    </row>
    <row r="1257">
      <c r="A1257" t="s" s="0">
        <v>175</v>
      </c>
      <c r="B1257" t="s" s="0">
        <v>4949</v>
      </c>
      <c r="C1257" t="s" s="185">
        <v>4928</v>
      </c>
    </row>
    <row r="1258">
      <c r="A1258" t="s" s="0">
        <v>175</v>
      </c>
      <c r="B1258" t="s" s="0">
        <v>4950</v>
      </c>
      <c r="C1258" t="s" s="185">
        <v>4930</v>
      </c>
    </row>
    <row r="1259">
      <c r="A1259" t="s" s="0">
        <v>175</v>
      </c>
      <c r="B1259" t="s" s="0">
        <v>4951</v>
      </c>
      <c r="C1259" t="s" s="185">
        <v>4932</v>
      </c>
    </row>
    <row r="1260">
      <c r="A1260" t="s" s="0">
        <v>175</v>
      </c>
      <c r="B1260" t="s" s="0">
        <v>4952</v>
      </c>
      <c r="C1260" t="s" s="185">
        <v>4934</v>
      </c>
    </row>
    <row r="1261">
      <c r="A1261" t="s" s="0">
        <v>174</v>
      </c>
      <c r="B1261" t="s" s="0">
        <v>4953</v>
      </c>
      <c r="C1261" t="s" s="185">
        <v>4103</v>
      </c>
    </row>
    <row r="1262">
      <c r="A1262" t="s" s="0">
        <v>174</v>
      </c>
      <c r="B1262" t="s" s="0">
        <v>4954</v>
      </c>
      <c r="C1262" t="s" s="185">
        <v>4955</v>
      </c>
    </row>
    <row r="1263">
      <c r="A1263" t="s" s="0">
        <v>174</v>
      </c>
      <c r="B1263" t="s" s="0">
        <v>4956</v>
      </c>
      <c r="C1263" t="s" s="185">
        <v>4957</v>
      </c>
    </row>
    <row r="1264">
      <c r="A1264" t="s" s="0">
        <v>174</v>
      </c>
      <c r="B1264" t="s" s="0">
        <v>4958</v>
      </c>
      <c r="C1264" t="s" s="185">
        <v>4959</v>
      </c>
    </row>
    <row r="1265">
      <c r="A1265" t="s" s="0">
        <v>174</v>
      </c>
      <c r="B1265" t="s" s="0">
        <v>4960</v>
      </c>
      <c r="C1265" t="s" s="185">
        <v>4961</v>
      </c>
    </row>
    <row r="1266">
      <c r="A1266" t="s" s="0">
        <v>174</v>
      </c>
      <c r="B1266" t="s" s="0">
        <v>4962</v>
      </c>
      <c r="C1266" t="s" s="185">
        <v>4963</v>
      </c>
    </row>
    <row r="1267">
      <c r="A1267" t="s" s="0">
        <v>174</v>
      </c>
      <c r="B1267" t="s" s="0">
        <v>4964</v>
      </c>
      <c r="C1267" t="s" s="185">
        <v>4965</v>
      </c>
    </row>
    <row r="1268">
      <c r="A1268" t="s" s="0">
        <v>174</v>
      </c>
      <c r="B1268" t="s" s="0">
        <v>4966</v>
      </c>
      <c r="C1268" t="s" s="185">
        <v>4967</v>
      </c>
    </row>
    <row r="1269">
      <c r="A1269" t="s" s="0">
        <v>174</v>
      </c>
      <c r="B1269" t="s" s="0">
        <v>4968</v>
      </c>
      <c r="C1269" t="s" s="185">
        <v>4969</v>
      </c>
    </row>
    <row r="1270">
      <c r="A1270" t="s" s="0">
        <v>174</v>
      </c>
      <c r="B1270" t="s" s="0">
        <v>4970</v>
      </c>
      <c r="C1270" t="s" s="185">
        <v>4971</v>
      </c>
    </row>
    <row r="1271">
      <c r="A1271" t="s" s="0">
        <v>174</v>
      </c>
      <c r="B1271" t="s" s="0">
        <v>4972</v>
      </c>
      <c r="C1271" t="s" s="185">
        <v>4973</v>
      </c>
    </row>
    <row r="1272">
      <c r="A1272" t="s" s="0">
        <v>174</v>
      </c>
      <c r="B1272" t="s" s="0">
        <v>4974</v>
      </c>
      <c r="C1272" t="s" s="185">
        <v>4975</v>
      </c>
    </row>
    <row r="1273">
      <c r="A1273" t="s" s="0">
        <v>174</v>
      </c>
      <c r="B1273" t="s" s="0">
        <v>4976</v>
      </c>
      <c r="C1273" t="s" s="185">
        <v>4977</v>
      </c>
    </row>
    <row r="1274">
      <c r="A1274" t="s" s="0">
        <v>174</v>
      </c>
      <c r="B1274" t="s" s="0">
        <v>4978</v>
      </c>
      <c r="C1274" t="s" s="185">
        <v>4979</v>
      </c>
    </row>
    <row r="1275">
      <c r="A1275" t="s" s="0">
        <v>174</v>
      </c>
      <c r="B1275" t="s" s="0">
        <v>4980</v>
      </c>
      <c r="C1275" t="s" s="185">
        <v>4981</v>
      </c>
    </row>
    <row r="1276">
      <c r="A1276" t="s" s="0">
        <v>174</v>
      </c>
      <c r="B1276" t="s" s="0">
        <v>4982</v>
      </c>
      <c r="C1276" t="s" s="185">
        <v>4983</v>
      </c>
    </row>
    <row r="1277">
      <c r="A1277" t="s" s="0">
        <v>174</v>
      </c>
      <c r="B1277" t="s" s="0">
        <v>4984</v>
      </c>
      <c r="C1277" t="s" s="185">
        <v>4985</v>
      </c>
    </row>
    <row r="1278">
      <c r="A1278" t="s" s="0">
        <v>174</v>
      </c>
      <c r="B1278" t="s" s="0">
        <v>4986</v>
      </c>
      <c r="C1278" t="s" s="185">
        <v>4105</v>
      </c>
    </row>
    <row r="1279">
      <c r="A1279" t="s" s="0">
        <v>175</v>
      </c>
      <c r="B1279" t="s" s="0">
        <v>4987</v>
      </c>
      <c r="C1279" t="s" s="185">
        <v>4103</v>
      </c>
    </row>
    <row r="1280">
      <c r="A1280" t="s" s="0">
        <v>175</v>
      </c>
      <c r="B1280" t="s" s="0">
        <v>4988</v>
      </c>
      <c r="C1280" t="s" s="185">
        <v>4955</v>
      </c>
    </row>
    <row r="1281">
      <c r="A1281" t="s" s="0">
        <v>175</v>
      </c>
      <c r="B1281" t="s" s="0">
        <v>4989</v>
      </c>
      <c r="C1281" t="s" s="185">
        <v>4957</v>
      </c>
    </row>
    <row r="1282">
      <c r="A1282" t="s" s="0">
        <v>175</v>
      </c>
      <c r="B1282" t="s" s="0">
        <v>4990</v>
      </c>
      <c r="C1282" t="s" s="185">
        <v>4959</v>
      </c>
    </row>
    <row r="1283">
      <c r="A1283" t="s" s="0">
        <v>175</v>
      </c>
      <c r="B1283" t="s" s="0">
        <v>4991</v>
      </c>
      <c r="C1283" t="s" s="185">
        <v>4961</v>
      </c>
    </row>
    <row r="1284">
      <c r="A1284" t="s" s="0">
        <v>175</v>
      </c>
      <c r="B1284" t="s" s="0">
        <v>4992</v>
      </c>
      <c r="C1284" t="s" s="185">
        <v>4963</v>
      </c>
    </row>
    <row r="1285">
      <c r="A1285" t="s" s="0">
        <v>175</v>
      </c>
      <c r="B1285" t="s" s="0">
        <v>4993</v>
      </c>
      <c r="C1285" t="s" s="185">
        <v>4965</v>
      </c>
    </row>
    <row r="1286">
      <c r="A1286" t="s" s="0">
        <v>175</v>
      </c>
      <c r="B1286" t="s" s="0">
        <v>4994</v>
      </c>
      <c r="C1286" t="s" s="185">
        <v>4967</v>
      </c>
    </row>
    <row r="1287">
      <c r="A1287" t="s" s="0">
        <v>175</v>
      </c>
      <c r="B1287" t="s" s="0">
        <v>4995</v>
      </c>
      <c r="C1287" t="s" s="185">
        <v>4969</v>
      </c>
    </row>
    <row r="1288">
      <c r="A1288" t="s" s="0">
        <v>175</v>
      </c>
      <c r="B1288" t="s" s="0">
        <v>4996</v>
      </c>
      <c r="C1288" t="s" s="185">
        <v>4971</v>
      </c>
    </row>
    <row r="1289">
      <c r="A1289" t="s" s="0">
        <v>175</v>
      </c>
      <c r="B1289" t="s" s="0">
        <v>4997</v>
      </c>
      <c r="C1289" t="s" s="185">
        <v>4973</v>
      </c>
    </row>
    <row r="1290">
      <c r="A1290" t="s" s="0">
        <v>175</v>
      </c>
      <c r="B1290" t="s" s="0">
        <v>4998</v>
      </c>
      <c r="C1290" t="s" s="185">
        <v>4975</v>
      </c>
    </row>
    <row r="1291">
      <c r="A1291" t="s" s="0">
        <v>175</v>
      </c>
      <c r="B1291" t="s" s="0">
        <v>4999</v>
      </c>
      <c r="C1291" t="s" s="185">
        <v>4977</v>
      </c>
    </row>
    <row r="1292">
      <c r="A1292" t="s" s="0">
        <v>175</v>
      </c>
      <c r="B1292" t="s" s="0">
        <v>5000</v>
      </c>
      <c r="C1292" t="s" s="185">
        <v>4979</v>
      </c>
    </row>
    <row r="1293">
      <c r="A1293" t="s" s="0">
        <v>175</v>
      </c>
      <c r="B1293" t="s" s="0">
        <v>5001</v>
      </c>
      <c r="C1293" t="s" s="185">
        <v>4981</v>
      </c>
    </row>
    <row r="1294">
      <c r="A1294" t="s" s="0">
        <v>175</v>
      </c>
      <c r="B1294" t="s" s="0">
        <v>5002</v>
      </c>
      <c r="C1294" t="s" s="185">
        <v>4983</v>
      </c>
    </row>
    <row r="1295">
      <c r="A1295" t="s" s="0">
        <v>175</v>
      </c>
      <c r="B1295" t="s" s="0">
        <v>5003</v>
      </c>
      <c r="C1295" t="s" s="185">
        <v>4985</v>
      </c>
    </row>
    <row r="1296">
      <c r="A1296" t="s" s="0">
        <v>175</v>
      </c>
      <c r="B1296" t="s" s="0">
        <v>5004</v>
      </c>
      <c r="C1296" t="s" s="185">
        <v>4105</v>
      </c>
    </row>
    <row r="1297">
      <c r="A1297" t="s" s="0">
        <v>174</v>
      </c>
      <c r="B1297" t="s" s="0">
        <v>5005</v>
      </c>
      <c r="C1297" t="s" s="185">
        <v>4109</v>
      </c>
    </row>
    <row r="1298">
      <c r="A1298" t="s" s="0">
        <v>174</v>
      </c>
      <c r="B1298" t="s" s="0">
        <v>5006</v>
      </c>
      <c r="C1298" t="s" s="185">
        <v>5007</v>
      </c>
    </row>
    <row r="1299">
      <c r="A1299" t="s" s="0">
        <v>174</v>
      </c>
      <c r="B1299" t="s" s="0">
        <v>5008</v>
      </c>
      <c r="C1299" t="s" s="185">
        <v>5009</v>
      </c>
    </row>
    <row r="1300">
      <c r="A1300" t="s" s="0">
        <v>174</v>
      </c>
      <c r="B1300" t="s" s="0">
        <v>5010</v>
      </c>
      <c r="C1300" t="s" s="185">
        <v>5011</v>
      </c>
    </row>
    <row r="1301">
      <c r="A1301" t="s" s="0">
        <v>174</v>
      </c>
      <c r="B1301" t="s" s="0">
        <v>5012</v>
      </c>
      <c r="C1301" t="s" s="185">
        <v>5013</v>
      </c>
    </row>
    <row r="1302">
      <c r="A1302" t="s" s="0">
        <v>174</v>
      </c>
      <c r="B1302" t="s" s="0">
        <v>5014</v>
      </c>
      <c r="C1302" t="s" s="185">
        <v>5015</v>
      </c>
    </row>
    <row r="1303">
      <c r="A1303" t="s" s="0">
        <v>174</v>
      </c>
      <c r="B1303" t="s" s="0">
        <v>5016</v>
      </c>
      <c r="C1303" t="s" s="185">
        <v>5017</v>
      </c>
    </row>
    <row r="1304">
      <c r="A1304" t="s" s="0">
        <v>174</v>
      </c>
      <c r="B1304" t="s" s="0">
        <v>5018</v>
      </c>
      <c r="C1304" t="s" s="185">
        <v>5019</v>
      </c>
    </row>
    <row r="1305">
      <c r="A1305" t="s" s="0">
        <v>174</v>
      </c>
      <c r="B1305" t="s" s="0">
        <v>5020</v>
      </c>
      <c r="C1305" t="s" s="185">
        <v>5021</v>
      </c>
    </row>
    <row r="1306">
      <c r="A1306" t="s" s="0">
        <v>174</v>
      </c>
      <c r="B1306" t="s" s="0">
        <v>5022</v>
      </c>
      <c r="C1306" t="s" s="185">
        <v>5023</v>
      </c>
    </row>
    <row r="1307">
      <c r="A1307" t="s" s="0">
        <v>174</v>
      </c>
      <c r="B1307" t="s" s="0">
        <v>5024</v>
      </c>
      <c r="C1307" t="s" s="185">
        <v>5025</v>
      </c>
    </row>
    <row r="1308">
      <c r="A1308" t="s" s="0">
        <v>174</v>
      </c>
      <c r="B1308" t="s" s="0">
        <v>5026</v>
      </c>
      <c r="C1308" t="s" s="185">
        <v>5027</v>
      </c>
    </row>
    <row r="1309">
      <c r="A1309" t="s" s="0">
        <v>174</v>
      </c>
      <c r="B1309" t="s" s="0">
        <v>5028</v>
      </c>
      <c r="C1309" t="s" s="185">
        <v>5029</v>
      </c>
    </row>
    <row r="1310">
      <c r="A1310" t="s" s="0">
        <v>174</v>
      </c>
      <c r="B1310" t="s" s="0">
        <v>5030</v>
      </c>
      <c r="C1310" t="s" s="185">
        <v>5031</v>
      </c>
    </row>
    <row r="1311">
      <c r="A1311" t="s" s="0">
        <v>174</v>
      </c>
      <c r="B1311" t="s" s="0">
        <v>5032</v>
      </c>
      <c r="C1311" t="s" s="185">
        <v>5033</v>
      </c>
    </row>
    <row r="1312">
      <c r="A1312" t="s" s="0">
        <v>174</v>
      </c>
      <c r="B1312" t="s" s="0">
        <v>5034</v>
      </c>
      <c r="C1312" t="s" s="185">
        <v>5035</v>
      </c>
    </row>
    <row r="1313">
      <c r="A1313" t="s" s="0">
        <v>174</v>
      </c>
      <c r="B1313" t="s" s="0">
        <v>5036</v>
      </c>
      <c r="C1313" t="s" s="185">
        <v>5037</v>
      </c>
    </row>
    <row r="1314">
      <c r="A1314" t="s" s="0">
        <v>174</v>
      </c>
      <c r="B1314" t="s" s="0">
        <v>5038</v>
      </c>
      <c r="C1314" t="s" s="185">
        <v>4111</v>
      </c>
    </row>
    <row r="1315">
      <c r="A1315" t="s" s="0">
        <v>175</v>
      </c>
      <c r="B1315" t="s" s="0">
        <v>5039</v>
      </c>
      <c r="C1315" t="s" s="185">
        <v>4109</v>
      </c>
    </row>
    <row r="1316">
      <c r="A1316" t="s" s="0">
        <v>175</v>
      </c>
      <c r="B1316" t="s" s="0">
        <v>5040</v>
      </c>
      <c r="C1316" t="s" s="185">
        <v>5007</v>
      </c>
    </row>
    <row r="1317">
      <c r="A1317" t="s" s="0">
        <v>175</v>
      </c>
      <c r="B1317" t="s" s="0">
        <v>5041</v>
      </c>
      <c r="C1317" t="s" s="185">
        <v>5009</v>
      </c>
    </row>
    <row r="1318">
      <c r="A1318" t="s" s="0">
        <v>175</v>
      </c>
      <c r="B1318" t="s" s="0">
        <v>5042</v>
      </c>
      <c r="C1318" t="s" s="185">
        <v>5011</v>
      </c>
    </row>
    <row r="1319">
      <c r="A1319" t="s" s="0">
        <v>175</v>
      </c>
      <c r="B1319" t="s" s="0">
        <v>5043</v>
      </c>
      <c r="C1319" t="s" s="185">
        <v>5013</v>
      </c>
    </row>
    <row r="1320">
      <c r="A1320" t="s" s="0">
        <v>175</v>
      </c>
      <c r="B1320" t="s" s="0">
        <v>5044</v>
      </c>
      <c r="C1320" t="s" s="185">
        <v>5015</v>
      </c>
    </row>
    <row r="1321">
      <c r="A1321" t="s" s="0">
        <v>175</v>
      </c>
      <c r="B1321" t="s" s="0">
        <v>5045</v>
      </c>
      <c r="C1321" t="s" s="185">
        <v>5017</v>
      </c>
    </row>
    <row r="1322">
      <c r="A1322" t="s" s="0">
        <v>175</v>
      </c>
      <c r="B1322" t="s" s="0">
        <v>5046</v>
      </c>
      <c r="C1322" t="s" s="185">
        <v>5019</v>
      </c>
    </row>
    <row r="1323">
      <c r="A1323" t="s" s="0">
        <v>175</v>
      </c>
      <c r="B1323" t="s" s="0">
        <v>5047</v>
      </c>
      <c r="C1323" t="s" s="185">
        <v>5021</v>
      </c>
    </row>
    <row r="1324">
      <c r="A1324" t="s" s="0">
        <v>175</v>
      </c>
      <c r="B1324" t="s" s="0">
        <v>5048</v>
      </c>
      <c r="C1324" t="s" s="185">
        <v>5023</v>
      </c>
    </row>
    <row r="1325">
      <c r="A1325" t="s" s="0">
        <v>175</v>
      </c>
      <c r="B1325" t="s" s="0">
        <v>5049</v>
      </c>
      <c r="C1325" t="s" s="185">
        <v>5025</v>
      </c>
    </row>
    <row r="1326">
      <c r="A1326" t="s" s="0">
        <v>175</v>
      </c>
      <c r="B1326" t="s" s="0">
        <v>5050</v>
      </c>
      <c r="C1326" t="s" s="185">
        <v>5027</v>
      </c>
    </row>
    <row r="1327">
      <c r="A1327" t="s" s="0">
        <v>175</v>
      </c>
      <c r="B1327" t="s" s="0">
        <v>5051</v>
      </c>
      <c r="C1327" t="s" s="185">
        <v>5029</v>
      </c>
    </row>
    <row r="1328">
      <c r="A1328" t="s" s="0">
        <v>175</v>
      </c>
      <c r="B1328" t="s" s="0">
        <v>5052</v>
      </c>
      <c r="C1328" t="s" s="185">
        <v>5031</v>
      </c>
    </row>
    <row r="1329">
      <c r="A1329" t="s" s="0">
        <v>175</v>
      </c>
      <c r="B1329" t="s" s="0">
        <v>5053</v>
      </c>
      <c r="C1329" t="s" s="185">
        <v>5033</v>
      </c>
    </row>
    <row r="1330">
      <c r="A1330" t="s" s="0">
        <v>175</v>
      </c>
      <c r="B1330" t="s" s="0">
        <v>5054</v>
      </c>
      <c r="C1330" t="s" s="185">
        <v>5035</v>
      </c>
    </row>
    <row r="1331">
      <c r="A1331" t="s" s="0">
        <v>175</v>
      </c>
      <c r="B1331" t="s" s="0">
        <v>5055</v>
      </c>
      <c r="C1331" t="s" s="185">
        <v>5037</v>
      </c>
    </row>
    <row r="1332">
      <c r="A1332" t="s" s="0">
        <v>175</v>
      </c>
      <c r="B1332" t="s" s="0">
        <v>5056</v>
      </c>
      <c r="C1332" t="s" s="185">
        <v>4111</v>
      </c>
    </row>
    <row r="1333">
      <c r="A1333" t="s" s="0">
        <v>174</v>
      </c>
      <c r="B1333" t="s" s="0">
        <v>5057</v>
      </c>
      <c r="C1333" t="s" s="185">
        <v>4115</v>
      </c>
    </row>
    <row r="1334">
      <c r="A1334" t="s" s="0">
        <v>174</v>
      </c>
      <c r="B1334" t="s" s="0">
        <v>5058</v>
      </c>
      <c r="C1334" t="s" s="185">
        <v>4117</v>
      </c>
    </row>
    <row r="1335">
      <c r="A1335" t="s" s="0">
        <v>174</v>
      </c>
      <c r="B1335" t="s" s="0">
        <v>5059</v>
      </c>
      <c r="C1335" t="s" s="185">
        <v>4119</v>
      </c>
    </row>
    <row r="1336">
      <c r="A1336" t="s" s="0">
        <v>174</v>
      </c>
      <c r="B1336" t="s" s="0">
        <v>5060</v>
      </c>
      <c r="C1336" t="s" s="185">
        <v>4121</v>
      </c>
    </row>
    <row r="1337">
      <c r="A1337" t="s" s="0">
        <v>174</v>
      </c>
      <c r="B1337" t="s" s="0">
        <v>5061</v>
      </c>
      <c r="C1337" t="s" s="185">
        <v>4123</v>
      </c>
    </row>
    <row r="1338">
      <c r="A1338" t="s" s="0">
        <v>174</v>
      </c>
      <c r="B1338" t="s" s="0">
        <v>5062</v>
      </c>
      <c r="C1338" t="s" s="185">
        <v>4125</v>
      </c>
    </row>
    <row r="1339">
      <c r="A1339" t="s" s="0">
        <v>174</v>
      </c>
      <c r="B1339" t="s" s="0">
        <v>5063</v>
      </c>
      <c r="C1339" t="s" s="185">
        <v>4127</v>
      </c>
    </row>
    <row r="1340">
      <c r="A1340" t="s" s="0">
        <v>174</v>
      </c>
      <c r="B1340" t="s" s="0">
        <v>5064</v>
      </c>
      <c r="C1340" t="s" s="185">
        <v>4129</v>
      </c>
    </row>
    <row r="1341">
      <c r="A1341" t="s" s="0">
        <v>174</v>
      </c>
      <c r="B1341" t="s" s="0">
        <v>5065</v>
      </c>
      <c r="C1341" t="s" s="185">
        <v>5066</v>
      </c>
    </row>
    <row r="1342">
      <c r="A1342" t="s" s="0">
        <v>174</v>
      </c>
      <c r="B1342" t="s" s="0">
        <v>5067</v>
      </c>
      <c r="C1342" t="s" s="185">
        <v>4131</v>
      </c>
    </row>
    <row r="1343">
      <c r="A1343" t="s" s="0">
        <v>174</v>
      </c>
      <c r="B1343" t="s" s="0">
        <v>5068</v>
      </c>
      <c r="C1343" t="s" s="185">
        <v>5069</v>
      </c>
    </row>
    <row r="1344">
      <c r="A1344" t="s" s="0">
        <v>174</v>
      </c>
      <c r="B1344" t="s" s="0">
        <v>5070</v>
      </c>
      <c r="C1344" t="s" s="185">
        <v>5071</v>
      </c>
    </row>
    <row r="1345">
      <c r="A1345" t="s" s="0">
        <v>174</v>
      </c>
      <c r="B1345" t="s" s="0">
        <v>5072</v>
      </c>
      <c r="C1345" t="s" s="185">
        <v>5073</v>
      </c>
    </row>
    <row r="1346">
      <c r="A1346" t="s" s="0">
        <v>174</v>
      </c>
      <c r="B1346" t="s" s="0">
        <v>5074</v>
      </c>
      <c r="C1346" t="s" s="185">
        <v>5075</v>
      </c>
    </row>
    <row r="1347">
      <c r="A1347" t="s" s="0">
        <v>174</v>
      </c>
      <c r="B1347" t="s" s="0">
        <v>5076</v>
      </c>
      <c r="C1347" t="s" s="185">
        <v>5077</v>
      </c>
    </row>
    <row r="1348">
      <c r="A1348" t="s" s="0">
        <v>174</v>
      </c>
      <c r="B1348" t="s" s="0">
        <v>5078</v>
      </c>
      <c r="C1348" t="s" s="185">
        <v>5079</v>
      </c>
    </row>
    <row r="1349">
      <c r="A1349" t="s" s="0">
        <v>174</v>
      </c>
      <c r="B1349" t="s" s="0">
        <v>5080</v>
      </c>
      <c r="C1349" t="s" s="185">
        <v>4133</v>
      </c>
    </row>
    <row r="1350">
      <c r="A1350" t="s" s="0">
        <v>174</v>
      </c>
      <c r="B1350" t="s" s="0">
        <v>5081</v>
      </c>
      <c r="C1350" t="s" s="185">
        <v>4135</v>
      </c>
    </row>
    <row r="1351">
      <c r="A1351" t="s" s="0">
        <v>175</v>
      </c>
      <c r="B1351" t="s" s="0">
        <v>5082</v>
      </c>
      <c r="C1351" t="s" s="185">
        <v>4115</v>
      </c>
    </row>
    <row r="1352">
      <c r="A1352" t="s" s="0">
        <v>175</v>
      </c>
      <c r="B1352" t="s" s="0">
        <v>5083</v>
      </c>
      <c r="C1352" t="s" s="185">
        <v>4117</v>
      </c>
    </row>
    <row r="1353">
      <c r="A1353" t="s" s="0">
        <v>175</v>
      </c>
      <c r="B1353" t="s" s="0">
        <v>5084</v>
      </c>
      <c r="C1353" t="s" s="185">
        <v>4119</v>
      </c>
    </row>
    <row r="1354">
      <c r="A1354" t="s" s="0">
        <v>175</v>
      </c>
      <c r="B1354" t="s" s="0">
        <v>5085</v>
      </c>
      <c r="C1354" t="s" s="185">
        <v>4121</v>
      </c>
    </row>
    <row r="1355">
      <c r="A1355" t="s" s="0">
        <v>175</v>
      </c>
      <c r="B1355" t="s" s="0">
        <v>5086</v>
      </c>
      <c r="C1355" t="s" s="185">
        <v>4123</v>
      </c>
    </row>
    <row r="1356">
      <c r="A1356" t="s" s="0">
        <v>175</v>
      </c>
      <c r="B1356" t="s" s="0">
        <v>5087</v>
      </c>
      <c r="C1356" t="s" s="185">
        <v>4125</v>
      </c>
    </row>
    <row r="1357">
      <c r="A1357" t="s" s="0">
        <v>175</v>
      </c>
      <c r="B1357" t="s" s="0">
        <v>5088</v>
      </c>
      <c r="C1357" t="s" s="185">
        <v>4127</v>
      </c>
    </row>
    <row r="1358">
      <c r="A1358" t="s" s="0">
        <v>175</v>
      </c>
      <c r="B1358" t="s" s="0">
        <v>5089</v>
      </c>
      <c r="C1358" t="s" s="185">
        <v>4129</v>
      </c>
    </row>
    <row r="1359">
      <c r="A1359" t="s" s="0">
        <v>175</v>
      </c>
      <c r="B1359" t="s" s="0">
        <v>5090</v>
      </c>
      <c r="C1359" t="s" s="185">
        <v>5066</v>
      </c>
    </row>
    <row r="1360">
      <c r="A1360" t="s" s="0">
        <v>175</v>
      </c>
      <c r="B1360" t="s" s="0">
        <v>5091</v>
      </c>
      <c r="C1360" t="s" s="185">
        <v>4131</v>
      </c>
    </row>
    <row r="1361">
      <c r="A1361" t="s" s="0">
        <v>175</v>
      </c>
      <c r="B1361" t="s" s="0">
        <v>5092</v>
      </c>
      <c r="C1361" t="s" s="185">
        <v>5069</v>
      </c>
    </row>
    <row r="1362">
      <c r="A1362" t="s" s="0">
        <v>175</v>
      </c>
      <c r="B1362" t="s" s="0">
        <v>5093</v>
      </c>
      <c r="C1362" t="s" s="185">
        <v>5071</v>
      </c>
    </row>
    <row r="1363">
      <c r="A1363" t="s" s="0">
        <v>175</v>
      </c>
      <c r="B1363" t="s" s="0">
        <v>5094</v>
      </c>
      <c r="C1363" t="s" s="185">
        <v>5073</v>
      </c>
    </row>
    <row r="1364">
      <c r="A1364" t="s" s="0">
        <v>175</v>
      </c>
      <c r="B1364" t="s" s="0">
        <v>5095</v>
      </c>
      <c r="C1364" t="s" s="185">
        <v>5075</v>
      </c>
    </row>
    <row r="1365">
      <c r="A1365" t="s" s="0">
        <v>175</v>
      </c>
      <c r="B1365" t="s" s="0">
        <v>5096</v>
      </c>
      <c r="C1365" t="s" s="185">
        <v>5077</v>
      </c>
    </row>
    <row r="1366">
      <c r="A1366" t="s" s="0">
        <v>175</v>
      </c>
      <c r="B1366" t="s" s="0">
        <v>5097</v>
      </c>
      <c r="C1366" t="s" s="185">
        <v>5079</v>
      </c>
    </row>
    <row r="1367">
      <c r="A1367" t="s" s="0">
        <v>175</v>
      </c>
      <c r="B1367" t="s" s="0">
        <v>5098</v>
      </c>
      <c r="C1367" t="s" s="185">
        <v>4133</v>
      </c>
    </row>
    <row r="1368">
      <c r="A1368" t="s" s="0">
        <v>175</v>
      </c>
      <c r="B1368" t="s" s="0">
        <v>5099</v>
      </c>
      <c r="C1368" t="s" s="185">
        <v>4135</v>
      </c>
    </row>
    <row r="1369">
      <c r="A1369" t="s" s="0">
        <v>174</v>
      </c>
      <c r="B1369" t="s" s="0">
        <v>5100</v>
      </c>
      <c r="C1369" t="s" s="185">
        <v>4202</v>
      </c>
    </row>
    <row r="1370">
      <c r="A1370" t="s" s="0">
        <v>174</v>
      </c>
      <c r="B1370" t="s" s="0">
        <v>5101</v>
      </c>
      <c r="C1370" t="s" s="185">
        <v>4206</v>
      </c>
    </row>
    <row r="1371">
      <c r="A1371" t="s" s="0">
        <v>174</v>
      </c>
      <c r="B1371" t="s" s="0">
        <v>5102</v>
      </c>
      <c r="C1371" t="s" s="185">
        <v>4210</v>
      </c>
    </row>
    <row r="1372">
      <c r="A1372" t="s" s="0">
        <v>174</v>
      </c>
      <c r="B1372" t="s" s="0">
        <v>5103</v>
      </c>
      <c r="C1372" t="s" s="185">
        <v>4236</v>
      </c>
    </row>
    <row r="1373">
      <c r="A1373" t="s" s="0">
        <v>175</v>
      </c>
      <c r="B1373" t="s" s="0">
        <v>5104</v>
      </c>
      <c r="C1373" t="s" s="185">
        <v>4202</v>
      </c>
    </row>
    <row r="1374">
      <c r="A1374" t="s" s="0">
        <v>175</v>
      </c>
      <c r="B1374" t="s" s="0">
        <v>5105</v>
      </c>
      <c r="C1374" t="s" s="185">
        <v>4206</v>
      </c>
    </row>
    <row r="1375">
      <c r="A1375" t="s" s="0">
        <v>175</v>
      </c>
      <c r="B1375" t="s" s="0">
        <v>5106</v>
      </c>
      <c r="C1375" t="s" s="185">
        <v>4210</v>
      </c>
    </row>
    <row r="1376">
      <c r="A1376" t="s" s="0">
        <v>175</v>
      </c>
      <c r="B1376" t="s" s="0">
        <v>5107</v>
      </c>
      <c r="C1376" t="s" s="185">
        <v>4236</v>
      </c>
    </row>
    <row r="1377">
      <c r="A1377" t="s" s="0">
        <v>174</v>
      </c>
      <c r="B1377" t="s" s="0">
        <v>5108</v>
      </c>
      <c r="C1377" t="s" s="185">
        <v>4256</v>
      </c>
    </row>
    <row r="1378">
      <c r="A1378" t="s" s="0">
        <v>174</v>
      </c>
      <c r="B1378" t="s" s="0">
        <v>5109</v>
      </c>
      <c r="C1378" t="s" s="185">
        <v>4290</v>
      </c>
    </row>
    <row r="1379">
      <c r="A1379" t="s" s="0">
        <v>175</v>
      </c>
      <c r="B1379" t="s" s="0">
        <v>5110</v>
      </c>
      <c r="C1379" t="s" s="185">
        <v>4256</v>
      </c>
    </row>
    <row r="1380">
      <c r="A1380" t="s" s="0">
        <v>175</v>
      </c>
      <c r="B1380" t="s" s="0">
        <v>5111</v>
      </c>
      <c r="C1380" t="s" s="185">
        <v>4290</v>
      </c>
    </row>
    <row r="1381">
      <c r="A1381" t="s" s="0">
        <v>174</v>
      </c>
      <c r="B1381" t="s" s="0">
        <v>5112</v>
      </c>
      <c r="C1381" t="s" s="185">
        <v>5113</v>
      </c>
    </row>
    <row r="1382">
      <c r="A1382" t="s" s="0">
        <v>174</v>
      </c>
      <c r="B1382" t="s" s="0">
        <v>5114</v>
      </c>
      <c r="C1382" t="s" s="185">
        <v>5115</v>
      </c>
    </row>
    <row r="1383">
      <c r="A1383" t="s" s="0">
        <v>174</v>
      </c>
      <c r="B1383" t="s" s="0">
        <v>5116</v>
      </c>
      <c r="C1383" t="s" s="185">
        <v>5117</v>
      </c>
    </row>
    <row r="1384">
      <c r="A1384" t="s" s="0">
        <v>175</v>
      </c>
      <c r="B1384" t="s" s="0">
        <v>5118</v>
      </c>
      <c r="C1384" t="s" s="185">
        <v>5113</v>
      </c>
    </row>
    <row r="1385">
      <c r="A1385" t="s" s="0">
        <v>175</v>
      </c>
      <c r="B1385" t="s" s="0">
        <v>5119</v>
      </c>
      <c r="C1385" t="s" s="185">
        <v>5115</v>
      </c>
    </row>
    <row r="1386">
      <c r="A1386" t="s" s="0">
        <v>175</v>
      </c>
      <c r="B1386" t="s" s="0">
        <v>5120</v>
      </c>
      <c r="C1386" t="s" s="185">
        <v>5117</v>
      </c>
    </row>
    <row r="1387">
      <c r="A1387" t="s" s="0">
        <v>174</v>
      </c>
      <c r="B1387" t="s" s="0">
        <v>5121</v>
      </c>
      <c r="C1387" t="s" s="185">
        <v>5122</v>
      </c>
    </row>
    <row r="1388">
      <c r="A1388" t="s" s="0">
        <v>174</v>
      </c>
      <c r="B1388" t="s" s="0">
        <v>5123</v>
      </c>
      <c r="C1388" t="s" s="185">
        <v>5124</v>
      </c>
    </row>
    <row r="1389">
      <c r="A1389" t="s" s="0">
        <v>174</v>
      </c>
      <c r="B1389" t="s" s="0">
        <v>5125</v>
      </c>
      <c r="C1389" t="s" s="185">
        <v>5126</v>
      </c>
    </row>
    <row r="1390">
      <c r="A1390" t="s" s="0">
        <v>175</v>
      </c>
      <c r="B1390" t="s" s="0">
        <v>5127</v>
      </c>
      <c r="C1390" t="s" s="185">
        <v>5122</v>
      </c>
    </row>
    <row r="1391">
      <c r="A1391" t="s" s="0">
        <v>175</v>
      </c>
      <c r="B1391" t="s" s="0">
        <v>5128</v>
      </c>
      <c r="C1391" t="s" s="185">
        <v>5124</v>
      </c>
    </row>
    <row r="1392">
      <c r="A1392" t="s" s="0">
        <v>175</v>
      </c>
      <c r="B1392" t="s" s="0">
        <v>5129</v>
      </c>
      <c r="C1392" t="s" s="185">
        <v>5126</v>
      </c>
    </row>
    <row r="1393">
      <c r="A1393" t="s" s="0">
        <v>174</v>
      </c>
      <c r="B1393" t="s" s="0">
        <v>5130</v>
      </c>
      <c r="C1393" t="s" s="185">
        <v>4148</v>
      </c>
    </row>
    <row r="1394">
      <c r="A1394" t="s" s="0">
        <v>174</v>
      </c>
      <c r="B1394" t="s" s="0">
        <v>5131</v>
      </c>
      <c r="C1394" t="s" s="185">
        <v>4182</v>
      </c>
    </row>
    <row r="1395">
      <c r="A1395" t="s" s="0">
        <v>175</v>
      </c>
      <c r="B1395" t="s" s="0">
        <v>5132</v>
      </c>
      <c r="C1395" t="s" s="185">
        <v>4148</v>
      </c>
    </row>
    <row r="1396">
      <c r="A1396" t="s" s="0">
        <v>175</v>
      </c>
      <c r="B1396" t="s" s="0">
        <v>5133</v>
      </c>
      <c r="C1396" t="s" s="185">
        <v>4182</v>
      </c>
    </row>
    <row r="1397">
      <c r="A1397" t="s" s="0">
        <v>174</v>
      </c>
      <c r="B1397" t="s" s="0">
        <v>5134</v>
      </c>
      <c r="C1397" t="s" s="185">
        <v>5135</v>
      </c>
    </row>
    <row r="1398">
      <c r="A1398" t="s" s="0">
        <v>174</v>
      </c>
      <c r="B1398" t="s" s="0">
        <v>5136</v>
      </c>
      <c r="C1398" t="s" s="185">
        <v>5137</v>
      </c>
    </row>
    <row r="1399">
      <c r="A1399" t="s" s="0">
        <v>174</v>
      </c>
      <c r="B1399" t="s" s="0">
        <v>5138</v>
      </c>
      <c r="C1399" t="s" s="185">
        <v>5139</v>
      </c>
    </row>
    <row r="1400">
      <c r="A1400" t="s" s="0">
        <v>174</v>
      </c>
      <c r="B1400" t="s" s="0">
        <v>5140</v>
      </c>
      <c r="C1400" t="s" s="185">
        <v>5141</v>
      </c>
    </row>
    <row r="1401">
      <c r="A1401" t="s" s="0">
        <v>174</v>
      </c>
      <c r="B1401" t="s" s="0">
        <v>5142</v>
      </c>
      <c r="C1401" t="s" s="185">
        <v>5143</v>
      </c>
    </row>
    <row r="1402">
      <c r="A1402" t="s" s="0">
        <v>174</v>
      </c>
      <c r="B1402" t="s" s="0">
        <v>5144</v>
      </c>
      <c r="C1402" t="s" s="185">
        <v>5145</v>
      </c>
    </row>
    <row r="1403">
      <c r="A1403" t="s" s="0">
        <v>174</v>
      </c>
      <c r="B1403" t="s" s="0">
        <v>5146</v>
      </c>
      <c r="C1403" t="s" s="185">
        <v>5147</v>
      </c>
    </row>
    <row r="1404">
      <c r="A1404" t="s" s="0">
        <v>174</v>
      </c>
      <c r="B1404" t="s" s="0">
        <v>5148</v>
      </c>
      <c r="C1404" t="s" s="185">
        <v>5149</v>
      </c>
    </row>
    <row r="1405">
      <c r="A1405" t="s" s="0">
        <v>174</v>
      </c>
      <c r="B1405" t="s" s="0">
        <v>5150</v>
      </c>
      <c r="C1405" t="s" s="185">
        <v>5151</v>
      </c>
    </row>
    <row r="1406">
      <c r="A1406" t="s" s="0">
        <v>174</v>
      </c>
      <c r="B1406" t="s" s="0">
        <v>5152</v>
      </c>
      <c r="C1406" t="s" s="185">
        <v>5153</v>
      </c>
    </row>
    <row r="1407">
      <c r="A1407" t="s" s="0">
        <v>174</v>
      </c>
      <c r="B1407" t="s" s="0">
        <v>5154</v>
      </c>
      <c r="C1407" t="s" s="185">
        <v>5155</v>
      </c>
    </row>
    <row r="1408">
      <c r="A1408" t="s" s="0">
        <v>174</v>
      </c>
      <c r="B1408" t="s" s="0">
        <v>5156</v>
      </c>
      <c r="C1408" t="s" s="185">
        <v>5157</v>
      </c>
    </row>
    <row r="1409">
      <c r="A1409" t="s" s="0">
        <v>174</v>
      </c>
      <c r="B1409" t="s" s="0">
        <v>5158</v>
      </c>
      <c r="C1409" t="s" s="185">
        <v>5159</v>
      </c>
    </row>
    <row r="1410">
      <c r="A1410" t="s" s="0">
        <v>174</v>
      </c>
      <c r="B1410" t="s" s="0">
        <v>5160</v>
      </c>
      <c r="C1410" t="s" s="185">
        <v>5161</v>
      </c>
    </row>
    <row r="1411">
      <c r="A1411" t="s" s="0">
        <v>174</v>
      </c>
      <c r="B1411" t="s" s="0">
        <v>5162</v>
      </c>
      <c r="C1411" t="s" s="185">
        <v>5163</v>
      </c>
    </row>
    <row r="1412">
      <c r="A1412" t="s" s="0">
        <v>174</v>
      </c>
      <c r="B1412" t="s" s="0">
        <v>5164</v>
      </c>
      <c r="C1412" t="s" s="185">
        <v>5165</v>
      </c>
    </row>
    <row r="1413">
      <c r="A1413" t="s" s="0">
        <v>174</v>
      </c>
      <c r="B1413" t="s" s="0">
        <v>5166</v>
      </c>
      <c r="C1413" t="s" s="185">
        <v>5167</v>
      </c>
    </row>
    <row r="1414">
      <c r="A1414" t="s" s="0">
        <v>174</v>
      </c>
      <c r="B1414" t="s" s="0">
        <v>5168</v>
      </c>
      <c r="C1414" t="s" s="185">
        <v>5169</v>
      </c>
    </row>
    <row r="1415">
      <c r="A1415" t="s" s="0">
        <v>175</v>
      </c>
      <c r="B1415" t="s" s="0">
        <v>5170</v>
      </c>
      <c r="C1415" t="s" s="185">
        <v>5135</v>
      </c>
    </row>
    <row r="1416">
      <c r="A1416" t="s" s="0">
        <v>175</v>
      </c>
      <c r="B1416" t="s" s="0">
        <v>5171</v>
      </c>
      <c r="C1416" t="s" s="185">
        <v>5137</v>
      </c>
    </row>
    <row r="1417">
      <c r="A1417" t="s" s="0">
        <v>175</v>
      </c>
      <c r="B1417" t="s" s="0">
        <v>5172</v>
      </c>
      <c r="C1417" t="s" s="185">
        <v>5139</v>
      </c>
    </row>
    <row r="1418">
      <c r="A1418" t="s" s="0">
        <v>175</v>
      </c>
      <c r="B1418" t="s" s="0">
        <v>5173</v>
      </c>
      <c r="C1418" t="s" s="185">
        <v>5141</v>
      </c>
    </row>
    <row r="1419">
      <c r="A1419" t="s" s="0">
        <v>175</v>
      </c>
      <c r="B1419" t="s" s="0">
        <v>5174</v>
      </c>
      <c r="C1419" t="s" s="185">
        <v>5143</v>
      </c>
    </row>
    <row r="1420">
      <c r="A1420" t="s" s="0">
        <v>175</v>
      </c>
      <c r="B1420" t="s" s="0">
        <v>5175</v>
      </c>
      <c r="C1420" t="s" s="185">
        <v>5145</v>
      </c>
    </row>
    <row r="1421">
      <c r="A1421" t="s" s="0">
        <v>175</v>
      </c>
      <c r="B1421" t="s" s="0">
        <v>5176</v>
      </c>
      <c r="C1421" t="s" s="185">
        <v>5147</v>
      </c>
    </row>
    <row r="1422">
      <c r="A1422" t="s" s="0">
        <v>175</v>
      </c>
      <c r="B1422" t="s" s="0">
        <v>5177</v>
      </c>
      <c r="C1422" t="s" s="185">
        <v>5149</v>
      </c>
    </row>
    <row r="1423">
      <c r="A1423" t="s" s="0">
        <v>175</v>
      </c>
      <c r="B1423" t="s" s="0">
        <v>5178</v>
      </c>
      <c r="C1423" t="s" s="185">
        <v>5151</v>
      </c>
    </row>
    <row r="1424">
      <c r="A1424" t="s" s="0">
        <v>175</v>
      </c>
      <c r="B1424" t="s" s="0">
        <v>5179</v>
      </c>
      <c r="C1424" t="s" s="185">
        <v>5153</v>
      </c>
    </row>
    <row r="1425">
      <c r="A1425" t="s" s="0">
        <v>175</v>
      </c>
      <c r="B1425" t="s" s="0">
        <v>5180</v>
      </c>
      <c r="C1425" t="s" s="185">
        <v>5155</v>
      </c>
    </row>
    <row r="1426">
      <c r="A1426" t="s" s="0">
        <v>175</v>
      </c>
      <c r="B1426" t="s" s="0">
        <v>5181</v>
      </c>
      <c r="C1426" t="s" s="185">
        <v>5157</v>
      </c>
    </row>
    <row r="1427">
      <c r="A1427" t="s" s="0">
        <v>175</v>
      </c>
      <c r="B1427" t="s" s="0">
        <v>5182</v>
      </c>
      <c r="C1427" t="s" s="185">
        <v>5159</v>
      </c>
    </row>
    <row r="1428">
      <c r="A1428" t="s" s="0">
        <v>175</v>
      </c>
      <c r="B1428" t="s" s="0">
        <v>5183</v>
      </c>
      <c r="C1428" t="s" s="185">
        <v>5161</v>
      </c>
    </row>
    <row r="1429">
      <c r="A1429" t="s" s="0">
        <v>175</v>
      </c>
      <c r="B1429" t="s" s="0">
        <v>5184</v>
      </c>
      <c r="C1429" t="s" s="185">
        <v>5163</v>
      </c>
    </row>
    <row r="1430">
      <c r="A1430" t="s" s="0">
        <v>175</v>
      </c>
      <c r="B1430" t="s" s="0">
        <v>5185</v>
      </c>
      <c r="C1430" t="s" s="185">
        <v>5165</v>
      </c>
    </row>
    <row r="1431">
      <c r="A1431" t="s" s="0">
        <v>175</v>
      </c>
      <c r="B1431" t="s" s="0">
        <v>5186</v>
      </c>
      <c r="C1431" t="s" s="185">
        <v>5167</v>
      </c>
    </row>
    <row r="1432">
      <c r="A1432" t="s" s="0">
        <v>175</v>
      </c>
      <c r="B1432" t="s" s="0">
        <v>5187</v>
      </c>
      <c r="C1432" t="s" s="185">
        <v>5169</v>
      </c>
    </row>
    <row r="1433">
      <c r="A1433" t="s" s="0">
        <v>174</v>
      </c>
      <c r="B1433" t="s" s="0">
        <v>5188</v>
      </c>
      <c r="C1433" t="s" s="185">
        <v>5189</v>
      </c>
    </row>
    <row r="1434">
      <c r="A1434" t="s" s="0">
        <v>174</v>
      </c>
      <c r="B1434" t="s" s="0">
        <v>5190</v>
      </c>
      <c r="C1434" t="s" s="185">
        <v>5191</v>
      </c>
    </row>
    <row r="1435">
      <c r="A1435" t="s" s="0">
        <v>174</v>
      </c>
      <c r="B1435" t="s" s="0">
        <v>5192</v>
      </c>
      <c r="C1435" t="s" s="185">
        <v>5193</v>
      </c>
    </row>
    <row r="1436">
      <c r="A1436" t="s" s="0">
        <v>174</v>
      </c>
      <c r="B1436" t="s" s="0">
        <v>5194</v>
      </c>
      <c r="C1436" t="s" s="185">
        <v>5195</v>
      </c>
    </row>
    <row r="1437">
      <c r="A1437" t="s" s="0">
        <v>174</v>
      </c>
      <c r="B1437" t="s" s="0">
        <v>5196</v>
      </c>
      <c r="C1437" t="s" s="185">
        <v>5197</v>
      </c>
    </row>
    <row r="1438">
      <c r="A1438" t="s" s="0">
        <v>174</v>
      </c>
      <c r="B1438" t="s" s="0">
        <v>5198</v>
      </c>
      <c r="C1438" t="s" s="185">
        <v>5199</v>
      </c>
    </row>
    <row r="1439">
      <c r="A1439" t="s" s="0">
        <v>174</v>
      </c>
      <c r="B1439" t="s" s="0">
        <v>5200</v>
      </c>
      <c r="C1439" t="s" s="185">
        <v>5201</v>
      </c>
    </row>
    <row r="1440">
      <c r="A1440" t="s" s="0">
        <v>174</v>
      </c>
      <c r="B1440" t="s" s="0">
        <v>5202</v>
      </c>
      <c r="C1440" t="s" s="185">
        <v>5203</v>
      </c>
    </row>
    <row r="1441">
      <c r="A1441" t="s" s="0">
        <v>174</v>
      </c>
      <c r="B1441" t="s" s="0">
        <v>5204</v>
      </c>
      <c r="C1441" t="s" s="185">
        <v>5205</v>
      </c>
    </row>
    <row r="1442">
      <c r="A1442" t="s" s="0">
        <v>174</v>
      </c>
      <c r="B1442" t="s" s="0">
        <v>5206</v>
      </c>
      <c r="C1442" t="s" s="185">
        <v>5207</v>
      </c>
    </row>
    <row r="1443">
      <c r="A1443" t="s" s="0">
        <v>174</v>
      </c>
      <c r="B1443" t="s" s="0">
        <v>5208</v>
      </c>
      <c r="C1443" t="s" s="185">
        <v>5209</v>
      </c>
    </row>
    <row r="1444">
      <c r="A1444" t="s" s="0">
        <v>174</v>
      </c>
      <c r="B1444" t="s" s="0">
        <v>5210</v>
      </c>
      <c r="C1444" t="s" s="185">
        <v>5211</v>
      </c>
    </row>
    <row r="1445">
      <c r="A1445" t="s" s="0">
        <v>174</v>
      </c>
      <c r="B1445" t="s" s="0">
        <v>5212</v>
      </c>
      <c r="C1445" t="s" s="185">
        <v>5213</v>
      </c>
    </row>
    <row r="1446">
      <c r="A1446" t="s" s="0">
        <v>174</v>
      </c>
      <c r="B1446" t="s" s="0">
        <v>5214</v>
      </c>
      <c r="C1446" t="s" s="185">
        <v>5215</v>
      </c>
    </row>
    <row r="1447">
      <c r="A1447" t="s" s="0">
        <v>174</v>
      </c>
      <c r="B1447" t="s" s="0">
        <v>5216</v>
      </c>
      <c r="C1447" t="s" s="185">
        <v>5217</v>
      </c>
    </row>
    <row r="1448">
      <c r="A1448" t="s" s="0">
        <v>174</v>
      </c>
      <c r="B1448" t="s" s="0">
        <v>5218</v>
      </c>
      <c r="C1448" t="s" s="185">
        <v>5219</v>
      </c>
    </row>
    <row r="1449">
      <c r="A1449" t="s" s="0">
        <v>174</v>
      </c>
      <c r="B1449" t="s" s="0">
        <v>5220</v>
      </c>
      <c r="C1449" t="s" s="185">
        <v>5221</v>
      </c>
    </row>
    <row r="1450">
      <c r="A1450" t="s" s="0">
        <v>174</v>
      </c>
      <c r="B1450" t="s" s="0">
        <v>5222</v>
      </c>
      <c r="C1450" t="s" s="185">
        <v>5223</v>
      </c>
    </row>
    <row r="1451">
      <c r="A1451" t="s" s="0">
        <v>175</v>
      </c>
      <c r="B1451" t="s" s="0">
        <v>5224</v>
      </c>
      <c r="C1451" t="s" s="185">
        <v>5189</v>
      </c>
    </row>
    <row r="1452">
      <c r="A1452" t="s" s="0">
        <v>175</v>
      </c>
      <c r="B1452" t="s" s="0">
        <v>5225</v>
      </c>
      <c r="C1452" t="s" s="185">
        <v>5191</v>
      </c>
    </row>
    <row r="1453">
      <c r="A1453" t="s" s="0">
        <v>175</v>
      </c>
      <c r="B1453" t="s" s="0">
        <v>5226</v>
      </c>
      <c r="C1453" t="s" s="185">
        <v>5193</v>
      </c>
    </row>
    <row r="1454">
      <c r="A1454" t="s" s="0">
        <v>175</v>
      </c>
      <c r="B1454" t="s" s="0">
        <v>5227</v>
      </c>
      <c r="C1454" t="s" s="185">
        <v>5195</v>
      </c>
    </row>
    <row r="1455">
      <c r="A1455" t="s" s="0">
        <v>175</v>
      </c>
      <c r="B1455" t="s" s="0">
        <v>5228</v>
      </c>
      <c r="C1455" t="s" s="185">
        <v>5197</v>
      </c>
    </row>
    <row r="1456">
      <c r="A1456" t="s" s="0">
        <v>175</v>
      </c>
      <c r="B1456" t="s" s="0">
        <v>5229</v>
      </c>
      <c r="C1456" t="s" s="185">
        <v>5199</v>
      </c>
    </row>
    <row r="1457">
      <c r="A1457" t="s" s="0">
        <v>175</v>
      </c>
      <c r="B1457" t="s" s="0">
        <v>5230</v>
      </c>
      <c r="C1457" t="s" s="185">
        <v>5201</v>
      </c>
    </row>
    <row r="1458">
      <c r="A1458" t="s" s="0">
        <v>175</v>
      </c>
      <c r="B1458" t="s" s="0">
        <v>5231</v>
      </c>
      <c r="C1458" t="s" s="185">
        <v>5203</v>
      </c>
    </row>
    <row r="1459">
      <c r="A1459" t="s" s="0">
        <v>175</v>
      </c>
      <c r="B1459" t="s" s="0">
        <v>5232</v>
      </c>
      <c r="C1459" t="s" s="185">
        <v>5205</v>
      </c>
    </row>
    <row r="1460">
      <c r="A1460" t="s" s="0">
        <v>175</v>
      </c>
      <c r="B1460" t="s" s="0">
        <v>5233</v>
      </c>
      <c r="C1460" t="s" s="185">
        <v>5207</v>
      </c>
    </row>
    <row r="1461">
      <c r="A1461" t="s" s="0">
        <v>175</v>
      </c>
      <c r="B1461" t="s" s="0">
        <v>5234</v>
      </c>
      <c r="C1461" t="s" s="185">
        <v>5209</v>
      </c>
    </row>
    <row r="1462">
      <c r="A1462" t="s" s="0">
        <v>175</v>
      </c>
      <c r="B1462" t="s" s="0">
        <v>5235</v>
      </c>
      <c r="C1462" t="s" s="185">
        <v>5211</v>
      </c>
    </row>
    <row r="1463">
      <c r="A1463" t="s" s="0">
        <v>175</v>
      </c>
      <c r="B1463" t="s" s="0">
        <v>5236</v>
      </c>
      <c r="C1463" t="s" s="185">
        <v>5213</v>
      </c>
    </row>
    <row r="1464">
      <c r="A1464" t="s" s="0">
        <v>175</v>
      </c>
      <c r="B1464" t="s" s="0">
        <v>5237</v>
      </c>
      <c r="C1464" t="s" s="185">
        <v>5215</v>
      </c>
    </row>
    <row r="1465">
      <c r="A1465" t="s" s="0">
        <v>175</v>
      </c>
      <c r="B1465" t="s" s="0">
        <v>5238</v>
      </c>
      <c r="C1465" t="s" s="185">
        <v>5217</v>
      </c>
    </row>
    <row r="1466">
      <c r="A1466" t="s" s="0">
        <v>175</v>
      </c>
      <c r="B1466" t="s" s="0">
        <v>5239</v>
      </c>
      <c r="C1466" t="s" s="185">
        <v>5219</v>
      </c>
    </row>
    <row r="1467">
      <c r="A1467" t="s" s="0">
        <v>175</v>
      </c>
      <c r="B1467" t="s" s="0">
        <v>5240</v>
      </c>
      <c r="C1467" t="s" s="185">
        <v>5221</v>
      </c>
    </row>
    <row r="1468">
      <c r="A1468" t="s" s="0">
        <v>175</v>
      </c>
      <c r="B1468" t="s" s="0">
        <v>5241</v>
      </c>
      <c r="C1468" t="s" s="185">
        <v>5223</v>
      </c>
    </row>
    <row r="1469">
      <c r="A1469" t="s" s="0">
        <v>174</v>
      </c>
      <c r="B1469" t="s" s="0">
        <v>5242</v>
      </c>
      <c r="C1469" t="s" s="185">
        <v>5243</v>
      </c>
    </row>
    <row r="1470">
      <c r="A1470" t="s" s="0">
        <v>174</v>
      </c>
      <c r="B1470" t="s" s="0">
        <v>5244</v>
      </c>
      <c r="C1470" t="s" s="185">
        <v>5245</v>
      </c>
    </row>
    <row r="1471">
      <c r="A1471" t="s" s="0">
        <v>174</v>
      </c>
      <c r="B1471" t="s" s="0">
        <v>5246</v>
      </c>
      <c r="C1471" t="s" s="185">
        <v>5247</v>
      </c>
    </row>
    <row r="1472">
      <c r="A1472" t="s" s="0">
        <v>174</v>
      </c>
      <c r="B1472" t="s" s="0">
        <v>5248</v>
      </c>
      <c r="C1472" t="s" s="185">
        <v>5249</v>
      </c>
    </row>
    <row r="1473">
      <c r="A1473" t="s" s="0">
        <v>174</v>
      </c>
      <c r="B1473" t="s" s="0">
        <v>5250</v>
      </c>
      <c r="C1473" t="s" s="185">
        <v>5251</v>
      </c>
    </row>
    <row r="1474">
      <c r="A1474" t="s" s="0">
        <v>174</v>
      </c>
      <c r="B1474" t="s" s="0">
        <v>5252</v>
      </c>
      <c r="C1474" t="s" s="185">
        <v>5253</v>
      </c>
    </row>
    <row r="1475">
      <c r="A1475" t="s" s="0">
        <v>174</v>
      </c>
      <c r="B1475" t="s" s="0">
        <v>5254</v>
      </c>
      <c r="C1475" t="s" s="185">
        <v>5255</v>
      </c>
    </row>
    <row r="1476">
      <c r="A1476" t="s" s="0">
        <v>174</v>
      </c>
      <c r="B1476" t="s" s="0">
        <v>5256</v>
      </c>
      <c r="C1476" t="s" s="185">
        <v>5257</v>
      </c>
    </row>
    <row r="1477">
      <c r="A1477" t="s" s="0">
        <v>174</v>
      </c>
      <c r="B1477" t="s" s="0">
        <v>5258</v>
      </c>
      <c r="C1477" t="s" s="185">
        <v>5259</v>
      </c>
    </row>
    <row r="1478">
      <c r="A1478" t="s" s="0">
        <v>174</v>
      </c>
      <c r="B1478" t="s" s="0">
        <v>5260</v>
      </c>
      <c r="C1478" t="s" s="185">
        <v>5261</v>
      </c>
    </row>
    <row r="1479">
      <c r="A1479" t="s" s="0">
        <v>174</v>
      </c>
      <c r="B1479" t="s" s="0">
        <v>5262</v>
      </c>
      <c r="C1479" t="s" s="185">
        <v>5263</v>
      </c>
    </row>
    <row r="1480">
      <c r="A1480" t="s" s="0">
        <v>174</v>
      </c>
      <c r="B1480" t="s" s="0">
        <v>5264</v>
      </c>
      <c r="C1480" t="s" s="185">
        <v>5265</v>
      </c>
    </row>
    <row r="1481">
      <c r="A1481" t="s" s="0">
        <v>174</v>
      </c>
      <c r="B1481" t="s" s="0">
        <v>5266</v>
      </c>
      <c r="C1481" t="s" s="185">
        <v>5267</v>
      </c>
    </row>
    <row r="1482">
      <c r="A1482" t="s" s="0">
        <v>174</v>
      </c>
      <c r="B1482" t="s" s="0">
        <v>5268</v>
      </c>
      <c r="C1482" t="s" s="185">
        <v>5269</v>
      </c>
    </row>
    <row r="1483">
      <c r="A1483" t="s" s="0">
        <v>174</v>
      </c>
      <c r="B1483" t="s" s="0">
        <v>5270</v>
      </c>
      <c r="C1483" t="s" s="185">
        <v>5271</v>
      </c>
    </row>
    <row r="1484">
      <c r="A1484" t="s" s="0">
        <v>174</v>
      </c>
      <c r="B1484" t="s" s="0">
        <v>5272</v>
      </c>
      <c r="C1484" t="s" s="185">
        <v>5273</v>
      </c>
    </row>
    <row r="1485">
      <c r="A1485" t="s" s="0">
        <v>174</v>
      </c>
      <c r="B1485" t="s" s="0">
        <v>5274</v>
      </c>
      <c r="C1485" t="s" s="185">
        <v>5275</v>
      </c>
    </row>
    <row r="1486">
      <c r="A1486" t="s" s="0">
        <v>174</v>
      </c>
      <c r="B1486" t="s" s="0">
        <v>5276</v>
      </c>
      <c r="C1486" t="s" s="185">
        <v>5277</v>
      </c>
    </row>
    <row r="1487">
      <c r="A1487" t="s" s="0">
        <v>175</v>
      </c>
      <c r="B1487" t="s" s="0">
        <v>5278</v>
      </c>
      <c r="C1487" t="s" s="185">
        <v>5243</v>
      </c>
    </row>
    <row r="1488">
      <c r="A1488" t="s" s="0">
        <v>175</v>
      </c>
      <c r="B1488" t="s" s="0">
        <v>5279</v>
      </c>
      <c r="C1488" t="s" s="185">
        <v>5245</v>
      </c>
    </row>
    <row r="1489">
      <c r="A1489" t="s" s="0">
        <v>175</v>
      </c>
      <c r="B1489" t="s" s="0">
        <v>5280</v>
      </c>
      <c r="C1489" t="s" s="185">
        <v>5247</v>
      </c>
    </row>
    <row r="1490">
      <c r="A1490" t="s" s="0">
        <v>175</v>
      </c>
      <c r="B1490" t="s" s="0">
        <v>5281</v>
      </c>
      <c r="C1490" t="s" s="185">
        <v>5249</v>
      </c>
    </row>
    <row r="1491">
      <c r="A1491" t="s" s="0">
        <v>175</v>
      </c>
      <c r="B1491" t="s" s="0">
        <v>5282</v>
      </c>
      <c r="C1491" t="s" s="185">
        <v>5251</v>
      </c>
    </row>
    <row r="1492">
      <c r="A1492" t="s" s="0">
        <v>175</v>
      </c>
      <c r="B1492" t="s" s="0">
        <v>5283</v>
      </c>
      <c r="C1492" t="s" s="185">
        <v>5253</v>
      </c>
    </row>
    <row r="1493">
      <c r="A1493" t="s" s="0">
        <v>175</v>
      </c>
      <c r="B1493" t="s" s="0">
        <v>5284</v>
      </c>
      <c r="C1493" t="s" s="185">
        <v>5255</v>
      </c>
    </row>
    <row r="1494">
      <c r="A1494" t="s" s="0">
        <v>175</v>
      </c>
      <c r="B1494" t="s" s="0">
        <v>5285</v>
      </c>
      <c r="C1494" t="s" s="185">
        <v>5257</v>
      </c>
    </row>
    <row r="1495">
      <c r="A1495" t="s" s="0">
        <v>175</v>
      </c>
      <c r="B1495" t="s" s="0">
        <v>5286</v>
      </c>
      <c r="C1495" t="s" s="185">
        <v>5259</v>
      </c>
    </row>
    <row r="1496">
      <c r="A1496" t="s" s="0">
        <v>175</v>
      </c>
      <c r="B1496" t="s" s="0">
        <v>5287</v>
      </c>
      <c r="C1496" t="s" s="185">
        <v>5261</v>
      </c>
    </row>
    <row r="1497">
      <c r="A1497" t="s" s="0">
        <v>175</v>
      </c>
      <c r="B1497" t="s" s="0">
        <v>5288</v>
      </c>
      <c r="C1497" t="s" s="185">
        <v>5263</v>
      </c>
    </row>
    <row r="1498">
      <c r="A1498" t="s" s="0">
        <v>175</v>
      </c>
      <c r="B1498" t="s" s="0">
        <v>5289</v>
      </c>
      <c r="C1498" t="s" s="185">
        <v>5265</v>
      </c>
    </row>
    <row r="1499">
      <c r="A1499" t="s" s="0">
        <v>175</v>
      </c>
      <c r="B1499" t="s" s="0">
        <v>5290</v>
      </c>
      <c r="C1499" t="s" s="185">
        <v>5267</v>
      </c>
    </row>
    <row r="1500">
      <c r="A1500" t="s" s="0">
        <v>175</v>
      </c>
      <c r="B1500" t="s" s="0">
        <v>5291</v>
      </c>
      <c r="C1500" t="s" s="185">
        <v>5269</v>
      </c>
    </row>
    <row r="1501">
      <c r="A1501" t="s" s="0">
        <v>175</v>
      </c>
      <c r="B1501" t="s" s="0">
        <v>5292</v>
      </c>
      <c r="C1501" t="s" s="185">
        <v>5271</v>
      </c>
    </row>
    <row r="1502">
      <c r="A1502" t="s" s="0">
        <v>175</v>
      </c>
      <c r="B1502" t="s" s="0">
        <v>5293</v>
      </c>
      <c r="C1502" t="s" s="185">
        <v>5273</v>
      </c>
    </row>
    <row r="1503">
      <c r="A1503" t="s" s="0">
        <v>175</v>
      </c>
      <c r="B1503" t="s" s="0">
        <v>5294</v>
      </c>
      <c r="C1503" t="s" s="185">
        <v>5275</v>
      </c>
    </row>
    <row r="1504">
      <c r="A1504" t="s" s="0">
        <v>175</v>
      </c>
      <c r="B1504" t="s" s="0">
        <v>5295</v>
      </c>
      <c r="C1504" t="s" s="185">
        <v>5277</v>
      </c>
    </row>
    <row r="1505">
      <c r="A1505" t="s" s="0">
        <v>176</v>
      </c>
      <c r="B1505" t="s" s="0">
        <v>5296</v>
      </c>
      <c r="C1505" t="s" s="185">
        <v>3283</v>
      </c>
    </row>
    <row r="1506">
      <c r="A1506" t="s" s="0">
        <v>176</v>
      </c>
      <c r="B1506" t="s" s="0">
        <v>5297</v>
      </c>
      <c r="C1506" t="s" s="185">
        <v>5298</v>
      </c>
    </row>
    <row r="1507">
      <c r="A1507" t="s" s="0">
        <v>176</v>
      </c>
      <c r="B1507" t="s" s="0">
        <v>5299</v>
      </c>
      <c r="C1507" t="s" s="185">
        <v>3285</v>
      </c>
    </row>
    <row r="1508">
      <c r="A1508" t="s" s="0">
        <v>176</v>
      </c>
      <c r="B1508" t="s" s="0">
        <v>5300</v>
      </c>
      <c r="C1508" t="s" s="185">
        <v>3289</v>
      </c>
    </row>
    <row r="1509">
      <c r="A1509" t="s" s="0">
        <v>176</v>
      </c>
      <c r="B1509" t="s" s="0">
        <v>5301</v>
      </c>
      <c r="C1509" t="s" s="185">
        <v>5302</v>
      </c>
    </row>
    <row r="1510">
      <c r="A1510" t="s" s="0">
        <v>176</v>
      </c>
      <c r="B1510" t="s" s="0">
        <v>5303</v>
      </c>
      <c r="C1510" t="s" s="185">
        <v>5304</v>
      </c>
    </row>
    <row r="1511">
      <c r="A1511" t="s" s="0">
        <v>176</v>
      </c>
      <c r="B1511" t="s" s="0">
        <v>5305</v>
      </c>
      <c r="C1511" t="s" s="185">
        <v>5306</v>
      </c>
    </row>
    <row r="1512">
      <c r="A1512" t="s" s="0">
        <v>176</v>
      </c>
      <c r="B1512" t="s" s="0">
        <v>5307</v>
      </c>
      <c r="C1512" t="s" s="185">
        <v>5308</v>
      </c>
    </row>
    <row r="1513">
      <c r="A1513" t="s" s="0">
        <v>176</v>
      </c>
      <c r="B1513" t="s" s="0">
        <v>5309</v>
      </c>
      <c r="C1513" t="s" s="185">
        <v>4326</v>
      </c>
    </row>
    <row r="1514">
      <c r="A1514" t="s" s="0">
        <v>176</v>
      </c>
      <c r="B1514" t="s" s="0">
        <v>5310</v>
      </c>
      <c r="C1514" t="s" s="185">
        <v>3291</v>
      </c>
    </row>
    <row r="1515">
      <c r="A1515" t="s" s="0">
        <v>176</v>
      </c>
      <c r="B1515" t="s" s="0">
        <v>5311</v>
      </c>
      <c r="C1515" t="s" s="185">
        <v>3293</v>
      </c>
    </row>
    <row r="1516">
      <c r="A1516" t="s" s="0">
        <v>176</v>
      </c>
      <c r="B1516" t="s" s="0">
        <v>5312</v>
      </c>
      <c r="C1516" t="s" s="185">
        <v>5313</v>
      </c>
    </row>
    <row r="1517">
      <c r="A1517" t="s" s="0">
        <v>176</v>
      </c>
      <c r="B1517" t="s" s="0">
        <v>5314</v>
      </c>
      <c r="C1517" t="s" s="185">
        <v>5315</v>
      </c>
    </row>
    <row r="1518">
      <c r="A1518" t="s" s="0">
        <v>176</v>
      </c>
      <c r="B1518" t="s" s="0">
        <v>5316</v>
      </c>
      <c r="C1518" t="s" s="185">
        <v>5317</v>
      </c>
    </row>
    <row r="1519">
      <c r="A1519" t="s" s="0">
        <v>176</v>
      </c>
      <c r="B1519" t="s" s="0">
        <v>5318</v>
      </c>
      <c r="C1519" t="s" s="185">
        <v>5319</v>
      </c>
    </row>
    <row r="1520">
      <c r="A1520" t="s" s="0">
        <v>176</v>
      </c>
      <c r="B1520" t="s" s="0">
        <v>5320</v>
      </c>
      <c r="C1520" t="s" s="185">
        <v>5321</v>
      </c>
    </row>
    <row r="1521">
      <c r="A1521" t="s" s="0">
        <v>176</v>
      </c>
      <c r="B1521" t="s" s="0">
        <v>5322</v>
      </c>
      <c r="C1521" t="s" s="185">
        <v>3295</v>
      </c>
    </row>
    <row r="1522">
      <c r="A1522" t="s" s="0">
        <v>176</v>
      </c>
      <c r="B1522" t="s" s="0">
        <v>5323</v>
      </c>
      <c r="C1522" t="s" s="185">
        <v>3303</v>
      </c>
    </row>
    <row r="1523">
      <c r="A1523" t="s" s="0">
        <v>176</v>
      </c>
      <c r="B1523" t="s" s="0">
        <v>5324</v>
      </c>
      <c r="C1523" t="s" s="185">
        <v>5325</v>
      </c>
    </row>
    <row r="1524">
      <c r="A1524" t="s" s="0">
        <v>176</v>
      </c>
      <c r="B1524" t="s" s="0">
        <v>5326</v>
      </c>
      <c r="C1524" t="s" s="185">
        <v>3311</v>
      </c>
    </row>
    <row r="1525">
      <c r="A1525" t="s" s="0">
        <v>176</v>
      </c>
      <c r="B1525" t="s" s="0">
        <v>5327</v>
      </c>
      <c r="C1525" t="s" s="185">
        <v>3327</v>
      </c>
    </row>
    <row r="1526">
      <c r="A1526" t="s" s="0">
        <v>176</v>
      </c>
      <c r="B1526" t="s" s="0">
        <v>5328</v>
      </c>
      <c r="C1526" t="s" s="185">
        <v>5329</v>
      </c>
    </row>
    <row r="1527">
      <c r="A1527" t="s" s="0">
        <v>176</v>
      </c>
      <c r="B1527" t="s" s="0">
        <v>5330</v>
      </c>
      <c r="C1527" t="s" s="185">
        <v>5331</v>
      </c>
    </row>
    <row r="1528">
      <c r="A1528" t="s" s="0">
        <v>176</v>
      </c>
      <c r="B1528" t="s" s="0">
        <v>5332</v>
      </c>
      <c r="C1528" t="s" s="185">
        <v>5333</v>
      </c>
    </row>
    <row r="1529">
      <c r="A1529" t="s" s="0">
        <v>176</v>
      </c>
      <c r="B1529" t="s" s="0">
        <v>5334</v>
      </c>
      <c r="C1529" t="s" s="185">
        <v>5335</v>
      </c>
    </row>
    <row r="1530">
      <c r="A1530" t="s" s="0">
        <v>176</v>
      </c>
      <c r="B1530" t="s" s="0">
        <v>5336</v>
      </c>
      <c r="C1530" t="s" s="185">
        <v>3335</v>
      </c>
    </row>
    <row r="1531">
      <c r="A1531" t="s" s="0">
        <v>176</v>
      </c>
      <c r="B1531" t="s" s="0">
        <v>5337</v>
      </c>
      <c r="C1531" t="s" s="185">
        <v>5338</v>
      </c>
    </row>
    <row r="1532">
      <c r="A1532" t="s" s="0">
        <v>176</v>
      </c>
      <c r="B1532" t="s" s="0">
        <v>5339</v>
      </c>
      <c r="C1532" t="s" s="185">
        <v>5340</v>
      </c>
    </row>
    <row r="1533">
      <c r="A1533" t="s" s="0">
        <v>176</v>
      </c>
      <c r="B1533" t="s" s="0">
        <v>5341</v>
      </c>
      <c r="C1533" t="s" s="185">
        <v>5342</v>
      </c>
    </row>
    <row r="1534">
      <c r="A1534" t="s" s="0">
        <v>176</v>
      </c>
      <c r="B1534" t="s" s="0">
        <v>5343</v>
      </c>
      <c r="C1534" t="s" s="185">
        <v>5344</v>
      </c>
    </row>
    <row r="1535">
      <c r="A1535" t="s" s="0">
        <v>176</v>
      </c>
      <c r="B1535" t="s" s="0">
        <v>5345</v>
      </c>
      <c r="C1535" t="s" s="185">
        <v>5346</v>
      </c>
    </row>
    <row r="1536">
      <c r="A1536" t="s" s="0">
        <v>176</v>
      </c>
      <c r="B1536" t="s" s="0">
        <v>5347</v>
      </c>
      <c r="C1536" t="s" s="185">
        <v>5348</v>
      </c>
    </row>
    <row r="1537">
      <c r="A1537" t="s" s="0">
        <v>176</v>
      </c>
      <c r="B1537" t="s" s="0">
        <v>5349</v>
      </c>
      <c r="C1537" t="s" s="185">
        <v>5350</v>
      </c>
    </row>
    <row r="1538">
      <c r="A1538" t="s" s="0">
        <v>176</v>
      </c>
      <c r="B1538" t="s" s="0">
        <v>5351</v>
      </c>
      <c r="C1538" t="s" s="185">
        <v>5352</v>
      </c>
    </row>
    <row r="1539">
      <c r="A1539" t="s" s="0">
        <v>176</v>
      </c>
      <c r="B1539" t="s" s="0">
        <v>5353</v>
      </c>
      <c r="C1539" t="s" s="185">
        <v>3305</v>
      </c>
    </row>
    <row r="1540">
      <c r="A1540" t="s" s="0">
        <v>176</v>
      </c>
      <c r="B1540" t="s" s="0">
        <v>5354</v>
      </c>
      <c r="C1540" t="s" s="185">
        <v>5355</v>
      </c>
    </row>
    <row r="1541">
      <c r="A1541" t="s" s="0">
        <v>176</v>
      </c>
      <c r="B1541" t="s" s="0">
        <v>5356</v>
      </c>
      <c r="C1541" t="s" s="185">
        <v>3313</v>
      </c>
    </row>
    <row r="1542">
      <c r="A1542" t="s" s="0">
        <v>176</v>
      </c>
      <c r="B1542" t="s" s="0">
        <v>5357</v>
      </c>
      <c r="C1542" t="s" s="185">
        <v>3329</v>
      </c>
    </row>
    <row r="1543">
      <c r="A1543" t="s" s="0">
        <v>176</v>
      </c>
      <c r="B1543" t="s" s="0">
        <v>5358</v>
      </c>
      <c r="C1543" t="s" s="185">
        <v>5359</v>
      </c>
    </row>
    <row r="1544">
      <c r="A1544" t="s" s="0">
        <v>176</v>
      </c>
      <c r="B1544" t="s" s="0">
        <v>5360</v>
      </c>
      <c r="C1544" t="s" s="185">
        <v>5361</v>
      </c>
    </row>
    <row r="1545">
      <c r="A1545" t="s" s="0">
        <v>176</v>
      </c>
      <c r="B1545" t="s" s="0">
        <v>5362</v>
      </c>
      <c r="C1545" t="s" s="185">
        <v>5363</v>
      </c>
    </row>
    <row r="1546">
      <c r="A1546" t="s" s="0">
        <v>176</v>
      </c>
      <c r="B1546" t="s" s="0">
        <v>5364</v>
      </c>
      <c r="C1546" t="s" s="185">
        <v>5365</v>
      </c>
    </row>
    <row r="1547">
      <c r="A1547" t="s" s="0">
        <v>176</v>
      </c>
      <c r="B1547" t="s" s="0">
        <v>5366</v>
      </c>
      <c r="C1547" t="s" s="185">
        <v>3337</v>
      </c>
    </row>
    <row r="1548">
      <c r="A1548" t="s" s="0">
        <v>176</v>
      </c>
      <c r="B1548" t="s" s="0">
        <v>5367</v>
      </c>
      <c r="C1548" t="s" s="185">
        <v>5368</v>
      </c>
    </row>
    <row r="1549">
      <c r="A1549" t="s" s="0">
        <v>176</v>
      </c>
      <c r="B1549" t="s" s="0">
        <v>5369</v>
      </c>
      <c r="C1549" t="s" s="185">
        <v>5370</v>
      </c>
    </row>
    <row r="1550">
      <c r="A1550" t="s" s="0">
        <v>176</v>
      </c>
      <c r="B1550" t="s" s="0">
        <v>5371</v>
      </c>
      <c r="C1550" t="s" s="185">
        <v>5372</v>
      </c>
    </row>
    <row r="1551">
      <c r="A1551" t="s" s="0">
        <v>176</v>
      </c>
      <c r="B1551" t="s" s="0">
        <v>5373</v>
      </c>
      <c r="C1551" t="s" s="185">
        <v>5374</v>
      </c>
    </row>
    <row r="1552">
      <c r="A1552" t="s" s="0">
        <v>176</v>
      </c>
      <c r="B1552" t="s" s="0">
        <v>5375</v>
      </c>
      <c r="C1552" t="s" s="185">
        <v>5376</v>
      </c>
    </row>
    <row r="1553">
      <c r="A1553" t="s" s="0">
        <v>176</v>
      </c>
      <c r="B1553" t="s" s="0">
        <v>5377</v>
      </c>
      <c r="C1553" t="s" s="185">
        <v>5378</v>
      </c>
    </row>
    <row r="1554">
      <c r="A1554" t="s" s="0">
        <v>176</v>
      </c>
      <c r="B1554" t="s" s="0">
        <v>5379</v>
      </c>
      <c r="C1554" t="s" s="185">
        <v>5380</v>
      </c>
    </row>
    <row r="1555">
      <c r="A1555" t="s" s="0">
        <v>176</v>
      </c>
      <c r="B1555" t="s" s="0">
        <v>5381</v>
      </c>
      <c r="C1555" t="s" s="185">
        <v>5382</v>
      </c>
    </row>
    <row r="1556">
      <c r="A1556" t="s" s="0">
        <v>176</v>
      </c>
      <c r="B1556" t="s" s="0">
        <v>5383</v>
      </c>
      <c r="C1556" t="s" s="185">
        <v>3307</v>
      </c>
    </row>
    <row r="1557">
      <c r="A1557" t="s" s="0">
        <v>176</v>
      </c>
      <c r="B1557" t="s" s="0">
        <v>5384</v>
      </c>
      <c r="C1557" t="s" s="185">
        <v>5385</v>
      </c>
    </row>
    <row r="1558">
      <c r="A1558" t="s" s="0">
        <v>176</v>
      </c>
      <c r="B1558" t="s" s="0">
        <v>5386</v>
      </c>
      <c r="C1558" t="s" s="185">
        <v>3315</v>
      </c>
    </row>
    <row r="1559">
      <c r="A1559" t="s" s="0">
        <v>176</v>
      </c>
      <c r="B1559" t="s" s="0">
        <v>5387</v>
      </c>
      <c r="C1559" t="s" s="185">
        <v>3331</v>
      </c>
    </row>
    <row r="1560">
      <c r="A1560" t="s" s="0">
        <v>176</v>
      </c>
      <c r="B1560" t="s" s="0">
        <v>5388</v>
      </c>
      <c r="C1560" t="s" s="185">
        <v>5389</v>
      </c>
    </row>
    <row r="1561">
      <c r="A1561" t="s" s="0">
        <v>176</v>
      </c>
      <c r="B1561" t="s" s="0">
        <v>5390</v>
      </c>
      <c r="C1561" t="s" s="185">
        <v>5391</v>
      </c>
    </row>
    <row r="1562">
      <c r="A1562" t="s" s="0">
        <v>176</v>
      </c>
      <c r="B1562" t="s" s="0">
        <v>5392</v>
      </c>
      <c r="C1562" t="s" s="185">
        <v>5393</v>
      </c>
    </row>
    <row r="1563">
      <c r="A1563" t="s" s="0">
        <v>176</v>
      </c>
      <c r="B1563" t="s" s="0">
        <v>5394</v>
      </c>
      <c r="C1563" t="s" s="185">
        <v>5395</v>
      </c>
    </row>
    <row r="1564">
      <c r="A1564" t="s" s="0">
        <v>176</v>
      </c>
      <c r="B1564" t="s" s="0">
        <v>5396</v>
      </c>
      <c r="C1564" t="s" s="185">
        <v>3339</v>
      </c>
    </row>
    <row r="1565">
      <c r="A1565" t="s" s="0">
        <v>176</v>
      </c>
      <c r="B1565" t="s" s="0">
        <v>5397</v>
      </c>
      <c r="C1565" t="s" s="185">
        <v>5398</v>
      </c>
    </row>
    <row r="1566">
      <c r="A1566" t="s" s="0">
        <v>176</v>
      </c>
      <c r="B1566" t="s" s="0">
        <v>5399</v>
      </c>
      <c r="C1566" t="s" s="185">
        <v>5400</v>
      </c>
    </row>
    <row r="1567">
      <c r="A1567" t="s" s="0">
        <v>176</v>
      </c>
      <c r="B1567" t="s" s="0">
        <v>5401</v>
      </c>
      <c r="C1567" t="s" s="185">
        <v>5402</v>
      </c>
    </row>
    <row r="1568">
      <c r="A1568" t="s" s="0">
        <v>176</v>
      </c>
      <c r="B1568" t="s" s="0">
        <v>5403</v>
      </c>
      <c r="C1568" t="s" s="185">
        <v>5404</v>
      </c>
    </row>
    <row r="1569">
      <c r="A1569" t="s" s="0">
        <v>176</v>
      </c>
      <c r="B1569" t="s" s="0">
        <v>5405</v>
      </c>
      <c r="C1569" t="s" s="185">
        <v>5406</v>
      </c>
    </row>
    <row r="1570">
      <c r="A1570" t="s" s="0">
        <v>176</v>
      </c>
      <c r="B1570" t="s" s="0">
        <v>5407</v>
      </c>
      <c r="C1570" t="s" s="185">
        <v>5408</v>
      </c>
    </row>
    <row r="1571">
      <c r="A1571" t="s" s="0">
        <v>176</v>
      </c>
      <c r="B1571" t="s" s="0">
        <v>5409</v>
      </c>
      <c r="C1571" t="s" s="185">
        <v>5410</v>
      </c>
    </row>
    <row r="1572">
      <c r="A1572" t="s" s="0">
        <v>176</v>
      </c>
      <c r="B1572" t="s" s="0">
        <v>5411</v>
      </c>
      <c r="C1572" t="s" s="185">
        <v>5412</v>
      </c>
    </row>
  </sheetData>
  <sheetProtection sheet="true" selectLockedCells="false" selectUnlockedCells="false" formatCells="true" formatColumns="false" formatRows="true" insertColumns="true" insertRows="true" insertHyperlinks="true" deleteColumns="true" deleteRows="true" sort="true" autoFilter="false" pivotTables="true" objects="true" scenarios="true"/>
  <autoFilter ref="A3:C1572"/>
  <hyperlinks>
    <hyperlink location="'M251'!AB21" ref="C4"/>
    <hyperlink location="'M251'!L21" ref="C5"/>
    <hyperlink location="'M251'!M21" ref="C6"/>
    <hyperlink location="'M251'!N21" ref="C7"/>
    <hyperlink location="'M251'!T21" ref="C8"/>
    <hyperlink location="'M251'!U21" ref="C9"/>
    <hyperlink location="'M251'!AA21" ref="C10"/>
    <hyperlink location="'M252'!AB21" ref="C11"/>
    <hyperlink location="'M252'!L21" ref="C12"/>
    <hyperlink location="'M252'!M21" ref="C13"/>
    <hyperlink location="'M252'!N21" ref="C14"/>
    <hyperlink location="'M252'!T21" ref="C15"/>
    <hyperlink location="'M252'!U21" ref="C16"/>
    <hyperlink location="'M251'!AB22" ref="C17"/>
    <hyperlink location="'M251'!AB23" ref="C18"/>
    <hyperlink location="'M251'!AB24" ref="C19"/>
    <hyperlink location="'M251'!AB25" ref="C20"/>
    <hyperlink location="'M251'!L22" ref="C21"/>
    <hyperlink location="'M251'!L23" ref="C22"/>
    <hyperlink location="'M251'!L24" ref="C23"/>
    <hyperlink location="'M251'!L25" ref="C24"/>
    <hyperlink location="'M251'!M22" ref="C25"/>
    <hyperlink location="'M251'!M23" ref="C26"/>
    <hyperlink location="'M251'!M24" ref="C27"/>
    <hyperlink location="'M251'!M25" ref="C28"/>
    <hyperlink location="'M251'!N22" ref="C29"/>
    <hyperlink location="'M251'!N23" ref="C30"/>
    <hyperlink location="'M251'!N24" ref="C31"/>
    <hyperlink location="'M251'!N25" ref="C32"/>
    <hyperlink location="'M251'!S22" ref="C33"/>
    <hyperlink location="'M251'!S23" ref="C34"/>
    <hyperlink location="'M251'!S24" ref="C35"/>
    <hyperlink location="'M251'!S25" ref="C36"/>
    <hyperlink location="'M252'!AB22" ref="C37"/>
    <hyperlink location="'M252'!AB23" ref="C38"/>
    <hyperlink location="'M252'!AB24" ref="C39"/>
    <hyperlink location="'M252'!AB25" ref="C40"/>
    <hyperlink location="'M252'!L22" ref="C41"/>
    <hyperlink location="'M252'!L23" ref="C42"/>
    <hyperlink location="'M252'!L24" ref="C43"/>
    <hyperlink location="'M252'!L25" ref="C44"/>
    <hyperlink location="'M252'!M22" ref="C45"/>
    <hyperlink location="'M252'!M23" ref="C46"/>
    <hyperlink location="'M252'!M24" ref="C47"/>
    <hyperlink location="'M252'!M25" ref="C48"/>
    <hyperlink location="'M252'!N22" ref="C49"/>
    <hyperlink location="'M252'!N23" ref="C50"/>
    <hyperlink location="'M252'!N24" ref="C51"/>
    <hyperlink location="'M252'!N25" ref="C52"/>
    <hyperlink location="'M252'!S22" ref="C53"/>
    <hyperlink location="'M252'!S23" ref="C54"/>
    <hyperlink location="'M252'!S24" ref="C55"/>
    <hyperlink location="'M252'!S25" ref="C56"/>
    <hyperlink location="'M251'!AB26" ref="C57"/>
    <hyperlink location="'M251'!K26" ref="C58"/>
    <hyperlink location="'M251'!L26" ref="C59"/>
    <hyperlink location="'M251'!M26" ref="C60"/>
    <hyperlink location="'M251'!N26" ref="C61"/>
    <hyperlink location="'M251'!O26" ref="C62"/>
    <hyperlink location="'M251'!P26" ref="C63"/>
    <hyperlink location="'M251'!Q26" ref="C64"/>
    <hyperlink location="'M251'!R26" ref="C65"/>
    <hyperlink location="'M251'!S26" ref="C66"/>
    <hyperlink location="'M251'!T26" ref="C67"/>
    <hyperlink location="'M251'!U26" ref="C68"/>
    <hyperlink location="'M251'!V26" ref="C69"/>
    <hyperlink location="'M251'!W26" ref="C70"/>
    <hyperlink location="'M251'!X26" ref="C71"/>
    <hyperlink location="'M251'!Y26" ref="C72"/>
    <hyperlink location="'M251'!Z26" ref="C73"/>
    <hyperlink location="'M251'!AA26" ref="C74"/>
    <hyperlink location="'M252'!AB26" ref="C75"/>
    <hyperlink location="'M252'!K26" ref="C76"/>
    <hyperlink location="'M252'!L26" ref="C77"/>
    <hyperlink location="'M252'!M26" ref="C78"/>
    <hyperlink location="'M252'!N26" ref="C79"/>
    <hyperlink location="'M252'!O26" ref="C80"/>
    <hyperlink location="'M252'!P26" ref="C81"/>
    <hyperlink location="'M252'!Q26" ref="C82"/>
    <hyperlink location="'M252'!R26" ref="C83"/>
    <hyperlink location="'M252'!S26" ref="C84"/>
    <hyperlink location="'M252'!T26" ref="C85"/>
    <hyperlink location="'M252'!U26" ref="C86"/>
    <hyperlink location="'M252'!V26" ref="C87"/>
    <hyperlink location="'M252'!W26" ref="C88"/>
    <hyperlink location="'M252'!X26" ref="C89"/>
    <hyperlink location="'M252'!Y26" ref="C90"/>
    <hyperlink location="'M252'!Z26" ref="C91"/>
    <hyperlink location="'M252'!AA26" ref="C92"/>
    <hyperlink location="'M251'!AB27" ref="C93"/>
    <hyperlink location="'M251'!AB28" ref="C94"/>
    <hyperlink location="'M251'!AB29" ref="C95"/>
    <hyperlink location="'M251'!K27" ref="C96"/>
    <hyperlink location="'M251'!K28" ref="C97"/>
    <hyperlink location="'M251'!K29" ref="C98"/>
    <hyperlink location="'M251'!L27" ref="C99"/>
    <hyperlink location="'M251'!L28" ref="C100"/>
    <hyperlink location="'M251'!L29" ref="C101"/>
    <hyperlink location="'M251'!O27" ref="C102"/>
    <hyperlink location="'M251'!O28" ref="C103"/>
    <hyperlink location="'M251'!O29" ref="C104"/>
    <hyperlink location="'M251'!P27" ref="C105"/>
    <hyperlink location="'M251'!P28" ref="C106"/>
    <hyperlink location="'M251'!P29" ref="C107"/>
    <hyperlink location="'M251'!Q27" ref="C108"/>
    <hyperlink location="'M251'!Q28" ref="C109"/>
    <hyperlink location="'M251'!Q29" ref="C110"/>
    <hyperlink location="'M251'!R27" ref="C111"/>
    <hyperlink location="'M251'!R28" ref="C112"/>
    <hyperlink location="'M251'!R29" ref="C113"/>
    <hyperlink location="'M251'!S27" ref="C114"/>
    <hyperlink location="'M251'!S28" ref="C115"/>
    <hyperlink location="'M251'!S29" ref="C116"/>
    <hyperlink location="'M251'!T27" ref="C117"/>
    <hyperlink location="'M251'!T28" ref="C118"/>
    <hyperlink location="'M251'!T29" ref="C119"/>
    <hyperlink location="'M251'!U27" ref="C120"/>
    <hyperlink location="'M251'!U28" ref="C121"/>
    <hyperlink location="'M251'!U29" ref="C122"/>
    <hyperlink location="'M251'!V27" ref="C123"/>
    <hyperlink location="'M251'!V28" ref="C124"/>
    <hyperlink location="'M251'!V29" ref="C125"/>
    <hyperlink location="'M251'!W27" ref="C126"/>
    <hyperlink location="'M251'!W28" ref="C127"/>
    <hyperlink location="'M251'!W29" ref="C128"/>
    <hyperlink location="'M251'!X27" ref="C129"/>
    <hyperlink location="'M251'!X28" ref="C130"/>
    <hyperlink location="'M251'!X29" ref="C131"/>
    <hyperlink location="'M251'!Y27" ref="C132"/>
    <hyperlink location="'M251'!Y28" ref="C133"/>
    <hyperlink location="'M251'!Y29" ref="C134"/>
    <hyperlink location="'M251'!Z27" ref="C135"/>
    <hyperlink location="'M251'!Z28" ref="C136"/>
    <hyperlink location="'M251'!Z29" ref="C137"/>
    <hyperlink location="'M251'!AA27" ref="C138"/>
    <hyperlink location="'M251'!AA28" ref="C139"/>
    <hyperlink location="'M251'!AA29" ref="C140"/>
    <hyperlink location="'M252'!AB27" ref="C141"/>
    <hyperlink location="'M252'!AB28" ref="C142"/>
    <hyperlink location="'M252'!AB29" ref="C143"/>
    <hyperlink location="'M252'!K27" ref="C144"/>
    <hyperlink location="'M252'!K28" ref="C145"/>
    <hyperlink location="'M252'!K29" ref="C146"/>
    <hyperlink location="'M252'!L27" ref="C147"/>
    <hyperlink location="'M252'!L28" ref="C148"/>
    <hyperlink location="'M252'!L29" ref="C149"/>
    <hyperlink location="'M252'!O27" ref="C150"/>
    <hyperlink location="'M252'!O28" ref="C151"/>
    <hyperlink location="'M252'!O29" ref="C152"/>
    <hyperlink location="'M252'!P27" ref="C153"/>
    <hyperlink location="'M252'!P28" ref="C154"/>
    <hyperlink location="'M252'!P29" ref="C155"/>
    <hyperlink location="'M252'!Q27" ref="C156"/>
    <hyperlink location="'M252'!Q28" ref="C157"/>
    <hyperlink location="'M252'!Q29" ref="C158"/>
    <hyperlink location="'M252'!R27" ref="C159"/>
    <hyperlink location="'M252'!R28" ref="C160"/>
    <hyperlink location="'M252'!R29" ref="C161"/>
    <hyperlink location="'M252'!S27" ref="C162"/>
    <hyperlink location="'M252'!S28" ref="C163"/>
    <hyperlink location="'M252'!S29" ref="C164"/>
    <hyperlink location="'M252'!T27" ref="C165"/>
    <hyperlink location="'M252'!T28" ref="C166"/>
    <hyperlink location="'M252'!T29" ref="C167"/>
    <hyperlink location="'M252'!U27" ref="C168"/>
    <hyperlink location="'M252'!U28" ref="C169"/>
    <hyperlink location="'M252'!U29" ref="C170"/>
    <hyperlink location="'M252'!V27" ref="C171"/>
    <hyperlink location="'M252'!V28" ref="C172"/>
    <hyperlink location="'M252'!V29" ref="C173"/>
    <hyperlink location="'M252'!W27" ref="C174"/>
    <hyperlink location="'M252'!W28" ref="C175"/>
    <hyperlink location="'M252'!W29" ref="C176"/>
    <hyperlink location="'M252'!X27" ref="C177"/>
    <hyperlink location="'M252'!X28" ref="C178"/>
    <hyperlink location="'M252'!X29" ref="C179"/>
    <hyperlink location="'M252'!Y27" ref="C180"/>
    <hyperlink location="'M252'!Y28" ref="C181"/>
    <hyperlink location="'M252'!Y29" ref="C182"/>
    <hyperlink location="'M252'!Z27" ref="C183"/>
    <hyperlink location="'M252'!Z28" ref="C184"/>
    <hyperlink location="'M252'!Z29" ref="C185"/>
    <hyperlink location="'M252'!AA27" ref="C186"/>
    <hyperlink location="'M252'!AA28" ref="C187"/>
    <hyperlink location="'M252'!AA29" ref="C188"/>
    <hyperlink location="'M251'!AB30" ref="C189"/>
    <hyperlink location="'M251'!K30" ref="C190"/>
    <hyperlink location="'M251'!L30" ref="C191"/>
    <hyperlink location="'M251'!N30" ref="C192"/>
    <hyperlink location="'M251'!O30" ref="C193"/>
    <hyperlink location="'M251'!P30" ref="C194"/>
    <hyperlink location="'M251'!Q30" ref="C195"/>
    <hyperlink location="'M251'!R30" ref="C196"/>
    <hyperlink location="'M251'!S30" ref="C197"/>
    <hyperlink location="'M251'!T30" ref="C198"/>
    <hyperlink location="'M251'!U30" ref="C199"/>
    <hyperlink location="'M251'!V30" ref="C200"/>
    <hyperlink location="'M251'!W30" ref="C201"/>
    <hyperlink location="'M251'!X30" ref="C202"/>
    <hyperlink location="'M251'!Y30" ref="C203"/>
    <hyperlink location="'M251'!Z30" ref="C204"/>
    <hyperlink location="'M251'!AA30" ref="C205"/>
    <hyperlink location="'M252'!AB30" ref="C206"/>
    <hyperlink location="'M252'!K30" ref="C207"/>
    <hyperlink location="'M252'!L30" ref="C208"/>
    <hyperlink location="'M252'!N30" ref="C209"/>
    <hyperlink location="'M252'!O30" ref="C210"/>
    <hyperlink location="'M252'!P30" ref="C211"/>
    <hyperlink location="'M252'!Q30" ref="C212"/>
    <hyperlink location="'M252'!R30" ref="C213"/>
    <hyperlink location="'M252'!S30" ref="C214"/>
    <hyperlink location="'M252'!T30" ref="C215"/>
    <hyperlink location="'M252'!U30" ref="C216"/>
    <hyperlink location="'M252'!V30" ref="C217"/>
    <hyperlink location="'M252'!W30" ref="C218"/>
    <hyperlink location="'M252'!X30" ref="C219"/>
    <hyperlink location="'M252'!Y30" ref="C220"/>
    <hyperlink location="'M252'!Z30" ref="C221"/>
    <hyperlink location="'M252'!AA30" ref="C222"/>
    <hyperlink location="'M251'!AB31" ref="C223"/>
    <hyperlink location="'M251'!K31" ref="C224"/>
    <hyperlink location="'M251'!L31" ref="C225"/>
    <hyperlink location="'M251'!M31" ref="C226"/>
    <hyperlink location="'M251'!N31" ref="C227"/>
    <hyperlink location="'M251'!O31" ref="C228"/>
    <hyperlink location="'M251'!P31" ref="C229"/>
    <hyperlink location="'M251'!Q31" ref="C230"/>
    <hyperlink location="'M251'!S31" ref="C231"/>
    <hyperlink location="'M251'!T31" ref="C232"/>
    <hyperlink location="'M251'!U31" ref="C233"/>
    <hyperlink location="'M251'!V31" ref="C234"/>
    <hyperlink location="'M251'!W31" ref="C235"/>
    <hyperlink location="'M251'!X31" ref="C236"/>
    <hyperlink location="'M251'!Z31" ref="C237"/>
    <hyperlink location="'M251'!AA31" ref="C238"/>
    <hyperlink location="'M252'!AB31" ref="C239"/>
    <hyperlink location="'M252'!K31" ref="C240"/>
    <hyperlink location="'M252'!L31" ref="C241"/>
    <hyperlink location="'M252'!M31" ref="C242"/>
    <hyperlink location="'M252'!N31" ref="C243"/>
    <hyperlink location="'M252'!O31" ref="C244"/>
    <hyperlink location="'M252'!P31" ref="C245"/>
    <hyperlink location="'M252'!Q31" ref="C246"/>
    <hyperlink location="'M252'!S31" ref="C247"/>
    <hyperlink location="'M252'!T31" ref="C248"/>
    <hyperlink location="'M252'!U31" ref="C249"/>
    <hyperlink location="'M252'!V31" ref="C250"/>
    <hyperlink location="'M252'!W31" ref="C251"/>
    <hyperlink location="'M252'!X31" ref="C252"/>
    <hyperlink location="'M252'!Z31" ref="C253"/>
    <hyperlink location="'M252'!AA31" ref="C254"/>
    <hyperlink location="'M251'!AB32" ref="C255"/>
    <hyperlink location="'M251'!K32" ref="C256"/>
    <hyperlink location="'M251'!L32" ref="C257"/>
    <hyperlink location="'M251'!M32" ref="C258"/>
    <hyperlink location="'M251'!N32" ref="C259"/>
    <hyperlink location="'M251'!O32" ref="C260"/>
    <hyperlink location="'M251'!P32" ref="C261"/>
    <hyperlink location="'M251'!Q32" ref="C262"/>
    <hyperlink location="'M251'!S32" ref="C263"/>
    <hyperlink location="'M251'!T32" ref="C264"/>
    <hyperlink location="'M251'!U32" ref="C265"/>
    <hyperlink location="'M251'!V32" ref="C266"/>
    <hyperlink location="'M251'!W32" ref="C267"/>
    <hyperlink location="'M251'!X32" ref="C268"/>
    <hyperlink location="'M251'!Z32" ref="C269"/>
    <hyperlink location="'M251'!AA32" ref="C270"/>
    <hyperlink location="'M252'!AB32" ref="C271"/>
    <hyperlink location="'M252'!K32" ref="C272"/>
    <hyperlink location="'M252'!L32" ref="C273"/>
    <hyperlink location="'M252'!M32" ref="C274"/>
    <hyperlink location="'M252'!N32" ref="C275"/>
    <hyperlink location="'M252'!O32" ref="C276"/>
    <hyperlink location="'M252'!P32" ref="C277"/>
    <hyperlink location="'M252'!Q32" ref="C278"/>
    <hyperlink location="'M252'!S32" ref="C279"/>
    <hyperlink location="'M252'!T32" ref="C280"/>
    <hyperlink location="'M252'!U32" ref="C281"/>
    <hyperlink location="'M252'!V32" ref="C282"/>
    <hyperlink location="'M252'!W32" ref="C283"/>
    <hyperlink location="'M252'!X32" ref="C284"/>
    <hyperlink location="'M252'!Z32" ref="C285"/>
    <hyperlink location="'M252'!AA32" ref="C286"/>
    <hyperlink location="'M251'!AB33" ref="C287"/>
    <hyperlink location="'M251'!K33" ref="C288"/>
    <hyperlink location="'M251'!L33" ref="C289"/>
    <hyperlink location="'M251'!M33" ref="C290"/>
    <hyperlink location="'M251'!N33" ref="C291"/>
    <hyperlink location="'M251'!O33" ref="C292"/>
    <hyperlink location="'M251'!P33" ref="C293"/>
    <hyperlink location="'M251'!Q33" ref="C294"/>
    <hyperlink location="'M251'!S33" ref="C295"/>
    <hyperlink location="'M251'!T33" ref="C296"/>
    <hyperlink location="'M251'!U33" ref="C297"/>
    <hyperlink location="'M251'!V33" ref="C298"/>
    <hyperlink location="'M251'!W33" ref="C299"/>
    <hyperlink location="'M251'!X33" ref="C300"/>
    <hyperlink location="'M251'!Z33" ref="C301"/>
    <hyperlink location="'M251'!AA33" ref="C302"/>
    <hyperlink location="'M252'!AB33" ref="C303"/>
    <hyperlink location="'M252'!K33" ref="C304"/>
    <hyperlink location="'M252'!L33" ref="C305"/>
    <hyperlink location="'M252'!M33" ref="C306"/>
    <hyperlink location="'M252'!N33" ref="C307"/>
    <hyperlink location="'M252'!O33" ref="C308"/>
    <hyperlink location="'M252'!P33" ref="C309"/>
    <hyperlink location="'M252'!Q33" ref="C310"/>
    <hyperlink location="'M252'!S33" ref="C311"/>
    <hyperlink location="'M252'!T33" ref="C312"/>
    <hyperlink location="'M252'!U33" ref="C313"/>
    <hyperlink location="'M252'!V33" ref="C314"/>
    <hyperlink location="'M252'!W33" ref="C315"/>
    <hyperlink location="'M252'!X33" ref="C316"/>
    <hyperlink location="'M252'!Z33" ref="C317"/>
    <hyperlink location="'M252'!AA33" ref="C318"/>
    <hyperlink location="'M251'!AB34" ref="C319"/>
    <hyperlink location="'M251'!K34" ref="C320"/>
    <hyperlink location="'M251'!L34" ref="C321"/>
    <hyperlink location="'M251'!M34" ref="C322"/>
    <hyperlink location="'M251'!N34" ref="C323"/>
    <hyperlink location="'M251'!O34" ref="C324"/>
    <hyperlink location="'M251'!P34" ref="C325"/>
    <hyperlink location="'M251'!Q34" ref="C326"/>
    <hyperlink location="'M251'!S34" ref="C327"/>
    <hyperlink location="'M251'!Z34" ref="C328"/>
    <hyperlink location="'M251'!AA34" ref="C329"/>
    <hyperlink location="'M252'!AB34" ref="C330"/>
    <hyperlink location="'M252'!K34" ref="C331"/>
    <hyperlink location="'M252'!L34" ref="C332"/>
    <hyperlink location="'M252'!M34" ref="C333"/>
    <hyperlink location="'M252'!N34" ref="C334"/>
    <hyperlink location="'M252'!O34" ref="C335"/>
    <hyperlink location="'M252'!P34" ref="C336"/>
    <hyperlink location="'M252'!Q34" ref="C337"/>
    <hyperlink location="'M252'!S34" ref="C338"/>
    <hyperlink location="'M252'!Z34" ref="C339"/>
    <hyperlink location="'M252'!AA34" ref="C340"/>
    <hyperlink location="'M251'!AB35" ref="C341"/>
    <hyperlink location="'M251'!L35" ref="C342"/>
    <hyperlink location="'M251'!O35" ref="C343"/>
    <hyperlink location="'M251'!P35" ref="C344"/>
    <hyperlink location="'M252'!AB35" ref="C345"/>
    <hyperlink location="'M252'!L35" ref="C346"/>
    <hyperlink location="'M252'!O35" ref="C347"/>
    <hyperlink location="'M252'!P35" ref="C348"/>
    <hyperlink location="'M251'!AB36" ref="C349"/>
    <hyperlink location="'M251'!AA36" ref="C350"/>
    <hyperlink location="'M252'!AB36" ref="C351"/>
    <hyperlink location="'M252'!AA36" ref="C352"/>
    <hyperlink location="'M251'!AB37" ref="C353"/>
    <hyperlink location="'M251'!K37" ref="C354"/>
    <hyperlink location="'M251'!L37" ref="C355"/>
    <hyperlink location="'M251'!M37" ref="C356"/>
    <hyperlink location="'M251'!N37" ref="C357"/>
    <hyperlink location="'M251'!O37" ref="C358"/>
    <hyperlink location="'M251'!P37" ref="C359"/>
    <hyperlink location="'M251'!Q37" ref="C360"/>
    <hyperlink location="'M251'!R37" ref="C361"/>
    <hyperlink location="'M251'!S37" ref="C362"/>
    <hyperlink location="'M251'!T37" ref="C363"/>
    <hyperlink location="'M251'!U37" ref="C364"/>
    <hyperlink location="'M251'!V37" ref="C365"/>
    <hyperlink location="'M251'!W37" ref="C366"/>
    <hyperlink location="'M251'!X37" ref="C367"/>
    <hyperlink location="'M251'!Y37" ref="C368"/>
    <hyperlink location="'M251'!Z37" ref="C369"/>
    <hyperlink location="'M251'!AA37" ref="C370"/>
    <hyperlink location="'M252'!AB37" ref="C371"/>
    <hyperlink location="'M252'!K37" ref="C372"/>
    <hyperlink location="'M252'!L37" ref="C373"/>
    <hyperlink location="'M252'!M37" ref="C374"/>
    <hyperlink location="'M252'!N37" ref="C375"/>
    <hyperlink location="'M252'!O37" ref="C376"/>
    <hyperlink location="'M252'!P37" ref="C377"/>
    <hyperlink location="'M252'!Q37" ref="C378"/>
    <hyperlink location="'M252'!R37" ref="C379"/>
    <hyperlink location="'M252'!S37" ref="C380"/>
    <hyperlink location="'M252'!T37" ref="C381"/>
    <hyperlink location="'M252'!U37" ref="C382"/>
    <hyperlink location="'M252'!V37" ref="C383"/>
    <hyperlink location="'M252'!W37" ref="C384"/>
    <hyperlink location="'M252'!X37" ref="C385"/>
    <hyperlink location="'M252'!Y37" ref="C386"/>
    <hyperlink location="'M252'!Z37" ref="C387"/>
    <hyperlink location="'M252'!AA37" ref="C388"/>
    <hyperlink location="'M251'!AB38" ref="C389"/>
    <hyperlink location="'M251'!K38" ref="C390"/>
    <hyperlink location="'M251'!L38" ref="C391"/>
    <hyperlink location="'M251'!M38" ref="C392"/>
    <hyperlink location="'M251'!N38" ref="C393"/>
    <hyperlink location="'M251'!O38" ref="C394"/>
    <hyperlink location="'M251'!P38" ref="C395"/>
    <hyperlink location="'M251'!Q38" ref="C396"/>
    <hyperlink location="'M251'!R38" ref="C397"/>
    <hyperlink location="'M251'!S38" ref="C398"/>
    <hyperlink location="'M251'!T38" ref="C399"/>
    <hyperlink location="'M251'!U38" ref="C400"/>
    <hyperlink location="'M251'!V38" ref="C401"/>
    <hyperlink location="'M251'!W38" ref="C402"/>
    <hyperlink location="'M251'!X38" ref="C403"/>
    <hyperlink location="'M251'!Y38" ref="C404"/>
    <hyperlink location="'M251'!Z38" ref="C405"/>
    <hyperlink location="'M251'!AA38" ref="C406"/>
    <hyperlink location="'M252'!AB38" ref="C407"/>
    <hyperlink location="'M252'!K38" ref="C408"/>
    <hyperlink location="'M252'!L38" ref="C409"/>
    <hyperlink location="'M252'!M38" ref="C410"/>
    <hyperlink location="'M252'!N38" ref="C411"/>
    <hyperlink location="'M252'!O38" ref="C412"/>
    <hyperlink location="'M252'!P38" ref="C413"/>
    <hyperlink location="'M252'!Q38" ref="C414"/>
    <hyperlink location="'M252'!R38" ref="C415"/>
    <hyperlink location="'M252'!S38" ref="C416"/>
    <hyperlink location="'M252'!T38" ref="C417"/>
    <hyperlink location="'M252'!U38" ref="C418"/>
    <hyperlink location="'M252'!V38" ref="C419"/>
    <hyperlink location="'M252'!W38" ref="C420"/>
    <hyperlink location="'M252'!X38" ref="C421"/>
    <hyperlink location="'M252'!Y38" ref="C422"/>
    <hyperlink location="'M252'!Z38" ref="C423"/>
    <hyperlink location="'M252'!AA38" ref="C424"/>
    <hyperlink location="'M251'!AB39" ref="C425"/>
    <hyperlink location="'M251'!K39" ref="C426"/>
    <hyperlink location="'M251'!L39" ref="C427"/>
    <hyperlink location="'M251'!M39" ref="C428"/>
    <hyperlink location="'M251'!N39" ref="C429"/>
    <hyperlink location="'M251'!O39" ref="C430"/>
    <hyperlink location="'M251'!P39" ref="C431"/>
    <hyperlink location="'M251'!Q39" ref="C432"/>
    <hyperlink location="'M251'!S39" ref="C433"/>
    <hyperlink location="'M251'!T39" ref="C434"/>
    <hyperlink location="'M251'!U39" ref="C435"/>
    <hyperlink location="'M251'!V39" ref="C436"/>
    <hyperlink location="'M251'!W39" ref="C437"/>
    <hyperlink location="'M251'!X39" ref="C438"/>
    <hyperlink location="'M251'!Z39" ref="C439"/>
    <hyperlink location="'M251'!AA39" ref="C440"/>
    <hyperlink location="'M252'!AB39" ref="C441"/>
    <hyperlink location="'M252'!K39" ref="C442"/>
    <hyperlink location="'M252'!L39" ref="C443"/>
    <hyperlink location="'M252'!M39" ref="C444"/>
    <hyperlink location="'M252'!N39" ref="C445"/>
    <hyperlink location="'M252'!O39" ref="C446"/>
    <hyperlink location="'M252'!P39" ref="C447"/>
    <hyperlink location="'M252'!Q39" ref="C448"/>
    <hyperlink location="'M252'!S39" ref="C449"/>
    <hyperlink location="'M252'!T39" ref="C450"/>
    <hyperlink location="'M252'!U39" ref="C451"/>
    <hyperlink location="'M252'!V39" ref="C452"/>
    <hyperlink location="'M252'!W39" ref="C453"/>
    <hyperlink location="'M252'!X39" ref="C454"/>
    <hyperlink location="'M252'!Z39" ref="C455"/>
    <hyperlink location="'M252'!AA39" ref="C456"/>
    <hyperlink location="'M251'!AB40" ref="C457"/>
    <hyperlink location="'M251'!K40" ref="C458"/>
    <hyperlink location="'M251'!L40" ref="C459"/>
    <hyperlink location="'M251'!M40" ref="C460"/>
    <hyperlink location="'M251'!N40" ref="C461"/>
    <hyperlink location="'M251'!O40" ref="C462"/>
    <hyperlink location="'M251'!P40" ref="C463"/>
    <hyperlink location="'M251'!Q40" ref="C464"/>
    <hyperlink location="'M251'!S40" ref="C465"/>
    <hyperlink location="'M251'!T40" ref="C466"/>
    <hyperlink location="'M251'!U40" ref="C467"/>
    <hyperlink location="'M251'!V40" ref="C468"/>
    <hyperlink location="'M251'!W40" ref="C469"/>
    <hyperlink location="'M251'!X40" ref="C470"/>
    <hyperlink location="'M251'!Z40" ref="C471"/>
    <hyperlink location="'M251'!AA40" ref="C472"/>
    <hyperlink location="'M252'!AB40" ref="C473"/>
    <hyperlink location="'M252'!K40" ref="C474"/>
    <hyperlink location="'M252'!L40" ref="C475"/>
    <hyperlink location="'M252'!M40" ref="C476"/>
    <hyperlink location="'M252'!N40" ref="C477"/>
    <hyperlink location="'M252'!O40" ref="C478"/>
    <hyperlink location="'M252'!P40" ref="C479"/>
    <hyperlink location="'M252'!Q40" ref="C480"/>
    <hyperlink location="'M252'!S40" ref="C481"/>
    <hyperlink location="'M252'!T40" ref="C482"/>
    <hyperlink location="'M252'!U40" ref="C483"/>
    <hyperlink location="'M252'!V40" ref="C484"/>
    <hyperlink location="'M252'!W40" ref="C485"/>
    <hyperlink location="'M252'!X40" ref="C486"/>
    <hyperlink location="'M252'!Z40" ref="C487"/>
    <hyperlink location="'M252'!AA40" ref="C488"/>
    <hyperlink location="'M251'!AB41" ref="C489"/>
    <hyperlink location="'M251'!K41" ref="C490"/>
    <hyperlink location="'M251'!L41" ref="C491"/>
    <hyperlink location="'M251'!M41" ref="C492"/>
    <hyperlink location="'M251'!N41" ref="C493"/>
    <hyperlink location="'M251'!O41" ref="C494"/>
    <hyperlink location="'M251'!P41" ref="C495"/>
    <hyperlink location="'M251'!Q41" ref="C496"/>
    <hyperlink location="'M251'!S41" ref="C497"/>
    <hyperlink location="'M251'!T41" ref="C498"/>
    <hyperlink location="'M251'!U41" ref="C499"/>
    <hyperlink location="'M251'!V41" ref="C500"/>
    <hyperlink location="'M251'!W41" ref="C501"/>
    <hyperlink location="'M251'!X41" ref="C502"/>
    <hyperlink location="'M251'!Z41" ref="C503"/>
    <hyperlink location="'M251'!AA41" ref="C504"/>
    <hyperlink location="'M252'!AB41" ref="C505"/>
    <hyperlink location="'M252'!K41" ref="C506"/>
    <hyperlink location="'M252'!L41" ref="C507"/>
    <hyperlink location="'M252'!M41" ref="C508"/>
    <hyperlink location="'M252'!N41" ref="C509"/>
    <hyperlink location="'M252'!O41" ref="C510"/>
    <hyperlink location="'M252'!P41" ref="C511"/>
    <hyperlink location="'M252'!Q41" ref="C512"/>
    <hyperlink location="'M252'!S41" ref="C513"/>
    <hyperlink location="'M252'!T41" ref="C514"/>
    <hyperlink location="'M252'!U41" ref="C515"/>
    <hyperlink location="'M252'!V41" ref="C516"/>
    <hyperlink location="'M252'!W41" ref="C517"/>
    <hyperlink location="'M252'!X41" ref="C518"/>
    <hyperlink location="'M252'!Z41" ref="C519"/>
    <hyperlink location="'M252'!AA41" ref="C520"/>
    <hyperlink location="'M251'!AB42" ref="C521"/>
    <hyperlink location="'M251'!K42" ref="C522"/>
    <hyperlink location="'M251'!L42" ref="C523"/>
    <hyperlink location="'M251'!M42" ref="C524"/>
    <hyperlink location="'M251'!N42" ref="C525"/>
    <hyperlink location="'M251'!O42" ref="C526"/>
    <hyperlink location="'M251'!P42" ref="C527"/>
    <hyperlink location="'M251'!Q42" ref="C528"/>
    <hyperlink location="'M251'!S42" ref="C529"/>
    <hyperlink location="'M251'!Z42" ref="C530"/>
    <hyperlink location="'M251'!AA42" ref="C531"/>
    <hyperlink location="'M252'!AB42" ref="C532"/>
    <hyperlink location="'M252'!K42" ref="C533"/>
    <hyperlink location="'M252'!L42" ref="C534"/>
    <hyperlink location="'M252'!M42" ref="C535"/>
    <hyperlink location="'M252'!N42" ref="C536"/>
    <hyperlink location="'M252'!O42" ref="C537"/>
    <hyperlink location="'M252'!P42" ref="C538"/>
    <hyperlink location="'M252'!Q42" ref="C539"/>
    <hyperlink location="'M252'!S42" ref="C540"/>
    <hyperlink location="'M252'!Z42" ref="C541"/>
    <hyperlink location="'M252'!AA42" ref="C542"/>
    <hyperlink location="'M251'!AB43" ref="C543"/>
    <hyperlink location="'M251'!L43" ref="C544"/>
    <hyperlink location="'M251'!O43" ref="C545"/>
    <hyperlink location="'M251'!P43" ref="C546"/>
    <hyperlink location="'M252'!AB43" ref="C547"/>
    <hyperlink location="'M252'!L43" ref="C548"/>
    <hyperlink location="'M252'!O43" ref="C549"/>
    <hyperlink location="'M252'!P43" ref="C550"/>
    <hyperlink location="'M251'!AB44" ref="C551"/>
    <hyperlink location="'M251'!AA44" ref="C552"/>
    <hyperlink location="'M252'!AB44" ref="C553"/>
    <hyperlink location="'M252'!AA44" ref="C554"/>
    <hyperlink location="'M251'!AB45" ref="C555"/>
    <hyperlink location="'M251'!AA45" ref="C556"/>
    <hyperlink location="'M252'!AB45" ref="C557"/>
    <hyperlink location="'M252'!AA45" ref="C558"/>
    <hyperlink location="'M251'!AB46" ref="C559"/>
    <hyperlink location="'M251'!K46" ref="C560"/>
    <hyperlink location="'M251'!L46" ref="C561"/>
    <hyperlink location="'M251'!M46" ref="C562"/>
    <hyperlink location="'M251'!N46" ref="C563"/>
    <hyperlink location="'M251'!O46" ref="C564"/>
    <hyperlink location="'M251'!P46" ref="C565"/>
    <hyperlink location="'M251'!Q46" ref="C566"/>
    <hyperlink location="'M251'!S46" ref="C567"/>
    <hyperlink location="'M251'!Z46" ref="C568"/>
    <hyperlink location="'M251'!AA46" ref="C569"/>
    <hyperlink location="'M252'!AB46" ref="C570"/>
    <hyperlink location="'M252'!K46" ref="C571"/>
    <hyperlink location="'M252'!L46" ref="C572"/>
    <hyperlink location="'M252'!M46" ref="C573"/>
    <hyperlink location="'M252'!N46" ref="C574"/>
    <hyperlink location="'M252'!O46" ref="C575"/>
    <hyperlink location="'M252'!P46" ref="C576"/>
    <hyperlink location="'M252'!Q46" ref="C577"/>
    <hyperlink location="'M252'!S46" ref="C578"/>
    <hyperlink location="'M252'!Z46" ref="C579"/>
    <hyperlink location="'M252'!AA46" ref="C580"/>
    <hyperlink location="'M251'!AB49" ref="C581"/>
    <hyperlink location="'M251'!K49" ref="C582"/>
    <hyperlink location="'M251'!L49" ref="C583"/>
    <hyperlink location="'M251'!M49" ref="C584"/>
    <hyperlink location="'M251'!N49" ref="C585"/>
    <hyperlink location="'M251'!O49" ref="C586"/>
    <hyperlink location="'M251'!P49" ref="C587"/>
    <hyperlink location="'M251'!Q49" ref="C588"/>
    <hyperlink location="'M251'!R49" ref="C589"/>
    <hyperlink location="'M251'!S49" ref="C590"/>
    <hyperlink location="'M251'!T49" ref="C591"/>
    <hyperlink location="'M251'!U49" ref="C592"/>
    <hyperlink location="'M251'!V49" ref="C593"/>
    <hyperlink location="'M251'!W49" ref="C594"/>
    <hyperlink location="'M251'!X49" ref="C595"/>
    <hyperlink location="'M251'!Y49" ref="C596"/>
    <hyperlink location="'M251'!Z49" ref="C597"/>
    <hyperlink location="'M251'!AA49" ref="C598"/>
    <hyperlink location="'M252'!AB49" ref="C599"/>
    <hyperlink location="'M252'!K49" ref="C600"/>
    <hyperlink location="'M252'!L49" ref="C601"/>
    <hyperlink location="'M252'!M49" ref="C602"/>
    <hyperlink location="'M252'!N49" ref="C603"/>
    <hyperlink location="'M252'!O49" ref="C604"/>
    <hyperlink location="'M252'!P49" ref="C605"/>
    <hyperlink location="'M252'!Q49" ref="C606"/>
    <hyperlink location="'M252'!R49" ref="C607"/>
    <hyperlink location="'M252'!S49" ref="C608"/>
    <hyperlink location="'M252'!T49" ref="C609"/>
    <hyperlink location="'M252'!U49" ref="C610"/>
    <hyperlink location="'M252'!V49" ref="C611"/>
    <hyperlink location="'M252'!W49" ref="C612"/>
    <hyperlink location="'M252'!X49" ref="C613"/>
    <hyperlink location="'M252'!Y49" ref="C614"/>
    <hyperlink location="'M252'!Z49" ref="C615"/>
    <hyperlink location="'M252'!AA49" ref="C616"/>
    <hyperlink location="'M251'!AB47" ref="C617"/>
    <hyperlink location="'M251'!K47" ref="C618"/>
    <hyperlink location="'M251'!L47" ref="C619"/>
    <hyperlink location="'M251'!M47" ref="C620"/>
    <hyperlink location="'M251'!N47" ref="C621"/>
    <hyperlink location="'M251'!O47" ref="C622"/>
    <hyperlink location="'M251'!P47" ref="C623"/>
    <hyperlink location="'M251'!Q47" ref="C624"/>
    <hyperlink location="'M251'!R47" ref="C625"/>
    <hyperlink location="'M251'!S47" ref="C626"/>
    <hyperlink location="'M251'!T47" ref="C627"/>
    <hyperlink location="'M251'!U47" ref="C628"/>
    <hyperlink location="'M251'!V47" ref="C629"/>
    <hyperlink location="'M251'!W47" ref="C630"/>
    <hyperlink location="'M251'!X47" ref="C631"/>
    <hyperlink location="'M251'!Y47" ref="C632"/>
    <hyperlink location="'M251'!Z47" ref="C633"/>
    <hyperlink location="'M251'!AA47" ref="C634"/>
    <hyperlink location="'M252'!AB47" ref="C635"/>
    <hyperlink location="'M252'!K47" ref="C636"/>
    <hyperlink location="'M252'!L47" ref="C637"/>
    <hyperlink location="'M252'!M47" ref="C638"/>
    <hyperlink location="'M252'!N47" ref="C639"/>
    <hyperlink location="'M252'!O47" ref="C640"/>
    <hyperlink location="'M252'!P47" ref="C641"/>
    <hyperlink location="'M252'!Q47" ref="C642"/>
    <hyperlink location="'M252'!R47" ref="C643"/>
    <hyperlink location="'M252'!S47" ref="C644"/>
    <hyperlink location="'M252'!T47" ref="C645"/>
    <hyperlink location="'M252'!U47" ref="C646"/>
    <hyperlink location="'M252'!V47" ref="C647"/>
    <hyperlink location="'M252'!W47" ref="C648"/>
    <hyperlink location="'M252'!X47" ref="C649"/>
    <hyperlink location="'M252'!Y47" ref="C650"/>
    <hyperlink location="'M252'!Z47" ref="C651"/>
    <hyperlink location="'M252'!AA47" ref="C652"/>
    <hyperlink location="'M251'!AB48" ref="C653"/>
    <hyperlink location="'M251'!K48" ref="C654"/>
    <hyperlink location="'M251'!L48" ref="C655"/>
    <hyperlink location="'M251'!M48" ref="C656"/>
    <hyperlink location="'M251'!N48" ref="C657"/>
    <hyperlink location="'M251'!O48" ref="C658"/>
    <hyperlink location="'M251'!P48" ref="C659"/>
    <hyperlink location="'M251'!Q48" ref="C660"/>
    <hyperlink location="'M251'!R48" ref="C661"/>
    <hyperlink location="'M251'!S48" ref="C662"/>
    <hyperlink location="'M251'!T48" ref="C663"/>
    <hyperlink location="'M251'!U48" ref="C664"/>
    <hyperlink location="'M251'!V48" ref="C665"/>
    <hyperlink location="'M251'!W48" ref="C666"/>
    <hyperlink location="'M251'!X48" ref="C667"/>
    <hyperlink location="'M251'!Y48" ref="C668"/>
    <hyperlink location="'M251'!Z48" ref="C669"/>
    <hyperlink location="'M251'!AA48" ref="C670"/>
    <hyperlink location="'M252'!AB48" ref="C671"/>
    <hyperlink location="'M252'!K48" ref="C672"/>
    <hyperlink location="'M252'!L48" ref="C673"/>
    <hyperlink location="'M252'!M48" ref="C674"/>
    <hyperlink location="'M252'!N48" ref="C675"/>
    <hyperlink location="'M252'!O48" ref="C676"/>
    <hyperlink location="'M252'!P48" ref="C677"/>
    <hyperlink location="'M252'!Q48" ref="C678"/>
    <hyperlink location="'M252'!R48" ref="C679"/>
    <hyperlink location="'M252'!S48" ref="C680"/>
    <hyperlink location="'M252'!T48" ref="C681"/>
    <hyperlink location="'M252'!U48" ref="C682"/>
    <hyperlink location="'M252'!V48" ref="C683"/>
    <hyperlink location="'M252'!W48" ref="C684"/>
    <hyperlink location="'M252'!X48" ref="C685"/>
    <hyperlink location="'M252'!Y48" ref="C686"/>
    <hyperlink location="'M252'!Z48" ref="C687"/>
    <hyperlink location="'M252'!AA48" ref="C688"/>
    <hyperlink location="'M253'!AB21" ref="C689"/>
    <hyperlink location="'M253'!AB22" ref="C690"/>
    <hyperlink location="'M253'!AB23" ref="C691"/>
    <hyperlink location="'M253'!AB24" ref="C692"/>
    <hyperlink location="'M253'!L21" ref="C693"/>
    <hyperlink location="'M253'!L22" ref="C694"/>
    <hyperlink location="'M253'!L23" ref="C695"/>
    <hyperlink location="'M253'!L24" ref="C696"/>
    <hyperlink location="'M253'!M21" ref="C697"/>
    <hyperlink location="'M253'!M22" ref="C698"/>
    <hyperlink location="'M253'!M23" ref="C699"/>
    <hyperlink location="'M253'!M24" ref="C700"/>
    <hyperlink location="'M253'!N21" ref="C701"/>
    <hyperlink location="'M253'!N22" ref="C702"/>
    <hyperlink location="'M253'!N23" ref="C703"/>
    <hyperlink location="'M253'!N24" ref="C704"/>
    <hyperlink location="'M253'!S21" ref="C705"/>
    <hyperlink location="'M253'!S22" ref="C706"/>
    <hyperlink location="'M253'!S23" ref="C707"/>
    <hyperlink location="'M253'!S24" ref="C708"/>
    <hyperlink location="'M254'!AB21" ref="C709"/>
    <hyperlink location="'M254'!AB22" ref="C710"/>
    <hyperlink location="'M254'!AB23" ref="C711"/>
    <hyperlink location="'M254'!AB24" ref="C712"/>
    <hyperlink location="'M254'!L21" ref="C713"/>
    <hyperlink location="'M254'!L22" ref="C714"/>
    <hyperlink location="'M254'!L23" ref="C715"/>
    <hyperlink location="'M254'!L24" ref="C716"/>
    <hyperlink location="'M254'!M21" ref="C717"/>
    <hyperlink location="'M254'!M22" ref="C718"/>
    <hyperlink location="'M254'!M23" ref="C719"/>
    <hyperlink location="'M254'!M24" ref="C720"/>
    <hyperlink location="'M254'!N21" ref="C721"/>
    <hyperlink location="'M254'!N22" ref="C722"/>
    <hyperlink location="'M254'!N23" ref="C723"/>
    <hyperlink location="'M254'!N24" ref="C724"/>
    <hyperlink location="'M254'!S21" ref="C725"/>
    <hyperlink location="'M254'!S22" ref="C726"/>
    <hyperlink location="'M254'!S23" ref="C727"/>
    <hyperlink location="'M254'!S24" ref="C728"/>
    <hyperlink location="'M253'!AB25" ref="C729"/>
    <hyperlink location="'M253'!K25" ref="C730"/>
    <hyperlink location="'M253'!L25" ref="C731"/>
    <hyperlink location="'M253'!M25" ref="C732"/>
    <hyperlink location="'M253'!N25" ref="C733"/>
    <hyperlink location="'M253'!O25" ref="C734"/>
    <hyperlink location="'M253'!P25" ref="C735"/>
    <hyperlink location="'M253'!Q25" ref="C736"/>
    <hyperlink location="'M253'!R25" ref="C737"/>
    <hyperlink location="'M253'!S25" ref="C738"/>
    <hyperlink location="'M253'!T25" ref="C739"/>
    <hyperlink location="'M253'!U25" ref="C740"/>
    <hyperlink location="'M253'!V25" ref="C741"/>
    <hyperlink location="'M253'!W25" ref="C742"/>
    <hyperlink location="'M253'!X25" ref="C743"/>
    <hyperlink location="'M253'!Y25" ref="C744"/>
    <hyperlink location="'M253'!Z25" ref="C745"/>
    <hyperlink location="'M253'!AA25" ref="C746"/>
    <hyperlink location="'M254'!AB25" ref="C747"/>
    <hyperlink location="'M254'!K25" ref="C748"/>
    <hyperlink location="'M254'!L25" ref="C749"/>
    <hyperlink location="'M254'!M25" ref="C750"/>
    <hyperlink location="'M254'!N25" ref="C751"/>
    <hyperlink location="'M254'!O25" ref="C752"/>
    <hyperlink location="'M254'!P25" ref="C753"/>
    <hyperlink location="'M254'!Q25" ref="C754"/>
    <hyperlink location="'M254'!R25" ref="C755"/>
    <hyperlink location="'M254'!S25" ref="C756"/>
    <hyperlink location="'M254'!T25" ref="C757"/>
    <hyperlink location="'M254'!U25" ref="C758"/>
    <hyperlink location="'M254'!V25" ref="C759"/>
    <hyperlink location="'M254'!W25" ref="C760"/>
    <hyperlink location="'M254'!X25" ref="C761"/>
    <hyperlink location="'M254'!Y25" ref="C762"/>
    <hyperlink location="'M254'!Z25" ref="C763"/>
    <hyperlink location="'M254'!AA25" ref="C764"/>
    <hyperlink location="'M253'!AB26" ref="C765"/>
    <hyperlink location="'M253'!K26" ref="C766"/>
    <hyperlink location="'M253'!L26" ref="C767"/>
    <hyperlink location="'M253'!O26" ref="C768"/>
    <hyperlink location="'M253'!P26" ref="C769"/>
    <hyperlink location="'M253'!Q26" ref="C770"/>
    <hyperlink location="'M253'!R26" ref="C771"/>
    <hyperlink location="'M253'!S26" ref="C772"/>
    <hyperlink location="'M253'!T26" ref="C773"/>
    <hyperlink location="'M253'!U26" ref="C774"/>
    <hyperlink location="'M253'!V26" ref="C775"/>
    <hyperlink location="'M253'!W26" ref="C776"/>
    <hyperlink location="'M253'!X26" ref="C777"/>
    <hyperlink location="'M253'!Y26" ref="C778"/>
    <hyperlink location="'M253'!Z26" ref="C779"/>
    <hyperlink location="'M253'!AA26" ref="C780"/>
    <hyperlink location="'M254'!AB26" ref="C781"/>
    <hyperlink location="'M254'!K26" ref="C782"/>
    <hyperlink location="'M254'!L26" ref="C783"/>
    <hyperlink location="'M254'!O26" ref="C784"/>
    <hyperlink location="'M254'!P26" ref="C785"/>
    <hyperlink location="'M254'!Q26" ref="C786"/>
    <hyperlink location="'M254'!R26" ref="C787"/>
    <hyperlink location="'M254'!S26" ref="C788"/>
    <hyperlink location="'M254'!T26" ref="C789"/>
    <hyperlink location="'M254'!U26" ref="C790"/>
    <hyperlink location="'M254'!V26" ref="C791"/>
    <hyperlink location="'M254'!W26" ref="C792"/>
    <hyperlink location="'M254'!X26" ref="C793"/>
    <hyperlink location="'M254'!Y26" ref="C794"/>
    <hyperlink location="'M254'!Z26" ref="C795"/>
    <hyperlink location="'M254'!AA26" ref="C796"/>
    <hyperlink location="'M253'!AB27" ref="C797"/>
    <hyperlink location="'M253'!AB28" ref="C798"/>
    <hyperlink location="'M253'!AB29" ref="C799"/>
    <hyperlink location="'M253'!AB30" ref="C800"/>
    <hyperlink location="'M253'!AB31" ref="C801"/>
    <hyperlink location="'M253'!AB33" ref="C802"/>
    <hyperlink location="'M253'!AB34" ref="C803"/>
    <hyperlink location="'M253'!AB35" ref="C804"/>
    <hyperlink location="'M253'!AB36" ref="C805"/>
    <hyperlink location="'M253'!AB37" ref="C806"/>
    <hyperlink location="'M253'!AB38" ref="C807"/>
    <hyperlink location="'M253'!K27" ref="C808"/>
    <hyperlink location="'M253'!K28" ref="C809"/>
    <hyperlink location="'M253'!K29" ref="C810"/>
    <hyperlink location="'M253'!K30" ref="C811"/>
    <hyperlink location="'M253'!K31" ref="C812"/>
    <hyperlink location="'M253'!K33" ref="C813"/>
    <hyperlink location="'M253'!K34" ref="C814"/>
    <hyperlink location="'M253'!K35" ref="C815"/>
    <hyperlink location="'M253'!K36" ref="C816"/>
    <hyperlink location="'M253'!K37" ref="C817"/>
    <hyperlink location="'M253'!K38" ref="C818"/>
    <hyperlink location="'M253'!L27" ref="C819"/>
    <hyperlink location="'M253'!L28" ref="C820"/>
    <hyperlink location="'M253'!L29" ref="C821"/>
    <hyperlink location="'M253'!L30" ref="C822"/>
    <hyperlink location="'M253'!L31" ref="C823"/>
    <hyperlink location="'M253'!L33" ref="C824"/>
    <hyperlink location="'M253'!L34" ref="C825"/>
    <hyperlink location="'M253'!L35" ref="C826"/>
    <hyperlink location="'M253'!L36" ref="C827"/>
    <hyperlink location="'M253'!L37" ref="C828"/>
    <hyperlink location="'M253'!L38" ref="C829"/>
    <hyperlink location="'M253'!O27" ref="C830"/>
    <hyperlink location="'M253'!O28" ref="C831"/>
    <hyperlink location="'M253'!O29" ref="C832"/>
    <hyperlink location="'M253'!O30" ref="C833"/>
    <hyperlink location="'M253'!O31" ref="C834"/>
    <hyperlink location="'M253'!O33" ref="C835"/>
    <hyperlink location="'M253'!O34" ref="C836"/>
    <hyperlink location="'M253'!O35" ref="C837"/>
    <hyperlink location="'M253'!O36" ref="C838"/>
    <hyperlink location="'M253'!O37" ref="C839"/>
    <hyperlink location="'M253'!O38" ref="C840"/>
    <hyperlink location="'M253'!P27" ref="C841"/>
    <hyperlink location="'M253'!P28" ref="C842"/>
    <hyperlink location="'M253'!P29" ref="C843"/>
    <hyperlink location="'M253'!P30" ref="C844"/>
    <hyperlink location="'M253'!P31" ref="C845"/>
    <hyperlink location="'M253'!P33" ref="C846"/>
    <hyperlink location="'M253'!P34" ref="C847"/>
    <hyperlink location="'M253'!P35" ref="C848"/>
    <hyperlink location="'M253'!P36" ref="C849"/>
    <hyperlink location="'M253'!P37" ref="C850"/>
    <hyperlink location="'M253'!P38" ref="C851"/>
    <hyperlink location="'M253'!Q27" ref="C852"/>
    <hyperlink location="'M253'!Q28" ref="C853"/>
    <hyperlink location="'M253'!Q29" ref="C854"/>
    <hyperlink location="'M253'!Q30" ref="C855"/>
    <hyperlink location="'M253'!Q31" ref="C856"/>
    <hyperlink location="'M253'!Q33" ref="C857"/>
    <hyperlink location="'M253'!Q34" ref="C858"/>
    <hyperlink location="'M253'!Q35" ref="C859"/>
    <hyperlink location="'M253'!Q36" ref="C860"/>
    <hyperlink location="'M253'!Q37" ref="C861"/>
    <hyperlink location="'M253'!Q38" ref="C862"/>
    <hyperlink location="'M253'!R27" ref="C863"/>
    <hyperlink location="'M253'!R28" ref="C864"/>
    <hyperlink location="'M253'!R29" ref="C865"/>
    <hyperlink location="'M253'!R30" ref="C866"/>
    <hyperlink location="'M253'!R31" ref="C867"/>
    <hyperlink location="'M253'!R33" ref="C868"/>
    <hyperlink location="'M253'!R34" ref="C869"/>
    <hyperlink location="'M253'!R35" ref="C870"/>
    <hyperlink location="'M253'!R36" ref="C871"/>
    <hyperlink location="'M253'!R37" ref="C872"/>
    <hyperlink location="'M253'!R38" ref="C873"/>
    <hyperlink location="'M253'!S27" ref="C874"/>
    <hyperlink location="'M253'!S28" ref="C875"/>
    <hyperlink location="'M253'!S29" ref="C876"/>
    <hyperlink location="'M253'!S30" ref="C877"/>
    <hyperlink location="'M253'!S31" ref="C878"/>
    <hyperlink location="'M253'!S33" ref="C879"/>
    <hyperlink location="'M253'!S34" ref="C880"/>
    <hyperlink location="'M253'!S35" ref="C881"/>
    <hyperlink location="'M253'!S36" ref="C882"/>
    <hyperlink location="'M253'!S37" ref="C883"/>
    <hyperlink location="'M253'!S38" ref="C884"/>
    <hyperlink location="'M253'!T27" ref="C885"/>
    <hyperlink location="'M253'!T28" ref="C886"/>
    <hyperlink location="'M253'!T29" ref="C887"/>
    <hyperlink location="'M253'!T30" ref="C888"/>
    <hyperlink location="'M253'!T31" ref="C889"/>
    <hyperlink location="'M253'!T33" ref="C890"/>
    <hyperlink location="'M253'!T34" ref="C891"/>
    <hyperlink location="'M253'!T35" ref="C892"/>
    <hyperlink location="'M253'!T36" ref="C893"/>
    <hyperlink location="'M253'!T37" ref="C894"/>
    <hyperlink location="'M253'!T38" ref="C895"/>
    <hyperlink location="'M253'!U27" ref="C896"/>
    <hyperlink location="'M253'!U28" ref="C897"/>
    <hyperlink location="'M253'!U29" ref="C898"/>
    <hyperlink location="'M253'!U30" ref="C899"/>
    <hyperlink location="'M253'!U31" ref="C900"/>
    <hyperlink location="'M253'!U33" ref="C901"/>
    <hyperlink location="'M253'!U34" ref="C902"/>
    <hyperlink location="'M253'!U35" ref="C903"/>
    <hyperlink location="'M253'!U36" ref="C904"/>
    <hyperlink location="'M253'!U37" ref="C905"/>
    <hyperlink location="'M253'!U38" ref="C906"/>
    <hyperlink location="'M253'!V27" ref="C907"/>
    <hyperlink location="'M253'!V28" ref="C908"/>
    <hyperlink location="'M253'!V29" ref="C909"/>
    <hyperlink location="'M253'!V30" ref="C910"/>
    <hyperlink location="'M253'!V31" ref="C911"/>
    <hyperlink location="'M253'!V33" ref="C912"/>
    <hyperlink location="'M253'!V34" ref="C913"/>
    <hyperlink location="'M253'!V35" ref="C914"/>
    <hyperlink location="'M253'!V36" ref="C915"/>
    <hyperlink location="'M253'!V37" ref="C916"/>
    <hyperlink location="'M253'!V38" ref="C917"/>
    <hyperlink location="'M253'!W27" ref="C918"/>
    <hyperlink location="'M253'!W28" ref="C919"/>
    <hyperlink location="'M253'!W29" ref="C920"/>
    <hyperlink location="'M253'!W30" ref="C921"/>
    <hyperlink location="'M253'!W31" ref="C922"/>
    <hyperlink location="'M253'!W33" ref="C923"/>
    <hyperlink location="'M253'!W34" ref="C924"/>
    <hyperlink location="'M253'!W35" ref="C925"/>
    <hyperlink location="'M253'!W36" ref="C926"/>
    <hyperlink location="'M253'!W37" ref="C927"/>
    <hyperlink location="'M253'!W38" ref="C928"/>
    <hyperlink location="'M253'!X27" ref="C929"/>
    <hyperlink location="'M253'!X28" ref="C930"/>
    <hyperlink location="'M253'!X29" ref="C931"/>
    <hyperlink location="'M253'!X30" ref="C932"/>
    <hyperlink location="'M253'!X31" ref="C933"/>
    <hyperlink location="'M253'!X33" ref="C934"/>
    <hyperlink location="'M253'!X34" ref="C935"/>
    <hyperlink location="'M253'!X35" ref="C936"/>
    <hyperlink location="'M253'!X36" ref="C937"/>
    <hyperlink location="'M253'!X37" ref="C938"/>
    <hyperlink location="'M253'!X38" ref="C939"/>
    <hyperlink location="'M253'!Y27" ref="C940"/>
    <hyperlink location="'M253'!Y28" ref="C941"/>
    <hyperlink location="'M253'!Y29" ref="C942"/>
    <hyperlink location="'M253'!Y30" ref="C943"/>
    <hyperlink location="'M253'!Y31" ref="C944"/>
    <hyperlink location="'M253'!Y33" ref="C945"/>
    <hyperlink location="'M253'!Y34" ref="C946"/>
    <hyperlink location="'M253'!Y35" ref="C947"/>
    <hyperlink location="'M253'!Y36" ref="C948"/>
    <hyperlink location="'M253'!Y37" ref="C949"/>
    <hyperlink location="'M253'!Y38" ref="C950"/>
    <hyperlink location="'M253'!Z27" ref="C951"/>
    <hyperlink location="'M253'!Z28" ref="C952"/>
    <hyperlink location="'M253'!Z29" ref="C953"/>
    <hyperlink location="'M253'!Z30" ref="C954"/>
    <hyperlink location="'M253'!Z31" ref="C955"/>
    <hyperlink location="'M253'!Z33" ref="C956"/>
    <hyperlink location="'M253'!Z34" ref="C957"/>
    <hyperlink location="'M253'!Z35" ref="C958"/>
    <hyperlink location="'M253'!Z36" ref="C959"/>
    <hyperlink location="'M253'!Z37" ref="C960"/>
    <hyperlink location="'M253'!Z38" ref="C961"/>
    <hyperlink location="'M253'!AA27" ref="C962"/>
    <hyperlink location="'M253'!AA28" ref="C963"/>
    <hyperlink location="'M253'!AA29" ref="C964"/>
    <hyperlink location="'M253'!AA30" ref="C965"/>
    <hyperlink location="'M253'!AA31" ref="C966"/>
    <hyperlink location="'M253'!AA33" ref="C967"/>
    <hyperlink location="'M253'!AA34" ref="C968"/>
    <hyperlink location="'M253'!AA35" ref="C969"/>
    <hyperlink location="'M253'!AA36" ref="C970"/>
    <hyperlink location="'M253'!AA37" ref="C971"/>
    <hyperlink location="'M253'!AA38" ref="C972"/>
    <hyperlink location="'M254'!AB27" ref="C973"/>
    <hyperlink location="'M254'!AB28" ref="C974"/>
    <hyperlink location="'M254'!AB29" ref="C975"/>
    <hyperlink location="'M254'!AB30" ref="C976"/>
    <hyperlink location="'M254'!AB31" ref="C977"/>
    <hyperlink location="'M254'!AB33" ref="C978"/>
    <hyperlink location="'M254'!AB34" ref="C979"/>
    <hyperlink location="'M254'!AB35" ref="C980"/>
    <hyperlink location="'M254'!AB36" ref="C981"/>
    <hyperlink location="'M254'!AB37" ref="C982"/>
    <hyperlink location="'M254'!AB38" ref="C983"/>
    <hyperlink location="'M254'!K27" ref="C984"/>
    <hyperlink location="'M254'!K28" ref="C985"/>
    <hyperlink location="'M254'!K29" ref="C986"/>
    <hyperlink location="'M254'!K30" ref="C987"/>
    <hyperlink location="'M254'!K31" ref="C988"/>
    <hyperlink location="'M254'!K33" ref="C989"/>
    <hyperlink location="'M254'!K34" ref="C990"/>
    <hyperlink location="'M254'!K35" ref="C991"/>
    <hyperlink location="'M254'!K36" ref="C992"/>
    <hyperlink location="'M254'!K37" ref="C993"/>
    <hyperlink location="'M254'!K38" ref="C994"/>
    <hyperlink location="'M254'!L27" ref="C995"/>
    <hyperlink location="'M254'!L28" ref="C996"/>
    <hyperlink location="'M254'!L29" ref="C997"/>
    <hyperlink location="'M254'!L30" ref="C998"/>
    <hyperlink location="'M254'!L31" ref="C999"/>
    <hyperlink location="'M254'!L33" ref="C1000"/>
    <hyperlink location="'M254'!L34" ref="C1001"/>
    <hyperlink location="'M254'!L35" ref="C1002"/>
    <hyperlink location="'M254'!L36" ref="C1003"/>
    <hyperlink location="'M254'!L37" ref="C1004"/>
    <hyperlink location="'M254'!L38" ref="C1005"/>
    <hyperlink location="'M254'!O27" ref="C1006"/>
    <hyperlink location="'M254'!O28" ref="C1007"/>
    <hyperlink location="'M254'!O29" ref="C1008"/>
    <hyperlink location="'M254'!O30" ref="C1009"/>
    <hyperlink location="'M254'!O31" ref="C1010"/>
    <hyperlink location="'M254'!O33" ref="C1011"/>
    <hyperlink location="'M254'!O34" ref="C1012"/>
    <hyperlink location="'M254'!O35" ref="C1013"/>
    <hyperlink location="'M254'!O36" ref="C1014"/>
    <hyperlink location="'M254'!O37" ref="C1015"/>
    <hyperlink location="'M254'!O38" ref="C1016"/>
    <hyperlink location="'M254'!P27" ref="C1017"/>
    <hyperlink location="'M254'!P28" ref="C1018"/>
    <hyperlink location="'M254'!P29" ref="C1019"/>
    <hyperlink location="'M254'!P30" ref="C1020"/>
    <hyperlink location="'M254'!P31" ref="C1021"/>
    <hyperlink location="'M254'!P33" ref="C1022"/>
    <hyperlink location="'M254'!P34" ref="C1023"/>
    <hyperlink location="'M254'!P35" ref="C1024"/>
    <hyperlink location="'M254'!P36" ref="C1025"/>
    <hyperlink location="'M254'!P37" ref="C1026"/>
    <hyperlink location="'M254'!P38" ref="C1027"/>
    <hyperlink location="'M254'!Q27" ref="C1028"/>
    <hyperlink location="'M254'!Q28" ref="C1029"/>
    <hyperlink location="'M254'!Q29" ref="C1030"/>
    <hyperlink location="'M254'!Q30" ref="C1031"/>
    <hyperlink location="'M254'!Q31" ref="C1032"/>
    <hyperlink location="'M254'!Q33" ref="C1033"/>
    <hyperlink location="'M254'!Q34" ref="C1034"/>
    <hyperlink location="'M254'!Q35" ref="C1035"/>
    <hyperlink location="'M254'!Q36" ref="C1036"/>
    <hyperlink location="'M254'!Q37" ref="C1037"/>
    <hyperlink location="'M254'!Q38" ref="C1038"/>
    <hyperlink location="'M254'!R27" ref="C1039"/>
    <hyperlink location="'M254'!R28" ref="C1040"/>
    <hyperlink location="'M254'!R29" ref="C1041"/>
    <hyperlink location="'M254'!R30" ref="C1042"/>
    <hyperlink location="'M254'!R31" ref="C1043"/>
    <hyperlink location="'M254'!R33" ref="C1044"/>
    <hyperlink location="'M254'!R34" ref="C1045"/>
    <hyperlink location="'M254'!R35" ref="C1046"/>
    <hyperlink location="'M254'!R36" ref="C1047"/>
    <hyperlink location="'M254'!R37" ref="C1048"/>
    <hyperlink location="'M254'!R38" ref="C1049"/>
    <hyperlink location="'M254'!S27" ref="C1050"/>
    <hyperlink location="'M254'!S28" ref="C1051"/>
    <hyperlink location="'M254'!S29" ref="C1052"/>
    <hyperlink location="'M254'!S30" ref="C1053"/>
    <hyperlink location="'M254'!S31" ref="C1054"/>
    <hyperlink location="'M254'!S33" ref="C1055"/>
    <hyperlink location="'M254'!S34" ref="C1056"/>
    <hyperlink location="'M254'!S35" ref="C1057"/>
    <hyperlink location="'M254'!S36" ref="C1058"/>
    <hyperlink location="'M254'!S37" ref="C1059"/>
    <hyperlink location="'M254'!S38" ref="C1060"/>
    <hyperlink location="'M254'!T27" ref="C1061"/>
    <hyperlink location="'M254'!T28" ref="C1062"/>
    <hyperlink location="'M254'!T29" ref="C1063"/>
    <hyperlink location="'M254'!T30" ref="C1064"/>
    <hyperlink location="'M254'!T31" ref="C1065"/>
    <hyperlink location="'M254'!T33" ref="C1066"/>
    <hyperlink location="'M254'!T34" ref="C1067"/>
    <hyperlink location="'M254'!T35" ref="C1068"/>
    <hyperlink location="'M254'!T36" ref="C1069"/>
    <hyperlink location="'M254'!T37" ref="C1070"/>
    <hyperlink location="'M254'!T38" ref="C1071"/>
    <hyperlink location="'M254'!U27" ref="C1072"/>
    <hyperlink location="'M254'!U28" ref="C1073"/>
    <hyperlink location="'M254'!U29" ref="C1074"/>
    <hyperlink location="'M254'!U30" ref="C1075"/>
    <hyperlink location="'M254'!U31" ref="C1076"/>
    <hyperlink location="'M254'!U33" ref="C1077"/>
    <hyperlink location="'M254'!U34" ref="C1078"/>
    <hyperlink location="'M254'!U35" ref="C1079"/>
    <hyperlink location="'M254'!U36" ref="C1080"/>
    <hyperlink location="'M254'!U37" ref="C1081"/>
    <hyperlink location="'M254'!U38" ref="C1082"/>
    <hyperlink location="'M254'!V27" ref="C1083"/>
    <hyperlink location="'M254'!V28" ref="C1084"/>
    <hyperlink location="'M254'!V29" ref="C1085"/>
    <hyperlink location="'M254'!V30" ref="C1086"/>
    <hyperlink location="'M254'!V31" ref="C1087"/>
    <hyperlink location="'M254'!V33" ref="C1088"/>
    <hyperlink location="'M254'!V34" ref="C1089"/>
    <hyperlink location="'M254'!V35" ref="C1090"/>
    <hyperlink location="'M254'!V36" ref="C1091"/>
    <hyperlink location="'M254'!V37" ref="C1092"/>
    <hyperlink location="'M254'!V38" ref="C1093"/>
    <hyperlink location="'M254'!W27" ref="C1094"/>
    <hyperlink location="'M254'!W28" ref="C1095"/>
    <hyperlink location="'M254'!W29" ref="C1096"/>
    <hyperlink location="'M254'!W30" ref="C1097"/>
    <hyperlink location="'M254'!W31" ref="C1098"/>
    <hyperlink location="'M254'!W33" ref="C1099"/>
    <hyperlink location="'M254'!W34" ref="C1100"/>
    <hyperlink location="'M254'!W35" ref="C1101"/>
    <hyperlink location="'M254'!W36" ref="C1102"/>
    <hyperlink location="'M254'!W37" ref="C1103"/>
    <hyperlink location="'M254'!W38" ref="C1104"/>
    <hyperlink location="'M254'!X27" ref="C1105"/>
    <hyperlink location="'M254'!X28" ref="C1106"/>
    <hyperlink location="'M254'!X29" ref="C1107"/>
    <hyperlink location="'M254'!X30" ref="C1108"/>
    <hyperlink location="'M254'!X31" ref="C1109"/>
    <hyperlink location="'M254'!X33" ref="C1110"/>
    <hyperlink location="'M254'!X34" ref="C1111"/>
    <hyperlink location="'M254'!X35" ref="C1112"/>
    <hyperlink location="'M254'!X36" ref="C1113"/>
    <hyperlink location="'M254'!X37" ref="C1114"/>
    <hyperlink location="'M254'!X38" ref="C1115"/>
    <hyperlink location="'M254'!Y27" ref="C1116"/>
    <hyperlink location="'M254'!Y28" ref="C1117"/>
    <hyperlink location="'M254'!Y29" ref="C1118"/>
    <hyperlink location="'M254'!Y30" ref="C1119"/>
    <hyperlink location="'M254'!Y31" ref="C1120"/>
    <hyperlink location="'M254'!Y33" ref="C1121"/>
    <hyperlink location="'M254'!Y34" ref="C1122"/>
    <hyperlink location="'M254'!Y35" ref="C1123"/>
    <hyperlink location="'M254'!Y36" ref="C1124"/>
    <hyperlink location="'M254'!Y37" ref="C1125"/>
    <hyperlink location="'M254'!Y38" ref="C1126"/>
    <hyperlink location="'M254'!Z27" ref="C1127"/>
    <hyperlink location="'M254'!Z28" ref="C1128"/>
    <hyperlink location="'M254'!Z29" ref="C1129"/>
    <hyperlink location="'M254'!Z30" ref="C1130"/>
    <hyperlink location="'M254'!Z31" ref="C1131"/>
    <hyperlink location="'M254'!Z33" ref="C1132"/>
    <hyperlink location="'M254'!Z34" ref="C1133"/>
    <hyperlink location="'M254'!Z35" ref="C1134"/>
    <hyperlink location="'M254'!Z36" ref="C1135"/>
    <hyperlink location="'M254'!Z37" ref="C1136"/>
    <hyperlink location="'M254'!Z38" ref="C1137"/>
    <hyperlink location="'M254'!AA27" ref="C1138"/>
    <hyperlink location="'M254'!AA28" ref="C1139"/>
    <hyperlink location="'M254'!AA29" ref="C1140"/>
    <hyperlink location="'M254'!AA30" ref="C1141"/>
    <hyperlink location="'M254'!AA31" ref="C1142"/>
    <hyperlink location="'M254'!AA33" ref="C1143"/>
    <hyperlink location="'M254'!AA34" ref="C1144"/>
    <hyperlink location="'M254'!AA35" ref="C1145"/>
    <hyperlink location="'M254'!AA36" ref="C1146"/>
    <hyperlink location="'M254'!AA37" ref="C1147"/>
    <hyperlink location="'M254'!AA38" ref="C1148"/>
    <hyperlink location="'M253'!AB32" ref="C1149"/>
    <hyperlink location="'M253'!K32" ref="C1150"/>
    <hyperlink location="'M253'!L32" ref="C1151"/>
    <hyperlink location="'M253'!O32" ref="C1152"/>
    <hyperlink location="'M253'!P32" ref="C1153"/>
    <hyperlink location="'M253'!Q32" ref="C1154"/>
    <hyperlink location="'M253'!R32" ref="C1155"/>
    <hyperlink location="'M253'!S32" ref="C1156"/>
    <hyperlink location="'M253'!T32" ref="C1157"/>
    <hyperlink location="'M253'!U32" ref="C1158"/>
    <hyperlink location="'M253'!V32" ref="C1159"/>
    <hyperlink location="'M253'!W32" ref="C1160"/>
    <hyperlink location="'M253'!X32" ref="C1161"/>
    <hyperlink location="'M253'!Y32" ref="C1162"/>
    <hyperlink location="'M253'!Z32" ref="C1163"/>
    <hyperlink location="'M253'!AA32" ref="C1164"/>
    <hyperlink location="'M254'!AB32" ref="C1165"/>
    <hyperlink location="'M254'!K32" ref="C1166"/>
    <hyperlink location="'M254'!L32" ref="C1167"/>
    <hyperlink location="'M254'!O32" ref="C1168"/>
    <hyperlink location="'M254'!P32" ref="C1169"/>
    <hyperlink location="'M254'!Q32" ref="C1170"/>
    <hyperlink location="'M254'!R32" ref="C1171"/>
    <hyperlink location="'M254'!S32" ref="C1172"/>
    <hyperlink location="'M254'!T32" ref="C1173"/>
    <hyperlink location="'M254'!U32" ref="C1174"/>
    <hyperlink location="'M254'!V32" ref="C1175"/>
    <hyperlink location="'M254'!W32" ref="C1176"/>
    <hyperlink location="'M254'!X32" ref="C1177"/>
    <hyperlink location="'M254'!Y32" ref="C1178"/>
    <hyperlink location="'M254'!Z32" ref="C1179"/>
    <hyperlink location="'M254'!AA32" ref="C1180"/>
    <hyperlink location="'M253'!AB39" ref="C1181"/>
    <hyperlink location="'M253'!K39" ref="C1182"/>
    <hyperlink location="'M253'!L39" ref="C1183"/>
    <hyperlink location="'M253'!O39" ref="C1184"/>
    <hyperlink location="'M253'!P39" ref="C1185"/>
    <hyperlink location="'M253'!Q39" ref="C1186"/>
    <hyperlink location="'M253'!R39" ref="C1187"/>
    <hyperlink location="'M253'!S39" ref="C1188"/>
    <hyperlink location="'M253'!T39" ref="C1189"/>
    <hyperlink location="'M253'!U39" ref="C1190"/>
    <hyperlink location="'M253'!V39" ref="C1191"/>
    <hyperlink location="'M253'!W39" ref="C1192"/>
    <hyperlink location="'M253'!X39" ref="C1193"/>
    <hyperlink location="'M253'!Y39" ref="C1194"/>
    <hyperlink location="'M253'!Z39" ref="C1195"/>
    <hyperlink location="'M253'!AA39" ref="C1196"/>
    <hyperlink location="'M254'!AB39" ref="C1197"/>
    <hyperlink location="'M254'!K39" ref="C1198"/>
    <hyperlink location="'M254'!L39" ref="C1199"/>
    <hyperlink location="'M254'!O39" ref="C1200"/>
    <hyperlink location="'M254'!P39" ref="C1201"/>
    <hyperlink location="'M254'!Q39" ref="C1202"/>
    <hyperlink location="'M254'!R39" ref="C1203"/>
    <hyperlink location="'M254'!S39" ref="C1204"/>
    <hyperlink location="'M254'!T39" ref="C1205"/>
    <hyperlink location="'M254'!U39" ref="C1206"/>
    <hyperlink location="'M254'!V39" ref="C1207"/>
    <hyperlink location="'M254'!W39" ref="C1208"/>
    <hyperlink location="'M254'!X39" ref="C1209"/>
    <hyperlink location="'M254'!Y39" ref="C1210"/>
    <hyperlink location="'M254'!Z39" ref="C1211"/>
    <hyperlink location="'M254'!AA39" ref="C1212"/>
    <hyperlink location="'M253'!AB40" ref="C1213"/>
    <hyperlink location="'M253'!Y40" ref="C1214"/>
    <hyperlink location="'M254'!AB40" ref="C1215"/>
    <hyperlink location="'M254'!Y40" ref="C1216"/>
    <hyperlink location="'M253'!AB41" ref="C1217"/>
    <hyperlink location="'M253'!Y41" ref="C1218"/>
    <hyperlink location="'M254'!AB41" ref="C1219"/>
    <hyperlink location="'M254'!Y41" ref="C1220"/>
    <hyperlink location="'M253'!AB42" ref="C1221"/>
    <hyperlink location="'M253'!Y42" ref="C1222"/>
    <hyperlink location="'M254'!AB42" ref="C1223"/>
    <hyperlink location="'M254'!Y42" ref="C1224"/>
    <hyperlink location="'M253'!AB43" ref="C1225"/>
    <hyperlink location="'M253'!K43" ref="C1226"/>
    <hyperlink location="'M253'!L43" ref="C1227"/>
    <hyperlink location="'M253'!M43" ref="C1228"/>
    <hyperlink location="'M253'!N43" ref="C1229"/>
    <hyperlink location="'M253'!O43" ref="C1230"/>
    <hyperlink location="'M253'!P43" ref="C1231"/>
    <hyperlink location="'M253'!Q43" ref="C1232"/>
    <hyperlink location="'M253'!R43" ref="C1233"/>
    <hyperlink location="'M253'!S43" ref="C1234"/>
    <hyperlink location="'M253'!T43" ref="C1235"/>
    <hyperlink location="'M253'!U43" ref="C1236"/>
    <hyperlink location="'M253'!V43" ref="C1237"/>
    <hyperlink location="'M253'!W43" ref="C1238"/>
    <hyperlink location="'M253'!X43" ref="C1239"/>
    <hyperlink location="'M253'!Y43" ref="C1240"/>
    <hyperlink location="'M253'!Z43" ref="C1241"/>
    <hyperlink location="'M253'!AA43" ref="C1242"/>
    <hyperlink location="'M254'!AB43" ref="C1243"/>
    <hyperlink location="'M254'!K43" ref="C1244"/>
    <hyperlink location="'M254'!L43" ref="C1245"/>
    <hyperlink location="'M254'!M43" ref="C1246"/>
    <hyperlink location="'M254'!N43" ref="C1247"/>
    <hyperlink location="'M254'!O43" ref="C1248"/>
    <hyperlink location="'M254'!P43" ref="C1249"/>
    <hyperlink location="'M254'!Q43" ref="C1250"/>
    <hyperlink location="'M254'!R43" ref="C1251"/>
    <hyperlink location="'M254'!S43" ref="C1252"/>
    <hyperlink location="'M254'!T43" ref="C1253"/>
    <hyperlink location="'M254'!U43" ref="C1254"/>
    <hyperlink location="'M254'!V43" ref="C1255"/>
    <hyperlink location="'M254'!W43" ref="C1256"/>
    <hyperlink location="'M254'!X43" ref="C1257"/>
    <hyperlink location="'M254'!Y43" ref="C1258"/>
    <hyperlink location="'M254'!Z43" ref="C1259"/>
    <hyperlink location="'M254'!AA43" ref="C1260"/>
    <hyperlink location="'M253'!AB44" ref="C1261"/>
    <hyperlink location="'M253'!K44" ref="C1262"/>
    <hyperlink location="'M253'!L44" ref="C1263"/>
    <hyperlink location="'M253'!M44" ref="C1264"/>
    <hyperlink location="'M253'!N44" ref="C1265"/>
    <hyperlink location="'M253'!O44" ref="C1266"/>
    <hyperlink location="'M253'!P44" ref="C1267"/>
    <hyperlink location="'M253'!Q44" ref="C1268"/>
    <hyperlink location="'M253'!R44" ref="C1269"/>
    <hyperlink location="'M253'!S44" ref="C1270"/>
    <hyperlink location="'M253'!T44" ref="C1271"/>
    <hyperlink location="'M253'!U44" ref="C1272"/>
    <hyperlink location="'M253'!V44" ref="C1273"/>
    <hyperlink location="'M253'!W44" ref="C1274"/>
    <hyperlink location="'M253'!X44" ref="C1275"/>
    <hyperlink location="'M253'!Y44" ref="C1276"/>
    <hyperlink location="'M253'!Z44" ref="C1277"/>
    <hyperlink location="'M253'!AA44" ref="C1278"/>
    <hyperlink location="'M254'!AB44" ref="C1279"/>
    <hyperlink location="'M254'!K44" ref="C1280"/>
    <hyperlink location="'M254'!L44" ref="C1281"/>
    <hyperlink location="'M254'!M44" ref="C1282"/>
    <hyperlink location="'M254'!N44" ref="C1283"/>
    <hyperlink location="'M254'!O44" ref="C1284"/>
    <hyperlink location="'M254'!P44" ref="C1285"/>
    <hyperlink location="'M254'!Q44" ref="C1286"/>
    <hyperlink location="'M254'!R44" ref="C1287"/>
    <hyperlink location="'M254'!S44" ref="C1288"/>
    <hyperlink location="'M254'!T44" ref="C1289"/>
    <hyperlink location="'M254'!U44" ref="C1290"/>
    <hyperlink location="'M254'!V44" ref="C1291"/>
    <hyperlink location="'M254'!W44" ref="C1292"/>
    <hyperlink location="'M254'!X44" ref="C1293"/>
    <hyperlink location="'M254'!Y44" ref="C1294"/>
    <hyperlink location="'M254'!Z44" ref="C1295"/>
    <hyperlink location="'M254'!AA44" ref="C1296"/>
    <hyperlink location="'M253'!AB45" ref="C1297"/>
    <hyperlink location="'M253'!K45" ref="C1298"/>
    <hyperlink location="'M253'!L45" ref="C1299"/>
    <hyperlink location="'M253'!M45" ref="C1300"/>
    <hyperlink location="'M253'!N45" ref="C1301"/>
    <hyperlink location="'M253'!O45" ref="C1302"/>
    <hyperlink location="'M253'!P45" ref="C1303"/>
    <hyperlink location="'M253'!Q45" ref="C1304"/>
    <hyperlink location="'M253'!R45" ref="C1305"/>
    <hyperlink location="'M253'!S45" ref="C1306"/>
    <hyperlink location="'M253'!T45" ref="C1307"/>
    <hyperlink location="'M253'!U45" ref="C1308"/>
    <hyperlink location="'M253'!V45" ref="C1309"/>
    <hyperlink location="'M253'!W45" ref="C1310"/>
    <hyperlink location="'M253'!X45" ref="C1311"/>
    <hyperlink location="'M253'!Y45" ref="C1312"/>
    <hyperlink location="'M253'!Z45" ref="C1313"/>
    <hyperlink location="'M253'!AA45" ref="C1314"/>
    <hyperlink location="'M254'!AB45" ref="C1315"/>
    <hyperlink location="'M254'!K45" ref="C1316"/>
    <hyperlink location="'M254'!L45" ref="C1317"/>
    <hyperlink location="'M254'!M45" ref="C1318"/>
    <hyperlink location="'M254'!N45" ref="C1319"/>
    <hyperlink location="'M254'!O45" ref="C1320"/>
    <hyperlink location="'M254'!P45" ref="C1321"/>
    <hyperlink location="'M254'!Q45" ref="C1322"/>
    <hyperlink location="'M254'!R45" ref="C1323"/>
    <hyperlink location="'M254'!S45" ref="C1324"/>
    <hyperlink location="'M254'!T45" ref="C1325"/>
    <hyperlink location="'M254'!U45" ref="C1326"/>
    <hyperlink location="'M254'!V45" ref="C1327"/>
    <hyperlink location="'M254'!W45" ref="C1328"/>
    <hyperlink location="'M254'!X45" ref="C1329"/>
    <hyperlink location="'M254'!Y45" ref="C1330"/>
    <hyperlink location="'M254'!Z45" ref="C1331"/>
    <hyperlink location="'M254'!AA45" ref="C1332"/>
    <hyperlink location="'M253'!AB46" ref="C1333"/>
    <hyperlink location="'M253'!K46" ref="C1334"/>
    <hyperlink location="'M253'!L46" ref="C1335"/>
    <hyperlink location="'M253'!M46" ref="C1336"/>
    <hyperlink location="'M253'!N46" ref="C1337"/>
    <hyperlink location="'M253'!O46" ref="C1338"/>
    <hyperlink location="'M253'!P46" ref="C1339"/>
    <hyperlink location="'M253'!Q46" ref="C1340"/>
    <hyperlink location="'M253'!R46" ref="C1341"/>
    <hyperlink location="'M253'!S46" ref="C1342"/>
    <hyperlink location="'M253'!T46" ref="C1343"/>
    <hyperlink location="'M253'!U46" ref="C1344"/>
    <hyperlink location="'M253'!V46" ref="C1345"/>
    <hyperlink location="'M253'!W46" ref="C1346"/>
    <hyperlink location="'M253'!X46" ref="C1347"/>
    <hyperlink location="'M253'!Y46" ref="C1348"/>
    <hyperlink location="'M253'!Z46" ref="C1349"/>
    <hyperlink location="'M253'!AA46" ref="C1350"/>
    <hyperlink location="'M254'!AB46" ref="C1351"/>
    <hyperlink location="'M254'!K46" ref="C1352"/>
    <hyperlink location="'M254'!L46" ref="C1353"/>
    <hyperlink location="'M254'!M46" ref="C1354"/>
    <hyperlink location="'M254'!N46" ref="C1355"/>
    <hyperlink location="'M254'!O46" ref="C1356"/>
    <hyperlink location="'M254'!P46" ref="C1357"/>
    <hyperlink location="'M254'!Q46" ref="C1358"/>
    <hyperlink location="'M254'!R46" ref="C1359"/>
    <hyperlink location="'M254'!S46" ref="C1360"/>
    <hyperlink location="'M254'!T46" ref="C1361"/>
    <hyperlink location="'M254'!U46" ref="C1362"/>
    <hyperlink location="'M254'!V46" ref="C1363"/>
    <hyperlink location="'M254'!W46" ref="C1364"/>
    <hyperlink location="'M254'!X46" ref="C1365"/>
    <hyperlink location="'M254'!Y46" ref="C1366"/>
    <hyperlink location="'M254'!Z46" ref="C1367"/>
    <hyperlink location="'M254'!AA46" ref="C1368"/>
    <hyperlink location="'M253'!AB47" ref="C1369"/>
    <hyperlink location="'M253'!L47" ref="C1370"/>
    <hyperlink location="'M253'!N47" ref="C1371"/>
    <hyperlink location="'M253'!AA47" ref="C1372"/>
    <hyperlink location="'M254'!AB47" ref="C1373"/>
    <hyperlink location="'M254'!L47" ref="C1374"/>
    <hyperlink location="'M254'!N47" ref="C1375"/>
    <hyperlink location="'M254'!AA47" ref="C1376"/>
    <hyperlink location="'M253'!AB48" ref="C1377"/>
    <hyperlink location="'M253'!AA48" ref="C1378"/>
    <hyperlink location="'M254'!AB48" ref="C1379"/>
    <hyperlink location="'M254'!AA48" ref="C1380"/>
    <hyperlink location="'M253'!AB50" ref="C1381"/>
    <hyperlink location="'M253'!L50" ref="C1382"/>
    <hyperlink location="'M253'!N50" ref="C1383"/>
    <hyperlink location="'M254'!AB50" ref="C1384"/>
    <hyperlink location="'M254'!L50" ref="C1385"/>
    <hyperlink location="'M254'!N50" ref="C1386"/>
    <hyperlink location="'M253'!AB51" ref="C1387"/>
    <hyperlink location="'M253'!L51" ref="C1388"/>
    <hyperlink location="'M253'!N51" ref="C1389"/>
    <hyperlink location="'M254'!AB51" ref="C1390"/>
    <hyperlink location="'M254'!L51" ref="C1391"/>
    <hyperlink location="'M254'!N51" ref="C1392"/>
    <hyperlink location="'M253'!AB49" ref="C1393"/>
    <hyperlink location="'M253'!AA49" ref="C1394"/>
    <hyperlink location="'M254'!AB49" ref="C1395"/>
    <hyperlink location="'M254'!AA49" ref="C1396"/>
    <hyperlink location="'M253'!AB54" ref="C1397"/>
    <hyperlink location="'M253'!K54" ref="C1398"/>
    <hyperlink location="'M253'!L54" ref="C1399"/>
    <hyperlink location="'M253'!M54" ref="C1400"/>
    <hyperlink location="'M253'!N54" ref="C1401"/>
    <hyperlink location="'M253'!O54" ref="C1402"/>
    <hyperlink location="'M253'!P54" ref="C1403"/>
    <hyperlink location="'M253'!Q54" ref="C1404"/>
    <hyperlink location="'M253'!R54" ref="C1405"/>
    <hyperlink location="'M253'!S54" ref="C1406"/>
    <hyperlink location="'M253'!T54" ref="C1407"/>
    <hyperlink location="'M253'!U54" ref="C1408"/>
    <hyperlink location="'M253'!V54" ref="C1409"/>
    <hyperlink location="'M253'!W54" ref="C1410"/>
    <hyperlink location="'M253'!X54" ref="C1411"/>
    <hyperlink location="'M253'!Y54" ref="C1412"/>
    <hyperlink location="'M253'!Z54" ref="C1413"/>
    <hyperlink location="'M253'!AA54" ref="C1414"/>
    <hyperlink location="'M254'!AB54" ref="C1415"/>
    <hyperlink location="'M254'!K54" ref="C1416"/>
    <hyperlink location="'M254'!L54" ref="C1417"/>
    <hyperlink location="'M254'!M54" ref="C1418"/>
    <hyperlink location="'M254'!N54" ref="C1419"/>
    <hyperlink location="'M254'!O54" ref="C1420"/>
    <hyperlink location="'M254'!P54" ref="C1421"/>
    <hyperlink location="'M254'!Q54" ref="C1422"/>
    <hyperlink location="'M254'!R54" ref="C1423"/>
    <hyperlink location="'M254'!S54" ref="C1424"/>
    <hyperlink location="'M254'!T54" ref="C1425"/>
    <hyperlink location="'M254'!U54" ref="C1426"/>
    <hyperlink location="'M254'!V54" ref="C1427"/>
    <hyperlink location="'M254'!W54" ref="C1428"/>
    <hyperlink location="'M254'!X54" ref="C1429"/>
    <hyperlink location="'M254'!Y54" ref="C1430"/>
    <hyperlink location="'M254'!Z54" ref="C1431"/>
    <hyperlink location="'M254'!AA54" ref="C1432"/>
    <hyperlink location="'M253'!AB52" ref="C1433"/>
    <hyperlink location="'M253'!K52" ref="C1434"/>
    <hyperlink location="'M253'!L52" ref="C1435"/>
    <hyperlink location="'M253'!M52" ref="C1436"/>
    <hyperlink location="'M253'!N52" ref="C1437"/>
    <hyperlink location="'M253'!O52" ref="C1438"/>
    <hyperlink location="'M253'!P52" ref="C1439"/>
    <hyperlink location="'M253'!Q52" ref="C1440"/>
    <hyperlink location="'M253'!R52" ref="C1441"/>
    <hyperlink location="'M253'!S52" ref="C1442"/>
    <hyperlink location="'M253'!T52" ref="C1443"/>
    <hyperlink location="'M253'!U52" ref="C1444"/>
    <hyperlink location="'M253'!V52" ref="C1445"/>
    <hyperlink location="'M253'!W52" ref="C1446"/>
    <hyperlink location="'M253'!X52" ref="C1447"/>
    <hyperlink location="'M253'!Y52" ref="C1448"/>
    <hyperlink location="'M253'!Z52" ref="C1449"/>
    <hyperlink location="'M253'!AA52" ref="C1450"/>
    <hyperlink location="'M254'!AB52" ref="C1451"/>
    <hyperlink location="'M254'!K52" ref="C1452"/>
    <hyperlink location="'M254'!L52" ref="C1453"/>
    <hyperlink location="'M254'!M52" ref="C1454"/>
    <hyperlink location="'M254'!N52" ref="C1455"/>
    <hyperlink location="'M254'!O52" ref="C1456"/>
    <hyperlink location="'M254'!P52" ref="C1457"/>
    <hyperlink location="'M254'!Q52" ref="C1458"/>
    <hyperlink location="'M254'!R52" ref="C1459"/>
    <hyperlink location="'M254'!S52" ref="C1460"/>
    <hyperlink location="'M254'!T52" ref="C1461"/>
    <hyperlink location="'M254'!U52" ref="C1462"/>
    <hyperlink location="'M254'!V52" ref="C1463"/>
    <hyperlink location="'M254'!W52" ref="C1464"/>
    <hyperlink location="'M254'!X52" ref="C1465"/>
    <hyperlink location="'M254'!Y52" ref="C1466"/>
    <hyperlink location="'M254'!Z52" ref="C1467"/>
    <hyperlink location="'M254'!AA52" ref="C1468"/>
    <hyperlink location="'M253'!AB53" ref="C1469"/>
    <hyperlink location="'M253'!K53" ref="C1470"/>
    <hyperlink location="'M253'!L53" ref="C1471"/>
    <hyperlink location="'M253'!M53" ref="C1472"/>
    <hyperlink location="'M253'!N53" ref="C1473"/>
    <hyperlink location="'M253'!O53" ref="C1474"/>
    <hyperlink location="'M253'!P53" ref="C1475"/>
    <hyperlink location="'M253'!Q53" ref="C1476"/>
    <hyperlink location="'M253'!R53" ref="C1477"/>
    <hyperlink location="'M253'!S53" ref="C1478"/>
    <hyperlink location="'M253'!T53" ref="C1479"/>
    <hyperlink location="'M253'!U53" ref="C1480"/>
    <hyperlink location="'M253'!V53" ref="C1481"/>
    <hyperlink location="'M253'!W53" ref="C1482"/>
    <hyperlink location="'M253'!X53" ref="C1483"/>
    <hyperlink location="'M253'!Y53" ref="C1484"/>
    <hyperlink location="'M253'!Z53" ref="C1485"/>
    <hyperlink location="'M253'!AA53" ref="C1486"/>
    <hyperlink location="'M254'!AB53" ref="C1487"/>
    <hyperlink location="'M254'!K53" ref="C1488"/>
    <hyperlink location="'M254'!L53" ref="C1489"/>
    <hyperlink location="'M254'!M53" ref="C1490"/>
    <hyperlink location="'M254'!N53" ref="C1491"/>
    <hyperlink location="'M254'!O53" ref="C1492"/>
    <hyperlink location="'M254'!P53" ref="C1493"/>
    <hyperlink location="'M254'!Q53" ref="C1494"/>
    <hyperlink location="'M254'!R53" ref="C1495"/>
    <hyperlink location="'M254'!S53" ref="C1496"/>
    <hyperlink location="'M254'!T53" ref="C1497"/>
    <hyperlink location="'M254'!U53" ref="C1498"/>
    <hyperlink location="'M254'!V53" ref="C1499"/>
    <hyperlink location="'M254'!W53" ref="C1500"/>
    <hyperlink location="'M254'!X53" ref="C1501"/>
    <hyperlink location="'M254'!Y53" ref="C1502"/>
    <hyperlink location="'M254'!Z53" ref="C1503"/>
    <hyperlink location="'M254'!AA53" ref="C1504"/>
    <hyperlink location="'M255'!AB21" ref="C1505"/>
    <hyperlink location="'M255'!K21" ref="C1506"/>
    <hyperlink location="'M255'!L21" ref="C1507"/>
    <hyperlink location="'M255'!N21" ref="C1508"/>
    <hyperlink location="'M255'!O21" ref="C1509"/>
    <hyperlink location="'M255'!P21" ref="C1510"/>
    <hyperlink location="'M255'!Q21" ref="C1511"/>
    <hyperlink location="'M255'!R21" ref="C1512"/>
    <hyperlink location="'M255'!S21" ref="C1513"/>
    <hyperlink location="'M255'!T21" ref="C1514"/>
    <hyperlink location="'M255'!U21" ref="C1515"/>
    <hyperlink location="'M255'!V21" ref="C1516"/>
    <hyperlink location="'M255'!W21" ref="C1517"/>
    <hyperlink location="'M255'!X21" ref="C1518"/>
    <hyperlink location="'M255'!Y21" ref="C1519"/>
    <hyperlink location="'M255'!Z21" ref="C1520"/>
    <hyperlink location="'M255'!AA21" ref="C1521"/>
    <hyperlink location="'M255'!AB22" ref="C1522"/>
    <hyperlink location="'M255'!K22" ref="C1523"/>
    <hyperlink location="'M255'!L22" ref="C1524"/>
    <hyperlink location="'M255'!N22" ref="C1525"/>
    <hyperlink location="'M255'!O22" ref="C1526"/>
    <hyperlink location="'M255'!P22" ref="C1527"/>
    <hyperlink location="'M255'!Q22" ref="C1528"/>
    <hyperlink location="'M255'!R22" ref="C1529"/>
    <hyperlink location="'M255'!S22" ref="C1530"/>
    <hyperlink location="'M255'!T22" ref="C1531"/>
    <hyperlink location="'M255'!U22" ref="C1532"/>
    <hyperlink location="'M255'!V22" ref="C1533"/>
    <hyperlink location="'M255'!W22" ref="C1534"/>
    <hyperlink location="'M255'!X22" ref="C1535"/>
    <hyperlink location="'M255'!Y22" ref="C1536"/>
    <hyperlink location="'M255'!Z22" ref="C1537"/>
    <hyperlink location="'M255'!AA22" ref="C1538"/>
    <hyperlink location="'M255'!AB23" ref="C1539"/>
    <hyperlink location="'M255'!K23" ref="C1540"/>
    <hyperlink location="'M255'!L23" ref="C1541"/>
    <hyperlink location="'M255'!N23" ref="C1542"/>
    <hyperlink location="'M255'!O23" ref="C1543"/>
    <hyperlink location="'M255'!P23" ref="C1544"/>
    <hyperlink location="'M255'!Q23" ref="C1545"/>
    <hyperlink location="'M255'!R23" ref="C1546"/>
    <hyperlink location="'M255'!S23" ref="C1547"/>
    <hyperlink location="'M255'!T23" ref="C1548"/>
    <hyperlink location="'M255'!U23" ref="C1549"/>
    <hyperlink location="'M255'!V23" ref="C1550"/>
    <hyperlink location="'M255'!W23" ref="C1551"/>
    <hyperlink location="'M255'!X23" ref="C1552"/>
    <hyperlink location="'M255'!Y23" ref="C1553"/>
    <hyperlink location="'M255'!Z23" ref="C1554"/>
    <hyperlink location="'M255'!AA23" ref="C1555"/>
    <hyperlink location="'M255'!AB24" ref="C1556"/>
    <hyperlink location="'M255'!K24" ref="C1557"/>
    <hyperlink location="'M255'!L24" ref="C1558"/>
    <hyperlink location="'M255'!N24" ref="C1559"/>
    <hyperlink location="'M255'!O24" ref="C1560"/>
    <hyperlink location="'M255'!P24" ref="C1561"/>
    <hyperlink location="'M255'!Q24" ref="C1562"/>
    <hyperlink location="'M255'!R24" ref="C1563"/>
    <hyperlink location="'M255'!S24" ref="C1564"/>
    <hyperlink location="'M255'!T24" ref="C1565"/>
    <hyperlink location="'M255'!U24" ref="C1566"/>
    <hyperlink location="'M255'!V24" ref="C1567"/>
    <hyperlink location="'M255'!W24" ref="C1568"/>
    <hyperlink location="'M255'!X24" ref="C1569"/>
    <hyperlink location="'M255'!Y24" ref="C1570"/>
    <hyperlink location="'M255'!Z24" ref="C1571"/>
    <hyperlink location="'M255'!AA24" ref="C1572"/>
  </hyperlinks>
  <pageMargins bottom="0.75" footer="0.3" header="0.3" left="0.7" right="0.7" top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V225"/>
  <sheetViews>
    <sheetView showGridLines="0" showRowColHeaders="0" showZeros="true" topLeftCell="B1" zoomScale="80" zoomScaleNormal="80" workbookViewId="0">
      <pane xSplit="9" ySplit="20" topLeftCell="K21" activePane="bottomRight" state="frozen"/>
      <selection activeCell="N5" sqref="N5"/>
      <selection pane="topRight" activeCell="N5" sqref="N5"/>
      <selection pane="bottomLeft" activeCell="N5" sqref="N5"/>
      <selection pane="bottomRight" activeCell="L21" sqref="L21"/>
    </sheetView>
  </sheetViews>
  <sheetFormatPr baseColWidth="10" defaultColWidth="11.54296875" defaultRowHeight="12.5" x14ac:dyDescent="0.25"/>
  <cols>
    <col min="48" max="16384" style="13" width="11.54296875"/>
    <col min="47" max="47" style="13" width="12.78125" customWidth="true"/>
    <col min="46" max="46" style="13" width="12.78125" customWidth="true"/>
    <col min="45" max="45" style="13" width="12.78125" customWidth="true"/>
    <col min="44" max="44" style="13" width="12.78125" customWidth="true"/>
    <col min="43" max="43" style="13" width="12.78125" customWidth="true"/>
    <col min="42" max="42" style="13" width="12.78125" customWidth="true"/>
    <col min="41" max="41" style="13" width="12.78125" customWidth="true"/>
    <col min="38" max="38" customWidth="true" style="13" width="12.78125"/>
    <col min="37" max="37" customWidth="true" style="13" width="12.78125"/>
    <col min="36" max="36" customWidth="true" style="13" width="12.78125"/>
    <col min="33" max="33" customWidth="true" style="108" width="12.78125"/>
    <col min="32" max="32" customWidth="true" style="108" width="12.78125"/>
    <col min="1" max="1" customWidth="true" hidden="true" style="13" width="18.0"/>
    <col min="2" max="2" customWidth="true" style="13" width="15.7265625"/>
    <col min="3" max="3" customWidth="true" hidden="true" style="13" width="9.26953125"/>
    <col min="4" max="4" customWidth="true" style="13" width="40.7265625"/>
    <col min="5" max="6" customWidth="true" hidden="true" style="13" width="18.0"/>
    <col min="7" max="7" customWidth="true" style="13" width="4.7265625"/>
    <col min="8" max="9" customWidth="true" hidden="true" style="13" width="4.7265625"/>
    <col min="10" max="10" customWidth="true" hidden="true" style="13" width="19.7265625"/>
    <col min="11" max="28" customWidth="true" style="13" width="15.7265625"/>
    <col min="29" max="29" customWidth="true" style="13" width="1.7265625"/>
    <col min="30" max="30" customWidth="true" style="13" width="11.1796875"/>
    <col min="31" max="31" customWidth="true" style="108" width="12.78125"/>
    <col min="34" max="34" customWidth="true" style="108" width="12.78125"/>
    <col min="35" max="35" customWidth="true" style="13" width="12.78125"/>
    <col min="39" max="39" customWidth="true" style="34" width="12.78125"/>
    <col min="40" max="40" style="13" width="12.78125" customWidth="true"/>
  </cols>
  <sheetData>
    <row r="1" spans="1:39" ht="22" customHeight="1" x14ac:dyDescent="0.4">
      <c r="A1" s="14"/>
      <c r="B1" s="62" t="str">
        <f>I_ReportName</f>
        <v>MONA_US</v>
      </c>
      <c r="D1" s="11" t="s">
        <v>1</v>
      </c>
      <c r="E1" s="14"/>
      <c r="F1" s="14"/>
      <c r="H1" s="14"/>
      <c r="I1" s="14"/>
      <c r="K1" s="155" t="s">
        <v>54</v>
      </c>
      <c r="L1" s="155"/>
      <c r="M1" s="155"/>
      <c r="N1" s="155"/>
      <c r="O1" s="155"/>
      <c r="P1" s="155"/>
      <c r="Q1" s="45"/>
      <c r="R1" s="45"/>
      <c r="S1" s="45"/>
      <c r="T1" s="45"/>
      <c r="U1" s="45"/>
      <c r="V1" s="45"/>
      <c r="W1" s="45"/>
      <c r="X1" s="32"/>
      <c r="AE1" s="135"/>
      <c r="AF1" s="135"/>
      <c r="AG1" s="135"/>
      <c r="AH1" s="135"/>
    </row>
    <row r="2" spans="1:39" ht="22" customHeight="1" x14ac:dyDescent="0.35">
      <c r="A2" s="14"/>
      <c r="B2" s="62" t="s">
        <v>172</v>
      </c>
      <c r="D2" s="11" t="s">
        <v>13</v>
      </c>
      <c r="E2" s="14"/>
      <c r="F2" s="14"/>
      <c r="H2" s="14"/>
      <c r="I2" s="14"/>
      <c r="K2" s="158" t="s">
        <v>81</v>
      </c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32"/>
      <c r="AE2" s="135"/>
      <c r="AF2" s="135"/>
      <c r="AG2" s="135"/>
      <c r="AH2" s="135"/>
    </row>
    <row r="3" spans="1:39" ht="22" customHeight="1" x14ac:dyDescent="0.3">
      <c r="A3" s="14"/>
      <c r="B3" s="62" t="str">
        <f>I_SubjectId</f>
        <v>XXXXXX</v>
      </c>
      <c r="D3" s="11" t="s">
        <v>197</v>
      </c>
      <c r="E3" s="14"/>
      <c r="F3" s="14"/>
      <c r="H3" s="14"/>
      <c r="I3" s="14"/>
      <c r="K3" s="42" t="s">
        <v>32</v>
      </c>
      <c r="L3" s="43"/>
      <c r="M3" s="43"/>
      <c r="N3" s="43"/>
      <c r="O3" s="43"/>
      <c r="P3" s="44"/>
      <c r="Q3" s="44"/>
      <c r="R3" s="44"/>
      <c r="S3" s="44"/>
      <c r="T3" s="44"/>
      <c r="U3" s="44"/>
      <c r="V3" s="44"/>
      <c r="W3" s="43"/>
      <c r="AE3" s="109"/>
      <c r="AF3" s="109"/>
      <c r="AG3" s="109"/>
      <c r="AH3" s="109"/>
    </row>
    <row r="4" spans="1:39" ht="22" customHeight="1" x14ac:dyDescent="0.35">
      <c r="A4" s="18"/>
      <c r="B4" s="63" t="str">
        <f>I_ReferDate</f>
        <v>TT.MM.JJJJ</v>
      </c>
      <c r="D4" s="11" t="s">
        <v>3</v>
      </c>
      <c r="E4" s="18"/>
      <c r="F4" s="18"/>
      <c r="H4" s="14"/>
      <c r="I4" s="14"/>
      <c r="K4" s="52" t="s">
        <v>69</v>
      </c>
      <c r="X4" s="19"/>
      <c r="Y4" s="19"/>
      <c r="Z4" s="19"/>
      <c r="AE4" s="135"/>
      <c r="AF4" s="135"/>
      <c r="AG4" s="135"/>
      <c r="AH4" s="135"/>
    </row>
    <row r="5" spans="1:39" s="21" customFormat="1" ht="20.149999999999999" customHeight="1" x14ac:dyDescent="0.25">
      <c r="A5" s="31"/>
      <c r="B5" s="109">
        <f>COUNTIFS(AE21:AI49,"*ERROR*")+COUNTIFS(K53:AB58,"*ERROR*")+COUNTIFS(AE53:AV81,"*ERROR*")</f>
      </c>
      <c r="C5" s="113"/>
      <c r="D5" s="113" t="s">
        <v>191</v>
      </c>
      <c r="E5" s="31"/>
      <c r="F5" s="31"/>
      <c r="G5" s="86"/>
      <c r="H5" s="31"/>
      <c r="I5" s="31"/>
      <c r="J5" s="31"/>
      <c r="K5" s="57" t="s">
        <v>165</v>
      </c>
      <c r="L5" s="31"/>
      <c r="M5" s="31"/>
      <c r="N5" s="31"/>
      <c r="O5" s="31"/>
      <c r="P5" s="31"/>
      <c r="Q5" s="34"/>
      <c r="R5" s="34"/>
      <c r="S5" s="34"/>
      <c r="T5" s="34"/>
      <c r="U5" s="34"/>
      <c r="V5" s="34"/>
      <c r="W5" s="31"/>
      <c r="X5" s="31"/>
      <c r="Y5" s="31"/>
      <c r="Z5" s="34"/>
      <c r="AC5" s="31"/>
      <c r="AE5" s="135"/>
      <c r="AF5" s="135"/>
      <c r="AG5" s="135"/>
      <c r="AH5" s="135"/>
      <c r="AJ5" s="13"/>
      <c r="AK5" s="13"/>
      <c r="AL5" s="13"/>
      <c r="AM5" s="34"/>
    </row>
    <row r="6" spans="1:39" s="21" customFormat="1" ht="20.149999999999999" customHeight="1" x14ac:dyDescent="0.25">
      <c r="A6" s="125"/>
      <c r="B6" s="109">
        <f>COUNTIFS(AE21:AI49,"*WARNING*")+COUNTIFS(K53:AB58,"*WARNING*")+COUNTIFS(AE53:AV81,"*WARNING*")</f>
      </c>
      <c r="C6" s="125"/>
      <c r="D6" s="125" t="s">
        <v>192</v>
      </c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C6" s="125"/>
      <c r="AE6" s="135"/>
      <c r="AF6" s="135"/>
      <c r="AG6" s="135"/>
      <c r="AH6" s="135"/>
      <c r="AJ6" s="13"/>
      <c r="AK6" s="13"/>
      <c r="AL6" s="13"/>
      <c r="AM6" s="125"/>
    </row>
    <row r="7" spans="1:39" ht="15" customHeight="1" x14ac:dyDescent="0.25">
      <c r="A7" s="34"/>
      <c r="B7" s="109"/>
      <c r="C7" s="113"/>
      <c r="D7" s="113"/>
      <c r="E7" s="34"/>
      <c r="F7" s="34"/>
      <c r="G7" s="86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E7" s="135"/>
      <c r="AF7" s="135"/>
      <c r="AG7" s="135"/>
      <c r="AH7" s="135"/>
    </row>
    <row r="8" spans="1:39" ht="15" hidden="1" customHeight="1" x14ac:dyDescent="0.25">
      <c r="A8" s="34"/>
      <c r="B8" s="34"/>
      <c r="C8" s="60"/>
      <c r="D8" s="34"/>
      <c r="E8" s="34"/>
      <c r="F8" s="34"/>
      <c r="G8" s="86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E8" s="135"/>
      <c r="AF8" s="135"/>
      <c r="AG8" s="135"/>
      <c r="AH8" s="135"/>
    </row>
    <row r="9" spans="1:39" ht="15" hidden="1" customHeight="1" x14ac:dyDescent="0.25">
      <c r="A9" s="34"/>
      <c r="B9" s="34"/>
      <c r="C9" s="60"/>
      <c r="D9" s="34"/>
      <c r="E9" s="34"/>
      <c r="F9" s="34"/>
      <c r="G9" s="86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E9" s="135"/>
      <c r="AF9" s="135"/>
      <c r="AG9" s="135"/>
      <c r="AH9" s="135"/>
    </row>
    <row r="10" spans="1:39" ht="15" hidden="1" customHeight="1" x14ac:dyDescent="0.25">
      <c r="A10" s="34"/>
      <c r="B10" s="34"/>
      <c r="C10" s="60"/>
      <c r="D10" s="34"/>
      <c r="E10" s="34"/>
      <c r="F10" s="34"/>
      <c r="G10" s="86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E10" s="135"/>
      <c r="AF10" s="135"/>
      <c r="AG10" s="135"/>
      <c r="AH10" s="135"/>
    </row>
    <row r="11" spans="1:39" ht="15" hidden="1" customHeight="1" x14ac:dyDescent="0.25">
      <c r="A11" s="34"/>
      <c r="B11" s="34"/>
      <c r="C11" s="60"/>
      <c r="D11" s="34"/>
      <c r="E11" s="34"/>
      <c r="F11" s="34"/>
      <c r="G11" s="86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E11" s="135"/>
      <c r="AF11" s="135"/>
      <c r="AG11" s="135"/>
      <c r="AH11" s="135"/>
    </row>
    <row r="12" spans="1:39" ht="15" hidden="1" customHeight="1" x14ac:dyDescent="0.25">
      <c r="A12" s="34"/>
      <c r="B12" s="34"/>
      <c r="C12" s="60"/>
      <c r="D12" s="34"/>
      <c r="E12" s="34"/>
      <c r="F12" s="34"/>
      <c r="G12" s="86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E12" s="135"/>
      <c r="AF12" s="135"/>
      <c r="AG12" s="135"/>
      <c r="AH12" s="135"/>
    </row>
    <row r="13" spans="1:39" ht="14" x14ac:dyDescent="0.25">
      <c r="A13" s="28"/>
      <c r="B13" s="28"/>
      <c r="C13" s="28"/>
      <c r="D13" s="29"/>
      <c r="E13" s="28"/>
      <c r="F13" s="28"/>
      <c r="G13" s="38"/>
      <c r="H13" s="28"/>
      <c r="I13" s="28"/>
      <c r="J13" s="29"/>
      <c r="K13" s="126" t="s">
        <v>16</v>
      </c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61"/>
      <c r="Z13" s="61"/>
      <c r="AA13" s="61"/>
      <c r="AB13" s="61"/>
      <c r="AC13" s="38"/>
      <c r="AE13" s="135"/>
      <c r="AF13" s="135"/>
      <c r="AG13" s="135"/>
      <c r="AH13" s="135"/>
    </row>
    <row r="14" spans="1:39" ht="22.5" customHeight="1" x14ac:dyDescent="0.25">
      <c r="A14" s="34"/>
      <c r="B14" s="34"/>
      <c r="C14" s="60"/>
      <c r="D14" s="74"/>
      <c r="E14" s="34"/>
      <c r="F14" s="34"/>
      <c r="G14" s="39"/>
      <c r="H14" s="34"/>
      <c r="I14" s="34"/>
      <c r="J14" s="74"/>
      <c r="K14" s="165" t="s">
        <v>116</v>
      </c>
      <c r="L14" s="156" t="s">
        <v>55</v>
      </c>
      <c r="M14" s="167"/>
      <c r="N14" s="167"/>
      <c r="O14" s="167"/>
      <c r="P14" s="167"/>
      <c r="Q14" s="167"/>
      <c r="R14" s="167"/>
      <c r="S14" s="157"/>
      <c r="T14" s="156" t="s">
        <v>56</v>
      </c>
      <c r="U14" s="167"/>
      <c r="V14" s="167"/>
      <c r="W14" s="157"/>
      <c r="X14" s="162" t="s">
        <v>68</v>
      </c>
      <c r="Y14" s="162" t="s">
        <v>57</v>
      </c>
      <c r="Z14" s="162" t="s">
        <v>58</v>
      </c>
      <c r="AA14" s="162" t="s">
        <v>59</v>
      </c>
      <c r="AB14" s="54" t="s">
        <v>15</v>
      </c>
      <c r="AC14" s="39"/>
      <c r="AE14" s="135"/>
      <c r="AF14" s="135"/>
      <c r="AG14" s="135"/>
      <c r="AH14" s="135"/>
    </row>
    <row r="15" spans="1:39" ht="48" customHeight="1" x14ac:dyDescent="0.25">
      <c r="A15" s="34"/>
      <c r="B15" s="34"/>
      <c r="C15" s="60"/>
      <c r="D15" s="74"/>
      <c r="E15" s="34"/>
      <c r="F15" s="34"/>
      <c r="G15" s="39"/>
      <c r="H15" s="34"/>
      <c r="I15" s="34"/>
      <c r="J15" s="74"/>
      <c r="K15" s="166"/>
      <c r="L15" s="58" t="s">
        <v>15</v>
      </c>
      <c r="M15" s="58" t="s">
        <v>60</v>
      </c>
      <c r="N15" s="58" t="s">
        <v>61</v>
      </c>
      <c r="O15" s="156" t="s">
        <v>67</v>
      </c>
      <c r="P15" s="157"/>
      <c r="Q15" s="156" t="s">
        <v>62</v>
      </c>
      <c r="R15" s="157"/>
      <c r="S15" s="162" t="s">
        <v>179</v>
      </c>
      <c r="T15" s="70" t="s">
        <v>15</v>
      </c>
      <c r="U15" s="70" t="s">
        <v>63</v>
      </c>
      <c r="V15" s="70" t="s">
        <v>64</v>
      </c>
      <c r="W15" s="70" t="s">
        <v>65</v>
      </c>
      <c r="X15" s="163"/>
      <c r="Y15" s="163"/>
      <c r="Z15" s="163"/>
      <c r="AA15" s="163"/>
      <c r="AB15" s="55"/>
      <c r="AC15" s="39"/>
      <c r="AE15" s="46"/>
      <c r="AF15" s="46"/>
      <c r="AG15" s="46"/>
      <c r="AH15" s="46"/>
    </row>
    <row r="16" spans="1:39" ht="41.25" customHeight="1" x14ac:dyDescent="0.25">
      <c r="A16" s="34"/>
      <c r="B16" s="34"/>
      <c r="C16" s="60"/>
      <c r="D16" s="74"/>
      <c r="E16" s="34"/>
      <c r="F16" s="34"/>
      <c r="G16" s="39"/>
      <c r="H16" s="34"/>
      <c r="I16" s="34"/>
      <c r="J16" s="74"/>
      <c r="K16" s="73"/>
      <c r="L16" s="59"/>
      <c r="M16" s="59"/>
      <c r="N16" s="59"/>
      <c r="O16" s="41" t="s">
        <v>15</v>
      </c>
      <c r="P16" s="41" t="s">
        <v>221</v>
      </c>
      <c r="Q16" s="41" t="s">
        <v>15</v>
      </c>
      <c r="R16" s="41" t="s">
        <v>66</v>
      </c>
      <c r="S16" s="164"/>
      <c r="T16" s="71"/>
      <c r="U16" s="71"/>
      <c r="V16" s="71"/>
      <c r="W16" s="71"/>
      <c r="X16" s="59"/>
      <c r="Y16" s="59"/>
      <c r="Z16" s="164"/>
      <c r="AA16" s="164"/>
      <c r="AB16" s="56"/>
      <c r="AC16" s="39"/>
      <c r="AE16" s="135"/>
      <c r="AF16" s="135"/>
      <c r="AG16" s="135"/>
      <c r="AH16" s="135"/>
    </row>
    <row r="17" spans="1:39" ht="55.5" customHeight="1" x14ac:dyDescent="0.25">
      <c r="A17" s="34"/>
      <c r="B17" s="34"/>
      <c r="C17" s="60"/>
      <c r="D17" s="143" t="s">
        <v>203</v>
      </c>
      <c r="E17" s="34"/>
      <c r="F17" s="34"/>
      <c r="G17" s="144"/>
      <c r="H17" s="34"/>
      <c r="I17" s="34"/>
      <c r="J17" s="74"/>
      <c r="K17" s="141" t="s">
        <v>204</v>
      </c>
      <c r="L17" s="141" t="s">
        <v>205</v>
      </c>
      <c r="M17" s="141" t="s">
        <v>206</v>
      </c>
      <c r="N17" s="141" t="s">
        <v>207</v>
      </c>
      <c r="O17" s="141" t="s">
        <v>208</v>
      </c>
      <c r="P17" s="141" t="s">
        <v>209</v>
      </c>
      <c r="Q17" s="141" t="s">
        <v>210</v>
      </c>
      <c r="R17" s="141" t="s">
        <v>211</v>
      </c>
      <c r="S17" s="141" t="s">
        <v>212</v>
      </c>
      <c r="T17" s="141" t="s">
        <v>213</v>
      </c>
      <c r="U17" s="141" t="s">
        <v>214</v>
      </c>
      <c r="V17" s="141" t="s">
        <v>215</v>
      </c>
      <c r="W17" s="141" t="s">
        <v>216</v>
      </c>
      <c r="X17" s="141" t="s">
        <v>217</v>
      </c>
      <c r="Y17" s="141" t="s">
        <v>218</v>
      </c>
      <c r="Z17" s="141" t="s">
        <v>219</v>
      </c>
      <c r="AA17" s="142" t="s">
        <v>220</v>
      </c>
      <c r="AB17" s="142" t="s">
        <v>220</v>
      </c>
      <c r="AC17" s="39"/>
    </row>
    <row r="18" spans="1:39" x14ac:dyDescent="0.25">
      <c r="A18" s="36"/>
      <c r="B18" s="36"/>
      <c r="C18" s="36"/>
      <c r="D18" s="37"/>
      <c r="E18" s="36"/>
      <c r="F18" s="36"/>
      <c r="G18" s="88"/>
      <c r="H18" s="36"/>
      <c r="I18" s="36"/>
      <c r="J18" s="37"/>
      <c r="K18" s="89" t="str">
        <f>SUBSTITUTE(ADDRESS(1,COLUMN(),4,1),1,)</f>
        <v>K</v>
      </c>
      <c r="L18" s="89" t="str">
        <f t="shared" ref="L18:AB18" si="0">SUBSTITUTE(ADDRESS(1,COLUMN(),4,1),1,)</f>
        <v>L</v>
      </c>
      <c r="M18" s="89" t="str">
        <f t="shared" si="0"/>
        <v>M</v>
      </c>
      <c r="N18" s="89" t="str">
        <f t="shared" si="0"/>
        <v>N</v>
      </c>
      <c r="O18" s="89" t="str">
        <f t="shared" si="0"/>
        <v>O</v>
      </c>
      <c r="P18" s="89" t="str">
        <f t="shared" si="0"/>
        <v>P</v>
      </c>
      <c r="Q18" s="89" t="str">
        <f t="shared" si="0"/>
        <v>Q</v>
      </c>
      <c r="R18" s="89" t="str">
        <f t="shared" si="0"/>
        <v>R</v>
      </c>
      <c r="S18" s="89" t="str">
        <f t="shared" si="0"/>
        <v>S</v>
      </c>
      <c r="T18" s="89" t="str">
        <f t="shared" si="0"/>
        <v>T</v>
      </c>
      <c r="U18" s="89" t="str">
        <f t="shared" si="0"/>
        <v>U</v>
      </c>
      <c r="V18" s="89" t="str">
        <f t="shared" si="0"/>
        <v>V</v>
      </c>
      <c r="W18" s="89" t="str">
        <f t="shared" si="0"/>
        <v>W</v>
      </c>
      <c r="X18" s="89" t="str">
        <f t="shared" si="0"/>
        <v>X</v>
      </c>
      <c r="Y18" s="89" t="str">
        <f t="shared" si="0"/>
        <v>Y</v>
      </c>
      <c r="Z18" s="89" t="str">
        <f t="shared" si="0"/>
        <v>Z</v>
      </c>
      <c r="AA18" s="89" t="str">
        <f t="shared" si="0"/>
        <v>AA</v>
      </c>
      <c r="AB18" s="89" t="str">
        <f t="shared" si="0"/>
        <v>AB</v>
      </c>
      <c r="AC18" s="39"/>
      <c r="AK18" s="22"/>
    </row>
    <row r="19" spans="1:39" ht="18" hidden="1" customHeight="1" x14ac:dyDescent="0.25">
      <c r="A19" s="34"/>
      <c r="B19" s="66"/>
      <c r="C19" s="66"/>
      <c r="D19" s="60"/>
      <c r="E19" s="60"/>
      <c r="F19" s="60"/>
      <c r="G19" s="87"/>
      <c r="H19" s="67"/>
      <c r="I19" s="68"/>
      <c r="J19" s="75"/>
      <c r="K19" s="159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1"/>
      <c r="AC19" s="39"/>
    </row>
    <row r="20" spans="1:39" ht="18" hidden="1" customHeight="1" x14ac:dyDescent="0.25">
      <c r="A20" s="60"/>
      <c r="B20" s="66"/>
      <c r="C20" s="66"/>
      <c r="D20" s="60"/>
      <c r="E20" s="60"/>
      <c r="F20" s="60"/>
      <c r="G20" s="87"/>
      <c r="H20" s="67"/>
      <c r="I20" s="68"/>
      <c r="J20" s="76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85"/>
      <c r="AC20" s="39"/>
      <c r="AM20" s="60"/>
    </row>
    <row r="21" spans="1:39" s="43" customFormat="1" ht="25" customHeight="1" x14ac:dyDescent="0.3">
      <c r="A21" s="46"/>
      <c r="B21" s="66"/>
      <c r="C21" s="66"/>
      <c r="D21" s="133" t="s">
        <v>17</v>
      </c>
      <c r="E21" s="46"/>
      <c r="F21" s="46"/>
      <c r="G21" s="106">
        <f>ROW()</f>
        <v>21</v>
      </c>
      <c r="H21" s="68"/>
      <c r="I21" s="68"/>
      <c r="J21" s="77"/>
      <c r="K21" s="48"/>
      <c r="L21" s="16"/>
      <c r="M21" s="40"/>
      <c r="N21" s="40"/>
      <c r="O21" s="48"/>
      <c r="P21" s="48"/>
      <c r="Q21" s="48"/>
      <c r="R21" s="48"/>
      <c r="S21" s="48"/>
      <c r="T21" s="16"/>
      <c r="U21" s="40"/>
      <c r="V21" s="48"/>
      <c r="W21" s="48"/>
      <c r="X21" s="48"/>
      <c r="Y21" s="48"/>
      <c r="Z21" s="48"/>
      <c r="AA21" s="40"/>
      <c r="AB21" s="16"/>
      <c r="AC21" s="87"/>
      <c r="AE21" s="178">
        <f>IF(ABS(L21-SUM(N21,M21))&lt;=0.5,"OK","L21: ERROR")</f>
      </c>
      <c r="AF21" s="108"/>
      <c r="AG21" s="108"/>
      <c r="AH21" s="178">
        <f>IF(ABS(T21-SUM(U21))&lt;=0.5,"OK","T21: ERROR")</f>
      </c>
      <c r="AI21" s="178">
        <f>IF(ABS(AB21-SUM(L21,T21,AA21))&lt;=0.5,"OK","AB21: ERROR")</f>
      </c>
      <c r="AK21" s="47"/>
      <c r="AM21" s="34"/>
    </row>
    <row r="22" spans="1:39" ht="25" customHeight="1" x14ac:dyDescent="0.3">
      <c r="A22" s="13"/>
      <c r="B22" s="66"/>
      <c r="C22" s="66"/>
      <c r="D22" s="134" t="s">
        <v>18</v>
      </c>
      <c r="E22" s="31"/>
      <c r="F22" s="31"/>
      <c r="G22" s="106">
        <f>ROW()</f>
        <v>22</v>
      </c>
      <c r="H22" s="67"/>
      <c r="I22" s="68"/>
      <c r="J22" s="78"/>
      <c r="K22" s="48"/>
      <c r="L22" s="16"/>
      <c r="M22" s="16"/>
      <c r="N22" s="16"/>
      <c r="O22" s="48"/>
      <c r="P22" s="48"/>
      <c r="Q22" s="48"/>
      <c r="R22" s="48"/>
      <c r="S22" s="16"/>
      <c r="T22" s="81"/>
      <c r="U22" s="48"/>
      <c r="V22" s="48"/>
      <c r="W22" s="48"/>
      <c r="X22" s="48"/>
      <c r="Y22" s="48"/>
      <c r="Z22" s="48"/>
      <c r="AA22" s="48"/>
      <c r="AB22" s="16"/>
      <c r="AC22" s="87"/>
      <c r="AE22" s="178">
        <f>IF(ABS(L22-SUM(N22,S22,M22))&lt;=0.5,"OK","L22: ERROR")</f>
      </c>
      <c r="AI22" s="178">
        <f>IF(ABS(AB22-SUM(L22))&lt;=0.5,"OK","AB22: ERROR")</f>
      </c>
      <c r="AK22"/>
    </row>
    <row r="23" spans="1:39" ht="15" customHeight="1" x14ac:dyDescent="0.25">
      <c r="A23" s="13"/>
      <c r="B23" s="66"/>
      <c r="C23" s="66"/>
      <c r="D23" s="49" t="s">
        <v>19</v>
      </c>
      <c r="E23" s="31"/>
      <c r="F23" s="31"/>
      <c r="G23" s="106">
        <f>ROW()</f>
        <v>23</v>
      </c>
      <c r="H23" s="67"/>
      <c r="I23" s="68"/>
      <c r="J23" s="79"/>
      <c r="K23" s="48"/>
      <c r="L23" s="16"/>
      <c r="M23" s="40"/>
      <c r="N23" s="40"/>
      <c r="O23" s="48"/>
      <c r="P23" s="48"/>
      <c r="Q23" s="48"/>
      <c r="R23" s="48"/>
      <c r="S23" s="40"/>
      <c r="T23" s="81"/>
      <c r="U23" s="48"/>
      <c r="V23" s="48"/>
      <c r="W23" s="48"/>
      <c r="X23" s="48"/>
      <c r="Y23" s="48"/>
      <c r="Z23" s="48"/>
      <c r="AA23" s="48"/>
      <c r="AB23" s="16"/>
      <c r="AC23" s="87"/>
      <c r="AE23" s="178">
        <f>IF(ABS(L23-SUM(N23,S23,M23))&lt;=0.5,"OK","L23: ERROR")</f>
      </c>
      <c r="AI23" s="178">
        <f>IF(ABS(AB23-SUM(L23))&lt;=0.5,"OK","AB23: ERROR")</f>
      </c>
      <c r="AK23" s="27"/>
    </row>
    <row r="24" spans="1:39" ht="15" customHeight="1" x14ac:dyDescent="0.25">
      <c r="A24" s="13"/>
      <c r="B24" s="66"/>
      <c r="C24" s="66"/>
      <c r="D24" s="49" t="s">
        <v>20</v>
      </c>
      <c r="E24" s="31"/>
      <c r="F24" s="31"/>
      <c r="G24" s="106">
        <f>ROW()</f>
        <v>24</v>
      </c>
      <c r="H24" s="67"/>
      <c r="I24" s="68"/>
      <c r="J24" s="79"/>
      <c r="K24" s="48"/>
      <c r="L24" s="16"/>
      <c r="M24" s="40"/>
      <c r="N24" s="40"/>
      <c r="O24" s="48"/>
      <c r="P24" s="48"/>
      <c r="Q24" s="48"/>
      <c r="R24" s="48"/>
      <c r="S24" s="40"/>
      <c r="T24" s="81"/>
      <c r="U24" s="48"/>
      <c r="V24" s="48"/>
      <c r="W24" s="48"/>
      <c r="X24" s="48"/>
      <c r="Y24" s="48"/>
      <c r="Z24" s="48"/>
      <c r="AA24" s="48"/>
      <c r="AB24" s="16"/>
      <c r="AC24" s="87"/>
      <c r="AE24" s="178">
        <f>IF(ABS(L24-SUM(N24,S24,M24))&lt;=0.5,"OK","L24: ERROR")</f>
      </c>
      <c r="AI24" s="178">
        <f>IF(ABS(AB24-SUM(L24))&lt;=0.5,"OK","AB24: ERROR")</f>
      </c>
      <c r="AK24" s="27"/>
    </row>
    <row r="25" spans="1:39" ht="15" customHeight="1" x14ac:dyDescent="0.25">
      <c r="A25" s="13"/>
      <c r="B25" s="66"/>
      <c r="C25" s="66"/>
      <c r="D25" s="49" t="s">
        <v>21</v>
      </c>
      <c r="E25" s="31"/>
      <c r="F25" s="31"/>
      <c r="G25" s="106">
        <f>ROW()</f>
        <v>25</v>
      </c>
      <c r="H25" s="67"/>
      <c r="I25" s="68"/>
      <c r="J25" s="79"/>
      <c r="K25" s="48"/>
      <c r="L25" s="16"/>
      <c r="M25" s="40"/>
      <c r="N25" s="40"/>
      <c r="O25" s="48"/>
      <c r="P25" s="48"/>
      <c r="Q25" s="48"/>
      <c r="R25" s="48"/>
      <c r="S25" s="40"/>
      <c r="T25" s="81"/>
      <c r="U25" s="48"/>
      <c r="V25" s="48"/>
      <c r="W25" s="48"/>
      <c r="X25" s="48"/>
      <c r="Y25" s="48"/>
      <c r="Z25" s="48"/>
      <c r="AA25" s="48"/>
      <c r="AB25" s="16"/>
      <c r="AC25" s="87"/>
      <c r="AE25" s="178">
        <f>IF(ABS(L25-SUM(N25,S25,M25))&lt;=0.5,"OK","L25: ERROR")</f>
      </c>
      <c r="AI25" s="178">
        <f>IF(ABS(AB25-SUM(L25))&lt;=0.5,"OK","AB25: ERROR")</f>
      </c>
      <c r="AK25" s="27"/>
    </row>
    <row r="26" spans="1:39" ht="38.25" customHeight="1" x14ac:dyDescent="0.3">
      <c r="A26" s="13"/>
      <c r="B26" s="66"/>
      <c r="C26" s="66"/>
      <c r="D26" s="131" t="s">
        <v>22</v>
      </c>
      <c r="E26" s="31"/>
      <c r="F26" s="31"/>
      <c r="G26" s="106">
        <f>ROW()</f>
        <v>26</v>
      </c>
      <c r="H26" s="68"/>
      <c r="I26" s="68"/>
      <c r="J26" s="78"/>
      <c r="K26" s="40"/>
      <c r="L26" s="16"/>
      <c r="M26" s="40"/>
      <c r="N26" s="40"/>
      <c r="O26" s="40"/>
      <c r="P26" s="40"/>
      <c r="Q26" s="40"/>
      <c r="R26" s="40"/>
      <c r="S26" s="40"/>
      <c r="T26" s="16"/>
      <c r="U26" s="40"/>
      <c r="V26" s="40"/>
      <c r="W26" s="40"/>
      <c r="X26" s="40"/>
      <c r="Y26" s="40"/>
      <c r="Z26" s="40"/>
      <c r="AA26" s="40"/>
      <c r="AB26" s="16"/>
      <c r="AC26" s="87"/>
      <c r="AE26" s="178">
        <f>IF(ABS(L26-SUM(N26,S26,O26,M26,Q26))&lt;=0.5,"OK","L26: ERROR")</f>
      </c>
      <c r="AF26" s="178">
        <f>IF(O26-SUM(P26)&gt;=-0.5,"OK","O26: ERROR")</f>
      </c>
      <c r="AG26" s="178">
        <f>IF(Q26-SUM(R26)&gt;=-0.5,"OK","Q26: ERROR")</f>
      </c>
      <c r="AH26" s="178">
        <f>IF(ABS(T26-SUM(U26,W26,V26))&lt;=0.5,"OK","T26: ERROR")</f>
      </c>
      <c r="AI26" s="178">
        <f>IF(ABS(AB26-SUM(L26,K26,T26,Y26,Z26,X26,AA26))&lt;=0.5,"OK","AB26: ERROR")</f>
      </c>
      <c r="AK26" s="27"/>
    </row>
    <row r="27" spans="1:39" ht="25" customHeight="1" x14ac:dyDescent="0.3">
      <c r="A27" s="13"/>
      <c r="B27" s="66"/>
      <c r="C27" s="66"/>
      <c r="D27" s="131" t="s">
        <v>23</v>
      </c>
      <c r="E27" s="31"/>
      <c r="F27" s="31"/>
      <c r="G27" s="106">
        <f>ROW()</f>
        <v>27</v>
      </c>
      <c r="H27" s="67"/>
      <c r="I27" s="68"/>
      <c r="J27" s="79"/>
      <c r="K27" s="16"/>
      <c r="L27" s="16"/>
      <c r="M27" s="48"/>
      <c r="N27" s="48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87"/>
      <c r="AE27" s="178">
        <f>IF(ABS(L27-SUM(S27,O27,Q27))&lt;=0.5,"OK","L27: ERROR")</f>
      </c>
      <c r="AF27" s="178">
        <f>IF(O27-SUM(P27)&gt;=-0.5,"OK","O27: ERROR")</f>
      </c>
      <c r="AG27" s="178">
        <f>IF(Q27-SUM(R27)&gt;=-0.5,"OK","Q27: ERROR")</f>
      </c>
      <c r="AH27" s="178">
        <f>IF(ABS(T27-SUM(U27,W27,V27))&lt;=0.5,"OK","T27: ERROR")</f>
      </c>
      <c r="AI27" s="178">
        <f>IF(ABS(AB27-SUM(L27,K27,T27,Y27,Z27,X27,AA27))&lt;=0.5,"OK","AB27: ERROR")</f>
      </c>
      <c r="AK27" s="27"/>
    </row>
    <row r="28" spans="1:39" x14ac:dyDescent="0.25">
      <c r="A28" s="13"/>
      <c r="B28" s="66"/>
      <c r="C28" s="66"/>
      <c r="D28" s="49" t="s">
        <v>82</v>
      </c>
      <c r="E28" s="31"/>
      <c r="F28" s="31"/>
      <c r="G28" s="106">
        <f>ROW()</f>
        <v>28</v>
      </c>
      <c r="H28" s="67"/>
      <c r="I28" s="68"/>
      <c r="J28" s="79"/>
      <c r="K28" s="40"/>
      <c r="L28" s="16"/>
      <c r="M28" s="48"/>
      <c r="N28" s="48"/>
      <c r="O28" s="40"/>
      <c r="P28" s="40"/>
      <c r="Q28" s="40"/>
      <c r="R28" s="40"/>
      <c r="S28" s="40"/>
      <c r="T28" s="16"/>
      <c r="U28" s="40"/>
      <c r="V28" s="40"/>
      <c r="W28" s="40"/>
      <c r="X28" s="40"/>
      <c r="Y28" s="40"/>
      <c r="Z28" s="40"/>
      <c r="AA28" s="40"/>
      <c r="AB28" s="16"/>
      <c r="AC28" s="87"/>
      <c r="AE28" s="178">
        <f>IF(ABS(L28-SUM(S28,O28,Q28))&lt;=0.5,"OK","L28: ERROR")</f>
      </c>
      <c r="AF28" s="178">
        <f>IF(O28-SUM(P28)&gt;=-0.5,"OK","O28: ERROR")</f>
      </c>
      <c r="AG28" s="178">
        <f>IF(Q28-SUM(R28)&gt;=-0.5,"OK","Q28: ERROR")</f>
      </c>
      <c r="AH28" s="178">
        <f>IF(ABS(T28-SUM(U28,W28,V28))&lt;=0.5,"OK","T28: ERROR")</f>
      </c>
      <c r="AI28" s="178">
        <f>IF(ABS(AB28-SUM(L28,K28,T28,Y28,Z28,X28,AA28))&lt;=0.5,"OK","AB28: ERROR")</f>
      </c>
      <c r="AK28" s="27"/>
    </row>
    <row r="29" spans="1:39" s="43" customFormat="1" ht="15" customHeight="1" x14ac:dyDescent="0.25">
      <c r="A29" s="46"/>
      <c r="B29" s="66"/>
      <c r="C29" s="66"/>
      <c r="D29" s="49" t="s">
        <v>83</v>
      </c>
      <c r="E29" s="46"/>
      <c r="F29" s="46"/>
      <c r="G29" s="106">
        <f>ROW()</f>
        <v>29</v>
      </c>
      <c r="H29" s="67"/>
      <c r="I29" s="68"/>
      <c r="J29" s="79"/>
      <c r="K29" s="40"/>
      <c r="L29" s="16"/>
      <c r="M29" s="48"/>
      <c r="N29" s="48"/>
      <c r="O29" s="40"/>
      <c r="P29" s="40"/>
      <c r="Q29" s="40"/>
      <c r="R29" s="40"/>
      <c r="S29" s="40"/>
      <c r="T29" s="16"/>
      <c r="U29" s="40"/>
      <c r="V29" s="40"/>
      <c r="W29" s="40"/>
      <c r="X29" s="40"/>
      <c r="Y29" s="40"/>
      <c r="Z29" s="40"/>
      <c r="AA29" s="40"/>
      <c r="AB29" s="16"/>
      <c r="AC29" s="87"/>
      <c r="AE29" s="178">
        <f>IF(ABS(L29-SUM(S29,O29,Q29))&lt;=0.5,"OK","L29: ERROR")</f>
      </c>
      <c r="AF29" s="178">
        <f>IF(O29-SUM(P29)&gt;=-0.5,"OK","O29: ERROR")</f>
      </c>
      <c r="AG29" s="178">
        <f>IF(Q29-SUM(R29)&gt;=-0.5,"OK","Q29: ERROR")</f>
      </c>
      <c r="AH29" s="178">
        <f>IF(ABS(T29-SUM(U29,W29,V29))&lt;=0.5,"OK","T29: ERROR")</f>
      </c>
      <c r="AI29" s="178">
        <f>IF(ABS(AB29-SUM(L29,K29,T29,Y29,Z29,X29,AA29))&lt;=0.5,"OK","AB29: ERROR")</f>
      </c>
      <c r="AK29" s="46"/>
      <c r="AM29" s="34"/>
    </row>
    <row r="30" spans="1:39" ht="25" customHeight="1" x14ac:dyDescent="0.3">
      <c r="A30" s="13"/>
      <c r="B30" s="66"/>
      <c r="C30" s="66"/>
      <c r="D30" s="131" t="s">
        <v>24</v>
      </c>
      <c r="E30" s="31"/>
      <c r="F30" s="31"/>
      <c r="G30" s="106">
        <f>ROW()</f>
        <v>30</v>
      </c>
      <c r="H30" s="68"/>
      <c r="I30" s="68"/>
      <c r="J30" s="79"/>
      <c r="K30" s="40"/>
      <c r="L30" s="16"/>
      <c r="M30" s="48"/>
      <c r="N30" s="40"/>
      <c r="O30" s="40"/>
      <c r="P30" s="40"/>
      <c r="Q30" s="40"/>
      <c r="R30" s="40"/>
      <c r="S30" s="40"/>
      <c r="T30" s="16"/>
      <c r="U30" s="40"/>
      <c r="V30" s="40"/>
      <c r="W30" s="40"/>
      <c r="X30" s="40"/>
      <c r="Y30" s="40"/>
      <c r="Z30" s="40"/>
      <c r="AA30" s="40"/>
      <c r="AB30" s="16"/>
      <c r="AC30" s="87"/>
      <c r="AE30" s="178">
        <f>IF(ABS(L30-SUM(N30,S30,O30,Q30))&lt;=0.5,"OK","L30: ERROR")</f>
      </c>
      <c r="AF30" s="178">
        <f>IF(O30-SUM(P30)&gt;=-0.5,"OK","O30: ERROR")</f>
      </c>
      <c r="AG30" s="178">
        <f>IF(Q30-SUM(R30)&gt;=-0.5,"OK","Q30: ERROR")</f>
      </c>
      <c r="AH30" s="178">
        <f>IF(ABS(T30-SUM(U30,W30,V30))&lt;=0.5,"OK","T30: ERROR")</f>
      </c>
      <c r="AI30" s="178">
        <f>IF(ABS(AB30-SUM(L30,K30,T30,Y30,Z30,X30,AA30))&lt;=0.5,"OK","AB30: ERROR")</f>
      </c>
      <c r="AK30" s="27"/>
    </row>
    <row r="31" spans="1:39" ht="25" customHeight="1" x14ac:dyDescent="0.3">
      <c r="A31" s="13"/>
      <c r="B31" s="66"/>
      <c r="C31" s="66"/>
      <c r="D31" s="131" t="s">
        <v>25</v>
      </c>
      <c r="E31" s="31"/>
      <c r="F31" s="31"/>
      <c r="G31" s="106">
        <f>ROW()</f>
        <v>31</v>
      </c>
      <c r="H31" s="68"/>
      <c r="I31" s="68"/>
      <c r="J31" s="79"/>
      <c r="K31" s="40"/>
      <c r="L31" s="16"/>
      <c r="M31" s="40"/>
      <c r="N31" s="40"/>
      <c r="O31" s="40"/>
      <c r="P31" s="40"/>
      <c r="Q31" s="40"/>
      <c r="R31" s="48"/>
      <c r="S31" s="40"/>
      <c r="T31" s="16"/>
      <c r="U31" s="40"/>
      <c r="V31" s="40"/>
      <c r="W31" s="40"/>
      <c r="X31" s="40"/>
      <c r="Y31" s="48"/>
      <c r="Z31" s="40"/>
      <c r="AA31" s="40"/>
      <c r="AB31" s="16"/>
      <c r="AC31" s="87"/>
      <c r="AE31" s="178">
        <f>IF(ABS(L31-SUM(N31,S31,O31,M31,Q31))&lt;=0.5,"OK","L31: ERROR")</f>
      </c>
      <c r="AF31" s="178">
        <f>IF(O31-SUM(P31)&gt;=-0.5,"OK","O31: ERROR")</f>
      </c>
      <c r="AH31" s="178">
        <f>IF(ABS(T31-SUM(U31,W31,V31))&lt;=0.5,"OK","T31: ERROR")</f>
      </c>
      <c r="AI31" s="178">
        <f>IF(ABS(AB31-SUM(L31,K31,T31,Z31,X31,AA31))&lt;=0.5,"OK","AB31: ERROR")</f>
      </c>
      <c r="AK31" s="27"/>
    </row>
    <row r="32" spans="1:39" ht="15" customHeight="1" x14ac:dyDescent="0.25">
      <c r="A32" s="13"/>
      <c r="B32" s="66"/>
      <c r="C32" s="66"/>
      <c r="D32" s="49" t="s">
        <v>35</v>
      </c>
      <c r="E32" s="31"/>
      <c r="F32" s="31"/>
      <c r="G32" s="106">
        <f>ROW()</f>
        <v>32</v>
      </c>
      <c r="H32" s="68"/>
      <c r="I32" s="68"/>
      <c r="J32" s="80"/>
      <c r="K32" s="40"/>
      <c r="L32" s="16"/>
      <c r="M32" s="40"/>
      <c r="N32" s="40"/>
      <c r="O32" s="40"/>
      <c r="P32" s="40"/>
      <c r="Q32" s="40"/>
      <c r="R32" s="48"/>
      <c r="S32" s="40"/>
      <c r="T32" s="16"/>
      <c r="U32" s="40"/>
      <c r="V32" s="40"/>
      <c r="W32" s="40"/>
      <c r="X32" s="40"/>
      <c r="Y32" s="48"/>
      <c r="Z32" s="40"/>
      <c r="AA32" s="40"/>
      <c r="AB32" s="16"/>
      <c r="AC32" s="87"/>
      <c r="AE32" s="178">
        <f>IF(ABS(L32-SUM(N32,S32,O32,M32,Q32))&lt;=0.5,"OK","L32: ERROR")</f>
      </c>
      <c r="AF32" s="178">
        <f>IF(O32-SUM(P32)&gt;=-0.5,"OK","O32: ERROR")</f>
      </c>
      <c r="AH32" s="178">
        <f>IF(ABS(T32-SUM(U32,W32,V32))&lt;=0.5,"OK","T32: ERROR")</f>
      </c>
      <c r="AI32" s="178">
        <f>IF(ABS(AB32-SUM(L32,K32,T32,Z32,X32,AA32))&lt;=0.5,"OK","AB32: ERROR")</f>
      </c>
      <c r="AK32" s="27"/>
    </row>
    <row r="33" spans="1:39" ht="15" customHeight="1" x14ac:dyDescent="0.25">
      <c r="A33" s="13"/>
      <c r="B33" s="66"/>
      <c r="C33" s="66"/>
      <c r="D33" s="49" t="s">
        <v>70</v>
      </c>
      <c r="E33" s="31"/>
      <c r="F33" s="31"/>
      <c r="G33" s="106">
        <f>ROW()</f>
        <v>33</v>
      </c>
      <c r="H33" s="68"/>
      <c r="I33" s="68"/>
      <c r="J33" s="80"/>
      <c r="K33" s="40"/>
      <c r="L33" s="16"/>
      <c r="M33" s="40"/>
      <c r="N33" s="40"/>
      <c r="O33" s="40"/>
      <c r="P33" s="40"/>
      <c r="Q33" s="40"/>
      <c r="R33" s="48"/>
      <c r="S33" s="40"/>
      <c r="T33" s="16"/>
      <c r="U33" s="40"/>
      <c r="V33" s="40"/>
      <c r="W33" s="40"/>
      <c r="X33" s="40"/>
      <c r="Y33" s="48"/>
      <c r="Z33" s="40"/>
      <c r="AA33" s="40"/>
      <c r="AB33" s="16"/>
      <c r="AC33" s="87"/>
      <c r="AE33" s="178">
        <f>IF(ABS(L33-SUM(N33,S33,O33,M33,Q33))&lt;=0.5,"OK","L33: ERROR")</f>
      </c>
      <c r="AF33" s="178">
        <f>IF(O33-SUM(P33)&gt;=-0.5,"OK","O33: ERROR")</f>
      </c>
      <c r="AH33" s="178">
        <f>IF(ABS(T33-SUM(U33,W33,V33))&lt;=0.5,"OK","T33: ERROR")</f>
      </c>
      <c r="AI33" s="178">
        <f>IF(ABS(AB33-SUM(L33,K33,T33,Z33,X33,AA33))&lt;=0.5,"OK","AB33: ERROR")</f>
      </c>
      <c r="AK33" s="27"/>
    </row>
    <row r="34" spans="1:39" ht="15" customHeight="1" x14ac:dyDescent="0.25">
      <c r="A34" s="13"/>
      <c r="B34" s="66"/>
      <c r="C34" s="66"/>
      <c r="D34" s="49" t="s">
        <v>71</v>
      </c>
      <c r="E34" s="31"/>
      <c r="F34" s="31"/>
      <c r="G34" s="106">
        <f>ROW()</f>
        <v>34</v>
      </c>
      <c r="H34" s="68"/>
      <c r="I34" s="68"/>
      <c r="J34" s="80"/>
      <c r="K34" s="40"/>
      <c r="L34" s="16"/>
      <c r="M34" s="40"/>
      <c r="N34" s="40"/>
      <c r="O34" s="40"/>
      <c r="P34" s="40"/>
      <c r="Q34" s="40"/>
      <c r="R34" s="48"/>
      <c r="S34" s="40"/>
      <c r="T34" s="81"/>
      <c r="U34" s="48"/>
      <c r="V34" s="48"/>
      <c r="W34" s="48"/>
      <c r="X34" s="48"/>
      <c r="Y34" s="48"/>
      <c r="Z34" s="40"/>
      <c r="AA34" s="40"/>
      <c r="AB34" s="16"/>
      <c r="AC34" s="87"/>
      <c r="AE34" s="178">
        <f>IF(ABS(L34-SUM(N34,S34,O34,M34,Q34))&lt;=0.5,"OK","L34: ERROR")</f>
      </c>
      <c r="AF34" s="178">
        <f>IF(O34-SUM(P34)&gt;=-0.5,"OK","O34: ERROR")</f>
      </c>
      <c r="AI34" s="178">
        <f>IF(ABS(AB34-SUM(L34,K34,Z34,AA34))&lt;=0.5,"OK","AB34: ERROR")</f>
      </c>
      <c r="AK34" s="27"/>
    </row>
    <row r="35" spans="1:39" ht="15" customHeight="1" x14ac:dyDescent="0.25">
      <c r="A35" s="13"/>
      <c r="B35" s="66"/>
      <c r="C35" s="66"/>
      <c r="D35" s="49" t="s">
        <v>72</v>
      </c>
      <c r="E35" s="31"/>
      <c r="F35" s="31"/>
      <c r="G35" s="106">
        <f>ROW()</f>
        <v>35</v>
      </c>
      <c r="H35" s="68"/>
      <c r="I35" s="68"/>
      <c r="J35" s="80"/>
      <c r="K35" s="48"/>
      <c r="L35" s="16"/>
      <c r="M35" s="48"/>
      <c r="N35" s="48"/>
      <c r="O35" s="40"/>
      <c r="P35" s="40"/>
      <c r="Q35" s="48"/>
      <c r="R35" s="48"/>
      <c r="S35" s="48"/>
      <c r="T35" s="81"/>
      <c r="U35" s="48"/>
      <c r="V35" s="48"/>
      <c r="W35" s="48"/>
      <c r="X35" s="48"/>
      <c r="Y35" s="48"/>
      <c r="Z35" s="48"/>
      <c r="AA35" s="48"/>
      <c r="AB35" s="16"/>
      <c r="AC35" s="87"/>
      <c r="AE35" s="178">
        <f>IF(ABS(L35-SUM(O35))&lt;=0.5,"OK","L35: ERROR")</f>
      </c>
      <c r="AF35" s="178">
        <f>IF(O35-SUM(P35)&gt;=-0.5,"OK","O35: ERROR")</f>
      </c>
      <c r="AI35" s="178">
        <f>IF(ABS(AB35-SUM(L35))&lt;=0.5,"OK","AB35: ERROR")</f>
      </c>
      <c r="AK35" s="27"/>
    </row>
    <row r="36" spans="1:39" ht="15" customHeight="1" x14ac:dyDescent="0.25">
      <c r="A36" s="13"/>
      <c r="B36" s="66"/>
      <c r="C36" s="66"/>
      <c r="D36" s="49" t="s">
        <v>73</v>
      </c>
      <c r="E36" s="31"/>
      <c r="F36" s="31"/>
      <c r="G36" s="106">
        <f>ROW()</f>
        <v>36</v>
      </c>
      <c r="H36" s="68"/>
      <c r="I36" s="68"/>
      <c r="J36" s="80"/>
      <c r="K36" s="48"/>
      <c r="L36" s="48"/>
      <c r="M36" s="48"/>
      <c r="N36" s="48"/>
      <c r="O36" s="48"/>
      <c r="P36" s="48"/>
      <c r="Q36" s="48"/>
      <c r="R36" s="48"/>
      <c r="S36" s="48"/>
      <c r="T36" s="81"/>
      <c r="U36" s="48"/>
      <c r="V36" s="48"/>
      <c r="W36" s="48"/>
      <c r="X36" s="48"/>
      <c r="Y36" s="48"/>
      <c r="Z36" s="48"/>
      <c r="AA36" s="40"/>
      <c r="AB36" s="16"/>
      <c r="AC36" s="87"/>
      <c r="AI36" s="178">
        <f>IF(ABS(AB36-SUM(AA36))&lt;=0.5,"OK","AB36: ERROR")</f>
      </c>
      <c r="AK36" s="27"/>
    </row>
    <row r="37" spans="1:39" ht="36.75" customHeight="1" x14ac:dyDescent="0.3">
      <c r="A37" s="13"/>
      <c r="B37" s="66"/>
      <c r="C37" s="66"/>
      <c r="D37" s="131" t="s">
        <v>190</v>
      </c>
      <c r="E37" s="31"/>
      <c r="F37" s="31"/>
      <c r="G37" s="106">
        <f>ROW()</f>
        <v>37</v>
      </c>
      <c r="H37" s="68"/>
      <c r="I37" s="68"/>
      <c r="J37" s="80"/>
      <c r="K37" s="40"/>
      <c r="L37" s="16"/>
      <c r="M37" s="40"/>
      <c r="N37" s="40"/>
      <c r="O37" s="40"/>
      <c r="P37" s="40"/>
      <c r="Q37" s="40"/>
      <c r="R37" s="40"/>
      <c r="S37" s="40"/>
      <c r="T37" s="16"/>
      <c r="U37" s="40"/>
      <c r="V37" s="40"/>
      <c r="W37" s="40"/>
      <c r="X37" s="40"/>
      <c r="Y37" s="40"/>
      <c r="Z37" s="40"/>
      <c r="AA37" s="40"/>
      <c r="AB37" s="16"/>
      <c r="AC37" s="87"/>
      <c r="AE37" s="178">
        <f>IF(ABS(L37-SUM(N37,S37,O37,M37,Q37))&lt;=0.5,"OK","L37: ERROR")</f>
      </c>
      <c r="AF37" s="178">
        <f>IF(O37-SUM(P37)&gt;=-0.5,"OK","O37: ERROR")</f>
      </c>
      <c r="AG37" s="178">
        <f>IF(Q37-SUM(R37)&gt;=-0.5,"OK","Q37: ERROR")</f>
      </c>
      <c r="AH37" s="178">
        <f>IF(ABS(T37-SUM(U37,W37,V37))&lt;=0.5,"OK","T37: ERROR")</f>
      </c>
      <c r="AI37" s="178">
        <f>IF(ABS(AB37-SUM(L37,K37,T37,Y37,Z37,X37,AA37))&lt;=0.5,"OK","AB37: ERROR")</f>
      </c>
      <c r="AK37" s="27"/>
    </row>
    <row r="38" spans="1:39" ht="34.5" customHeight="1" x14ac:dyDescent="0.3">
      <c r="A38" s="13"/>
      <c r="B38" s="66"/>
      <c r="C38" s="66"/>
      <c r="D38" s="131" t="s">
        <v>26</v>
      </c>
      <c r="E38" s="31"/>
      <c r="F38" s="31"/>
      <c r="G38" s="106">
        <f>ROW()</f>
        <v>38</v>
      </c>
      <c r="H38" s="68"/>
      <c r="I38" s="68"/>
      <c r="J38" s="80"/>
      <c r="K38" s="40"/>
      <c r="L38" s="16"/>
      <c r="M38" s="40"/>
      <c r="N38" s="40"/>
      <c r="O38" s="40"/>
      <c r="P38" s="40"/>
      <c r="Q38" s="40"/>
      <c r="R38" s="40"/>
      <c r="S38" s="40"/>
      <c r="T38" s="16"/>
      <c r="U38" s="40"/>
      <c r="V38" s="40"/>
      <c r="W38" s="40"/>
      <c r="X38" s="40"/>
      <c r="Y38" s="40"/>
      <c r="Z38" s="40"/>
      <c r="AA38" s="40"/>
      <c r="AB38" s="16"/>
      <c r="AC38" s="87"/>
      <c r="AE38" s="178">
        <f>IF(ABS(L38-SUM(N38,S38,O38,M38,Q38))&lt;=0.5,"OK","L38: ERROR")</f>
      </c>
      <c r="AF38" s="178">
        <f>IF(O38-SUM(P38)&gt;=-0.5,"OK","O38: ERROR")</f>
      </c>
      <c r="AG38" s="178">
        <f>IF(Q38-SUM(R38)&gt;=-0.5,"OK","Q38: ERROR")</f>
      </c>
      <c r="AH38" s="178">
        <f>IF(ABS(T38-SUM(U38,W38,V38))&lt;=0.5,"OK","T38: ERROR")</f>
      </c>
      <c r="AI38" s="178">
        <f>IF(ABS(AB38-SUM(L38,K38,T38,Y38,Z38,X38,AA38))&lt;=0.5,"OK","AB38: ERROR")</f>
      </c>
      <c r="AK38" s="27"/>
    </row>
    <row r="39" spans="1:39" s="43" customFormat="1" ht="25" customHeight="1" x14ac:dyDescent="0.3">
      <c r="A39" s="46"/>
      <c r="B39" s="66"/>
      <c r="C39" s="66"/>
      <c r="D39" s="131" t="s">
        <v>28</v>
      </c>
      <c r="E39" s="46"/>
      <c r="F39" s="46"/>
      <c r="G39" s="106">
        <f>ROW()</f>
        <v>39</v>
      </c>
      <c r="H39" s="68"/>
      <c r="I39" s="68"/>
      <c r="J39" s="79"/>
      <c r="K39" s="40"/>
      <c r="L39" s="16"/>
      <c r="M39" s="40"/>
      <c r="N39" s="40"/>
      <c r="O39" s="40"/>
      <c r="P39" s="40"/>
      <c r="Q39" s="40"/>
      <c r="R39" s="48"/>
      <c r="S39" s="40"/>
      <c r="T39" s="16"/>
      <c r="U39" s="40"/>
      <c r="V39" s="40"/>
      <c r="W39" s="40"/>
      <c r="X39" s="40"/>
      <c r="Y39" s="48"/>
      <c r="Z39" s="40"/>
      <c r="AA39" s="40"/>
      <c r="AB39" s="16"/>
      <c r="AC39" s="87"/>
      <c r="AE39" s="178">
        <f>IF(ABS(L39-SUM(N39,S39,O39,M39,Q39))&lt;=0.5,"OK","L39: ERROR")</f>
      </c>
      <c r="AF39" s="178">
        <f>IF(O39-SUM(P39)&gt;=-0.5,"OK","O39: ERROR")</f>
      </c>
      <c r="AG39" s="108"/>
      <c r="AH39" s="178">
        <f>IF(ABS(T39-SUM(U39,W39,V39))&lt;=0.5,"OK","T39: ERROR")</f>
      </c>
      <c r="AI39" s="178">
        <f>IF(ABS(AB39-SUM(L39,K39,T39,Z39,X39,AA39))&lt;=0.5,"OK","AB39: ERROR")</f>
      </c>
      <c r="AK39" s="46"/>
      <c r="AM39" s="34"/>
    </row>
    <row r="40" spans="1:39" ht="15" customHeight="1" x14ac:dyDescent="0.25">
      <c r="A40" s="13"/>
      <c r="B40" s="66"/>
      <c r="C40" s="66"/>
      <c r="D40" s="49" t="s">
        <v>35</v>
      </c>
      <c r="E40" s="31"/>
      <c r="F40" s="31"/>
      <c r="G40" s="106">
        <f>ROW()</f>
        <v>40</v>
      </c>
      <c r="H40" s="68"/>
      <c r="I40" s="68"/>
      <c r="J40" s="80"/>
      <c r="K40" s="40"/>
      <c r="L40" s="16"/>
      <c r="M40" s="40"/>
      <c r="N40" s="40"/>
      <c r="O40" s="40"/>
      <c r="P40" s="40"/>
      <c r="Q40" s="40"/>
      <c r="R40" s="48"/>
      <c r="S40" s="40"/>
      <c r="T40" s="16"/>
      <c r="U40" s="40"/>
      <c r="V40" s="40"/>
      <c r="W40" s="40"/>
      <c r="X40" s="40"/>
      <c r="Y40" s="48"/>
      <c r="Z40" s="40"/>
      <c r="AA40" s="40"/>
      <c r="AB40" s="16"/>
      <c r="AC40" s="87"/>
      <c r="AE40" s="178">
        <f>IF(ABS(L40-SUM(N40,S40,O40,M40,Q40))&lt;=0.5,"OK","L40: ERROR")</f>
      </c>
      <c r="AF40" s="178">
        <f>IF(O40-SUM(P40)&gt;=-0.5,"OK","O40: ERROR")</f>
      </c>
      <c r="AH40" s="178">
        <f>IF(ABS(T40-SUM(U40,W40,V40))&lt;=0.5,"OK","T40: ERROR")</f>
      </c>
      <c r="AI40" s="178">
        <f>IF(ABS(AB40-SUM(L40,K40,T40,Z40,X40,AA40))&lt;=0.5,"OK","AB40: ERROR")</f>
      </c>
      <c r="AK40" s="27"/>
    </row>
    <row r="41" spans="1:39" ht="15" customHeight="1" x14ac:dyDescent="0.25">
      <c r="A41" s="13"/>
      <c r="B41" s="66"/>
      <c r="C41" s="66"/>
      <c r="D41" s="49" t="s">
        <v>70</v>
      </c>
      <c r="E41" s="31"/>
      <c r="F41" s="31"/>
      <c r="G41" s="106">
        <f>ROW()</f>
        <v>41</v>
      </c>
      <c r="H41" s="68"/>
      <c r="I41" s="68"/>
      <c r="J41" s="80"/>
      <c r="K41" s="40"/>
      <c r="L41" s="16"/>
      <c r="M41" s="40"/>
      <c r="N41" s="40"/>
      <c r="O41" s="40"/>
      <c r="P41" s="40"/>
      <c r="Q41" s="40"/>
      <c r="R41" s="48"/>
      <c r="S41" s="40"/>
      <c r="T41" s="16"/>
      <c r="U41" s="40"/>
      <c r="V41" s="40"/>
      <c r="W41" s="40"/>
      <c r="X41" s="40"/>
      <c r="Y41" s="48"/>
      <c r="Z41" s="40"/>
      <c r="AA41" s="40"/>
      <c r="AB41" s="16"/>
      <c r="AC41" s="87"/>
      <c r="AE41" s="178">
        <f>IF(ABS(L41-SUM(N41,S41,O41,M41,Q41))&lt;=0.5,"OK","L41: ERROR")</f>
      </c>
      <c r="AF41" s="178">
        <f>IF(O41-SUM(P41)&gt;=-0.5,"OK","O41: ERROR")</f>
      </c>
      <c r="AH41" s="178">
        <f>IF(ABS(T41-SUM(U41,W41,V41))&lt;=0.5,"OK","T41: ERROR")</f>
      </c>
      <c r="AI41" s="178">
        <f>IF(ABS(AB41-SUM(L41,K41,T41,Z41,X41,AA41))&lt;=0.5,"OK","AB41: ERROR")</f>
      </c>
      <c r="AK41" s="27"/>
    </row>
    <row r="42" spans="1:39" ht="15" customHeight="1" x14ac:dyDescent="0.25">
      <c r="A42" s="13"/>
      <c r="B42" s="66"/>
      <c r="C42" s="66"/>
      <c r="D42" s="49" t="s">
        <v>71</v>
      </c>
      <c r="E42" s="31"/>
      <c r="F42" s="31"/>
      <c r="G42" s="106">
        <f>ROW()</f>
        <v>42</v>
      </c>
      <c r="H42" s="68"/>
      <c r="I42" s="68"/>
      <c r="J42" s="80"/>
      <c r="K42" s="40"/>
      <c r="L42" s="16"/>
      <c r="M42" s="40"/>
      <c r="N42" s="40"/>
      <c r="O42" s="40"/>
      <c r="P42" s="40"/>
      <c r="Q42" s="40"/>
      <c r="R42" s="48"/>
      <c r="S42" s="40"/>
      <c r="T42" s="81"/>
      <c r="U42" s="48"/>
      <c r="V42" s="48"/>
      <c r="W42" s="48"/>
      <c r="X42" s="48"/>
      <c r="Y42" s="48"/>
      <c r="Z42" s="40"/>
      <c r="AA42" s="40"/>
      <c r="AB42" s="16"/>
      <c r="AC42" s="87"/>
      <c r="AE42" s="178">
        <f>IF(ABS(L42-SUM(N42,S42,O42,M42,Q42))&lt;=0.5,"OK","L42: ERROR")</f>
      </c>
      <c r="AF42" s="178">
        <f>IF(O42-SUM(P42)&gt;=-0.5,"OK","O42: ERROR")</f>
      </c>
      <c r="AI42" s="178">
        <f>IF(ABS(AB42-SUM(L42,K42,Z42,AA42))&lt;=0.5,"OK","AB42: ERROR")</f>
      </c>
      <c r="AK42" s="27"/>
    </row>
    <row r="43" spans="1:39" ht="15" customHeight="1" x14ac:dyDescent="0.25">
      <c r="A43" s="13"/>
      <c r="B43" s="66"/>
      <c r="C43" s="66"/>
      <c r="D43" s="49" t="s">
        <v>72</v>
      </c>
      <c r="E43" s="31"/>
      <c r="F43" s="31"/>
      <c r="G43" s="106">
        <f>ROW()</f>
        <v>43</v>
      </c>
      <c r="H43" s="68"/>
      <c r="I43" s="68"/>
      <c r="J43" s="80"/>
      <c r="K43" s="48"/>
      <c r="L43" s="16"/>
      <c r="M43" s="48"/>
      <c r="N43" s="48"/>
      <c r="O43" s="40"/>
      <c r="P43" s="40"/>
      <c r="Q43" s="48"/>
      <c r="R43" s="48"/>
      <c r="S43" s="48"/>
      <c r="T43" s="81"/>
      <c r="U43" s="48"/>
      <c r="V43" s="48"/>
      <c r="W43" s="48"/>
      <c r="X43" s="48"/>
      <c r="Y43" s="48"/>
      <c r="Z43" s="48"/>
      <c r="AA43" s="48"/>
      <c r="AB43" s="16"/>
      <c r="AC43" s="87"/>
      <c r="AE43" s="178">
        <f>IF(ABS(L43-SUM(O43))&lt;=0.5,"OK","L43: ERROR")</f>
      </c>
      <c r="AF43" s="178">
        <f>IF(O43-SUM(P43)&gt;=-0.5,"OK","O43: ERROR")</f>
      </c>
      <c r="AI43" s="178">
        <f>IF(ABS(AB43-SUM(L43))&lt;=0.5,"OK","AB43: ERROR")</f>
      </c>
      <c r="AK43" s="27"/>
    </row>
    <row r="44" spans="1:39" ht="15" customHeight="1" x14ac:dyDescent="0.25">
      <c r="A44" s="13"/>
      <c r="B44" s="66"/>
      <c r="C44" s="66"/>
      <c r="D44" s="49" t="s">
        <v>73</v>
      </c>
      <c r="E44" s="31"/>
      <c r="F44" s="31"/>
      <c r="G44" s="106">
        <f>ROW()</f>
        <v>44</v>
      </c>
      <c r="H44" s="68"/>
      <c r="I44" s="68"/>
      <c r="J44" s="80"/>
      <c r="K44" s="48"/>
      <c r="L44" s="48"/>
      <c r="M44" s="48"/>
      <c r="N44" s="48"/>
      <c r="O44" s="48"/>
      <c r="P44" s="48"/>
      <c r="Q44" s="48"/>
      <c r="R44" s="48"/>
      <c r="S44" s="48"/>
      <c r="T44" s="81"/>
      <c r="U44" s="48"/>
      <c r="V44" s="48"/>
      <c r="W44" s="48"/>
      <c r="X44" s="48"/>
      <c r="Y44" s="48"/>
      <c r="Z44" s="48"/>
      <c r="AA44" s="40"/>
      <c r="AB44" s="16"/>
      <c r="AC44" s="87"/>
      <c r="AI44" s="178">
        <f>IF(ABS(AB44-SUM(AA44))&lt;=0.5,"OK","AB44: ERROR")</f>
      </c>
      <c r="AK44" s="27"/>
    </row>
    <row r="45" spans="1:39" ht="15" customHeight="1" x14ac:dyDescent="0.25">
      <c r="A45" s="13"/>
      <c r="B45" s="66"/>
      <c r="C45" s="66"/>
      <c r="D45" s="49" t="s">
        <v>74</v>
      </c>
      <c r="E45" s="31"/>
      <c r="F45" s="31"/>
      <c r="G45" s="106">
        <f>ROW()</f>
        <v>45</v>
      </c>
      <c r="H45" s="68"/>
      <c r="I45" s="68"/>
      <c r="J45" s="80"/>
      <c r="K45" s="48"/>
      <c r="L45" s="48"/>
      <c r="M45" s="48"/>
      <c r="N45" s="48"/>
      <c r="O45" s="48"/>
      <c r="P45" s="48"/>
      <c r="Q45" s="48"/>
      <c r="R45" s="48"/>
      <c r="S45" s="48"/>
      <c r="T45" s="81"/>
      <c r="U45" s="48"/>
      <c r="V45" s="48"/>
      <c r="W45" s="48"/>
      <c r="X45" s="48"/>
      <c r="Y45" s="48"/>
      <c r="Z45" s="48"/>
      <c r="AA45" s="40"/>
      <c r="AB45" s="16"/>
      <c r="AC45" s="87"/>
      <c r="AI45" s="178">
        <f>IF(ABS(AB45-SUM(AA45))&lt;=0.5,"OK","AB45: ERROR")</f>
      </c>
      <c r="AK45" s="27"/>
    </row>
    <row r="46" spans="1:39" ht="25" customHeight="1" x14ac:dyDescent="0.3">
      <c r="A46" s="13"/>
      <c r="B46" s="66"/>
      <c r="C46" s="66"/>
      <c r="D46" s="131" t="s">
        <v>30</v>
      </c>
      <c r="E46" s="31"/>
      <c r="F46" s="31"/>
      <c r="G46" s="106">
        <f>ROW()</f>
        <v>46</v>
      </c>
      <c r="H46" s="68"/>
      <c r="I46" s="68"/>
      <c r="J46" s="79"/>
      <c r="K46" s="40"/>
      <c r="L46" s="16"/>
      <c r="M46" s="40"/>
      <c r="N46" s="40"/>
      <c r="O46" s="40"/>
      <c r="P46" s="40"/>
      <c r="Q46" s="40"/>
      <c r="R46" s="48"/>
      <c r="S46" s="40"/>
      <c r="T46" s="81"/>
      <c r="U46" s="48"/>
      <c r="V46" s="48"/>
      <c r="W46" s="48"/>
      <c r="X46" s="48"/>
      <c r="Y46" s="48"/>
      <c r="Z46" s="40"/>
      <c r="AA46" s="40"/>
      <c r="AB46" s="16"/>
      <c r="AC46" s="87"/>
      <c r="AE46" s="178">
        <f>IF(ABS(L46-SUM(N46,S46,O46,M46,Q46))&lt;=0.5,"OK","L46: ERROR")</f>
      </c>
      <c r="AF46" s="178">
        <f>IF(O46-SUM(P46)&gt;=-0.5,"OK","O46: ERROR")</f>
      </c>
      <c r="AI46" s="178">
        <f>IF(ABS(AB46-SUM(L46,K46,Z46,AA46))&lt;=0.5,"OK","AB46: ERROR")</f>
      </c>
      <c r="AK46" s="27"/>
    </row>
    <row r="47" spans="1:39" ht="25" customHeight="1" x14ac:dyDescent="0.3">
      <c r="A47" s="13"/>
      <c r="B47" s="66"/>
      <c r="C47" s="66"/>
      <c r="D47" s="131" t="s">
        <v>75</v>
      </c>
      <c r="E47" s="31"/>
      <c r="F47" s="31"/>
      <c r="G47" s="106">
        <f>ROW()</f>
        <v>47</v>
      </c>
      <c r="H47" s="68"/>
      <c r="I47" s="68"/>
      <c r="J47" s="77"/>
      <c r="K47" s="40"/>
      <c r="L47" s="16"/>
      <c r="M47" s="40"/>
      <c r="N47" s="40"/>
      <c r="O47" s="40"/>
      <c r="P47" s="40"/>
      <c r="Q47" s="40"/>
      <c r="R47" s="40"/>
      <c r="S47" s="40"/>
      <c r="T47" s="16"/>
      <c r="U47" s="40"/>
      <c r="V47" s="40"/>
      <c r="W47" s="40"/>
      <c r="X47" s="40"/>
      <c r="Y47" s="40"/>
      <c r="Z47" s="40"/>
      <c r="AA47" s="40"/>
      <c r="AB47" s="16"/>
      <c r="AC47" s="87"/>
      <c r="AE47" s="178">
        <f>IF(ABS(L47-SUM(N47,S47,O47,M47,Q47))&lt;=0.5,"OK","L47: ERROR")</f>
      </c>
      <c r="AF47" s="178">
        <f>IF(O47-SUM(P47)&gt;=-0.5,"OK","O47: ERROR")</f>
      </c>
      <c r="AG47" s="178">
        <f>IF(Q47-SUM(R47)&gt;=-0.5,"OK","Q47: ERROR")</f>
      </c>
      <c r="AH47" s="178">
        <f>IF(ABS(T47-SUM(U47,W47,V47))&lt;=0.5,"OK","T47: ERROR")</f>
      </c>
      <c r="AI47" s="178">
        <f>IF(ABS(AB47-SUM(L47,K47,T47,Y47,Z47,X47,AA47))&lt;=0.5,"OK","AB47: ERROR")</f>
      </c>
      <c r="AK47" s="27"/>
    </row>
    <row r="48" spans="1:39" s="43" customFormat="1" ht="27.75" customHeight="1" x14ac:dyDescent="0.25">
      <c r="A48" s="46"/>
      <c r="B48" s="66"/>
      <c r="C48" s="66"/>
      <c r="D48" s="49" t="s">
        <v>76</v>
      </c>
      <c r="E48" s="46"/>
      <c r="F48" s="46"/>
      <c r="G48" s="106">
        <f>ROW()</f>
        <v>48</v>
      </c>
      <c r="H48" s="68"/>
      <c r="I48" s="68"/>
      <c r="J48" s="78"/>
      <c r="K48" s="40"/>
      <c r="L48" s="16"/>
      <c r="M48" s="40"/>
      <c r="N48" s="40"/>
      <c r="O48" s="40"/>
      <c r="P48" s="40"/>
      <c r="Q48" s="40"/>
      <c r="R48" s="40"/>
      <c r="S48" s="40"/>
      <c r="T48" s="16"/>
      <c r="U48" s="40"/>
      <c r="V48" s="40"/>
      <c r="W48" s="40"/>
      <c r="X48" s="40"/>
      <c r="Y48" s="40"/>
      <c r="Z48" s="40"/>
      <c r="AA48" s="40"/>
      <c r="AB48" s="16"/>
      <c r="AC48" s="87"/>
      <c r="AE48" s="178">
        <f>IF(ABS(L48-SUM(N48,S48,O48,M48,Q48))&lt;=0.5,"OK","L48: ERROR")</f>
      </c>
      <c r="AF48" s="178">
        <f>IF(O48-SUM(P48)&gt;=-0.5,"OK","O48: ERROR")</f>
      </c>
      <c r="AG48" s="178">
        <f>IF(Q48-SUM(R48)&gt;=-0.5,"OK","Q48: ERROR")</f>
      </c>
      <c r="AH48" s="178">
        <f>IF(ABS(T48-SUM(U48,W48,V48))&lt;=0.5,"OK","T48: ERROR")</f>
      </c>
      <c r="AI48" s="178">
        <f>IF(ABS(AB48-SUM(L48,K48,T48,Y48,Z48,X48,AA48))&lt;=0.5,"OK","AB48: ERROR")</f>
      </c>
      <c r="AK48" s="46"/>
      <c r="AM48" s="34"/>
    </row>
    <row r="49" spans="1:37" ht="25" customHeight="1" x14ac:dyDescent="0.3">
      <c r="A49" s="13"/>
      <c r="B49" s="66"/>
      <c r="C49" s="66"/>
      <c r="D49" s="131" t="s">
        <v>31</v>
      </c>
      <c r="E49" s="31"/>
      <c r="F49" s="31"/>
      <c r="G49" s="106">
        <f>ROW()</f>
        <v>49</v>
      </c>
      <c r="H49" s="68"/>
      <c r="I49" s="68"/>
      <c r="J49" s="77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87"/>
      <c r="AE49" s="178">
        <f>IF(ABS(L49-SUM(N49,S49,O49,M49,Q49))&lt;=0.5,"OK","L49: ERROR")</f>
      </c>
      <c r="AF49" s="178">
        <f>IF(O49-SUM(P49)&gt;=-0.5,"OK","O49: ERROR")</f>
      </c>
      <c r="AG49" s="178">
        <f>IF(Q49-SUM(R49)&gt;=-0.5,"OK","Q49: ERROR")</f>
      </c>
      <c r="AH49" s="178">
        <f>IF(ABS(T49-SUM(U49,W49,V49))&lt;=0.5,"OK","T49: ERROR")</f>
      </c>
      <c r="AI49" s="178">
        <f>IF(ABS(AB49-SUM(L49,K49,T49,Y49,Z49,X49,AA49))&lt;=0.5,"OK","AB49: ERROR")</f>
      </c>
      <c r="AK49" s="27"/>
    </row>
    <row r="50" spans="1:37" ht="6" customHeight="1" x14ac:dyDescent="0.25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</row>
    <row r="52" spans="1:37" s="136" customFormat="1" x14ac:dyDescent="0.25"/>
    <row r="53" spans="1:37" s="136" customFormat="1" x14ac:dyDescent="0.25" ht="13.0" customHeight="true">
      <c r="L53" s="178">
        <f>IF(ABS(L22-SUM(L23,L24,L25))&lt;=0.5,"OK","L22: ERROR")</f>
      </c>
      <c r="M53" s="178">
        <f>IF(ABS(M22-SUM(M23,M24,M25))&lt;=0.5,"OK","M22: ERROR")</f>
      </c>
      <c r="N53" s="178">
        <f>IF(ABS(N22-SUM(N23,N24,N25))&lt;=0.5,"OK","N22: ERROR")</f>
      </c>
      <c r="S53" s="178">
        <f>IF(ABS(S22-SUM(S23,S24,S25))&lt;=0.5,"OK","S22: ERROR")</f>
      </c>
      <c r="AB53" s="178">
        <f>IF(ABS(AB22-SUM(AB23,AB24,AB25))&lt;=0.5,"OK","AB22: ERROR")</f>
      </c>
      <c r="AF53" s="178">
        <f>IF('M251'!L21-SUM('M252'!L21)&gt;=-0.5,"OK","L21: WARNING")</f>
      </c>
      <c r="AG53" s="178">
        <f>IF('M251'!M21-SUM('M252'!M21)&gt;=-0.5,"OK","M21: WARNING")</f>
      </c>
      <c r="AH53" s="178">
        <f>IF('M251'!N21-SUM('M252'!N21)&gt;=-0.5,"OK","N21: WARNING")</f>
      </c>
      <c r="AN53" s="178">
        <f>IF('M251'!T21-SUM('M252'!T21)&gt;=-0.5,"OK","T21: WARNING")</f>
      </c>
      <c r="AO53" s="178">
        <f>IF('M251'!U21-SUM('M252'!U21)&gt;=-0.5,"OK","U21: WARNING")</f>
      </c>
      <c r="AV53" s="178">
        <f>IF('M251'!AB21-SUM('M252'!AB21)&gt;=-0.5,"OK","AB21: WARNING")</f>
      </c>
    </row>
    <row r="54" spans="1:37" s="136" customFormat="1" x14ac:dyDescent="0.25" ht="13.0" customHeight="true">
      <c r="K54" s="178">
        <f>IF(ABS(K27-SUM(K29,K28))&lt;=0.5,"OK","K27: ERROR")</f>
      </c>
      <c r="L54" s="178">
        <f>IF(ABS(L27-SUM(L29,L28))&lt;=0.5,"OK","L27: ERROR")</f>
      </c>
      <c r="O54" s="178">
        <f>IF(ABS(O27-SUM(O29,O28))&lt;=0.5,"OK","O27: ERROR")</f>
      </c>
      <c r="P54" s="178">
        <f>IF(ABS(P27-SUM(P29,P28))&lt;=0.5,"OK","P27: ERROR")</f>
      </c>
      <c r="Q54" s="178">
        <f>IF(ABS(Q27-SUM(Q29,Q28))&lt;=0.5,"OK","Q27: ERROR")</f>
      </c>
      <c r="R54" s="178">
        <f>IF(ABS(R27-SUM(R29,R28))&lt;=0.5,"OK","R27: ERROR")</f>
      </c>
      <c r="S54" s="178">
        <f>IF(ABS(S27-SUM(S29,S28))&lt;=0.5,"OK","S27: ERROR")</f>
      </c>
      <c r="T54" s="178">
        <f>IF(ABS(T27-SUM(T29,T28))&lt;=0.5,"OK","T27: ERROR")</f>
      </c>
      <c r="U54" s="178">
        <f>IF(ABS(U27-SUM(U29,U28))&lt;=0.5,"OK","U27: ERROR")</f>
      </c>
      <c r="V54" s="178">
        <f>IF(ABS(V27-SUM(V29,V28))&lt;=0.5,"OK","V27: ERROR")</f>
      </c>
      <c r="W54" s="178">
        <f>IF(ABS(W27-SUM(W29,W28))&lt;=0.5,"OK","W27: ERROR")</f>
      </c>
      <c r="X54" s="178">
        <f>IF(ABS(X27-SUM(X29,X28))&lt;=0.5,"OK","X27: ERROR")</f>
      </c>
      <c r="Y54" s="178">
        <f>IF(ABS(Y27-SUM(Y29,Y28))&lt;=0.5,"OK","Y27: ERROR")</f>
      </c>
      <c r="Z54" s="178">
        <f>IF(ABS(Z27-SUM(Z29,Z28))&lt;=0.5,"OK","Z27: ERROR")</f>
      </c>
      <c r="AA54" s="178">
        <f>IF(ABS(AA27-SUM(AA29,AA28))&lt;=0.5,"OK","AA27: ERROR")</f>
      </c>
      <c r="AB54" s="178">
        <f>IF(ABS(AB27-SUM(AB29,AB28))&lt;=0.5,"OK","AB27: ERROR")</f>
      </c>
      <c r="AF54" s="178">
        <f>IF('M251'!L22-SUM('M252'!L22)&gt;=-0.5,"OK","L22: WARNING")</f>
      </c>
      <c r="AG54" s="178">
        <f>IF('M251'!M22-SUM('M252'!M22)&gt;=-0.5,"OK","M22: WARNING")</f>
      </c>
      <c r="AH54" s="178">
        <f>IF('M251'!N22-SUM('M252'!N22)&gt;=-0.5,"OK","N22: WARNING")</f>
      </c>
      <c r="AM54" s="178">
        <f>IF('M251'!S22-SUM('M252'!S22)&gt;=-0.5,"OK","S22: WARNING")</f>
      </c>
      <c r="AV54" s="178">
        <f>IF('M251'!AB22-SUM('M252'!AB22)&gt;=-0.5,"OK","AB22: WARNING")</f>
      </c>
    </row>
    <row r="55" spans="1:37" s="136" customFormat="1" ht="13.0" customHeight="true" x14ac:dyDescent="0.25">
      <c r="K55" s="178">
        <f>IF(K31-SUM(K34,K32,K33)&gt;=-0.5,"OK","K31: ERROR")</f>
      </c>
      <c r="L55" s="178">
        <f>IF(L31-SUM(L35,L34,L32,L33)&gt;=-0.5,"OK","L31: ERROR")</f>
      </c>
      <c r="M55" s="178">
        <f>IF(M31-SUM(M34,M32,M33)&gt;=-0.5,"OK","M31: ERROR")</f>
      </c>
      <c r="N55" s="178">
        <f>IF(N31-SUM(N34,N32,N33)&gt;=-0.5,"OK","N31: ERROR")</f>
      </c>
      <c r="O55" s="178">
        <f>IF(O31-SUM(O35,O34,O32,O33)&gt;=-0.5,"OK","O31: ERROR")</f>
      </c>
      <c r="P55" s="178">
        <f>IF(P31-SUM(P35,P34,P32,P33)&gt;=-0.5,"OK","P31: ERROR")</f>
      </c>
      <c r="Q55" s="178">
        <f>IF(Q31-SUM(Q34,Q32,Q33)&gt;=-0.5,"OK","Q31: ERROR")</f>
      </c>
      <c r="S55" s="178">
        <f>IF(S31-SUM(S34,S32,S33)&gt;=-0.5,"OK","S31: ERROR")</f>
      </c>
      <c r="T55" s="178">
        <f>IF(T31-SUM(T32,T33)&gt;=-0.5,"OK","T31: ERROR")</f>
      </c>
      <c r="U55" s="178">
        <f>IF(U31-SUM(U32,U33)&gt;=-0.5,"OK","U31: ERROR")</f>
      </c>
      <c r="V55" s="178">
        <f>IF(V31-SUM(V32,V33)&gt;=-0.5,"OK","V31: ERROR")</f>
      </c>
      <c r="W55" s="178">
        <f>IF(W31-SUM(W32,W33)&gt;=-0.5,"OK","W31: ERROR")</f>
      </c>
      <c r="X55" s="178">
        <f>IF(X31-SUM(X32,X33)&gt;=-0.5,"OK","X31: ERROR")</f>
      </c>
      <c r="Z55" s="178">
        <f>IF(Z31-SUM(Z34,Z32,Z33)&gt;=-0.5,"OK","Z31: ERROR")</f>
      </c>
      <c r="AA55" s="178">
        <f>IF(AA31-SUM(AA34,AA36,AA32,AA33)&gt;=-0.5,"OK","AA31: ERROR")</f>
      </c>
      <c r="AB55" s="178">
        <f>IF(AB31-SUM(AB35,AB34,AB36,AB32,AB33)&gt;=-0.5,"OK","AB31: ERROR")</f>
      </c>
      <c r="AF55" s="178">
        <f>IF('M251'!L23-SUM('M252'!L23)&gt;=-0.5,"OK","L23: WARNING")</f>
      </c>
      <c r="AG55" s="178">
        <f>IF('M251'!M23-SUM('M252'!M23)&gt;=-0.5,"OK","M23: WARNING")</f>
      </c>
      <c r="AH55" s="178">
        <f>IF('M251'!N23-SUM('M252'!N23)&gt;=-0.5,"OK","N23: WARNING")</f>
      </c>
      <c r="AM55" s="178">
        <f>IF('M251'!S23-SUM('M252'!S23)&gt;=-0.5,"OK","S23: WARNING")</f>
      </c>
      <c r="AV55" s="178">
        <f>IF('M251'!AB23-SUM('M252'!AB23)&gt;=-0.5,"OK","AB23: WARNING")</f>
      </c>
    </row>
    <row r="56" spans="1:37" s="136" customFormat="1" x14ac:dyDescent="0.25" ht="13.0" customHeight="true">
      <c r="K56" s="178">
        <f>IF(K39-SUM(K42,K40,K41)&gt;=-0.5,"OK","K39: ERROR")</f>
      </c>
      <c r="L56" s="178">
        <f>IF(L39-SUM(L43,L42,L40,L41)&gt;=-0.5,"OK","L39: ERROR")</f>
      </c>
      <c r="M56" s="178">
        <f>IF(M39-SUM(M42,M40,M41)&gt;=-0.5,"OK","M39: ERROR")</f>
      </c>
      <c r="N56" s="178">
        <f>IF(N39-SUM(N42,N40,N41)&gt;=-0.5,"OK","N39: ERROR")</f>
      </c>
      <c r="O56" s="178">
        <f>IF(O39-SUM(O43,O42,O40,O41)&gt;=-0.5,"OK","O39: ERROR")</f>
      </c>
      <c r="P56" s="178">
        <f>IF(P39-SUM(P43,P42,P40,P41)&gt;=-0.5,"OK","P39: ERROR")</f>
      </c>
      <c r="Q56" s="178">
        <f>IF(Q39-SUM(Q42,Q40,Q41)&gt;=-0.5,"OK","Q39: ERROR")</f>
      </c>
      <c r="R56" s="46"/>
      <c r="S56" s="178">
        <f>IF(S39-SUM(S42,S40,S41)&gt;=-0.5,"OK","S39: ERROR")</f>
      </c>
      <c r="T56" s="178">
        <f>IF(T39-SUM(T40,T41)&gt;=-0.5,"OK","T39: ERROR")</f>
      </c>
      <c r="U56" s="178">
        <f>IF(U39-SUM(U40,U41)&gt;=-0.5,"OK","U39: ERROR")</f>
      </c>
      <c r="V56" s="178">
        <f>IF(V39-SUM(V40,V41)&gt;=-0.5,"OK","V39: ERROR")</f>
      </c>
      <c r="W56" s="178">
        <f>IF(W39-SUM(W40,W41)&gt;=-0.5,"OK","W39: ERROR")</f>
      </c>
      <c r="X56" s="178">
        <f>IF(X39-SUM(X40,X41)&gt;=-0.5,"OK","X39: ERROR")</f>
      </c>
      <c r="Y56" s="46"/>
      <c r="Z56" s="178">
        <f>IF(Z39-SUM(Z42,Z40,Z41)&gt;=-0.5,"OK","Z39: ERROR")</f>
      </c>
      <c r="AA56" s="178">
        <f>IF(AA39-SUM(AA42,AA44,AA40,AA45,AA41)&gt;=-0.5,"OK","AA39: ERROR")</f>
      </c>
      <c r="AB56" s="178">
        <f>IF(AB39-SUM(AB43,AB42,AB44,AB40,AB45,AB41)&gt;=-0.5,"OK","AB39: ERROR")</f>
      </c>
      <c r="AF56" s="178">
        <f>IF('M251'!L24-SUM('M252'!L24)&gt;=-0.5,"OK","L24: WARNING")</f>
      </c>
      <c r="AG56" s="178">
        <f>IF('M251'!M24-SUM('M252'!M24)&gt;=-0.5,"OK","M24: WARNING")</f>
      </c>
      <c r="AH56" s="178">
        <f>IF('M251'!N24-SUM('M252'!N24)&gt;=-0.5,"OK","N24: WARNING")</f>
      </c>
      <c r="AM56" s="178">
        <f>IF('M251'!S24-SUM('M252'!S24)&gt;=-0.5,"OK","S24: WARNING")</f>
      </c>
      <c r="AV56" s="178">
        <f>IF('M251'!AB24-SUM('M252'!AB24)&gt;=-0.5,"OK","AB24: WARNING")</f>
      </c>
    </row>
    <row r="57" spans="1:37" s="136" customFormat="1" x14ac:dyDescent="0.25" ht="13.0" customHeight="true">
      <c r="K57" s="178">
        <f>IF(K47-SUM(K48)&gt;=-0.5,"OK","K47: ERROR")</f>
      </c>
      <c r="L57" s="178">
        <f>IF(L47-SUM(L48)&gt;=-0.5,"OK","L47: ERROR")</f>
      </c>
      <c r="M57" s="178">
        <f>IF(M47-SUM(M48)&gt;=-0.5,"OK","M47: ERROR")</f>
      </c>
      <c r="N57" s="178">
        <f>IF(N47-SUM(N48)&gt;=-0.5,"OK","N47: ERROR")</f>
      </c>
      <c r="O57" s="178">
        <f>IF(O47-SUM(O48)&gt;=-0.5,"OK","O47: ERROR")</f>
      </c>
      <c r="P57" s="178">
        <f>IF(P47-SUM(P48)&gt;=-0.5,"OK","P47: ERROR")</f>
      </c>
      <c r="Q57" s="178">
        <f>IF(Q47-SUM(Q48)&gt;=-0.5,"OK","Q47: ERROR")</f>
      </c>
      <c r="R57" s="178">
        <f>IF(R47-SUM(R48)&gt;=-0.5,"OK","R47: ERROR")</f>
      </c>
      <c r="S57" s="178">
        <f>IF(S47-SUM(S48)&gt;=-0.5,"OK","S47: ERROR")</f>
      </c>
      <c r="T57" s="178">
        <f>IF(T47-SUM(T48)&gt;=-0.5,"OK","T47: ERROR")</f>
      </c>
      <c r="U57" s="178">
        <f>IF(U47-SUM(U48)&gt;=-0.5,"OK","U47: ERROR")</f>
      </c>
      <c r="V57" s="178">
        <f>IF(V47-SUM(V48)&gt;=-0.5,"OK","V47: ERROR")</f>
      </c>
      <c r="W57" s="178">
        <f>IF(W47-SUM(W48)&gt;=-0.5,"OK","W47: ERROR")</f>
      </c>
      <c r="X57" s="178">
        <f>IF(X47-SUM(X48)&gt;=-0.5,"OK","X47: ERROR")</f>
      </c>
      <c r="Y57" s="178">
        <f>IF(Y47-SUM(Y48)&gt;=-0.5,"OK","Y47: ERROR")</f>
      </c>
      <c r="Z57" s="178">
        <f>IF(Z47-SUM(Z48)&gt;=-0.5,"OK","Z47: ERROR")</f>
      </c>
      <c r="AA57" s="178">
        <f>IF(AA47-SUM(AA48)&gt;=-0.5,"OK","AA47: ERROR")</f>
      </c>
      <c r="AB57" s="178">
        <f>IF(AB47-SUM(AB48)&gt;=-0.5,"OK","AB47: ERROR")</f>
      </c>
      <c r="AF57" s="178">
        <f>IF('M251'!L25-SUM('M252'!L25)&gt;=-0.5,"OK","L25: WARNING")</f>
      </c>
      <c r="AG57" s="178">
        <f>IF('M251'!M25-SUM('M252'!M25)&gt;=-0.5,"OK","M25: WARNING")</f>
      </c>
      <c r="AH57" s="178">
        <f>IF('M251'!N25-SUM('M252'!N25)&gt;=-0.5,"OK","N25: WARNING")</f>
      </c>
      <c r="AM57" s="178">
        <f>IF('M251'!S25-SUM('M252'!S25)&gt;=-0.5,"OK","S25: WARNING")</f>
      </c>
      <c r="AV57" s="178">
        <f>IF('M251'!AB25-SUM('M252'!AB25)&gt;=-0.5,"OK","AB25: WARNING")</f>
      </c>
    </row>
    <row r="58" spans="1:37" s="136" customFormat="1" x14ac:dyDescent="0.25" ht="13.0" customHeight="true">
      <c r="K58" s="178">
        <f>IF(ABS(K49-SUM(K47,K46,K39,K38,K27,K31,K30,K37,K26))&lt;=0.5,"OK","K49: ERROR")</f>
      </c>
      <c r="L58" s="178">
        <f>IF(ABS(L49-SUM(L47,L46,L39,L22,L38,L27,L21,L31,L30,L37,L26))&lt;=0.5,"OK","L49: ERROR")</f>
      </c>
      <c r="M58" s="178">
        <f>IF(ABS(M49-SUM(M47,M46,M39,M22,M38,M21,M31,M37,M26))&lt;=0.5,"OK","M49: ERROR")</f>
      </c>
      <c r="N58" s="178">
        <f>IF(ABS(N49-SUM(N47,N46,N39,N22,N38,N21,N31,N30,N37,N26))&lt;=0.5,"OK","N49: ERROR")</f>
      </c>
      <c r="O58" s="178">
        <f>IF(ABS(O49-SUM(O47,O46,O39,O38,O27,O31,O30,O37,O26))&lt;=0.5,"OK","O49: ERROR")</f>
      </c>
      <c r="P58" s="178">
        <f>IF(ABS(P49-SUM(P47,P46,P39,P38,P27,P31,P30,P37,P26))&lt;=0.5,"OK","P49: ERROR")</f>
      </c>
      <c r="Q58" s="178">
        <f>IF(ABS(Q49-SUM(Q47,Q46,Q39,Q38,Q27,Q31,Q30,Q37,Q26))&lt;=0.5,"OK","Q49: ERROR")</f>
      </c>
      <c r="R58" s="178">
        <f>IF(ABS(R49-SUM(R47,R38,R27,R30,R37,R26))&lt;=0.5,"OK","R49: ERROR")</f>
      </c>
      <c r="S58" s="178">
        <f>IF(ABS(S49-SUM(S47,S46,S39,S22,S38,S27,S31,S30,S37,S26))&lt;=0.5,"OK","S49: ERROR")</f>
      </c>
      <c r="T58" s="178">
        <f>IF(ABS(T49-SUM(T47,T39,T38,T27,T21,T31,T30,T37,T26))&lt;=0.5,"OK","T49: ERROR")</f>
      </c>
      <c r="U58" s="178">
        <f>IF(ABS(U49-SUM(U47,U39,U38,U27,U21,U31,U30,U37,U26))&lt;=0.5,"OK","U49: ERROR")</f>
      </c>
      <c r="V58" s="178">
        <f>IF(ABS(V49-SUM(V47,V39,V38,V27,V31,V30,V37,V26))&lt;=0.5,"OK","V49: ERROR")</f>
      </c>
      <c r="W58" s="178">
        <f>IF(ABS(W49-SUM(W47,W39,W38,W27,W31,W30,W37,W26))&lt;=0.5,"OK","W49: ERROR")</f>
      </c>
      <c r="X58" s="178">
        <f>IF(ABS(X49-SUM(X47,X39,X38,X27,X31,X30,X37,X26))&lt;=0.5,"OK","X49: ERROR")</f>
      </c>
      <c r="Y58" s="178">
        <f>IF(ABS(Y49-SUM(Y47,Y38,Y27,Y30,Y37,Y26))&lt;=0.5,"OK","Y49: ERROR")</f>
      </c>
      <c r="Z58" s="178">
        <f>IF(ABS(Z49-SUM(Z47,Z46,Z39,Z38,Z27,Z31,Z30,Z37,Z26))&lt;=0.5,"OK","Z49: ERROR")</f>
      </c>
      <c r="AA58" s="178">
        <f>IF(ABS(AA49-SUM(AA47,AA46,AA39,AA38,AA27,AA21,AA31,AA30,AA37,AA26))&lt;=0.5,"OK","AA49: ERROR")</f>
      </c>
      <c r="AB58" s="178">
        <f>IF(ABS(AB49-SUM(AB47,AB46,AB39,AB22,AB38,AB27,AB21,AB31,AB30,AB37,AB26))&lt;=0.5,"OK","AB49: ERROR")</f>
      </c>
      <c r="AE58" s="178">
        <f>IF('M251'!K26-SUM('M252'!K26)&gt;=-0.5,"OK","K26: WARNING")</f>
      </c>
      <c r="AF58" s="178">
        <f>IF('M251'!L26-SUM('M252'!L26)&gt;=-0.5,"OK","L26: WARNING")</f>
      </c>
      <c r="AG58" s="178">
        <f>IF('M251'!M26-SUM('M252'!M26)&gt;=-0.5,"OK","M26: WARNING")</f>
      </c>
      <c r="AH58" s="178">
        <f>IF('M251'!N26-SUM('M252'!N26)&gt;=-0.5,"OK","N26: WARNING")</f>
      </c>
      <c r="AI58" s="178">
        <f>IF('M251'!O26-SUM('M252'!O26)&gt;=-0.5,"OK","O26: WARNING")</f>
      </c>
      <c r="AJ58" s="178">
        <f>IF('M251'!P26-SUM('M252'!P26)&gt;=-0.5,"OK","P26: WARNING")</f>
      </c>
      <c r="AK58" s="178">
        <f>IF('M251'!Q26-SUM('M252'!Q26)&gt;=-0.5,"OK","Q26: WARNING")</f>
      </c>
      <c r="AL58" s="178">
        <f>IF('M251'!R26-SUM('M252'!R26)&gt;=-0.5,"OK","R26: WARNING")</f>
      </c>
      <c r="AM58" s="178">
        <f>IF('M251'!S26-SUM('M252'!S26)&gt;=-0.5,"OK","S26: WARNING")</f>
      </c>
      <c r="AN58" s="178">
        <f>IF('M251'!T26-SUM('M252'!T26)&gt;=-0.5,"OK","T26: WARNING")</f>
      </c>
      <c r="AO58" s="178">
        <f>IF('M251'!U26-SUM('M252'!U26)&gt;=-0.5,"OK","U26: WARNING")</f>
      </c>
      <c r="AP58" s="178">
        <f>IF('M251'!V26-SUM('M252'!V26)&gt;=-0.5,"OK","V26: WARNING")</f>
      </c>
      <c r="AQ58" s="178">
        <f>IF('M251'!W26-SUM('M252'!W26)&gt;=-0.5,"OK","W26: WARNING")</f>
      </c>
      <c r="AR58" s="178">
        <f>IF('M251'!X26-SUM('M252'!X26)&gt;=-0.5,"OK","X26: WARNING")</f>
      </c>
      <c r="AS58" s="178">
        <f>IF('M251'!Y26-SUM('M252'!Y26)&gt;=-0.5,"OK","Y26: WARNING")</f>
      </c>
      <c r="AT58" s="178">
        <f>IF('M251'!Z26-SUM('M252'!Z26)&gt;=-0.5,"OK","Z26: WARNING")</f>
      </c>
      <c r="AU58" s="178">
        <f>IF('M251'!AA26-SUM('M252'!AA26)&gt;=-0.5,"OK","AA26: WARNING")</f>
      </c>
      <c r="AV58" s="178">
        <f>IF('M251'!AB26-SUM('M252'!AB26)&gt;=-0.5,"OK","AB26: WARNING")</f>
      </c>
    </row>
    <row r="59" spans="1:37" s="136" customFormat="1" x14ac:dyDescent="0.25" ht="13.0" customHeight="true"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E59" s="178">
        <f>IF('M251'!K27-SUM('M252'!K27)&gt;=-0.5,"OK","K27: WARNING")</f>
      </c>
      <c r="AF59" s="178">
        <f>IF('M251'!L27-SUM('M252'!L27)&gt;=-0.5,"OK","L27: WARNING")</f>
      </c>
      <c r="AI59" s="178">
        <f>IF('M251'!O27-SUM('M252'!O27)&gt;=-0.5,"OK","O27: WARNING")</f>
      </c>
      <c r="AJ59" s="178">
        <f>IF('M251'!P27-SUM('M252'!P27)&gt;=-0.5,"OK","P27: WARNING")</f>
      </c>
      <c r="AK59" s="178">
        <f>IF('M251'!Q27-SUM('M252'!Q27)&gt;=-0.5,"OK","Q27: WARNING")</f>
      </c>
      <c r="AL59" s="178">
        <f>IF('M251'!R27-SUM('M252'!R27)&gt;=-0.5,"OK","R27: WARNING")</f>
      </c>
      <c r="AM59" s="178">
        <f>IF('M251'!S27-SUM('M252'!S27)&gt;=-0.5,"OK","S27: WARNING")</f>
      </c>
      <c r="AN59" s="178">
        <f>IF('M251'!T27-SUM('M252'!T27)&gt;=-0.5,"OK","T27: WARNING")</f>
      </c>
      <c r="AO59" s="178">
        <f>IF('M251'!U27-SUM('M252'!U27)&gt;=-0.5,"OK","U27: WARNING")</f>
      </c>
      <c r="AP59" s="178">
        <f>IF('M251'!V27-SUM('M252'!V27)&gt;=-0.5,"OK","V27: WARNING")</f>
      </c>
      <c r="AQ59" s="178">
        <f>IF('M251'!W27-SUM('M252'!W27)&gt;=-0.5,"OK","W27: WARNING")</f>
      </c>
      <c r="AR59" s="178">
        <f>IF('M251'!X27-SUM('M252'!X27)&gt;=-0.5,"OK","X27: WARNING")</f>
      </c>
      <c r="AS59" s="178">
        <f>IF('M251'!Y27-SUM('M252'!Y27)&gt;=-0.5,"OK","Y27: WARNING")</f>
      </c>
      <c r="AT59" s="178">
        <f>IF('M251'!Z27-SUM('M252'!Z27)&gt;=-0.5,"OK","Z27: WARNING")</f>
      </c>
      <c r="AU59" s="178">
        <f>IF('M251'!AA27-SUM('M252'!AA27)&gt;=-0.5,"OK","AA27: WARNING")</f>
      </c>
      <c r="AV59" s="178">
        <f>IF('M251'!AB27-SUM('M252'!AB27)&gt;=-0.5,"OK","AB27: WARNING")</f>
      </c>
    </row>
    <row r="60" spans="1:37" s="136" customFormat="1" x14ac:dyDescent="0.25" ht="13.0" customHeight="true"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E60" s="178">
        <f>IF('M251'!K28-SUM('M252'!K28)&gt;=-0.5,"OK","K28: WARNING")</f>
      </c>
      <c r="AF60" s="178">
        <f>IF('M251'!L28-SUM('M252'!L28)&gt;=-0.5,"OK","L28: WARNING")</f>
      </c>
      <c r="AI60" s="178">
        <f>IF('M251'!O28-SUM('M252'!O28)&gt;=-0.5,"OK","O28: WARNING")</f>
      </c>
      <c r="AJ60" s="178">
        <f>IF('M251'!P28-SUM('M252'!P28)&gt;=-0.5,"OK","P28: WARNING")</f>
      </c>
      <c r="AK60" s="178">
        <f>IF('M251'!Q28-SUM('M252'!Q28)&gt;=-0.5,"OK","Q28: WARNING")</f>
      </c>
      <c r="AL60" s="178">
        <f>IF('M251'!R28-SUM('M252'!R28)&gt;=-0.5,"OK","R28: WARNING")</f>
      </c>
      <c r="AM60" s="178">
        <f>IF('M251'!S28-SUM('M252'!S28)&gt;=-0.5,"OK","S28: WARNING")</f>
      </c>
      <c r="AN60" s="178">
        <f>IF('M251'!T28-SUM('M252'!T28)&gt;=-0.5,"OK","T28: WARNING")</f>
      </c>
      <c r="AO60" s="178">
        <f>IF('M251'!U28-SUM('M252'!U28)&gt;=-0.5,"OK","U28: WARNING")</f>
      </c>
      <c r="AP60" s="178">
        <f>IF('M251'!V28-SUM('M252'!V28)&gt;=-0.5,"OK","V28: WARNING")</f>
      </c>
      <c r="AQ60" s="178">
        <f>IF('M251'!W28-SUM('M252'!W28)&gt;=-0.5,"OK","W28: WARNING")</f>
      </c>
      <c r="AR60" s="178">
        <f>IF('M251'!X28-SUM('M252'!X28)&gt;=-0.5,"OK","X28: WARNING")</f>
      </c>
      <c r="AS60" s="178">
        <f>IF('M251'!Y28-SUM('M252'!Y28)&gt;=-0.5,"OK","Y28: WARNING")</f>
      </c>
      <c r="AT60" s="178">
        <f>IF('M251'!Z28-SUM('M252'!Z28)&gt;=-0.5,"OK","Z28: WARNING")</f>
      </c>
      <c r="AU60" s="178">
        <f>IF('M251'!AA28-SUM('M252'!AA28)&gt;=-0.5,"OK","AA28: WARNING")</f>
      </c>
      <c r="AV60" s="178">
        <f>IF('M251'!AB28-SUM('M252'!AB28)&gt;=-0.5,"OK","AB28: WARNING")</f>
      </c>
    </row>
    <row r="61" spans="1:37" s="136" customFormat="1" ht="13.0" customHeight="true" x14ac:dyDescent="0.25">
      <c r="AE61" s="178">
        <f>IF('M251'!K29-SUM('M252'!K29)&gt;=-0.5,"OK","K29: WARNING")</f>
      </c>
      <c r="AF61" s="178">
        <f>IF('M251'!L29-SUM('M252'!L29)&gt;=-0.5,"OK","L29: WARNING")</f>
      </c>
      <c r="AI61" s="178">
        <f>IF('M251'!O29-SUM('M252'!O29)&gt;=-0.5,"OK","O29: WARNING")</f>
      </c>
      <c r="AJ61" s="178">
        <f>IF('M251'!P29-SUM('M252'!P29)&gt;=-0.5,"OK","P29: WARNING")</f>
      </c>
      <c r="AK61" s="178">
        <f>IF('M251'!Q29-SUM('M252'!Q29)&gt;=-0.5,"OK","Q29: WARNING")</f>
      </c>
      <c r="AL61" s="178">
        <f>IF('M251'!R29-SUM('M252'!R29)&gt;=-0.5,"OK","R29: WARNING")</f>
      </c>
      <c r="AM61" s="178">
        <f>IF('M251'!S29-SUM('M252'!S29)&gt;=-0.5,"OK","S29: WARNING")</f>
      </c>
      <c r="AN61" s="178">
        <f>IF('M251'!T29-SUM('M252'!T29)&gt;=-0.5,"OK","T29: WARNING")</f>
      </c>
      <c r="AO61" s="178">
        <f>IF('M251'!U29-SUM('M252'!U29)&gt;=-0.5,"OK","U29: WARNING")</f>
      </c>
      <c r="AP61" s="178">
        <f>IF('M251'!V29-SUM('M252'!V29)&gt;=-0.5,"OK","V29: WARNING")</f>
      </c>
      <c r="AQ61" s="178">
        <f>IF('M251'!W29-SUM('M252'!W29)&gt;=-0.5,"OK","W29: WARNING")</f>
      </c>
      <c r="AR61" s="178">
        <f>IF('M251'!X29-SUM('M252'!X29)&gt;=-0.5,"OK","X29: WARNING")</f>
      </c>
      <c r="AS61" s="178">
        <f>IF('M251'!Y29-SUM('M252'!Y29)&gt;=-0.5,"OK","Y29: WARNING")</f>
      </c>
      <c r="AT61" s="178">
        <f>IF('M251'!Z29-SUM('M252'!Z29)&gt;=-0.5,"OK","Z29: WARNING")</f>
      </c>
      <c r="AU61" s="178">
        <f>IF('M251'!AA29-SUM('M252'!AA29)&gt;=-0.5,"OK","AA29: WARNING")</f>
      </c>
      <c r="AV61" s="178">
        <f>IF('M251'!AB29-SUM('M252'!AB29)&gt;=-0.5,"OK","AB29: WARNING")</f>
      </c>
    </row>
    <row r="62" spans="1:37" s="136" customFormat="1" x14ac:dyDescent="0.25" ht="13.0" customHeight="true"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  <c r="AE62" s="178">
        <f>IF('M251'!K30-SUM('M252'!K30)&gt;=-0.5,"OK","K30: WARNING")</f>
      </c>
      <c r="AF62" s="178">
        <f>IF('M251'!L30-SUM('M252'!L30)&gt;=-0.5,"OK","L30: WARNING")</f>
      </c>
      <c r="AH62" s="178">
        <f>IF('M251'!N30-SUM('M252'!N30)&gt;=-0.5,"OK","N30: WARNING")</f>
      </c>
      <c r="AI62" s="178">
        <f>IF('M251'!O30-SUM('M252'!O30)&gt;=-0.5,"OK","O30: WARNING")</f>
      </c>
      <c r="AJ62" s="178">
        <f>IF('M251'!P30-SUM('M252'!P30)&gt;=-0.5,"OK","P30: WARNING")</f>
      </c>
      <c r="AK62" s="178">
        <f>IF('M251'!Q30-SUM('M252'!Q30)&gt;=-0.5,"OK","Q30: WARNING")</f>
      </c>
      <c r="AL62" s="178">
        <f>IF('M251'!R30-SUM('M252'!R30)&gt;=-0.5,"OK","R30: WARNING")</f>
      </c>
      <c r="AM62" s="178">
        <f>IF('M251'!S30-SUM('M252'!S30)&gt;=-0.5,"OK","S30: WARNING")</f>
      </c>
      <c r="AN62" s="178">
        <f>IF('M251'!T30-SUM('M252'!T30)&gt;=-0.5,"OK","T30: WARNING")</f>
      </c>
      <c r="AO62" s="178">
        <f>IF('M251'!U30-SUM('M252'!U30)&gt;=-0.5,"OK","U30: WARNING")</f>
      </c>
      <c r="AP62" s="178">
        <f>IF('M251'!V30-SUM('M252'!V30)&gt;=-0.5,"OK","V30: WARNING")</f>
      </c>
      <c r="AQ62" s="178">
        <f>IF('M251'!W30-SUM('M252'!W30)&gt;=-0.5,"OK","W30: WARNING")</f>
      </c>
      <c r="AR62" s="178">
        <f>IF('M251'!X30-SUM('M252'!X30)&gt;=-0.5,"OK","X30: WARNING")</f>
      </c>
      <c r="AS62" s="178">
        <f>IF('M251'!Y30-SUM('M252'!Y30)&gt;=-0.5,"OK","Y30: WARNING")</f>
      </c>
      <c r="AT62" s="178">
        <f>IF('M251'!Z30-SUM('M252'!Z30)&gt;=-0.5,"OK","Z30: WARNING")</f>
      </c>
      <c r="AU62" s="178">
        <f>IF('M251'!AA30-SUM('M252'!AA30)&gt;=-0.5,"OK","AA30: WARNING")</f>
      </c>
      <c r="AV62" s="178">
        <f>IF('M251'!AB30-SUM('M252'!AB30)&gt;=-0.5,"OK","AB30: WARNING")</f>
      </c>
    </row>
    <row r="63" spans="1:37" s="136" customFormat="1" x14ac:dyDescent="0.25" ht="13.0" customHeight="true"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E63" s="178">
        <f>IF('M251'!K31-SUM('M252'!K31)&gt;=-0.5,"OK","K31: WARNING")</f>
      </c>
      <c r="AF63" s="178">
        <f>IF('M251'!L31-SUM('M252'!L31)&gt;=-0.5,"OK","L31: WARNING")</f>
      </c>
      <c r="AG63" s="178">
        <f>IF('M251'!M31-SUM('M252'!M31)&gt;=-0.5,"OK","M31: WARNING")</f>
      </c>
      <c r="AH63" s="178">
        <f>IF('M251'!N31-SUM('M252'!N31)&gt;=-0.5,"OK","N31: WARNING")</f>
      </c>
      <c r="AI63" s="178">
        <f>IF('M251'!O31-SUM('M252'!O31)&gt;=-0.5,"OK","O31: WARNING")</f>
      </c>
      <c r="AJ63" s="178">
        <f>IF('M251'!P31-SUM('M252'!P31)&gt;=-0.5,"OK","P31: WARNING")</f>
      </c>
      <c r="AK63" s="178">
        <f>IF('M251'!Q31-SUM('M252'!Q31)&gt;=-0.5,"OK","Q31: WARNING")</f>
      </c>
      <c r="AM63" s="178">
        <f>IF('M251'!S31-SUM('M252'!S31)&gt;=-0.5,"OK","S31: WARNING")</f>
      </c>
      <c r="AN63" s="178">
        <f>IF('M251'!T31-SUM('M252'!T31)&gt;=-0.5,"OK","T31: WARNING")</f>
      </c>
      <c r="AO63" s="178">
        <f>IF('M251'!U31-SUM('M252'!U31)&gt;=-0.5,"OK","U31: WARNING")</f>
      </c>
      <c r="AP63" s="178">
        <f>IF('M251'!V31-SUM('M252'!V31)&gt;=-0.5,"OK","V31: WARNING")</f>
      </c>
      <c r="AQ63" s="178">
        <f>IF('M251'!W31-SUM('M252'!W31)&gt;=-0.5,"OK","W31: WARNING")</f>
      </c>
      <c r="AR63" s="178">
        <f>IF('M251'!X31-SUM('M252'!X31)&gt;=-0.5,"OK","X31: WARNING")</f>
      </c>
      <c r="AT63" s="178">
        <f>IF('M251'!Z31-SUM('M252'!Z31)&gt;=-0.5,"OK","Z31: WARNING")</f>
      </c>
      <c r="AU63" s="178">
        <f>IF('M251'!AA31-SUM('M252'!AA31)&gt;=-0.5,"OK","AA31: WARNING")</f>
      </c>
      <c r="AV63" s="178">
        <f>IF('M251'!AB31-SUM('M252'!AB31)&gt;=-0.5,"OK","AB31: WARNING")</f>
      </c>
    </row>
    <row r="64" spans="1:37" s="136" customFormat="1" x14ac:dyDescent="0.25" ht="13.0" customHeight="true"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E64" s="178">
        <f>IF('M251'!K32-SUM('M252'!K32)&gt;=-0.5,"OK","K32: WARNING")</f>
      </c>
      <c r="AF64" s="178">
        <f>IF('M251'!L32-SUM('M252'!L32)&gt;=-0.5,"OK","L32: WARNING")</f>
      </c>
      <c r="AG64" s="178">
        <f>IF('M251'!M32-SUM('M252'!M32)&gt;=-0.5,"OK","M32: WARNING")</f>
      </c>
      <c r="AH64" s="178">
        <f>IF('M251'!N32-SUM('M252'!N32)&gt;=-0.5,"OK","N32: WARNING")</f>
      </c>
      <c r="AI64" s="178">
        <f>IF('M251'!O32-SUM('M252'!O32)&gt;=-0.5,"OK","O32: WARNING")</f>
      </c>
      <c r="AJ64" s="178">
        <f>IF('M251'!P32-SUM('M252'!P32)&gt;=-0.5,"OK","P32: WARNING")</f>
      </c>
      <c r="AK64" s="178">
        <f>IF('M251'!Q32-SUM('M252'!Q32)&gt;=-0.5,"OK","Q32: WARNING")</f>
      </c>
      <c r="AM64" s="178">
        <f>IF('M251'!S32-SUM('M252'!S32)&gt;=-0.5,"OK","S32: WARNING")</f>
      </c>
      <c r="AN64" s="178">
        <f>IF('M251'!T32-SUM('M252'!T32)&gt;=-0.5,"OK","T32: WARNING")</f>
      </c>
      <c r="AO64" s="178">
        <f>IF('M251'!U32-SUM('M252'!U32)&gt;=-0.5,"OK","U32: WARNING")</f>
      </c>
      <c r="AP64" s="178">
        <f>IF('M251'!V32-SUM('M252'!V32)&gt;=-0.5,"OK","V32: WARNING")</f>
      </c>
      <c r="AQ64" s="178">
        <f>IF('M251'!W32-SUM('M252'!W32)&gt;=-0.5,"OK","W32: WARNING")</f>
      </c>
      <c r="AR64" s="178">
        <f>IF('M251'!X32-SUM('M252'!X32)&gt;=-0.5,"OK","X32: WARNING")</f>
      </c>
      <c r="AT64" s="178">
        <f>IF('M251'!Z32-SUM('M252'!Z32)&gt;=-0.5,"OK","Z32: WARNING")</f>
      </c>
      <c r="AU64" s="178">
        <f>IF('M251'!AA32-SUM('M252'!AA32)&gt;=-0.5,"OK","AA32: WARNING")</f>
      </c>
      <c r="AV64" s="178">
        <f>IF('M251'!AB32-SUM('M252'!AB32)&gt;=-0.5,"OK","AB32: WARNING")</f>
      </c>
    </row>
    <row r="65" spans="11:28" s="136" customFormat="1" x14ac:dyDescent="0.25" ht="13.0" customHeight="true"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  <c r="AE65" s="178">
        <f>IF('M251'!K33-SUM('M252'!K33)&gt;=-0.5,"OK","K33: WARNING")</f>
      </c>
      <c r="AF65" s="178">
        <f>IF('M251'!L33-SUM('M252'!L33)&gt;=-0.5,"OK","L33: WARNING")</f>
      </c>
      <c r="AG65" s="178">
        <f>IF('M251'!M33-SUM('M252'!M33)&gt;=-0.5,"OK","M33: WARNING")</f>
      </c>
      <c r="AH65" s="178">
        <f>IF('M251'!N33-SUM('M252'!N33)&gt;=-0.5,"OK","N33: WARNING")</f>
      </c>
      <c r="AI65" s="178">
        <f>IF('M251'!O33-SUM('M252'!O33)&gt;=-0.5,"OK","O33: WARNING")</f>
      </c>
      <c r="AJ65" s="178">
        <f>IF('M251'!P33-SUM('M252'!P33)&gt;=-0.5,"OK","P33: WARNING")</f>
      </c>
      <c r="AK65" s="178">
        <f>IF('M251'!Q33-SUM('M252'!Q33)&gt;=-0.5,"OK","Q33: WARNING")</f>
      </c>
      <c r="AM65" s="178">
        <f>IF('M251'!S33-SUM('M252'!S33)&gt;=-0.5,"OK","S33: WARNING")</f>
      </c>
      <c r="AN65" s="178">
        <f>IF('M251'!T33-SUM('M252'!T33)&gt;=-0.5,"OK","T33: WARNING")</f>
      </c>
      <c r="AO65" s="178">
        <f>IF('M251'!U33-SUM('M252'!U33)&gt;=-0.5,"OK","U33: WARNING")</f>
      </c>
      <c r="AP65" s="178">
        <f>IF('M251'!V33-SUM('M252'!V33)&gt;=-0.5,"OK","V33: WARNING")</f>
      </c>
      <c r="AQ65" s="178">
        <f>IF('M251'!W33-SUM('M252'!W33)&gt;=-0.5,"OK","W33: WARNING")</f>
      </c>
      <c r="AR65" s="178">
        <f>IF('M251'!X33-SUM('M252'!X33)&gt;=-0.5,"OK","X33: WARNING")</f>
      </c>
      <c r="AT65" s="178">
        <f>IF('M251'!Z33-SUM('M252'!Z33)&gt;=-0.5,"OK","Z33: WARNING")</f>
      </c>
      <c r="AU65" s="178">
        <f>IF('M251'!AA33-SUM('M252'!AA33)&gt;=-0.5,"OK","AA33: WARNING")</f>
      </c>
      <c r="AV65" s="178">
        <f>IF('M251'!AB33-SUM('M252'!AB33)&gt;=-0.5,"OK","AB33: WARNING")</f>
      </c>
    </row>
    <row r="66" spans="11:28" s="136" customFormat="1" x14ac:dyDescent="0.25" ht="13.0" customHeight="true"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  <c r="AE66" s="178">
        <f>IF('M251'!K34-SUM('M252'!K34)&gt;=-0.5,"OK","K34: WARNING")</f>
      </c>
      <c r="AF66" s="178">
        <f>IF('M251'!L34-SUM('M252'!L34)&gt;=-0.5,"OK","L34: WARNING")</f>
      </c>
      <c r="AG66" s="178">
        <f>IF('M251'!M34-SUM('M252'!M34)&gt;=-0.5,"OK","M34: WARNING")</f>
      </c>
      <c r="AH66" s="178">
        <f>IF('M251'!N34-SUM('M252'!N34)&gt;=-0.5,"OK","N34: WARNING")</f>
      </c>
      <c r="AI66" s="178">
        <f>IF('M251'!O34-SUM('M252'!O34)&gt;=-0.5,"OK","O34: WARNING")</f>
      </c>
      <c r="AJ66" s="178">
        <f>IF('M251'!P34-SUM('M252'!P34)&gt;=-0.5,"OK","P34: WARNING")</f>
      </c>
      <c r="AK66" s="178">
        <f>IF('M251'!Q34-SUM('M252'!Q34)&gt;=-0.5,"OK","Q34: WARNING")</f>
      </c>
      <c r="AM66" s="178">
        <f>IF('M251'!S34-SUM('M252'!S34)&gt;=-0.5,"OK","S34: WARNING")</f>
      </c>
      <c r="AT66" s="178">
        <f>IF('M251'!Z34-SUM('M252'!Z34)&gt;=-0.5,"OK","Z34: WARNING")</f>
      </c>
      <c r="AU66" s="178">
        <f>IF('M251'!AA34-SUM('M252'!AA34)&gt;=-0.5,"OK","AA34: WARNING")</f>
      </c>
      <c r="AV66" s="178">
        <f>IF('M251'!AB34-SUM('M252'!AB34)&gt;=-0.5,"OK","AB34: WARNING")</f>
      </c>
    </row>
    <row r="67" spans="11:28" s="136" customFormat="1" x14ac:dyDescent="0.25" ht="13.0" customHeight="true"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F67" s="178">
        <f>IF('M251'!L35-SUM('M252'!L35)&gt;=-0.5,"OK","L35: WARNING")</f>
      </c>
      <c r="AI67" s="178">
        <f>IF('M251'!O35-SUM('M252'!O35)&gt;=-0.5,"OK","O35: WARNING")</f>
      </c>
      <c r="AJ67" s="178">
        <f>IF('M251'!P35-SUM('M252'!P35)&gt;=-0.5,"OK","P35: WARNING")</f>
      </c>
      <c r="AV67" s="178">
        <f>IF('M251'!AB35-SUM('M252'!AB35)&gt;=-0.5,"OK","AB35: WARNING")</f>
      </c>
    </row>
    <row r="68" spans="11:28" s="136" customFormat="1" ht="13.0" customHeight="true" x14ac:dyDescent="0.25">
      <c r="AU68" s="178">
        <f>IF('M251'!AA36-SUM('M252'!AA36)&gt;=-0.5,"OK","AA36: WARNING")</f>
      </c>
      <c r="AV68" s="178">
        <f>IF('M251'!AB36-SUM('M252'!AB36)&gt;=-0.5,"OK","AB36: WARNING")</f>
      </c>
    </row>
    <row r="69" spans="11:28" s="136" customFormat="1" x14ac:dyDescent="0.25" ht="13.0" customHeight="true">
      <c r="AE69" s="178">
        <f>IF('M251'!K37-SUM('M252'!K37)&gt;=-0.5,"OK","K37: WARNING")</f>
      </c>
      <c r="AF69" s="178">
        <f>IF('M251'!L37-SUM('M252'!L37)&gt;=-0.5,"OK","L37: WARNING")</f>
      </c>
      <c r="AG69" s="178">
        <f>IF('M251'!M37-SUM('M252'!M37)&gt;=-0.5,"OK","M37: WARNING")</f>
      </c>
      <c r="AH69" s="178">
        <f>IF('M251'!N37-SUM('M252'!N37)&gt;=-0.5,"OK","N37: WARNING")</f>
      </c>
      <c r="AI69" s="178">
        <f>IF('M251'!O37-SUM('M252'!O37)&gt;=-0.5,"OK","O37: WARNING")</f>
      </c>
      <c r="AJ69" s="178">
        <f>IF('M251'!P37-SUM('M252'!P37)&gt;=-0.5,"OK","P37: WARNING")</f>
      </c>
      <c r="AK69" s="178">
        <f>IF('M251'!Q37-SUM('M252'!Q37)&gt;=-0.5,"OK","Q37: WARNING")</f>
      </c>
      <c r="AL69" s="178">
        <f>IF('M251'!R37-SUM('M252'!R37)&gt;=-0.5,"OK","R37: WARNING")</f>
      </c>
      <c r="AM69" s="178">
        <f>IF('M251'!S37-SUM('M252'!S37)&gt;=-0.5,"OK","S37: WARNING")</f>
      </c>
      <c r="AN69" s="178">
        <f>IF('M251'!T37-SUM('M252'!T37)&gt;=-0.5,"OK","T37: WARNING")</f>
      </c>
      <c r="AO69" s="178">
        <f>IF('M251'!U37-SUM('M252'!U37)&gt;=-0.5,"OK","U37: WARNING")</f>
      </c>
      <c r="AP69" s="178">
        <f>IF('M251'!V37-SUM('M252'!V37)&gt;=-0.5,"OK","V37: WARNING")</f>
      </c>
      <c r="AQ69" s="178">
        <f>IF('M251'!W37-SUM('M252'!W37)&gt;=-0.5,"OK","W37: WARNING")</f>
      </c>
      <c r="AR69" s="178">
        <f>IF('M251'!X37-SUM('M252'!X37)&gt;=-0.5,"OK","X37: WARNING")</f>
      </c>
      <c r="AS69" s="178">
        <f>IF('M251'!Y37-SUM('M252'!Y37)&gt;=-0.5,"OK","Y37: WARNING")</f>
      </c>
      <c r="AT69" s="178">
        <f>IF('M251'!Z37-SUM('M252'!Z37)&gt;=-0.5,"OK","Z37: WARNING")</f>
      </c>
      <c r="AU69" s="178">
        <f>IF('M251'!AA37-SUM('M252'!AA37)&gt;=-0.5,"OK","AA37: WARNING")</f>
      </c>
      <c r="AV69" s="178">
        <f>IF('M251'!AB37-SUM('M252'!AB37)&gt;=-0.5,"OK","AB37: WARNING")</f>
      </c>
    </row>
    <row r="70" spans="11:28" s="136" customFormat="1" x14ac:dyDescent="0.25" ht="13.0" customHeight="true">
      <c r="AE70" s="178">
        <f>IF('M251'!K38-SUM('M252'!K38)&gt;=-0.5,"OK","K38: WARNING")</f>
      </c>
      <c r="AF70" s="178">
        <f>IF('M251'!L38-SUM('M252'!L38)&gt;=-0.5,"OK","L38: WARNING")</f>
      </c>
      <c r="AG70" s="178">
        <f>IF('M251'!M38-SUM('M252'!M38)&gt;=-0.5,"OK","M38: WARNING")</f>
      </c>
      <c r="AH70" s="178">
        <f>IF('M251'!N38-SUM('M252'!N38)&gt;=-0.5,"OK","N38: WARNING")</f>
      </c>
      <c r="AI70" s="178">
        <f>IF('M251'!O38-SUM('M252'!O38)&gt;=-0.5,"OK","O38: WARNING")</f>
      </c>
      <c r="AJ70" s="178">
        <f>IF('M251'!P38-SUM('M252'!P38)&gt;=-0.5,"OK","P38: WARNING")</f>
      </c>
      <c r="AK70" s="178">
        <f>IF('M251'!Q38-SUM('M252'!Q38)&gt;=-0.5,"OK","Q38: WARNING")</f>
      </c>
      <c r="AL70" s="178">
        <f>IF('M251'!R38-SUM('M252'!R38)&gt;=-0.5,"OK","R38: WARNING")</f>
      </c>
      <c r="AM70" s="178">
        <f>IF('M251'!S38-SUM('M252'!S38)&gt;=-0.5,"OK","S38: WARNING")</f>
      </c>
      <c r="AN70" s="178">
        <f>IF('M251'!T38-SUM('M252'!T38)&gt;=-0.5,"OK","T38: WARNING")</f>
      </c>
      <c r="AO70" s="178">
        <f>IF('M251'!U38-SUM('M252'!U38)&gt;=-0.5,"OK","U38: WARNING")</f>
      </c>
      <c r="AP70" s="178">
        <f>IF('M251'!V38-SUM('M252'!V38)&gt;=-0.5,"OK","V38: WARNING")</f>
      </c>
      <c r="AQ70" s="178">
        <f>IF('M251'!W38-SUM('M252'!W38)&gt;=-0.5,"OK","W38: WARNING")</f>
      </c>
      <c r="AR70" s="178">
        <f>IF('M251'!X38-SUM('M252'!X38)&gt;=-0.5,"OK","X38: WARNING")</f>
      </c>
      <c r="AS70" s="178">
        <f>IF('M251'!Y38-SUM('M252'!Y38)&gt;=-0.5,"OK","Y38: WARNING")</f>
      </c>
      <c r="AT70" s="178">
        <f>IF('M251'!Z38-SUM('M252'!Z38)&gt;=-0.5,"OK","Z38: WARNING")</f>
      </c>
      <c r="AU70" s="178">
        <f>IF('M251'!AA38-SUM('M252'!AA38)&gt;=-0.5,"OK","AA38: WARNING")</f>
      </c>
      <c r="AV70" s="178">
        <f>IF('M251'!AB38-SUM('M252'!AB38)&gt;=-0.5,"OK","AB38: WARNING")</f>
      </c>
    </row>
    <row r="71" spans="11:28" s="136" customFormat="1" x14ac:dyDescent="0.25" ht="13.0" customHeight="true">
      <c r="AE71" s="178">
        <f>IF('M251'!K39-SUM('M252'!K39)&gt;=-0.5,"OK","K39: WARNING")</f>
      </c>
      <c r="AF71" s="178">
        <f>IF('M251'!L39-SUM('M252'!L39)&gt;=-0.5,"OK","L39: WARNING")</f>
      </c>
      <c r="AG71" s="178">
        <f>IF('M251'!M39-SUM('M252'!M39)&gt;=-0.5,"OK","M39: WARNING")</f>
      </c>
      <c r="AH71" s="178">
        <f>IF('M251'!N39-SUM('M252'!N39)&gt;=-0.5,"OK","N39: WARNING")</f>
      </c>
      <c r="AI71" s="178">
        <f>IF('M251'!O39-SUM('M252'!O39)&gt;=-0.5,"OK","O39: WARNING")</f>
      </c>
      <c r="AJ71" s="178">
        <f>IF('M251'!P39-SUM('M252'!P39)&gt;=-0.5,"OK","P39: WARNING")</f>
      </c>
      <c r="AK71" s="178">
        <f>IF('M251'!Q39-SUM('M252'!Q39)&gt;=-0.5,"OK","Q39: WARNING")</f>
      </c>
      <c r="AM71" s="178">
        <f>IF('M251'!S39-SUM('M252'!S39)&gt;=-0.5,"OK","S39: WARNING")</f>
      </c>
      <c r="AN71" s="178">
        <f>IF('M251'!T39-SUM('M252'!T39)&gt;=-0.5,"OK","T39: WARNING")</f>
      </c>
      <c r="AO71" s="178">
        <f>IF('M251'!U39-SUM('M252'!U39)&gt;=-0.5,"OK","U39: WARNING")</f>
      </c>
      <c r="AP71" s="178">
        <f>IF('M251'!V39-SUM('M252'!V39)&gt;=-0.5,"OK","V39: WARNING")</f>
      </c>
      <c r="AQ71" s="178">
        <f>IF('M251'!W39-SUM('M252'!W39)&gt;=-0.5,"OK","W39: WARNING")</f>
      </c>
      <c r="AR71" s="178">
        <f>IF('M251'!X39-SUM('M252'!X39)&gt;=-0.5,"OK","X39: WARNING")</f>
      </c>
      <c r="AT71" s="178">
        <f>IF('M251'!Z39-SUM('M252'!Z39)&gt;=-0.5,"OK","Z39: WARNING")</f>
      </c>
      <c r="AU71" s="178">
        <f>IF('M251'!AA39-SUM('M252'!AA39)&gt;=-0.5,"OK","AA39: WARNING")</f>
      </c>
      <c r="AV71" s="178">
        <f>IF('M251'!AB39-SUM('M252'!AB39)&gt;=-0.5,"OK","AB39: WARNING")</f>
      </c>
    </row>
    <row r="72" spans="11:28" s="136" customFormat="1" x14ac:dyDescent="0.25" ht="13.0" customHeight="true">
      <c r="AE72" s="178">
        <f>IF('M251'!K40-SUM('M252'!K40)&gt;=-0.5,"OK","K40: WARNING")</f>
      </c>
      <c r="AF72" s="178">
        <f>IF('M251'!L40-SUM('M252'!L40)&gt;=-0.5,"OK","L40: WARNING")</f>
      </c>
      <c r="AG72" s="178">
        <f>IF('M251'!M40-SUM('M252'!M40)&gt;=-0.5,"OK","M40: WARNING")</f>
      </c>
      <c r="AH72" s="178">
        <f>IF('M251'!N40-SUM('M252'!N40)&gt;=-0.5,"OK","N40: WARNING")</f>
      </c>
      <c r="AI72" s="178">
        <f>IF('M251'!O40-SUM('M252'!O40)&gt;=-0.5,"OK","O40: WARNING")</f>
      </c>
      <c r="AJ72" s="178">
        <f>IF('M251'!P40-SUM('M252'!P40)&gt;=-0.5,"OK","P40: WARNING")</f>
      </c>
      <c r="AK72" s="178">
        <f>IF('M251'!Q40-SUM('M252'!Q40)&gt;=-0.5,"OK","Q40: WARNING")</f>
      </c>
      <c r="AM72" s="178">
        <f>IF('M251'!S40-SUM('M252'!S40)&gt;=-0.5,"OK","S40: WARNING")</f>
      </c>
      <c r="AN72" s="178">
        <f>IF('M251'!T40-SUM('M252'!T40)&gt;=-0.5,"OK","T40: WARNING")</f>
      </c>
      <c r="AO72" s="178">
        <f>IF('M251'!U40-SUM('M252'!U40)&gt;=-0.5,"OK","U40: WARNING")</f>
      </c>
      <c r="AP72" s="178">
        <f>IF('M251'!V40-SUM('M252'!V40)&gt;=-0.5,"OK","V40: WARNING")</f>
      </c>
      <c r="AQ72" s="178">
        <f>IF('M251'!W40-SUM('M252'!W40)&gt;=-0.5,"OK","W40: WARNING")</f>
      </c>
      <c r="AR72" s="178">
        <f>IF('M251'!X40-SUM('M252'!X40)&gt;=-0.5,"OK","X40: WARNING")</f>
      </c>
      <c r="AT72" s="178">
        <f>IF('M251'!Z40-SUM('M252'!Z40)&gt;=-0.5,"OK","Z40: WARNING")</f>
      </c>
      <c r="AU72" s="178">
        <f>IF('M251'!AA40-SUM('M252'!AA40)&gt;=-0.5,"OK","AA40: WARNING")</f>
      </c>
      <c r="AV72" s="178">
        <f>IF('M251'!AB40-SUM('M252'!AB40)&gt;=-0.5,"OK","AB40: WARNING")</f>
      </c>
    </row>
    <row r="73" spans="11:28" s="136" customFormat="1" x14ac:dyDescent="0.25" ht="13.0" customHeight="true">
      <c r="AE73" s="178">
        <f>IF('M251'!K41-SUM('M252'!K41)&gt;=-0.5,"OK","K41: WARNING")</f>
      </c>
      <c r="AF73" s="178">
        <f>IF('M251'!L41-SUM('M252'!L41)&gt;=-0.5,"OK","L41: WARNING")</f>
      </c>
      <c r="AG73" s="178">
        <f>IF('M251'!M41-SUM('M252'!M41)&gt;=-0.5,"OK","M41: WARNING")</f>
      </c>
      <c r="AH73" s="178">
        <f>IF('M251'!N41-SUM('M252'!N41)&gt;=-0.5,"OK","N41: WARNING")</f>
      </c>
      <c r="AI73" s="178">
        <f>IF('M251'!O41-SUM('M252'!O41)&gt;=-0.5,"OK","O41: WARNING")</f>
      </c>
      <c r="AJ73" s="178">
        <f>IF('M251'!P41-SUM('M252'!P41)&gt;=-0.5,"OK","P41: WARNING")</f>
      </c>
      <c r="AK73" s="178">
        <f>IF('M251'!Q41-SUM('M252'!Q41)&gt;=-0.5,"OK","Q41: WARNING")</f>
      </c>
      <c r="AM73" s="178">
        <f>IF('M251'!S41-SUM('M252'!S41)&gt;=-0.5,"OK","S41: WARNING")</f>
      </c>
      <c r="AN73" s="178">
        <f>IF('M251'!T41-SUM('M252'!T41)&gt;=-0.5,"OK","T41: WARNING")</f>
      </c>
      <c r="AO73" s="178">
        <f>IF('M251'!U41-SUM('M252'!U41)&gt;=-0.5,"OK","U41: WARNING")</f>
      </c>
      <c r="AP73" s="178">
        <f>IF('M251'!V41-SUM('M252'!V41)&gt;=-0.5,"OK","V41: WARNING")</f>
      </c>
      <c r="AQ73" s="178">
        <f>IF('M251'!W41-SUM('M252'!W41)&gt;=-0.5,"OK","W41: WARNING")</f>
      </c>
      <c r="AR73" s="178">
        <f>IF('M251'!X41-SUM('M252'!X41)&gt;=-0.5,"OK","X41: WARNING")</f>
      </c>
      <c r="AT73" s="178">
        <f>IF('M251'!Z41-SUM('M252'!Z41)&gt;=-0.5,"OK","Z41: WARNING")</f>
      </c>
      <c r="AU73" s="178">
        <f>IF('M251'!AA41-SUM('M252'!AA41)&gt;=-0.5,"OK","AA41: WARNING")</f>
      </c>
      <c r="AV73" s="178">
        <f>IF('M251'!AB41-SUM('M252'!AB41)&gt;=-0.5,"OK","AB41: WARNING")</f>
      </c>
    </row>
    <row r="74" spans="11:28" s="136" customFormat="1" x14ac:dyDescent="0.25" ht="13.0" customHeight="true">
      <c r="AE74" s="178">
        <f>IF('M251'!K42-SUM('M252'!K42)&gt;=-0.5,"OK","K42: WARNING")</f>
      </c>
      <c r="AF74" s="178">
        <f>IF('M251'!L42-SUM('M252'!L42)&gt;=-0.5,"OK","L42: WARNING")</f>
      </c>
      <c r="AG74" s="178">
        <f>IF('M251'!M42-SUM('M252'!M42)&gt;=-0.5,"OK","M42: WARNING")</f>
      </c>
      <c r="AH74" s="178">
        <f>IF('M251'!N42-SUM('M252'!N42)&gt;=-0.5,"OK","N42: WARNING")</f>
      </c>
      <c r="AI74" s="178">
        <f>IF('M251'!O42-SUM('M252'!O42)&gt;=-0.5,"OK","O42: WARNING")</f>
      </c>
      <c r="AJ74" s="178">
        <f>IF('M251'!P42-SUM('M252'!P42)&gt;=-0.5,"OK","P42: WARNING")</f>
      </c>
      <c r="AK74" s="178">
        <f>IF('M251'!Q42-SUM('M252'!Q42)&gt;=-0.5,"OK","Q42: WARNING")</f>
      </c>
      <c r="AM74" s="178">
        <f>IF('M251'!S42-SUM('M252'!S42)&gt;=-0.5,"OK","S42: WARNING")</f>
      </c>
      <c r="AT74" s="178">
        <f>IF('M251'!Z42-SUM('M252'!Z42)&gt;=-0.5,"OK","Z42: WARNING")</f>
      </c>
      <c r="AU74" s="178">
        <f>IF('M251'!AA42-SUM('M252'!AA42)&gt;=-0.5,"OK","AA42: WARNING")</f>
      </c>
      <c r="AV74" s="178">
        <f>IF('M251'!AB42-SUM('M252'!AB42)&gt;=-0.5,"OK","AB42: WARNING")</f>
      </c>
    </row>
    <row r="75" spans="11:28" s="136" customFormat="1" x14ac:dyDescent="0.25" ht="13.0" customHeight="true">
      <c r="AF75" s="178">
        <f>IF('M251'!L43-SUM('M252'!L43)&gt;=-0.5,"OK","L43: WARNING")</f>
      </c>
      <c r="AI75" s="178">
        <f>IF('M251'!O43-SUM('M252'!O43)&gt;=-0.5,"OK","O43: WARNING")</f>
      </c>
      <c r="AJ75" s="178">
        <f>IF('M251'!P43-SUM('M252'!P43)&gt;=-0.5,"OK","P43: WARNING")</f>
      </c>
      <c r="AV75" s="178">
        <f>IF('M251'!AB43-SUM('M252'!AB43)&gt;=-0.5,"OK","AB43: WARNING")</f>
      </c>
    </row>
    <row r="76" spans="11:28" s="136" customFormat="1" x14ac:dyDescent="0.25" ht="13.0" customHeight="true">
      <c r="AU76" s="178">
        <f>IF('M251'!AA44-SUM('M252'!AA44)&gt;=-0.5,"OK","AA44: WARNING")</f>
      </c>
      <c r="AV76" s="178">
        <f>IF('M251'!AB44-SUM('M252'!AB44)&gt;=-0.5,"OK","AB44: WARNING")</f>
      </c>
    </row>
    <row r="77" spans="11:28" s="136" customFormat="1" x14ac:dyDescent="0.25" ht="13.0" customHeight="true">
      <c r="AU77" s="178">
        <f>IF('M251'!AA45-SUM('M252'!AA45)&gt;=-0.5,"OK","AA45: WARNING")</f>
      </c>
      <c r="AV77" s="178">
        <f>IF('M251'!AB45-SUM('M252'!AB45)&gt;=-0.5,"OK","AB45: WARNING")</f>
      </c>
    </row>
    <row r="78" spans="11:28" s="136" customFormat="1" x14ac:dyDescent="0.25" ht="13.0" customHeight="true">
      <c r="AE78" s="178">
        <f>IF('M251'!K46-SUM('M252'!K46)&gt;=-0.5,"OK","K46: WARNING")</f>
      </c>
      <c r="AF78" s="178">
        <f>IF('M251'!L46-SUM('M252'!L46)&gt;=-0.5,"OK","L46: WARNING")</f>
      </c>
      <c r="AG78" s="178">
        <f>IF('M251'!M46-SUM('M252'!M46)&gt;=-0.5,"OK","M46: WARNING")</f>
      </c>
      <c r="AH78" s="178">
        <f>IF('M251'!N46-SUM('M252'!N46)&gt;=-0.5,"OK","N46: WARNING")</f>
      </c>
      <c r="AI78" s="178">
        <f>IF('M251'!O46-SUM('M252'!O46)&gt;=-0.5,"OK","O46: WARNING")</f>
      </c>
      <c r="AJ78" s="178">
        <f>IF('M251'!P46-SUM('M252'!P46)&gt;=-0.5,"OK","P46: WARNING")</f>
      </c>
      <c r="AK78" s="178">
        <f>IF('M251'!Q46-SUM('M252'!Q46)&gt;=-0.5,"OK","Q46: WARNING")</f>
      </c>
      <c r="AM78" s="178">
        <f>IF('M251'!S46-SUM('M252'!S46)&gt;=-0.5,"OK","S46: WARNING")</f>
      </c>
      <c r="AT78" s="178">
        <f>IF('M251'!Z46-SUM('M252'!Z46)&gt;=-0.5,"OK","Z46: WARNING")</f>
      </c>
      <c r="AU78" s="178">
        <f>IF('M251'!AA46-SUM('M252'!AA46)&gt;=-0.5,"OK","AA46: WARNING")</f>
      </c>
      <c r="AV78" s="178">
        <f>IF('M251'!AB46-SUM('M252'!AB46)&gt;=-0.5,"OK","AB46: WARNING")</f>
      </c>
    </row>
    <row r="79" spans="11:28" s="136" customFormat="1" x14ac:dyDescent="0.25" ht="13.0" customHeight="true">
      <c r="AE79" s="178">
        <f>IF('M251'!K47-SUM('M252'!K47)&gt;=-0.5,"OK","K47: WARNING")</f>
      </c>
      <c r="AF79" s="178">
        <f>IF('M251'!L47-SUM('M252'!L47)&gt;=-0.5,"OK","L47: WARNING")</f>
      </c>
      <c r="AG79" s="178">
        <f>IF('M251'!M47-SUM('M252'!M47)&gt;=-0.5,"OK","M47: WARNING")</f>
      </c>
      <c r="AH79" s="178">
        <f>IF('M251'!N47-SUM('M252'!N47)&gt;=-0.5,"OK","N47: WARNING")</f>
      </c>
      <c r="AI79" s="178">
        <f>IF('M251'!O47-SUM('M252'!O47)&gt;=-0.5,"OK","O47: WARNING")</f>
      </c>
      <c r="AJ79" s="178">
        <f>IF('M251'!P47-SUM('M252'!P47)&gt;=-0.5,"OK","P47: WARNING")</f>
      </c>
      <c r="AK79" s="178">
        <f>IF('M251'!Q47-SUM('M252'!Q47)&gt;=-0.5,"OK","Q47: WARNING")</f>
      </c>
      <c r="AL79" s="178">
        <f>IF('M251'!R47-SUM('M252'!R47)&gt;=-0.5,"OK","R47: WARNING")</f>
      </c>
      <c r="AM79" s="178">
        <f>IF('M251'!S47-SUM('M252'!S47)&gt;=-0.5,"OK","S47: WARNING")</f>
      </c>
      <c r="AN79" s="178">
        <f>IF('M251'!T47-SUM('M252'!T47)&gt;=-0.5,"OK","T47: WARNING")</f>
      </c>
      <c r="AO79" s="178">
        <f>IF('M251'!U47-SUM('M252'!U47)&gt;=-0.5,"OK","U47: WARNING")</f>
      </c>
      <c r="AP79" s="178">
        <f>IF('M251'!V47-SUM('M252'!V47)&gt;=-0.5,"OK","V47: WARNING")</f>
      </c>
      <c r="AQ79" s="178">
        <f>IF('M251'!W47-SUM('M252'!W47)&gt;=-0.5,"OK","W47: WARNING")</f>
      </c>
      <c r="AR79" s="178">
        <f>IF('M251'!X47-SUM('M252'!X47)&gt;=-0.5,"OK","X47: WARNING")</f>
      </c>
      <c r="AS79" s="178">
        <f>IF('M251'!Y47-SUM('M252'!Y47)&gt;=-0.5,"OK","Y47: WARNING")</f>
      </c>
      <c r="AT79" s="178">
        <f>IF('M251'!Z47-SUM('M252'!Z47)&gt;=-0.5,"OK","Z47: WARNING")</f>
      </c>
      <c r="AU79" s="178">
        <f>IF('M251'!AA47-SUM('M252'!AA47)&gt;=-0.5,"OK","AA47: WARNING")</f>
      </c>
      <c r="AV79" s="178">
        <f>IF('M251'!AB47-SUM('M252'!AB47)&gt;=-0.5,"OK","AB47: WARNING")</f>
      </c>
    </row>
    <row r="80" spans="11:28" s="136" customFormat="1" x14ac:dyDescent="0.25" ht="13.0" customHeight="true">
      <c r="AE80" s="178">
        <f>IF('M251'!K48-SUM('M252'!K48)&gt;=-0.5,"OK","K48: WARNING")</f>
      </c>
      <c r="AF80" s="178">
        <f>IF('M251'!L48-SUM('M252'!L48)&gt;=-0.5,"OK","L48: WARNING")</f>
      </c>
      <c r="AG80" s="178">
        <f>IF('M251'!M48-SUM('M252'!M48)&gt;=-0.5,"OK","M48: WARNING")</f>
      </c>
      <c r="AH80" s="178">
        <f>IF('M251'!N48-SUM('M252'!N48)&gt;=-0.5,"OK","N48: WARNING")</f>
      </c>
      <c r="AI80" s="178">
        <f>IF('M251'!O48-SUM('M252'!O48)&gt;=-0.5,"OK","O48: WARNING")</f>
      </c>
      <c r="AJ80" s="178">
        <f>IF('M251'!P48-SUM('M252'!P48)&gt;=-0.5,"OK","P48: WARNING")</f>
      </c>
      <c r="AK80" s="178">
        <f>IF('M251'!Q48-SUM('M252'!Q48)&gt;=-0.5,"OK","Q48: WARNING")</f>
      </c>
      <c r="AL80" s="178">
        <f>IF('M251'!R48-SUM('M252'!R48)&gt;=-0.5,"OK","R48: WARNING")</f>
      </c>
      <c r="AM80" s="178">
        <f>IF('M251'!S48-SUM('M252'!S48)&gt;=-0.5,"OK","S48: WARNING")</f>
      </c>
      <c r="AN80" s="178">
        <f>IF('M251'!T48-SUM('M252'!T48)&gt;=-0.5,"OK","T48: WARNING")</f>
      </c>
      <c r="AO80" s="178">
        <f>IF('M251'!U48-SUM('M252'!U48)&gt;=-0.5,"OK","U48: WARNING")</f>
      </c>
      <c r="AP80" s="178">
        <f>IF('M251'!V48-SUM('M252'!V48)&gt;=-0.5,"OK","V48: WARNING")</f>
      </c>
      <c r="AQ80" s="178">
        <f>IF('M251'!W48-SUM('M252'!W48)&gt;=-0.5,"OK","W48: WARNING")</f>
      </c>
      <c r="AR80" s="178">
        <f>IF('M251'!X48-SUM('M252'!X48)&gt;=-0.5,"OK","X48: WARNING")</f>
      </c>
      <c r="AS80" s="178">
        <f>IF('M251'!Y48-SUM('M252'!Y48)&gt;=-0.5,"OK","Y48: WARNING")</f>
      </c>
      <c r="AT80" s="178">
        <f>IF('M251'!Z48-SUM('M252'!Z48)&gt;=-0.5,"OK","Z48: WARNING")</f>
      </c>
      <c r="AU80" s="178">
        <f>IF('M251'!AA48-SUM('M252'!AA48)&gt;=-0.5,"OK","AA48: WARNING")</f>
      </c>
      <c r="AV80" s="178">
        <f>IF('M251'!AB48-SUM('M252'!AB48)&gt;=-0.5,"OK","AB48: WARNING")</f>
      </c>
    </row>
    <row r="81" s="136" customFormat="1" x14ac:dyDescent="0.25" ht="13.0" customHeight="true">
      <c r="AE81" s="178">
        <f>IF('M251'!K49-SUM('M252'!K49)&gt;=-0.5,"OK","K49: WARNING")</f>
      </c>
      <c r="AF81" s="178">
        <f>IF('M251'!L49-SUM('M252'!L49)&gt;=-0.5,"OK","L49: WARNING")</f>
      </c>
      <c r="AG81" s="178">
        <f>IF('M251'!M49-SUM('M252'!M49)&gt;=-0.5,"OK","M49: WARNING")</f>
      </c>
      <c r="AH81" s="178">
        <f>IF('M251'!N49-SUM('M252'!N49)&gt;=-0.5,"OK","N49: WARNING")</f>
      </c>
      <c r="AI81" s="178">
        <f>IF('M251'!O49-SUM('M252'!O49)&gt;=-0.5,"OK","O49: WARNING")</f>
      </c>
      <c r="AJ81" s="178">
        <f>IF('M251'!P49-SUM('M252'!P49)&gt;=-0.5,"OK","P49: WARNING")</f>
      </c>
      <c r="AK81" s="178">
        <f>IF('M251'!Q49-SUM('M252'!Q49)&gt;=-0.5,"OK","Q49: WARNING")</f>
      </c>
      <c r="AL81" s="178">
        <f>IF('M251'!R49-SUM('M252'!R49)&gt;=-0.5,"OK","R49: WARNING")</f>
      </c>
      <c r="AM81" s="178">
        <f>IF('M251'!S49-SUM('M252'!S49)&gt;=-0.5,"OK","S49: WARNING")</f>
      </c>
      <c r="AN81" s="178">
        <f>IF('M251'!T49-SUM('M252'!T49)&gt;=-0.5,"OK","T49: WARNING")</f>
      </c>
      <c r="AO81" s="178">
        <f>IF('M251'!U49-SUM('M252'!U49)&gt;=-0.5,"OK","U49: WARNING")</f>
      </c>
      <c r="AP81" s="178">
        <f>IF('M251'!V49-SUM('M252'!V49)&gt;=-0.5,"OK","V49: WARNING")</f>
      </c>
      <c r="AQ81" s="178">
        <f>IF('M251'!W49-SUM('M252'!W49)&gt;=-0.5,"OK","W49: WARNING")</f>
      </c>
      <c r="AR81" s="178">
        <f>IF('M251'!X49-SUM('M252'!X49)&gt;=-0.5,"OK","X49: WARNING")</f>
      </c>
      <c r="AS81" s="178">
        <f>IF('M251'!Y49-SUM('M252'!Y49)&gt;=-0.5,"OK","Y49: WARNING")</f>
      </c>
      <c r="AT81" s="178">
        <f>IF('M251'!Z49-SUM('M252'!Z49)&gt;=-0.5,"OK","Z49: WARNING")</f>
      </c>
      <c r="AU81" s="178">
        <f>IF('M251'!AA49-SUM('M252'!AA49)&gt;=-0.5,"OK","AA49: WARNING")</f>
      </c>
      <c r="AV81" s="178">
        <f>IF('M251'!AB49-SUM('M252'!AB49)&gt;=-0.5,"OK","AB49: WARNING")</f>
      </c>
    </row>
    <row r="82" s="136" customFormat="1" x14ac:dyDescent="0.25" ht="13.0" customHeight="true"/>
    <row r="83" s="136" customFormat="1" x14ac:dyDescent="0.25" ht="13.0" customHeight="true"/>
    <row r="84" s="136" customFormat="1" x14ac:dyDescent="0.25" ht="13.0" customHeight="true"/>
    <row r="85" s="136" customFormat="1" x14ac:dyDescent="0.25" ht="13.0" customHeight="true"/>
    <row r="86" s="136" customFormat="1" x14ac:dyDescent="0.25"/>
    <row r="87" s="136" customFormat="1" x14ac:dyDescent="0.25"/>
    <row r="88" s="136" customFormat="1" x14ac:dyDescent="0.25"/>
    <row r="89" s="136" customFormat="1" x14ac:dyDescent="0.25"/>
    <row r="90" s="136" customFormat="1" x14ac:dyDescent="0.25"/>
    <row r="91" s="136" customFormat="1" x14ac:dyDescent="0.25"/>
    <row r="92" s="136" customFormat="1" x14ac:dyDescent="0.25"/>
    <row r="93" s="136" customFormat="1" x14ac:dyDescent="0.25"/>
    <row r="94" s="136" customFormat="1" x14ac:dyDescent="0.25"/>
    <row r="95" s="136" customFormat="1" x14ac:dyDescent="0.25"/>
    <row r="96" s="136" customFormat="1" x14ac:dyDescent="0.25"/>
    <row r="97" s="136" customFormat="1" x14ac:dyDescent="0.25"/>
    <row r="98" s="136" customFormat="1" x14ac:dyDescent="0.25"/>
    <row r="99" s="136" customFormat="1" x14ac:dyDescent="0.25"/>
    <row r="100" s="136" customFormat="1" x14ac:dyDescent="0.25"/>
    <row r="101" s="136" customFormat="1" x14ac:dyDescent="0.25"/>
    <row r="102" s="136" customFormat="1" x14ac:dyDescent="0.25"/>
    <row r="103" s="136" customFormat="1" x14ac:dyDescent="0.25"/>
    <row r="104" s="136" customFormat="1" x14ac:dyDescent="0.25"/>
    <row r="105" s="136" customFormat="1" x14ac:dyDescent="0.25"/>
    <row r="106" s="136" customFormat="1" x14ac:dyDescent="0.25"/>
    <row r="107" s="136" customFormat="1" x14ac:dyDescent="0.25"/>
    <row r="108" s="136" customFormat="1" x14ac:dyDescent="0.25"/>
    <row r="109" s="136" customFormat="1" x14ac:dyDescent="0.25"/>
    <row r="110" s="136" customFormat="1" x14ac:dyDescent="0.25"/>
    <row r="111" s="136" customFormat="1" x14ac:dyDescent="0.25"/>
    <row r="112" s="136" customFormat="1" x14ac:dyDescent="0.25"/>
    <row r="113" s="136" customFormat="1" x14ac:dyDescent="0.25"/>
    <row r="114" s="136" customFormat="1" x14ac:dyDescent="0.25"/>
    <row r="115" s="136" customFormat="1" x14ac:dyDescent="0.25"/>
    <row r="116" s="136" customFormat="1" x14ac:dyDescent="0.25"/>
    <row r="117" s="136" customFormat="1" x14ac:dyDescent="0.25"/>
    <row r="118" s="136" customFormat="1" x14ac:dyDescent="0.25"/>
    <row r="119" s="136" customFormat="1" x14ac:dyDescent="0.25"/>
    <row r="120" s="136" customFormat="1" x14ac:dyDescent="0.25"/>
    <row r="121" s="136" customFormat="1" x14ac:dyDescent="0.25"/>
    <row r="122" s="136" customFormat="1" x14ac:dyDescent="0.25"/>
    <row r="123" s="136" customFormat="1" x14ac:dyDescent="0.25"/>
    <row r="124" s="136" customFormat="1" x14ac:dyDescent="0.25"/>
    <row r="125" s="136" customFormat="1" x14ac:dyDescent="0.25"/>
    <row r="126" s="136" customFormat="1" x14ac:dyDescent="0.25"/>
    <row r="127" s="136" customFormat="1" x14ac:dyDescent="0.25"/>
    <row r="128" s="136" customFormat="1" x14ac:dyDescent="0.25"/>
    <row r="129" s="136" customFormat="1" x14ac:dyDescent="0.25"/>
    <row r="130" s="136" customFormat="1" x14ac:dyDescent="0.25"/>
    <row r="131" s="136" customFormat="1" x14ac:dyDescent="0.25"/>
    <row r="132" s="136" customFormat="1" x14ac:dyDescent="0.25"/>
    <row r="133" s="136" customFormat="1" x14ac:dyDescent="0.25"/>
    <row r="134" s="136" customFormat="1" x14ac:dyDescent="0.25"/>
    <row r="135" s="136" customFormat="1" x14ac:dyDescent="0.25"/>
    <row r="136" s="136" customFormat="1" x14ac:dyDescent="0.25"/>
    <row r="137" s="136" customFormat="1" x14ac:dyDescent="0.25"/>
    <row r="138" s="136" customFormat="1" x14ac:dyDescent="0.25"/>
    <row r="139" s="136" customFormat="1" x14ac:dyDescent="0.25"/>
    <row r="140" s="136" customFormat="1" x14ac:dyDescent="0.25"/>
    <row r="141" s="136" customFormat="1" x14ac:dyDescent="0.25"/>
    <row r="142" s="136" customFormat="1" x14ac:dyDescent="0.25"/>
    <row r="143" s="136" customFormat="1" x14ac:dyDescent="0.25"/>
    <row r="144" s="136" customFormat="1" x14ac:dyDescent="0.25"/>
    <row r="145" s="136" customFormat="1" x14ac:dyDescent="0.25"/>
    <row r="146" s="136" customFormat="1" x14ac:dyDescent="0.25"/>
    <row r="147" s="136" customFormat="1" x14ac:dyDescent="0.25"/>
    <row r="148" s="136" customFormat="1" x14ac:dyDescent="0.25"/>
    <row r="149" s="136" customFormat="1" x14ac:dyDescent="0.25"/>
    <row r="150" s="136" customFormat="1" x14ac:dyDescent="0.25"/>
    <row r="151" s="136" customFormat="1" x14ac:dyDescent="0.25"/>
    <row r="152" s="136" customFormat="1" x14ac:dyDescent="0.25"/>
    <row r="153" s="136" customFormat="1" x14ac:dyDescent="0.25"/>
    <row r="154" s="136" customFormat="1" x14ac:dyDescent="0.25"/>
    <row r="155" s="136" customFormat="1" x14ac:dyDescent="0.25"/>
    <row r="156" s="136" customFormat="1" x14ac:dyDescent="0.25"/>
    <row r="157" s="136" customFormat="1" x14ac:dyDescent="0.25"/>
    <row r="158" s="136" customFormat="1" x14ac:dyDescent="0.25"/>
    <row r="159" s="136" customFormat="1" x14ac:dyDescent="0.25"/>
    <row r="160" s="136" customFormat="1" x14ac:dyDescent="0.25"/>
    <row r="161" s="136" customFormat="1" x14ac:dyDescent="0.25"/>
    <row r="162" s="136" customFormat="1" x14ac:dyDescent="0.25"/>
    <row r="163" s="136" customFormat="1" x14ac:dyDescent="0.25"/>
    <row r="164" s="136" customFormat="1" x14ac:dyDescent="0.25"/>
    <row r="165" s="136" customFormat="1" x14ac:dyDescent="0.25"/>
    <row r="166" s="136" customFormat="1" x14ac:dyDescent="0.25"/>
    <row r="167" s="136" customFormat="1" x14ac:dyDescent="0.25"/>
    <row r="168" s="136" customFormat="1" x14ac:dyDescent="0.25"/>
    <row r="169" s="136" customFormat="1" x14ac:dyDescent="0.25"/>
    <row r="170" s="136" customFormat="1" x14ac:dyDescent="0.25"/>
    <row r="171" s="136" customFormat="1" x14ac:dyDescent="0.25"/>
    <row r="172" s="136" customFormat="1" x14ac:dyDescent="0.25"/>
    <row r="173" s="136" customFormat="1" x14ac:dyDescent="0.25"/>
    <row r="174" s="136" customFormat="1" x14ac:dyDescent="0.25"/>
    <row r="175" s="136" customFormat="1" x14ac:dyDescent="0.25"/>
    <row r="176" s="136" customFormat="1" x14ac:dyDescent="0.25"/>
    <row r="177" s="136" customFormat="1" x14ac:dyDescent="0.25"/>
    <row r="178" s="136" customFormat="1" x14ac:dyDescent="0.25"/>
    <row r="179" s="136" customFormat="1" x14ac:dyDescent="0.25"/>
    <row r="180" s="136" customFormat="1" x14ac:dyDescent="0.25"/>
    <row r="181" s="136" customFormat="1" x14ac:dyDescent="0.25"/>
    <row r="182" s="136" customFormat="1" x14ac:dyDescent="0.25"/>
    <row r="183" s="136" customFormat="1" x14ac:dyDescent="0.25"/>
    <row r="184" s="136" customFormat="1" x14ac:dyDescent="0.25"/>
    <row r="185" s="136" customFormat="1" x14ac:dyDescent="0.25"/>
    <row r="186" s="136" customFormat="1" x14ac:dyDescent="0.25"/>
    <row r="187" s="136" customFormat="1" x14ac:dyDescent="0.25"/>
    <row r="188" s="136" customFormat="1" x14ac:dyDescent="0.25"/>
    <row r="189" s="136" customFormat="1" x14ac:dyDescent="0.25"/>
    <row r="190" s="136" customFormat="1" x14ac:dyDescent="0.25"/>
    <row r="191" s="136" customFormat="1" x14ac:dyDescent="0.25"/>
    <row r="192" s="136" customFormat="1" x14ac:dyDescent="0.25"/>
    <row r="193" s="136" customFormat="1" x14ac:dyDescent="0.25"/>
    <row r="194" s="136" customFormat="1" x14ac:dyDescent="0.25"/>
    <row r="195" s="136" customFormat="1" x14ac:dyDescent="0.25"/>
    <row r="196" s="136" customFormat="1" x14ac:dyDescent="0.25"/>
    <row r="197" s="136" customFormat="1" x14ac:dyDescent="0.25"/>
    <row r="198" s="136" customFormat="1" x14ac:dyDescent="0.25"/>
    <row r="199" s="136" customFormat="1" x14ac:dyDescent="0.25"/>
    <row r="200" s="136" customFormat="1" x14ac:dyDescent="0.25"/>
    <row r="201" s="136" customFormat="1" x14ac:dyDescent="0.25"/>
    <row r="202" s="136" customFormat="1" x14ac:dyDescent="0.25"/>
    <row r="203" s="136" customFormat="1" x14ac:dyDescent="0.25"/>
    <row r="204" s="136" customFormat="1" x14ac:dyDescent="0.25"/>
    <row r="205" s="136" customFormat="1" x14ac:dyDescent="0.25"/>
    <row r="206" s="136" customFormat="1" x14ac:dyDescent="0.25"/>
    <row r="207" s="136" customFormat="1" x14ac:dyDescent="0.25"/>
    <row r="208" s="136" customFormat="1" x14ac:dyDescent="0.25"/>
    <row r="209" s="136" customFormat="1" x14ac:dyDescent="0.25"/>
    <row r="210" s="136" customFormat="1" x14ac:dyDescent="0.25"/>
    <row r="211" s="136" customFormat="1" x14ac:dyDescent="0.25"/>
    <row r="212" s="136" customFormat="1" x14ac:dyDescent="0.25"/>
    <row r="213" s="136" customFormat="1" x14ac:dyDescent="0.25"/>
    <row r="214" s="136" customFormat="1" x14ac:dyDescent="0.25"/>
    <row r="215" s="136" customFormat="1" x14ac:dyDescent="0.25"/>
    <row r="216" s="136" customFormat="1" x14ac:dyDescent="0.25"/>
    <row r="217" s="136" customFormat="1" x14ac:dyDescent="0.25"/>
    <row r="218" s="108" customFormat="1" x14ac:dyDescent="0.25"/>
    <row r="219" s="108" customFormat="1" x14ac:dyDescent="0.25"/>
    <row r="220" s="108" customFormat="1" x14ac:dyDescent="0.25"/>
    <row r="221" s="108" customFormat="1" x14ac:dyDescent="0.25"/>
    <row r="222" s="108" customFormat="1" x14ac:dyDescent="0.25"/>
    <row r="223" s="108" customFormat="1" x14ac:dyDescent="0.25"/>
    <row r="224" s="108" customFormat="1" x14ac:dyDescent="0.25"/>
    <row r="225" s="108" customFormat="1" x14ac:dyDescent="0.25"/>
  </sheetData>
  <sheetProtection sheet="1" objects="1"/>
  <customSheetViews>
    <customSheetView guid="{67CA1D9B-19A8-4146-968F-D77BECE02040}" scale="80" showPageBreaks="1" showGridLines="0" zeroValues="0" printArea="1" hiddenRows="1" hiddenColumns="1" topLeftCell="B1">
      <pane xSplit="8" ySplit="19" topLeftCell="K20" activePane="bottomRight" state="frozen"/>
      <selection pane="bottomRight" activeCell="K12" sqref="K12:AB15"/>
      <colBreaks count="1" manualBreakCount="1">
        <brk id="19" min="19" max="48" man="1"/>
      </colBreaks>
      <pageMargins left="0.39370078740157483" right="0.39370078740157483" top="0.47244094488188981" bottom="0.59055118110236227" header="0.31496062992125984" footer="0.31496062992125984"/>
      <printOptions headings="1"/>
      <pageSetup paperSize="9" scale="59" orientation="landscape" r:id="rId1"/>
      <headerFooter>
        <oddFooter><![CDATA[&L&G   &"Arial,Fett"vertraulich&C&D&RSeite &P]]></oddFooter>
      </headerFooter>
    </customSheetView>
  </customSheetViews>
  <mergeCells count="13">
    <mergeCell ref="K1:P1"/>
    <mergeCell ref="O15:P15"/>
    <mergeCell ref="K2:W2"/>
    <mergeCell ref="K19:AB19"/>
    <mergeCell ref="Z14:Z16"/>
    <mergeCell ref="AA14:AA16"/>
    <mergeCell ref="K14:K15"/>
    <mergeCell ref="X14:X15"/>
    <mergeCell ref="Y14:Y15"/>
    <mergeCell ref="L14:S14"/>
    <mergeCell ref="T14:W14"/>
    <mergeCell ref="Q15:R15"/>
    <mergeCell ref="S15:S16"/>
  </mergeCells>
  <conditionalFormatting sqref="K53:AB58">
    <cfRule type="expression" dxfId="7" priority="1">
      <formula>ISNUMBER(SEARCH("ERROR",K53))</formula>
    </cfRule>
    <cfRule type="expression" dxfId="8" priority="2">
      <formula>ISNUMBER(SEARCH("WARNING",K53))</formula>
    </cfRule>
    <cfRule type="expression" dxfId="9" priority="3">
      <formula>ISNUMBER(SEARCH("OK",K53))</formula>
    </cfRule>
  </conditionalFormatting>
  <conditionalFormatting sqref="AE21:AI49">
    <cfRule type="expression" dxfId="10" priority="4">
      <formula>ISNUMBER(SEARCH("ERROR",AE21))</formula>
    </cfRule>
    <cfRule type="expression" dxfId="11" priority="5">
      <formula>ISNUMBER(SEARCH("WARNING",AE21))</formula>
    </cfRule>
    <cfRule type="expression" dxfId="12" priority="6">
      <formula>ISNUMBER(SEARCH("OK",AE21))</formula>
    </cfRule>
  </conditionalFormatting>
  <conditionalFormatting sqref="AE53:AV81">
    <cfRule type="expression" dxfId="13" priority="7">
      <formula>ISNUMBER(SEARCH("ERROR",AE53))</formula>
    </cfRule>
    <cfRule type="expression" dxfId="14" priority="8">
      <formula>ISNUMBER(SEARCH("WARNING",AE53))</formula>
    </cfRule>
    <cfRule type="expression" dxfId="15" priority="9">
      <formula>ISNUMBER(SEARCH("OK",AE53))</formula>
    </cfRule>
  </conditionalFormatting>
  <conditionalFormatting sqref="B5">
    <cfRule type="expression" dxfId="16" priority="10">
      <formula>OR(B5=0,B5="0")</formula>
    </cfRule>
    <cfRule type="expression" dxfId="17" priority="11">
      <formula>B5&gt;0</formula>
    </cfRule>
  </conditionalFormatting>
  <conditionalFormatting sqref="B6">
    <cfRule type="expression" dxfId="18" priority="12">
      <formula>OR(B6=0,B6="0")</formula>
    </cfRule>
    <cfRule type="expression" dxfId="19" priority="13">
      <formula>B6&gt;0</formula>
    </cfRule>
  </conditionalFormatting>
  <hyperlinks>
    <hyperlink location="Validation_D006_M251_L21_0" ref="AE21"/>
    <hyperlink location="Validation_D006_M251_L22_0" ref="AE22"/>
    <hyperlink location="Validation_D006_M251_L23_0" ref="AE23"/>
    <hyperlink location="Validation_D006_M251_L24_0" ref="AE24"/>
    <hyperlink location="Validation_D006_M251_L25_0" ref="AE25"/>
    <hyperlink location="Validation_D006_M251_L26_0" ref="AE26"/>
    <hyperlink location="Validation_D006_M251_L27_0" ref="AE27"/>
    <hyperlink location="Validation_D006_M251_L28_0" ref="AE28"/>
    <hyperlink location="Validation_D006_M251_L29_0" ref="AE29"/>
    <hyperlink location="Validation_D006_M251_L30_0" ref="AE30"/>
    <hyperlink location="Validation_D006_M251_L31_0" ref="AE31"/>
    <hyperlink location="Validation_D006_M251_L32_0" ref="AE32"/>
    <hyperlink location="Validation_D006_M251_L33_0" ref="AE33"/>
    <hyperlink location="Validation_D006_M251_L34_0" ref="AE34"/>
    <hyperlink location="Validation_D006_M251_L35_0" ref="AE35"/>
    <hyperlink location="Validation_D006_M251_L37_0" ref="AE37"/>
    <hyperlink location="Validation_D006_M251_L38_0" ref="AE38"/>
    <hyperlink location="Validation_D006_M251_L39_0" ref="AE39"/>
    <hyperlink location="Validation_D006_M251_L40_0" ref="AE40"/>
    <hyperlink location="Validation_D006_M251_L41_0" ref="AE41"/>
    <hyperlink location="Validation_D006_M251_L42_0" ref="AE42"/>
    <hyperlink location="Validation_D006_M251_L43_0" ref="AE43"/>
    <hyperlink location="Validation_D006_M251_L46_0" ref="AE46"/>
    <hyperlink location="Validation_D006_M251_L47_0" ref="AE47"/>
    <hyperlink location="Validation_D006_M251_L48_0" ref="AE48"/>
    <hyperlink location="Validation_D006_M251_L49_0" ref="AE49"/>
    <hyperlink location="Validation_D008_M251_O26_0" ref="AF26"/>
    <hyperlink location="Validation_D008_M251_O27_0" ref="AF27"/>
    <hyperlink location="Validation_D008_M251_O28_0" ref="AF28"/>
    <hyperlink location="Validation_D008_M251_O29_0" ref="AF29"/>
    <hyperlink location="Validation_D008_M251_O30_0" ref="AF30"/>
    <hyperlink location="Validation_D008_M251_O31_0" ref="AF31"/>
    <hyperlink location="Validation_D008_M251_O32_0" ref="AF32"/>
    <hyperlink location="Validation_D008_M251_O33_0" ref="AF33"/>
    <hyperlink location="Validation_D008_M251_O34_0" ref="AF34"/>
    <hyperlink location="Validation_D008_M251_O35_0" ref="AF35"/>
    <hyperlink location="Validation_D008_M251_O37_0" ref="AF37"/>
    <hyperlink location="Validation_D008_M251_O38_0" ref="AF38"/>
    <hyperlink location="Validation_D008_M251_O39_0" ref="AF39"/>
    <hyperlink location="Validation_D008_M251_O40_0" ref="AF40"/>
    <hyperlink location="Validation_D008_M251_O41_0" ref="AF41"/>
    <hyperlink location="Validation_D008_M251_O42_0" ref="AF42"/>
    <hyperlink location="Validation_D008_M251_O43_0" ref="AF43"/>
    <hyperlink location="Validation_D008_M251_O46_0" ref="AF46"/>
    <hyperlink location="Validation_D008_M251_O47_0" ref="AF47"/>
    <hyperlink location="Validation_D008_M251_O48_0" ref="AF48"/>
    <hyperlink location="Validation_D008_M251_O49_0" ref="AF49"/>
    <hyperlink location="Validation_D009_M251_Q26_0" ref="AG26"/>
    <hyperlink location="Validation_D009_M251_Q27_0" ref="AG27"/>
    <hyperlink location="Validation_D009_M251_Q28_0" ref="AG28"/>
    <hyperlink location="Validation_D009_M251_Q29_0" ref="AG29"/>
    <hyperlink location="Validation_D009_M251_Q30_0" ref="AG30"/>
    <hyperlink location="Validation_D009_M251_Q37_0" ref="AG37"/>
    <hyperlink location="Validation_D009_M251_Q38_0" ref="AG38"/>
    <hyperlink location="Validation_D009_M251_Q47_0" ref="AG47"/>
    <hyperlink location="Validation_D009_M251_Q48_0" ref="AG48"/>
    <hyperlink location="Validation_D009_M251_Q49_0" ref="AG49"/>
    <hyperlink location="Validation_D007_M251_T21_0" ref="AH21"/>
    <hyperlink location="Validation_D007_M251_T26_0" ref="AH26"/>
    <hyperlink location="Validation_D007_M251_T27_0" ref="AH27"/>
    <hyperlink location="Validation_D007_M251_T28_0" ref="AH28"/>
    <hyperlink location="Validation_D007_M251_T29_0" ref="AH29"/>
    <hyperlink location="Validation_D007_M251_T30_0" ref="AH30"/>
    <hyperlink location="Validation_D007_M251_T31_0" ref="AH31"/>
    <hyperlink location="Validation_D007_M251_T32_0" ref="AH32"/>
    <hyperlink location="Validation_D007_M251_T33_0" ref="AH33"/>
    <hyperlink location="Validation_D007_M251_T37_0" ref="AH37"/>
    <hyperlink location="Validation_D007_M251_T38_0" ref="AH38"/>
    <hyperlink location="Validation_D007_M251_T39_0" ref="AH39"/>
    <hyperlink location="Validation_D007_M251_T40_0" ref="AH40"/>
    <hyperlink location="Validation_D007_M251_T41_0" ref="AH41"/>
    <hyperlink location="Validation_D007_M251_T47_0" ref="AH47"/>
    <hyperlink location="Validation_D007_M251_T48_0" ref="AH48"/>
    <hyperlink location="Validation_D007_M251_T49_0" ref="AH49"/>
    <hyperlink location="Validation_D005_M251_AB21_0" ref="AI21"/>
    <hyperlink location="Validation_D005_M251_AB22_0" ref="AI22"/>
    <hyperlink location="Validation_D005_M251_AB23_0" ref="AI23"/>
    <hyperlink location="Validation_D005_M251_AB24_0" ref="AI24"/>
    <hyperlink location="Validation_D005_M251_AB25_0" ref="AI25"/>
    <hyperlink location="Validation_D005_M251_AB26_0" ref="AI26"/>
    <hyperlink location="Validation_D005_M251_AB27_0" ref="AI27"/>
    <hyperlink location="Validation_D005_M251_AB28_0" ref="AI28"/>
    <hyperlink location="Validation_D005_M251_AB29_0" ref="AI29"/>
    <hyperlink location="Validation_D005_M251_AB30_0" ref="AI30"/>
    <hyperlink location="Validation_D005_M251_AB31_0" ref="AI31"/>
    <hyperlink location="Validation_D005_M251_AB32_0" ref="AI32"/>
    <hyperlink location="Validation_D005_M251_AB33_0" ref="AI33"/>
    <hyperlink location="Validation_D005_M251_AB34_0" ref="AI34"/>
    <hyperlink location="Validation_D005_M251_AB35_0" ref="AI35"/>
    <hyperlink location="Validation_D005_M251_AB36_0" ref="AI36"/>
    <hyperlink location="Validation_D005_M251_AB37_0" ref="AI37"/>
    <hyperlink location="Validation_D005_M251_AB38_0" ref="AI38"/>
    <hyperlink location="Validation_D005_M251_AB39_0" ref="AI39"/>
    <hyperlink location="Validation_D005_M251_AB40_0" ref="AI40"/>
    <hyperlink location="Validation_D005_M251_AB41_0" ref="AI41"/>
    <hyperlink location="Validation_D005_M251_AB42_0" ref="AI42"/>
    <hyperlink location="Validation_D005_M251_AB43_0" ref="AI43"/>
    <hyperlink location="Validation_D005_M251_AB44_0" ref="AI44"/>
    <hyperlink location="Validation_D005_M251_AB45_0" ref="AI45"/>
    <hyperlink location="Validation_D005_M251_AB46_0" ref="AI46"/>
    <hyperlink location="Validation_D005_M251_AB47_0" ref="AI47"/>
    <hyperlink location="Validation_D005_M251_AB48_0" ref="AI48"/>
    <hyperlink location="Validation_D005_M251_AB49_0" ref="AI49"/>
    <hyperlink location="Validation_D002_M251_L22_0" ref="L53"/>
    <hyperlink location="Validation_D002_M251_M22_0" ref="M53"/>
    <hyperlink location="Validation_D002_M251_N22_0" ref="N53"/>
    <hyperlink location="Validation_D002_M251_S22_0" ref="S53"/>
    <hyperlink location="Validation_D002_M251_AB22_0" ref="AB53"/>
    <hyperlink location="Validation_D004_M251_K27_0" ref="K54"/>
    <hyperlink location="Validation_D004_M251_L27_0" ref="L54"/>
    <hyperlink location="Validation_D004_M251_O27_0" ref="O54"/>
    <hyperlink location="Validation_D004_M251_P27_0" ref="P54"/>
    <hyperlink location="Validation_D004_M251_Q27_0" ref="Q54"/>
    <hyperlink location="Validation_D004_M251_R27_0" ref="R54"/>
    <hyperlink location="Validation_D004_M251_S27_0" ref="S54"/>
    <hyperlink location="Validation_D004_M251_T27_0" ref="T54"/>
    <hyperlink location="Validation_D004_M251_U27_0" ref="U54"/>
    <hyperlink location="Validation_D004_M251_V27_0" ref="V54"/>
    <hyperlink location="Validation_D004_M251_W27_0" ref="W54"/>
    <hyperlink location="Validation_D004_M251_X27_0" ref="X54"/>
    <hyperlink location="Validation_D004_M251_Y27_0" ref="Y54"/>
    <hyperlink location="Validation_D004_M251_Z27_0" ref="Z54"/>
    <hyperlink location="Validation_D004_M251_AA27_0" ref="AA54"/>
    <hyperlink location="Validation_D004_M251_AB27_0" ref="AB54"/>
    <hyperlink location="Validation_K002_M251_K31_0" ref="K55"/>
    <hyperlink location="Validation_K002_M251_L31_0" ref="L55"/>
    <hyperlink location="Validation_K002_M251_M31_0" ref="M55"/>
    <hyperlink location="Validation_K002_M251_N31_0" ref="N55"/>
    <hyperlink location="Validation_K002_M251_O31_0" ref="O55"/>
    <hyperlink location="Validation_K002_M251_P31_0" ref="P55"/>
    <hyperlink location="Validation_K002_M251_Q31_0" ref="Q55"/>
    <hyperlink location="Validation_K002_M251_S31_0" ref="S55"/>
    <hyperlink location="Validation_K002_M251_T31_0" ref="T55"/>
    <hyperlink location="Validation_K002_M251_U31_0" ref="U55"/>
    <hyperlink location="Validation_K002_M251_V31_0" ref="V55"/>
    <hyperlink location="Validation_K002_M251_W31_0" ref="W55"/>
    <hyperlink location="Validation_K002_M251_X31_0" ref="X55"/>
    <hyperlink location="Validation_K002_M251_Z31_0" ref="Z55"/>
    <hyperlink location="Validation_K002_M251_AA31_0" ref="AA55"/>
    <hyperlink location="Validation_K002_M251_AB31_0" ref="AB55"/>
    <hyperlink location="Validation_K003_M251_K39_0" ref="K56"/>
    <hyperlink location="Validation_K003_M251_L39_0" ref="L56"/>
    <hyperlink location="Validation_K003_M251_M39_0" ref="M56"/>
    <hyperlink location="Validation_K003_M251_N39_0" ref="N56"/>
    <hyperlink location="Validation_K003_M251_O39_0" ref="O56"/>
    <hyperlink location="Validation_K003_M251_P39_0" ref="P56"/>
    <hyperlink location="Validation_K003_M251_Q39_0" ref="Q56"/>
    <hyperlink location="Validation_K003_M251_S39_0" ref="S56"/>
    <hyperlink location="Validation_K003_M251_T39_0" ref="T56"/>
    <hyperlink location="Validation_K003_M251_U39_0" ref="U56"/>
    <hyperlink location="Validation_K003_M251_V39_0" ref="V56"/>
    <hyperlink location="Validation_K003_M251_W39_0" ref="W56"/>
    <hyperlink location="Validation_K003_M251_X39_0" ref="X56"/>
    <hyperlink location="Validation_K003_M251_Z39_0" ref="Z56"/>
    <hyperlink location="Validation_K003_M251_AA39_0" ref="AA56"/>
    <hyperlink location="Validation_K003_M251_AB39_0" ref="AB56"/>
    <hyperlink location="Validation_K004_M251_K47_0" ref="K57"/>
    <hyperlink location="Validation_K004_M251_L47_0" ref="L57"/>
    <hyperlink location="Validation_K004_M251_M47_0" ref="M57"/>
    <hyperlink location="Validation_K004_M251_N47_0" ref="N57"/>
    <hyperlink location="Validation_K004_M251_O47_0" ref="O57"/>
    <hyperlink location="Validation_K004_M251_P47_0" ref="P57"/>
    <hyperlink location="Validation_K004_M251_Q47_0" ref="Q57"/>
    <hyperlink location="Validation_K004_M251_R47_0" ref="R57"/>
    <hyperlink location="Validation_K004_M251_S47_0" ref="S57"/>
    <hyperlink location="Validation_K004_M251_T47_0" ref="T57"/>
    <hyperlink location="Validation_K004_M251_U47_0" ref="U57"/>
    <hyperlink location="Validation_K004_M251_V47_0" ref="V57"/>
    <hyperlink location="Validation_K004_M251_W47_0" ref="W57"/>
    <hyperlink location="Validation_K004_M251_X47_0" ref="X57"/>
    <hyperlink location="Validation_K004_M251_Y47_0" ref="Y57"/>
    <hyperlink location="Validation_K004_M251_Z47_0" ref="Z57"/>
    <hyperlink location="Validation_K004_M251_AA47_0" ref="AA57"/>
    <hyperlink location="Validation_K004_M251_AB47_0" ref="AB57"/>
    <hyperlink location="Validation_K001_M251_K49_0" ref="K58"/>
    <hyperlink location="Validation_K001_M251_L49_0" ref="L58"/>
    <hyperlink location="Validation_K001_M251_M49_0" ref="M58"/>
    <hyperlink location="Validation_K001_M251_N49_0" ref="N58"/>
    <hyperlink location="Validation_K001_M251_O49_0" ref="O58"/>
    <hyperlink location="Validation_K001_M251_P49_0" ref="P58"/>
    <hyperlink location="Validation_K001_M251_Q49_0" ref="Q58"/>
    <hyperlink location="Validation_K001_M251_R49_0" ref="R58"/>
    <hyperlink location="Validation_K001_M251_S49_0" ref="S58"/>
    <hyperlink location="Validation_K001_M251_T49_0" ref="T58"/>
    <hyperlink location="Validation_K001_M251_U49_0" ref="U58"/>
    <hyperlink location="Validation_K001_M251_V49_0" ref="V58"/>
    <hyperlink location="Validation_K001_M251_W49_0" ref="W58"/>
    <hyperlink location="Validation_K001_M251_X49_0" ref="X58"/>
    <hyperlink location="Validation_K001_M251_Y49_0" ref="Y58"/>
    <hyperlink location="Validation_K001_M251_Z49_0" ref="Z58"/>
    <hyperlink location="Validation_K001_M251_AA49_0" ref="AA58"/>
    <hyperlink location="Validation_K001_M251_AB49_0" ref="AB58"/>
  </hyperlinks>
  <printOptions gridLinesSet="0"/>
  <pageMargins left="0.39370078740157483" right="0.39370078740157483" top="0.47244094488188981" bottom="0.59055118110236227" header="0.31496062992125984" footer="0.31496062992125984"/>
  <pageSetup paperSize="9" scale="54" orientation="landscape" r:id="rId2"/>
  <headerFooter>
    <oddFooter><![CDATA[&L&G   &"Arial,Fett"vertraulich&C&D&RSeite &P]]></oddFooter>
  </headerFooter>
  <colBreaks count="1" manualBreakCount="1">
    <brk id="19" min="20" max="49" man="1"/>
  </colBreaks>
  <drawing r:id="rId5"/>
  <legacyDrawing r:id="rId7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AM156"/>
  <sheetViews>
    <sheetView showGridLines="0" showRowColHeaders="0" showZeros="true" topLeftCell="B1" zoomScale="80" zoomScaleNormal="80" workbookViewId="0">
      <pane xSplit="9" ySplit="20" topLeftCell="K21" activePane="bottomRight" state="frozen"/>
      <selection activeCell="L21" sqref="L21"/>
      <selection pane="topRight" activeCell="L21" sqref="L21"/>
      <selection pane="bottomLeft" activeCell="L21" sqref="L21"/>
      <selection pane="bottomRight" activeCell="L21" sqref="L21"/>
    </sheetView>
  </sheetViews>
  <sheetFormatPr baseColWidth="10" defaultColWidth="11.54296875" defaultRowHeight="12.5" x14ac:dyDescent="0.25"/>
  <cols>
    <col min="33" max="33" customWidth="true" style="108" width="12.78125"/>
    <col min="32" max="32" customWidth="true" style="108" width="12.78125"/>
    <col min="1" max="1" customWidth="true" hidden="true" style="13" width="18.0"/>
    <col min="2" max="2" customWidth="true" style="13" width="15.7265625"/>
    <col min="3" max="3" customWidth="true" hidden="true" style="13" width="9.26953125"/>
    <col min="4" max="4" customWidth="true" style="13" width="40.7265625"/>
    <col min="5" max="6" customWidth="true" hidden="true" style="13" width="18.0"/>
    <col min="7" max="7" customWidth="true" style="13" width="4.7265625"/>
    <col min="8" max="9" customWidth="true" hidden="true" style="13" width="4.7265625"/>
    <col min="10" max="10" customWidth="true" hidden="true" style="13" width="19.7265625"/>
    <col min="11" max="28" customWidth="true" style="13" width="15.7265625"/>
    <col min="29" max="29" customWidth="true" style="13" width="1.7265625"/>
    <col min="30" max="30" customWidth="true" style="13" width="11.1796875"/>
    <col min="31" max="31" customWidth="true" style="108" width="12.78125"/>
    <col min="34" max="34" customWidth="true" style="108" width="12.78125"/>
    <col min="35" max="38" customWidth="true" style="13" width="11.1796875"/>
    <col min="39" max="39" customWidth="true" style="91" width="11.1796875"/>
    <col min="40" max="16384" style="13" width="11.54296875"/>
  </cols>
  <sheetData>
    <row r="1" spans="1:39" ht="22" customHeight="1" x14ac:dyDescent="0.4">
      <c r="A1" s="14"/>
      <c r="B1" s="62" t="str">
        <f>I_ReportName</f>
        <v>MONA_US</v>
      </c>
      <c r="D1" s="11" t="s">
        <v>1</v>
      </c>
      <c r="E1" s="14"/>
      <c r="F1" s="14"/>
      <c r="H1" s="14"/>
      <c r="I1" s="14"/>
      <c r="K1" s="155" t="s">
        <v>54</v>
      </c>
      <c r="L1" s="155"/>
      <c r="M1" s="155"/>
      <c r="N1" s="155"/>
      <c r="O1" s="155"/>
      <c r="P1" s="155"/>
      <c r="Q1" s="45"/>
      <c r="R1" s="45"/>
      <c r="S1" s="45"/>
      <c r="T1" s="45"/>
      <c r="U1" s="45"/>
      <c r="V1" s="45"/>
      <c r="W1" s="45"/>
      <c r="X1" s="32"/>
      <c r="AE1" s="135"/>
      <c r="AF1" s="135"/>
      <c r="AG1" s="135"/>
      <c r="AH1" s="135"/>
    </row>
    <row r="2" spans="1:39" ht="22" customHeight="1" x14ac:dyDescent="0.35">
      <c r="A2" s="14"/>
      <c r="B2" s="62" t="s">
        <v>173</v>
      </c>
      <c r="D2" s="11" t="s">
        <v>13</v>
      </c>
      <c r="E2" s="14"/>
      <c r="F2" s="14"/>
      <c r="H2" s="14"/>
      <c r="I2" s="14"/>
      <c r="K2" s="158" t="s">
        <v>81</v>
      </c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32"/>
      <c r="AE2" s="135"/>
      <c r="AF2" s="135"/>
      <c r="AG2" s="135"/>
      <c r="AH2" s="135"/>
    </row>
    <row r="3" spans="1:39" ht="22" customHeight="1" x14ac:dyDescent="0.3">
      <c r="A3" s="14"/>
      <c r="B3" s="62" t="str">
        <f>I_SubjectId</f>
        <v>XXXXXX</v>
      </c>
      <c r="D3" s="11" t="s">
        <v>197</v>
      </c>
      <c r="E3" s="14"/>
      <c r="F3" s="14"/>
      <c r="H3" s="14"/>
      <c r="I3" s="14"/>
      <c r="K3" s="42" t="s">
        <v>32</v>
      </c>
      <c r="L3" s="43"/>
      <c r="M3" s="43"/>
      <c r="N3" s="43"/>
      <c r="O3" s="43"/>
      <c r="P3" s="44"/>
      <c r="Q3" s="44"/>
      <c r="R3" s="44"/>
      <c r="S3" s="44"/>
      <c r="T3" s="44"/>
      <c r="U3" s="44"/>
      <c r="V3" s="44"/>
      <c r="W3" s="43"/>
      <c r="AE3" s="109"/>
      <c r="AF3" s="109"/>
      <c r="AG3" s="109"/>
      <c r="AH3" s="109"/>
    </row>
    <row r="4" spans="1:39" ht="22" customHeight="1" x14ac:dyDescent="0.35">
      <c r="A4" s="18"/>
      <c r="B4" s="63" t="str">
        <f>I_ReferDate</f>
        <v>TT.MM.JJJJ</v>
      </c>
      <c r="D4" s="11" t="s">
        <v>3</v>
      </c>
      <c r="E4" s="18"/>
      <c r="F4" s="18"/>
      <c r="H4" s="14"/>
      <c r="I4" s="14"/>
      <c r="K4" s="52" t="s">
        <v>77</v>
      </c>
      <c r="X4" s="19"/>
      <c r="Y4" s="19"/>
      <c r="Z4" s="19"/>
      <c r="AE4" s="135"/>
      <c r="AF4" s="135"/>
      <c r="AG4" s="135"/>
      <c r="AH4" s="135"/>
    </row>
    <row r="5" spans="1:39" s="21" customFormat="1" ht="20.149999999999999" customHeight="1" x14ac:dyDescent="0.25">
      <c r="A5" s="91"/>
      <c r="B5" s="113">
        <f>COUNTIFS(AE21:AI49,"*ERROR*")+COUNTIFS(K53:AB58,"*ERROR*")</f>
      </c>
      <c r="C5" s="113"/>
      <c r="D5" s="113" t="s">
        <v>191</v>
      </c>
      <c r="E5" s="91"/>
      <c r="F5" s="91"/>
      <c r="G5" s="91"/>
      <c r="H5" s="91"/>
      <c r="I5" s="91"/>
      <c r="J5" s="91"/>
      <c r="K5" s="105" t="s">
        <v>165</v>
      </c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C5" s="91"/>
      <c r="AE5" s="135"/>
      <c r="AF5" s="135"/>
      <c r="AG5" s="135"/>
      <c r="AH5" s="135"/>
      <c r="AJ5" s="13"/>
      <c r="AK5" s="13"/>
      <c r="AL5" s="13"/>
      <c r="AM5" s="91"/>
    </row>
    <row r="6" spans="1:39" s="21" customFormat="1" ht="20.149999999999999" customHeight="1" x14ac:dyDescent="0.25">
      <c r="A6" s="125"/>
      <c r="B6" s="125">
        <f>COUNTIFS(AE21:AI49,"*WARNING*")+COUNTIFS(K53:AB58,"*WARNING*")</f>
      </c>
      <c r="C6" s="125"/>
      <c r="D6" s="125" t="s">
        <v>192</v>
      </c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C6" s="125"/>
      <c r="AE6" s="135"/>
      <c r="AF6" s="135"/>
      <c r="AG6" s="135"/>
      <c r="AH6" s="135"/>
      <c r="AJ6" s="13"/>
      <c r="AK6" s="13"/>
      <c r="AL6" s="13"/>
      <c r="AM6" s="125"/>
    </row>
    <row r="7" spans="1:39" ht="15" customHeight="1" x14ac:dyDescent="0.25">
      <c r="A7" s="91"/>
      <c r="B7" s="113"/>
      <c r="C7" s="113"/>
      <c r="D7" s="113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E7" s="135"/>
      <c r="AF7" s="135"/>
      <c r="AG7" s="135"/>
      <c r="AH7" s="135"/>
    </row>
    <row r="8" spans="1:39" ht="15" hidden="1" customHeight="1" x14ac:dyDescent="0.25">
      <c r="A8" s="91"/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E8" s="135"/>
      <c r="AF8" s="135"/>
      <c r="AG8" s="135"/>
      <c r="AH8" s="135"/>
    </row>
    <row r="9" spans="1:39" ht="15" hidden="1" customHeight="1" x14ac:dyDescent="0.25">
      <c r="A9" s="91"/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E9" s="135"/>
      <c r="AF9" s="135"/>
      <c r="AG9" s="135"/>
      <c r="AH9" s="135"/>
    </row>
    <row r="10" spans="1:39" ht="15" hidden="1" customHeight="1" x14ac:dyDescent="0.25">
      <c r="A10" s="91"/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E10" s="135"/>
      <c r="AF10" s="135"/>
      <c r="AG10" s="135"/>
      <c r="AH10" s="135"/>
    </row>
    <row r="11" spans="1:39" ht="15" hidden="1" customHeight="1" x14ac:dyDescent="0.25">
      <c r="A11" s="91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E11" s="135"/>
      <c r="AF11" s="135"/>
      <c r="AG11" s="135"/>
      <c r="AH11" s="135"/>
    </row>
    <row r="12" spans="1:39" ht="15" hidden="1" customHeight="1" x14ac:dyDescent="0.25">
      <c r="A12" s="91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E12" s="135"/>
      <c r="AF12" s="135"/>
      <c r="AG12" s="135"/>
      <c r="AH12" s="135"/>
    </row>
    <row r="13" spans="1:39" ht="14" x14ac:dyDescent="0.25">
      <c r="A13" s="28"/>
      <c r="B13" s="28"/>
      <c r="C13" s="28"/>
      <c r="D13" s="29"/>
      <c r="E13" s="28"/>
      <c r="F13" s="28"/>
      <c r="G13" s="38"/>
      <c r="H13" s="28"/>
      <c r="I13" s="28"/>
      <c r="J13" s="29"/>
      <c r="K13" s="126" t="s">
        <v>16</v>
      </c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93"/>
      <c r="Z13" s="93"/>
      <c r="AA13" s="93"/>
      <c r="AB13" s="93"/>
      <c r="AC13" s="38"/>
      <c r="AE13" s="135"/>
      <c r="AF13" s="135"/>
      <c r="AG13" s="135"/>
      <c r="AH13" s="135"/>
    </row>
    <row r="14" spans="1:39" ht="22.5" customHeight="1" x14ac:dyDescent="0.25">
      <c r="A14" s="91"/>
      <c r="B14" s="91"/>
      <c r="C14" s="91"/>
      <c r="D14" s="74"/>
      <c r="E14" s="91"/>
      <c r="F14" s="91"/>
      <c r="G14" s="39"/>
      <c r="H14" s="91"/>
      <c r="I14" s="91"/>
      <c r="J14" s="74"/>
      <c r="K14" s="165" t="s">
        <v>116</v>
      </c>
      <c r="L14" s="156" t="s">
        <v>55</v>
      </c>
      <c r="M14" s="167"/>
      <c r="N14" s="167"/>
      <c r="O14" s="167"/>
      <c r="P14" s="167"/>
      <c r="Q14" s="167"/>
      <c r="R14" s="167"/>
      <c r="S14" s="157"/>
      <c r="T14" s="156" t="s">
        <v>56</v>
      </c>
      <c r="U14" s="167"/>
      <c r="V14" s="167"/>
      <c r="W14" s="157"/>
      <c r="X14" s="162" t="s">
        <v>68</v>
      </c>
      <c r="Y14" s="162" t="s">
        <v>57</v>
      </c>
      <c r="Z14" s="162" t="s">
        <v>58</v>
      </c>
      <c r="AA14" s="162" t="s">
        <v>59</v>
      </c>
      <c r="AB14" s="54" t="s">
        <v>15</v>
      </c>
      <c r="AC14" s="39"/>
      <c r="AE14" s="135"/>
      <c r="AF14" s="135"/>
      <c r="AG14" s="135"/>
      <c r="AH14" s="135"/>
    </row>
    <row r="15" spans="1:39" ht="48" customHeight="1" x14ac:dyDescent="0.25">
      <c r="A15" s="91"/>
      <c r="B15" s="91"/>
      <c r="C15" s="91"/>
      <c r="D15" s="74"/>
      <c r="E15" s="91"/>
      <c r="F15" s="91"/>
      <c r="G15" s="39"/>
      <c r="H15" s="91"/>
      <c r="I15" s="91"/>
      <c r="J15" s="74"/>
      <c r="K15" s="166"/>
      <c r="L15" s="92" t="s">
        <v>15</v>
      </c>
      <c r="M15" s="92" t="s">
        <v>60</v>
      </c>
      <c r="N15" s="92" t="s">
        <v>61</v>
      </c>
      <c r="O15" s="156" t="s">
        <v>67</v>
      </c>
      <c r="P15" s="157"/>
      <c r="Q15" s="156" t="s">
        <v>62</v>
      </c>
      <c r="R15" s="157"/>
      <c r="S15" s="162" t="s">
        <v>179</v>
      </c>
      <c r="T15" s="92" t="s">
        <v>15</v>
      </c>
      <c r="U15" s="92" t="s">
        <v>63</v>
      </c>
      <c r="V15" s="92" t="s">
        <v>64</v>
      </c>
      <c r="W15" s="92" t="s">
        <v>65</v>
      </c>
      <c r="X15" s="163"/>
      <c r="Y15" s="163"/>
      <c r="Z15" s="163"/>
      <c r="AA15" s="163"/>
      <c r="AB15" s="55"/>
      <c r="AC15" s="39"/>
      <c r="AE15" s="46"/>
      <c r="AF15" s="46"/>
      <c r="AG15" s="46"/>
      <c r="AH15" s="46"/>
    </row>
    <row r="16" spans="1:39" ht="41.25" customHeight="1" x14ac:dyDescent="0.25">
      <c r="A16" s="91"/>
      <c r="B16" s="91"/>
      <c r="C16" s="91"/>
      <c r="D16" s="74"/>
      <c r="E16" s="91"/>
      <c r="F16" s="91"/>
      <c r="G16" s="39"/>
      <c r="H16" s="91"/>
      <c r="I16" s="91"/>
      <c r="J16" s="74"/>
      <c r="K16" s="73"/>
      <c r="L16" s="94"/>
      <c r="M16" s="94"/>
      <c r="N16" s="94"/>
      <c r="O16" s="41" t="s">
        <v>15</v>
      </c>
      <c r="P16" s="41" t="s">
        <v>221</v>
      </c>
      <c r="Q16" s="41" t="s">
        <v>15</v>
      </c>
      <c r="R16" s="41" t="s">
        <v>66</v>
      </c>
      <c r="S16" s="164"/>
      <c r="T16" s="94"/>
      <c r="U16" s="94"/>
      <c r="V16" s="94"/>
      <c r="W16" s="94"/>
      <c r="X16" s="94"/>
      <c r="Y16" s="94"/>
      <c r="Z16" s="164"/>
      <c r="AA16" s="164"/>
      <c r="AB16" s="56"/>
      <c r="AC16" s="39"/>
      <c r="AE16" s="135"/>
      <c r="AF16" s="135"/>
      <c r="AG16" s="135"/>
      <c r="AH16" s="135"/>
    </row>
    <row r="17" spans="1:39" ht="55.5" customHeight="1" x14ac:dyDescent="0.25">
      <c r="A17" s="91"/>
      <c r="B17" s="91"/>
      <c r="C17" s="91"/>
      <c r="D17" s="143" t="s">
        <v>203</v>
      </c>
      <c r="E17" s="91"/>
      <c r="F17" s="91"/>
      <c r="G17" s="144"/>
      <c r="H17" s="91"/>
      <c r="I17" s="91"/>
      <c r="J17" s="74"/>
      <c r="K17" s="141" t="s">
        <v>204</v>
      </c>
      <c r="L17" s="141" t="s">
        <v>205</v>
      </c>
      <c r="M17" s="141" t="s">
        <v>206</v>
      </c>
      <c r="N17" s="141" t="s">
        <v>207</v>
      </c>
      <c r="O17" s="141" t="s">
        <v>208</v>
      </c>
      <c r="P17" s="141" t="s">
        <v>209</v>
      </c>
      <c r="Q17" s="141" t="s">
        <v>210</v>
      </c>
      <c r="R17" s="141" t="s">
        <v>211</v>
      </c>
      <c r="S17" s="141" t="s">
        <v>212</v>
      </c>
      <c r="T17" s="141" t="s">
        <v>213</v>
      </c>
      <c r="U17" s="141" t="s">
        <v>214</v>
      </c>
      <c r="V17" s="141" t="s">
        <v>215</v>
      </c>
      <c r="W17" s="141" t="s">
        <v>216</v>
      </c>
      <c r="X17" s="141" t="s">
        <v>217</v>
      </c>
      <c r="Y17" s="141" t="s">
        <v>218</v>
      </c>
      <c r="Z17" s="141" t="s">
        <v>219</v>
      </c>
      <c r="AA17" s="142" t="s">
        <v>220</v>
      </c>
      <c r="AB17" s="142" t="s">
        <v>220</v>
      </c>
      <c r="AC17" s="39"/>
    </row>
    <row r="18" spans="1:39" x14ac:dyDescent="0.25">
      <c r="A18" s="36"/>
      <c r="B18" s="36"/>
      <c r="C18" s="36"/>
      <c r="D18" s="37"/>
      <c r="E18" s="36"/>
      <c r="F18" s="36"/>
      <c r="G18" s="88"/>
      <c r="H18" s="36"/>
      <c r="I18" s="36"/>
      <c r="J18" s="37"/>
      <c r="K18" s="89" t="str">
        <f>SUBSTITUTE(ADDRESS(1,COLUMN(),4,1),1,)</f>
        <v>K</v>
      </c>
      <c r="L18" s="89" t="str">
        <f t="shared" ref="L18:AB18" si="0">SUBSTITUTE(ADDRESS(1,COLUMN(),4,1),1,)</f>
        <v>L</v>
      </c>
      <c r="M18" s="89" t="str">
        <f t="shared" si="0"/>
        <v>M</v>
      </c>
      <c r="N18" s="89" t="str">
        <f t="shared" si="0"/>
        <v>N</v>
      </c>
      <c r="O18" s="89" t="str">
        <f t="shared" si="0"/>
        <v>O</v>
      </c>
      <c r="P18" s="89" t="str">
        <f t="shared" si="0"/>
        <v>P</v>
      </c>
      <c r="Q18" s="89" t="str">
        <f t="shared" si="0"/>
        <v>Q</v>
      </c>
      <c r="R18" s="89" t="str">
        <f t="shared" si="0"/>
        <v>R</v>
      </c>
      <c r="S18" s="89" t="str">
        <f t="shared" si="0"/>
        <v>S</v>
      </c>
      <c r="T18" s="89" t="str">
        <f t="shared" si="0"/>
        <v>T</v>
      </c>
      <c r="U18" s="89" t="str">
        <f t="shared" si="0"/>
        <v>U</v>
      </c>
      <c r="V18" s="89" t="str">
        <f t="shared" si="0"/>
        <v>V</v>
      </c>
      <c r="W18" s="89" t="str">
        <f t="shared" si="0"/>
        <v>W</v>
      </c>
      <c r="X18" s="89" t="str">
        <f t="shared" si="0"/>
        <v>X</v>
      </c>
      <c r="Y18" s="89" t="str">
        <f t="shared" si="0"/>
        <v>Y</v>
      </c>
      <c r="Z18" s="89" t="str">
        <f t="shared" si="0"/>
        <v>Z</v>
      </c>
      <c r="AA18" s="89" t="str">
        <f t="shared" si="0"/>
        <v>AA</v>
      </c>
      <c r="AB18" s="89" t="str">
        <f t="shared" si="0"/>
        <v>AB</v>
      </c>
      <c r="AC18" s="39"/>
      <c r="AK18" s="22"/>
    </row>
    <row r="19" spans="1:39" ht="18" hidden="1" customHeight="1" x14ac:dyDescent="0.25">
      <c r="A19" s="91"/>
      <c r="B19" s="91"/>
      <c r="C19" s="91"/>
      <c r="D19" s="91"/>
      <c r="E19" s="91"/>
      <c r="F19" s="91"/>
      <c r="G19" s="87"/>
      <c r="H19" s="67"/>
      <c r="I19" s="68"/>
      <c r="J19" s="75"/>
      <c r="K19" s="168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1"/>
      <c r="AC19" s="39"/>
    </row>
    <row r="20" spans="1:39" ht="18" hidden="1" customHeight="1" x14ac:dyDescent="0.25">
      <c r="A20" s="91"/>
      <c r="B20" s="91"/>
      <c r="C20" s="91"/>
      <c r="D20" s="91"/>
      <c r="E20" s="91"/>
      <c r="F20" s="91"/>
      <c r="G20" s="87"/>
      <c r="H20" s="67"/>
      <c r="I20" s="68"/>
      <c r="J20" s="76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85"/>
      <c r="AC20" s="39"/>
    </row>
    <row r="21" spans="1:39" s="43" customFormat="1" ht="25" customHeight="1" x14ac:dyDescent="0.3">
      <c r="A21" s="46"/>
      <c r="B21" s="91"/>
      <c r="C21" s="91"/>
      <c r="D21" s="133" t="s">
        <v>17</v>
      </c>
      <c r="E21" s="46"/>
      <c r="F21" s="46"/>
      <c r="G21" s="106">
        <f>ROW()</f>
        <v>21</v>
      </c>
      <c r="H21" s="68"/>
      <c r="I21" s="68"/>
      <c r="J21" s="77"/>
      <c r="K21" s="48"/>
      <c r="L21" s="16"/>
      <c r="M21" s="40"/>
      <c r="N21" s="40"/>
      <c r="O21" s="48"/>
      <c r="P21" s="48"/>
      <c r="Q21" s="48"/>
      <c r="R21" s="48"/>
      <c r="S21" s="48"/>
      <c r="T21" s="16"/>
      <c r="U21" s="40"/>
      <c r="V21" s="48"/>
      <c r="W21" s="48"/>
      <c r="X21" s="48"/>
      <c r="Y21" s="48"/>
      <c r="Z21" s="48"/>
      <c r="AA21" s="48"/>
      <c r="AB21" s="16"/>
      <c r="AC21" s="87"/>
      <c r="AE21" s="179">
        <f>IF(ABS(L21-SUM(N21,M21))&lt;=0.5,"OK","L21: ERROR")</f>
      </c>
      <c r="AF21" s="108"/>
      <c r="AG21" s="108"/>
      <c r="AH21" s="179">
        <f>IF(ABS(T21-SUM(U21))&lt;=0.5,"OK","T21: ERROR")</f>
      </c>
      <c r="AI21" s="179">
        <f>IF(ABS(AB21-SUM(L21,T21))&lt;=0.5,"OK","AB21: ERROR")</f>
      </c>
      <c r="AK21" s="47"/>
      <c r="AM21" s="91"/>
    </row>
    <row r="22" spans="1:39" ht="25" customHeight="1" x14ac:dyDescent="0.3">
      <c r="A22" s="91"/>
      <c r="B22" s="91"/>
      <c r="C22" s="91"/>
      <c r="D22" s="134" t="s">
        <v>18</v>
      </c>
      <c r="E22" s="91"/>
      <c r="F22" s="91"/>
      <c r="G22" s="106">
        <f>ROW()</f>
        <v>22</v>
      </c>
      <c r="H22" s="67"/>
      <c r="I22" s="68"/>
      <c r="J22" s="78"/>
      <c r="K22" s="48"/>
      <c r="L22" s="16"/>
      <c r="M22" s="16"/>
      <c r="N22" s="16"/>
      <c r="O22" s="48"/>
      <c r="P22" s="48"/>
      <c r="Q22" s="48"/>
      <c r="R22" s="48"/>
      <c r="S22" s="16"/>
      <c r="T22" s="81"/>
      <c r="U22" s="48"/>
      <c r="V22" s="48"/>
      <c r="W22" s="48"/>
      <c r="X22" s="48"/>
      <c r="Y22" s="48"/>
      <c r="Z22" s="48"/>
      <c r="AA22" s="48"/>
      <c r="AB22" s="16"/>
      <c r="AC22" s="87"/>
      <c r="AE22" s="179">
        <f>IF(ABS(L22-SUM(N22,S22,M22))&lt;=0.5,"OK","L22: ERROR")</f>
      </c>
      <c r="AI22" s="179">
        <f>IF(ABS(AB22-SUM(L22))&lt;=0.5,"OK","AB22: ERROR")</f>
      </c>
      <c r="AK22" s="91"/>
    </row>
    <row r="23" spans="1:39" ht="15" customHeight="1" x14ac:dyDescent="0.25">
      <c r="A23" s="91"/>
      <c r="B23" s="91"/>
      <c r="C23" s="91"/>
      <c r="D23" s="49" t="s">
        <v>19</v>
      </c>
      <c r="E23" s="91"/>
      <c r="F23" s="91"/>
      <c r="G23" s="106">
        <f>ROW()</f>
        <v>23</v>
      </c>
      <c r="H23" s="67"/>
      <c r="I23" s="68"/>
      <c r="J23" s="79"/>
      <c r="K23" s="48"/>
      <c r="L23" s="16"/>
      <c r="M23" s="40"/>
      <c r="N23" s="40"/>
      <c r="O23" s="48"/>
      <c r="P23" s="48"/>
      <c r="Q23" s="48"/>
      <c r="R23" s="48"/>
      <c r="S23" s="40"/>
      <c r="T23" s="81"/>
      <c r="U23" s="48"/>
      <c r="V23" s="48"/>
      <c r="W23" s="48"/>
      <c r="X23" s="48"/>
      <c r="Y23" s="48"/>
      <c r="Z23" s="48"/>
      <c r="AA23" s="48"/>
      <c r="AB23" s="16"/>
      <c r="AC23" s="87"/>
      <c r="AE23" s="179">
        <f>IF(ABS(L23-SUM(N23,S23,M23))&lt;=0.5,"OK","L23: ERROR")</f>
      </c>
      <c r="AI23" s="179">
        <f>IF(ABS(AB23-SUM(L23))&lt;=0.5,"OK","AB23: ERROR")</f>
      </c>
      <c r="AK23" s="91"/>
    </row>
    <row r="24" spans="1:39" ht="15" customHeight="1" x14ac:dyDescent="0.25">
      <c r="A24" s="91"/>
      <c r="B24" s="91"/>
      <c r="C24" s="91"/>
      <c r="D24" s="49" t="s">
        <v>20</v>
      </c>
      <c r="E24" s="91"/>
      <c r="F24" s="91"/>
      <c r="G24" s="106">
        <f>ROW()</f>
        <v>24</v>
      </c>
      <c r="H24" s="67"/>
      <c r="I24" s="68"/>
      <c r="J24" s="79"/>
      <c r="K24" s="48"/>
      <c r="L24" s="16"/>
      <c r="M24" s="40"/>
      <c r="N24" s="40"/>
      <c r="O24" s="48"/>
      <c r="P24" s="48"/>
      <c r="Q24" s="48"/>
      <c r="R24" s="48"/>
      <c r="S24" s="40"/>
      <c r="T24" s="81"/>
      <c r="U24" s="48"/>
      <c r="V24" s="48"/>
      <c r="W24" s="48"/>
      <c r="X24" s="48"/>
      <c r="Y24" s="48"/>
      <c r="Z24" s="48"/>
      <c r="AA24" s="48"/>
      <c r="AB24" s="16"/>
      <c r="AC24" s="87"/>
      <c r="AE24" s="179">
        <f>IF(ABS(L24-SUM(N24,S24,M24))&lt;=0.5,"OK","L24: ERROR")</f>
      </c>
      <c r="AI24" s="179">
        <f>IF(ABS(AB24-SUM(L24))&lt;=0.5,"OK","AB24: ERROR")</f>
      </c>
      <c r="AK24" s="91"/>
    </row>
    <row r="25" spans="1:39" ht="15" customHeight="1" x14ac:dyDescent="0.25">
      <c r="A25" s="91"/>
      <c r="B25" s="91"/>
      <c r="C25" s="91"/>
      <c r="D25" s="49" t="s">
        <v>21</v>
      </c>
      <c r="E25" s="91"/>
      <c r="F25" s="91"/>
      <c r="G25" s="106">
        <f>ROW()</f>
        <v>25</v>
      </c>
      <c r="H25" s="67"/>
      <c r="I25" s="68"/>
      <c r="J25" s="79"/>
      <c r="K25" s="48"/>
      <c r="L25" s="16"/>
      <c r="M25" s="40"/>
      <c r="N25" s="40"/>
      <c r="O25" s="48"/>
      <c r="P25" s="48"/>
      <c r="Q25" s="48"/>
      <c r="R25" s="48"/>
      <c r="S25" s="40"/>
      <c r="T25" s="81"/>
      <c r="U25" s="48"/>
      <c r="V25" s="48"/>
      <c r="W25" s="48"/>
      <c r="X25" s="48"/>
      <c r="Y25" s="48"/>
      <c r="Z25" s="48"/>
      <c r="AA25" s="48"/>
      <c r="AB25" s="16"/>
      <c r="AC25" s="87"/>
      <c r="AE25" s="179">
        <f>IF(ABS(L25-SUM(N25,S25,M25))&lt;=0.5,"OK","L25: ERROR")</f>
      </c>
      <c r="AI25" s="179">
        <f>IF(ABS(AB25-SUM(L25))&lt;=0.5,"OK","AB25: ERROR")</f>
      </c>
      <c r="AK25" s="91"/>
    </row>
    <row r="26" spans="1:39" ht="38.25" customHeight="1" x14ac:dyDescent="0.3">
      <c r="A26" s="91"/>
      <c r="B26" s="91"/>
      <c r="C26" s="91"/>
      <c r="D26" s="131" t="s">
        <v>22</v>
      </c>
      <c r="E26" s="91"/>
      <c r="F26" s="91"/>
      <c r="G26" s="106">
        <f>ROW()</f>
        <v>26</v>
      </c>
      <c r="H26" s="68"/>
      <c r="I26" s="68"/>
      <c r="J26" s="77"/>
      <c r="K26" s="40"/>
      <c r="L26" s="16"/>
      <c r="M26" s="40"/>
      <c r="N26" s="40"/>
      <c r="O26" s="40"/>
      <c r="P26" s="40"/>
      <c r="Q26" s="40"/>
      <c r="R26" s="40"/>
      <c r="S26" s="40"/>
      <c r="T26" s="16"/>
      <c r="U26" s="40"/>
      <c r="V26" s="40"/>
      <c r="W26" s="40"/>
      <c r="X26" s="40"/>
      <c r="Y26" s="40"/>
      <c r="Z26" s="40"/>
      <c r="AA26" s="40"/>
      <c r="AB26" s="16"/>
      <c r="AC26" s="87"/>
      <c r="AE26" s="179">
        <f>IF(ABS(L26-SUM(N26,S26,O26,M26,Q26))&lt;=0.5,"OK","L26: ERROR")</f>
      </c>
      <c r="AF26" s="179">
        <f>IF(O26-SUM(P26)&gt;=-0.5,"OK","O26: ERROR")</f>
      </c>
      <c r="AG26" s="179">
        <f>IF(Q26-SUM(R26)&gt;=-0.5,"OK","Q26: ERROR")</f>
      </c>
      <c r="AH26" s="179">
        <f>IF(ABS(T26-SUM(U26,W26,V26))&lt;=0.5,"OK","T26: ERROR")</f>
      </c>
      <c r="AI26" s="179">
        <f>IF(ABS(AB26-SUM(L26,K26,T26,Y26,Z26,X26,AA26))&lt;=0.5,"OK","AB26: ERROR")</f>
      </c>
      <c r="AK26" s="91"/>
    </row>
    <row r="27" spans="1:39" ht="25" customHeight="1" x14ac:dyDescent="0.3">
      <c r="A27" s="91"/>
      <c r="B27" s="91"/>
      <c r="C27" s="91"/>
      <c r="D27" s="131" t="s">
        <v>23</v>
      </c>
      <c r="E27" s="91"/>
      <c r="F27" s="91"/>
      <c r="G27" s="106">
        <f>ROW()</f>
        <v>27</v>
      </c>
      <c r="H27" s="67"/>
      <c r="I27" s="68"/>
      <c r="J27" s="79"/>
      <c r="K27" s="16"/>
      <c r="L27" s="16"/>
      <c r="M27" s="48"/>
      <c r="N27" s="48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87"/>
      <c r="AE27" s="179">
        <f>IF(ABS(L27-SUM(S27,O27,Q27))&lt;=0.5,"OK","L27: ERROR")</f>
      </c>
      <c r="AF27" s="179">
        <f>IF(O27-SUM(P27)&gt;=-0.5,"OK","O27: ERROR")</f>
      </c>
      <c r="AG27" s="179">
        <f>IF(Q27-SUM(R27)&gt;=-0.5,"OK","Q27: ERROR")</f>
      </c>
      <c r="AH27" s="179">
        <f>IF(ABS(T27-SUM(U27,W27,V27))&lt;=0.5,"OK","T27: ERROR")</f>
      </c>
      <c r="AI27" s="179">
        <f>IF(ABS(AB27-SUM(L27,K27,T27,Y27,Z27,X27,AA27))&lt;=0.5,"OK","AB27: ERROR")</f>
      </c>
      <c r="AK27" s="91"/>
    </row>
    <row r="28" spans="1:39" x14ac:dyDescent="0.25">
      <c r="A28" s="91"/>
      <c r="B28" s="91"/>
      <c r="C28" s="91"/>
      <c r="D28" s="49" t="s">
        <v>82</v>
      </c>
      <c r="E28" s="91"/>
      <c r="F28" s="91"/>
      <c r="G28" s="106">
        <f>ROW()</f>
        <v>28</v>
      </c>
      <c r="H28" s="67"/>
      <c r="I28" s="68"/>
      <c r="J28" s="79"/>
      <c r="K28" s="40"/>
      <c r="L28" s="16"/>
      <c r="M28" s="48"/>
      <c r="N28" s="48"/>
      <c r="O28" s="40"/>
      <c r="P28" s="40"/>
      <c r="Q28" s="40"/>
      <c r="R28" s="40"/>
      <c r="S28" s="40"/>
      <c r="T28" s="16"/>
      <c r="U28" s="40"/>
      <c r="V28" s="40"/>
      <c r="W28" s="40"/>
      <c r="X28" s="40"/>
      <c r="Y28" s="40"/>
      <c r="Z28" s="40"/>
      <c r="AA28" s="40"/>
      <c r="AB28" s="16"/>
      <c r="AC28" s="87"/>
      <c r="AE28" s="179">
        <f>IF(ABS(L28-SUM(S28,O28,Q28))&lt;=0.5,"OK","L28: ERROR")</f>
      </c>
      <c r="AF28" s="179">
        <f>IF(O28-SUM(P28)&gt;=-0.5,"OK","O28: ERROR")</f>
      </c>
      <c r="AG28" s="179">
        <f>IF(Q28-SUM(R28)&gt;=-0.5,"OK","Q28: ERROR")</f>
      </c>
      <c r="AH28" s="179">
        <f>IF(ABS(T28-SUM(U28,W28,V28))&lt;=0.5,"OK","T28: ERROR")</f>
      </c>
      <c r="AI28" s="179">
        <f>IF(ABS(AB28-SUM(L28,K28,T28,Y28,Z28,X28,AA28))&lt;=0.5,"OK","AB28: ERROR")</f>
      </c>
      <c r="AK28" s="91"/>
    </row>
    <row r="29" spans="1:39" s="43" customFormat="1" ht="15" customHeight="1" x14ac:dyDescent="0.25">
      <c r="A29" s="46"/>
      <c r="B29" s="91"/>
      <c r="C29" s="91"/>
      <c r="D29" s="49" t="s">
        <v>83</v>
      </c>
      <c r="E29" s="46"/>
      <c r="F29" s="46"/>
      <c r="G29" s="106">
        <f>ROW()</f>
        <v>29</v>
      </c>
      <c r="H29" s="67"/>
      <c r="I29" s="68"/>
      <c r="J29" s="79"/>
      <c r="K29" s="40"/>
      <c r="L29" s="16"/>
      <c r="M29" s="48"/>
      <c r="N29" s="48"/>
      <c r="O29" s="40"/>
      <c r="P29" s="40"/>
      <c r="Q29" s="40"/>
      <c r="R29" s="40"/>
      <c r="S29" s="40"/>
      <c r="T29" s="16"/>
      <c r="U29" s="40"/>
      <c r="V29" s="40"/>
      <c r="W29" s="40"/>
      <c r="X29" s="40"/>
      <c r="Y29" s="40"/>
      <c r="Z29" s="40"/>
      <c r="AA29" s="40"/>
      <c r="AB29" s="16"/>
      <c r="AC29" s="87"/>
      <c r="AE29" s="179">
        <f>IF(ABS(L29-SUM(S29,O29,Q29))&lt;=0.5,"OK","L29: ERROR")</f>
      </c>
      <c r="AF29" s="179">
        <f>IF(O29-SUM(P29)&gt;=-0.5,"OK","O29: ERROR")</f>
      </c>
      <c r="AG29" s="179">
        <f>IF(Q29-SUM(R29)&gt;=-0.5,"OK","Q29: ERROR")</f>
      </c>
      <c r="AH29" s="179">
        <f>IF(ABS(T29-SUM(U29,W29,V29))&lt;=0.5,"OK","T29: ERROR")</f>
      </c>
      <c r="AI29" s="179">
        <f>IF(ABS(AB29-SUM(L29,K29,T29,Y29,Z29,X29,AA29))&lt;=0.5,"OK","AB29: ERROR")</f>
      </c>
      <c r="AK29" s="46"/>
      <c r="AM29" s="91"/>
    </row>
    <row r="30" spans="1:39" ht="25" customHeight="1" x14ac:dyDescent="0.3">
      <c r="A30" s="91"/>
      <c r="B30" s="91"/>
      <c r="C30" s="91"/>
      <c r="D30" s="131" t="s">
        <v>24</v>
      </c>
      <c r="E30" s="91"/>
      <c r="F30" s="91"/>
      <c r="G30" s="106">
        <f>ROW()</f>
        <v>30</v>
      </c>
      <c r="H30" s="68"/>
      <c r="I30" s="68"/>
      <c r="J30" s="79"/>
      <c r="K30" s="40"/>
      <c r="L30" s="16"/>
      <c r="M30" s="48"/>
      <c r="N30" s="40"/>
      <c r="O30" s="40"/>
      <c r="P30" s="40"/>
      <c r="Q30" s="40"/>
      <c r="R30" s="40"/>
      <c r="S30" s="40"/>
      <c r="T30" s="16"/>
      <c r="U30" s="40"/>
      <c r="V30" s="40"/>
      <c r="W30" s="40"/>
      <c r="X30" s="40"/>
      <c r="Y30" s="40"/>
      <c r="Z30" s="40"/>
      <c r="AA30" s="40"/>
      <c r="AB30" s="16"/>
      <c r="AC30" s="87"/>
      <c r="AE30" s="179">
        <f>IF(ABS(L30-SUM(N30,S30,O30,Q30))&lt;=0.5,"OK","L30: ERROR")</f>
      </c>
      <c r="AF30" s="179">
        <f>IF(O30-SUM(P30)&gt;=-0.5,"OK","O30: ERROR")</f>
      </c>
      <c r="AG30" s="179">
        <f>IF(Q30-SUM(R30)&gt;=-0.5,"OK","Q30: ERROR")</f>
      </c>
      <c r="AH30" s="179">
        <f>IF(ABS(T30-SUM(U30,W30,V30))&lt;=0.5,"OK","T30: ERROR")</f>
      </c>
      <c r="AI30" s="179">
        <f>IF(ABS(AB30-SUM(L30,K30,T30,Y30,Z30,X30,AA30))&lt;=0.5,"OK","AB30: ERROR")</f>
      </c>
      <c r="AK30" s="91"/>
    </row>
    <row r="31" spans="1:39" ht="25" customHeight="1" x14ac:dyDescent="0.3">
      <c r="A31" s="91"/>
      <c r="B31" s="91"/>
      <c r="C31" s="91"/>
      <c r="D31" s="131" t="s">
        <v>25</v>
      </c>
      <c r="E31" s="91"/>
      <c r="F31" s="91"/>
      <c r="G31" s="106">
        <f>ROW()</f>
        <v>31</v>
      </c>
      <c r="H31" s="68"/>
      <c r="I31" s="68"/>
      <c r="J31" s="79"/>
      <c r="K31" s="40"/>
      <c r="L31" s="16"/>
      <c r="M31" s="40"/>
      <c r="N31" s="40"/>
      <c r="O31" s="40"/>
      <c r="P31" s="40"/>
      <c r="Q31" s="40"/>
      <c r="R31" s="48"/>
      <c r="S31" s="40"/>
      <c r="T31" s="16"/>
      <c r="U31" s="40"/>
      <c r="V31" s="40"/>
      <c r="W31" s="40"/>
      <c r="X31" s="40"/>
      <c r="Y31" s="48"/>
      <c r="Z31" s="40"/>
      <c r="AA31" s="40"/>
      <c r="AB31" s="16"/>
      <c r="AC31" s="87"/>
      <c r="AE31" s="179">
        <f>IF(ABS(L31-SUM(N31,S31,O31,M31,Q31))&lt;=0.5,"OK","L31: ERROR")</f>
      </c>
      <c r="AF31" s="179">
        <f>IF(O31-SUM(P31)&gt;=-0.5,"OK","O31: ERROR")</f>
      </c>
      <c r="AH31" s="179">
        <f>IF(ABS(T31-SUM(U31,W31,V31))&lt;=0.5,"OK","T31: ERROR")</f>
      </c>
      <c r="AI31" s="179">
        <f>IF(ABS(AB31-SUM(L31,K31,T31,Z31,X31,AA31))&lt;=0.5,"OK","AB31: ERROR")</f>
      </c>
      <c r="AK31" s="91"/>
    </row>
    <row r="32" spans="1:39" ht="15" customHeight="1" x14ac:dyDescent="0.25">
      <c r="A32" s="91"/>
      <c r="B32" s="91"/>
      <c r="C32" s="91"/>
      <c r="D32" s="49" t="s">
        <v>35</v>
      </c>
      <c r="E32" s="91"/>
      <c r="F32" s="91"/>
      <c r="G32" s="106">
        <f>ROW()</f>
        <v>32</v>
      </c>
      <c r="H32" s="68"/>
      <c r="I32" s="68"/>
      <c r="J32" s="80"/>
      <c r="K32" s="40"/>
      <c r="L32" s="16"/>
      <c r="M32" s="40"/>
      <c r="N32" s="40"/>
      <c r="O32" s="40"/>
      <c r="P32" s="40"/>
      <c r="Q32" s="40"/>
      <c r="R32" s="48"/>
      <c r="S32" s="40"/>
      <c r="T32" s="16"/>
      <c r="U32" s="40"/>
      <c r="V32" s="40"/>
      <c r="W32" s="40"/>
      <c r="X32" s="40"/>
      <c r="Y32" s="48"/>
      <c r="Z32" s="40"/>
      <c r="AA32" s="40"/>
      <c r="AB32" s="16"/>
      <c r="AC32" s="87"/>
      <c r="AE32" s="179">
        <f>IF(ABS(L32-SUM(N32,S32,O32,M32,Q32))&lt;=0.5,"OK","L32: ERROR")</f>
      </c>
      <c r="AF32" s="179">
        <f>IF(O32-SUM(P32)&gt;=-0.5,"OK","O32: ERROR")</f>
      </c>
      <c r="AH32" s="179">
        <f>IF(ABS(T32-SUM(U32,W32,V32))&lt;=0.5,"OK","T32: ERROR")</f>
      </c>
      <c r="AI32" s="179">
        <f>IF(ABS(AB32-SUM(L32,K32,T32,Z32,X32,AA32))&lt;=0.5,"OK","AB32: ERROR")</f>
      </c>
      <c r="AK32" s="91"/>
    </row>
    <row r="33" spans="1:39" ht="15" customHeight="1" x14ac:dyDescent="0.25">
      <c r="A33" s="91"/>
      <c r="B33" s="91"/>
      <c r="C33" s="91"/>
      <c r="D33" s="49" t="s">
        <v>70</v>
      </c>
      <c r="E33" s="91"/>
      <c r="F33" s="91"/>
      <c r="G33" s="106">
        <f>ROW()</f>
        <v>33</v>
      </c>
      <c r="H33" s="68"/>
      <c r="I33" s="68"/>
      <c r="J33" s="80"/>
      <c r="K33" s="40"/>
      <c r="L33" s="16"/>
      <c r="M33" s="40"/>
      <c r="N33" s="40"/>
      <c r="O33" s="40"/>
      <c r="P33" s="40"/>
      <c r="Q33" s="40"/>
      <c r="R33" s="48"/>
      <c r="S33" s="40"/>
      <c r="T33" s="16"/>
      <c r="U33" s="40"/>
      <c r="V33" s="40"/>
      <c r="W33" s="40"/>
      <c r="X33" s="40"/>
      <c r="Y33" s="48"/>
      <c r="Z33" s="40"/>
      <c r="AA33" s="40"/>
      <c r="AB33" s="16"/>
      <c r="AC33" s="87"/>
      <c r="AE33" s="179">
        <f>IF(ABS(L33-SUM(N33,S33,O33,M33,Q33))&lt;=0.5,"OK","L33: ERROR")</f>
      </c>
      <c r="AF33" s="179">
        <f>IF(O33-SUM(P33)&gt;=-0.5,"OK","O33: ERROR")</f>
      </c>
      <c r="AH33" s="179">
        <f>IF(ABS(T33-SUM(U33,W33,V33))&lt;=0.5,"OK","T33: ERROR")</f>
      </c>
      <c r="AI33" s="179">
        <f>IF(ABS(AB33-SUM(L33,K33,T33,Z33,X33,AA33))&lt;=0.5,"OK","AB33: ERROR")</f>
      </c>
      <c r="AK33" s="91"/>
    </row>
    <row r="34" spans="1:39" ht="15" customHeight="1" x14ac:dyDescent="0.25">
      <c r="A34" s="91"/>
      <c r="B34" s="91"/>
      <c r="C34" s="91"/>
      <c r="D34" s="49" t="s">
        <v>71</v>
      </c>
      <c r="E34" s="91"/>
      <c r="F34" s="91"/>
      <c r="G34" s="106">
        <f>ROW()</f>
        <v>34</v>
      </c>
      <c r="H34" s="68"/>
      <c r="I34" s="68"/>
      <c r="J34" s="80"/>
      <c r="K34" s="40"/>
      <c r="L34" s="16"/>
      <c r="M34" s="40"/>
      <c r="N34" s="40"/>
      <c r="O34" s="40"/>
      <c r="P34" s="40"/>
      <c r="Q34" s="40"/>
      <c r="R34" s="48"/>
      <c r="S34" s="40"/>
      <c r="T34" s="81"/>
      <c r="U34" s="48"/>
      <c r="V34" s="48"/>
      <c r="W34" s="48"/>
      <c r="X34" s="48"/>
      <c r="Y34" s="48"/>
      <c r="Z34" s="40"/>
      <c r="AA34" s="40"/>
      <c r="AB34" s="16"/>
      <c r="AC34" s="87"/>
      <c r="AE34" s="179">
        <f>IF(ABS(L34-SUM(N34,S34,O34,M34,Q34))&lt;=0.5,"OK","L34: ERROR")</f>
      </c>
      <c r="AF34" s="179">
        <f>IF(O34-SUM(P34)&gt;=-0.5,"OK","O34: ERROR")</f>
      </c>
      <c r="AI34" s="179">
        <f>IF(ABS(AB34-SUM(L34,K34,Z34,AA34))&lt;=0.5,"OK","AB34: ERROR")</f>
      </c>
      <c r="AK34" s="91"/>
    </row>
    <row r="35" spans="1:39" ht="15" customHeight="1" x14ac:dyDescent="0.25">
      <c r="A35" s="91"/>
      <c r="B35" s="91"/>
      <c r="C35" s="91"/>
      <c r="D35" s="49" t="s">
        <v>72</v>
      </c>
      <c r="E35" s="91"/>
      <c r="F35" s="91"/>
      <c r="G35" s="106">
        <f>ROW()</f>
        <v>35</v>
      </c>
      <c r="H35" s="68"/>
      <c r="I35" s="68"/>
      <c r="J35" s="80"/>
      <c r="K35" s="48"/>
      <c r="L35" s="16"/>
      <c r="M35" s="48"/>
      <c r="N35" s="48"/>
      <c r="O35" s="40"/>
      <c r="P35" s="40"/>
      <c r="Q35" s="48"/>
      <c r="R35" s="48"/>
      <c r="S35" s="48"/>
      <c r="T35" s="81"/>
      <c r="U35" s="48"/>
      <c r="V35" s="48"/>
      <c r="W35" s="48"/>
      <c r="X35" s="48"/>
      <c r="Y35" s="48"/>
      <c r="Z35" s="48"/>
      <c r="AA35" s="48"/>
      <c r="AB35" s="16"/>
      <c r="AC35" s="87"/>
      <c r="AE35" s="179">
        <f>IF(ABS(L35-SUM(O35))&lt;=0.5,"OK","L35: ERROR")</f>
      </c>
      <c r="AF35" s="179">
        <f>IF(O35-SUM(P35)&gt;=-0.5,"OK","O35: ERROR")</f>
      </c>
      <c r="AI35" s="179">
        <f>IF(ABS(AB35-SUM(L35))&lt;=0.5,"OK","AB35: ERROR")</f>
      </c>
      <c r="AK35" s="91"/>
    </row>
    <row r="36" spans="1:39" ht="15" customHeight="1" x14ac:dyDescent="0.25">
      <c r="A36" s="91"/>
      <c r="B36" s="91"/>
      <c r="C36" s="91"/>
      <c r="D36" s="49" t="s">
        <v>73</v>
      </c>
      <c r="E36" s="91"/>
      <c r="F36" s="91"/>
      <c r="G36" s="106">
        <f>ROW()</f>
        <v>36</v>
      </c>
      <c r="H36" s="68"/>
      <c r="I36" s="68"/>
      <c r="J36" s="80"/>
      <c r="K36" s="48"/>
      <c r="L36" s="48"/>
      <c r="M36" s="48"/>
      <c r="N36" s="48"/>
      <c r="O36" s="48"/>
      <c r="P36" s="48"/>
      <c r="Q36" s="48"/>
      <c r="R36" s="48"/>
      <c r="S36" s="48"/>
      <c r="T36" s="81"/>
      <c r="U36" s="48"/>
      <c r="V36" s="48"/>
      <c r="W36" s="48"/>
      <c r="X36" s="48"/>
      <c r="Y36" s="48"/>
      <c r="Z36" s="48"/>
      <c r="AA36" s="40"/>
      <c r="AB36" s="16"/>
      <c r="AC36" s="87"/>
      <c r="AI36" s="179">
        <f>IF(ABS(AB36-SUM(AA36))&lt;=0.5,"OK","AB36: ERROR")</f>
      </c>
      <c r="AK36" s="91"/>
    </row>
    <row r="37" spans="1:39" ht="36.75" customHeight="1" x14ac:dyDescent="0.3">
      <c r="A37" s="91"/>
      <c r="B37" s="91"/>
      <c r="C37" s="91"/>
      <c r="D37" s="131" t="s">
        <v>27</v>
      </c>
      <c r="E37" s="91"/>
      <c r="F37" s="91"/>
      <c r="G37" s="106">
        <f>ROW()</f>
        <v>37</v>
      </c>
      <c r="H37" s="68"/>
      <c r="I37" s="68"/>
      <c r="J37" s="79"/>
      <c r="K37" s="40"/>
      <c r="L37" s="16"/>
      <c r="M37" s="40"/>
      <c r="N37" s="40"/>
      <c r="O37" s="40"/>
      <c r="P37" s="40"/>
      <c r="Q37" s="40"/>
      <c r="R37" s="40"/>
      <c r="S37" s="40"/>
      <c r="T37" s="16"/>
      <c r="U37" s="40"/>
      <c r="V37" s="40"/>
      <c r="W37" s="40"/>
      <c r="X37" s="40"/>
      <c r="Y37" s="40"/>
      <c r="Z37" s="40"/>
      <c r="AA37" s="40"/>
      <c r="AB37" s="16"/>
      <c r="AC37" s="87"/>
      <c r="AE37" s="179">
        <f>IF(ABS(L37-SUM(N37,S37,O37,M37,Q37))&lt;=0.5,"OK","L37: ERROR")</f>
      </c>
      <c r="AF37" s="179">
        <f>IF(O37-SUM(P37)&gt;=-0.5,"OK","O37: ERROR")</f>
      </c>
      <c r="AG37" s="179">
        <f>IF(Q37-SUM(R37)&gt;=-0.5,"OK","Q37: ERROR")</f>
      </c>
      <c r="AH37" s="179">
        <f>IF(ABS(T37-SUM(U37,W37,V37))&lt;=0.5,"OK","T37: ERROR")</f>
      </c>
      <c r="AI37" s="179">
        <f>IF(ABS(AB37-SUM(L37,K37,T37,Y37,Z37,X37,AA37))&lt;=0.5,"OK","AB37: ERROR")</f>
      </c>
      <c r="AK37" s="91"/>
    </row>
    <row r="38" spans="1:39" ht="34.5" customHeight="1" x14ac:dyDescent="0.3">
      <c r="A38" s="91"/>
      <c r="B38" s="91"/>
      <c r="C38" s="91"/>
      <c r="D38" s="131" t="s">
        <v>26</v>
      </c>
      <c r="E38" s="91"/>
      <c r="F38" s="91"/>
      <c r="G38" s="106">
        <f>ROW()</f>
        <v>38</v>
      </c>
      <c r="H38" s="68"/>
      <c r="I38" s="68"/>
      <c r="J38" s="80"/>
      <c r="K38" s="40"/>
      <c r="L38" s="16"/>
      <c r="M38" s="40"/>
      <c r="N38" s="40"/>
      <c r="O38" s="40"/>
      <c r="P38" s="40"/>
      <c r="Q38" s="40"/>
      <c r="R38" s="40"/>
      <c r="S38" s="40"/>
      <c r="T38" s="16"/>
      <c r="U38" s="40"/>
      <c r="V38" s="40"/>
      <c r="W38" s="40"/>
      <c r="X38" s="40"/>
      <c r="Y38" s="40"/>
      <c r="Z38" s="40"/>
      <c r="AA38" s="40"/>
      <c r="AB38" s="16"/>
      <c r="AC38" s="87"/>
      <c r="AE38" s="179">
        <f>IF(ABS(L38-SUM(N38,S38,O38,M38,Q38))&lt;=0.5,"OK","L38: ERROR")</f>
      </c>
      <c r="AF38" s="179">
        <f>IF(O38-SUM(P38)&gt;=-0.5,"OK","O38: ERROR")</f>
      </c>
      <c r="AG38" s="179">
        <f>IF(Q38-SUM(R38)&gt;=-0.5,"OK","Q38: ERROR")</f>
      </c>
      <c r="AH38" s="179">
        <f>IF(ABS(T38-SUM(U38,W38,V38))&lt;=0.5,"OK","T38: ERROR")</f>
      </c>
      <c r="AI38" s="179">
        <f>IF(ABS(AB38-SUM(L38,K38,T38,Y38,Z38,X38,AA38))&lt;=0.5,"OK","AB38: ERROR")</f>
      </c>
      <c r="AK38" s="91"/>
    </row>
    <row r="39" spans="1:39" s="43" customFormat="1" ht="25" customHeight="1" x14ac:dyDescent="0.3">
      <c r="A39" s="46"/>
      <c r="B39" s="91"/>
      <c r="C39" s="91"/>
      <c r="D39" s="131" t="s">
        <v>28</v>
      </c>
      <c r="E39" s="46"/>
      <c r="F39" s="46"/>
      <c r="G39" s="106">
        <f>ROW()</f>
        <v>39</v>
      </c>
      <c r="H39" s="68"/>
      <c r="I39" s="68"/>
      <c r="J39" s="79"/>
      <c r="K39" s="40"/>
      <c r="L39" s="16"/>
      <c r="M39" s="40"/>
      <c r="N39" s="40"/>
      <c r="O39" s="40"/>
      <c r="P39" s="40"/>
      <c r="Q39" s="40"/>
      <c r="R39" s="48"/>
      <c r="S39" s="40"/>
      <c r="T39" s="16"/>
      <c r="U39" s="40"/>
      <c r="V39" s="40"/>
      <c r="W39" s="40"/>
      <c r="X39" s="40"/>
      <c r="Y39" s="48"/>
      <c r="Z39" s="40"/>
      <c r="AA39" s="40"/>
      <c r="AB39" s="16"/>
      <c r="AC39" s="87"/>
      <c r="AE39" s="179">
        <f>IF(ABS(L39-SUM(N39,S39,O39,M39,Q39))&lt;=0.5,"OK","L39: ERROR")</f>
      </c>
      <c r="AF39" s="179">
        <f>IF(O39-SUM(P39)&gt;=-0.5,"OK","O39: ERROR")</f>
      </c>
      <c r="AG39" s="108"/>
      <c r="AH39" s="179">
        <f>IF(ABS(T39-SUM(U39,W39,V39))&lt;=0.5,"OK","T39: ERROR")</f>
      </c>
      <c r="AI39" s="179">
        <f>IF(ABS(AB39-SUM(L39,K39,T39,Z39,X39,AA39))&lt;=0.5,"OK","AB39: ERROR")</f>
      </c>
      <c r="AK39" s="46"/>
      <c r="AM39" s="91"/>
    </row>
    <row r="40" spans="1:39" ht="15" customHeight="1" x14ac:dyDescent="0.25">
      <c r="A40" s="91"/>
      <c r="B40" s="91"/>
      <c r="C40" s="91"/>
      <c r="D40" s="49" t="s">
        <v>35</v>
      </c>
      <c r="E40" s="91"/>
      <c r="F40" s="91"/>
      <c r="G40" s="106">
        <f>ROW()</f>
        <v>40</v>
      </c>
      <c r="H40" s="68"/>
      <c r="I40" s="68"/>
      <c r="J40" s="80"/>
      <c r="K40" s="40"/>
      <c r="L40" s="16"/>
      <c r="M40" s="40"/>
      <c r="N40" s="40"/>
      <c r="O40" s="40"/>
      <c r="P40" s="40"/>
      <c r="Q40" s="40"/>
      <c r="R40" s="48"/>
      <c r="S40" s="40"/>
      <c r="T40" s="16"/>
      <c r="U40" s="40"/>
      <c r="V40" s="40"/>
      <c r="W40" s="40"/>
      <c r="X40" s="40"/>
      <c r="Y40" s="48"/>
      <c r="Z40" s="40"/>
      <c r="AA40" s="40"/>
      <c r="AB40" s="16"/>
      <c r="AC40" s="87"/>
      <c r="AE40" s="179">
        <f>IF(ABS(L40-SUM(N40,S40,O40,M40,Q40))&lt;=0.5,"OK","L40: ERROR")</f>
      </c>
      <c r="AF40" s="179">
        <f>IF(O40-SUM(P40)&gt;=-0.5,"OK","O40: ERROR")</f>
      </c>
      <c r="AH40" s="179">
        <f>IF(ABS(T40-SUM(U40,W40,V40))&lt;=0.5,"OK","T40: ERROR")</f>
      </c>
      <c r="AI40" s="179">
        <f>IF(ABS(AB40-SUM(L40,K40,T40,Z40,X40,AA40))&lt;=0.5,"OK","AB40: ERROR")</f>
      </c>
      <c r="AK40" s="91"/>
    </row>
    <row r="41" spans="1:39" ht="15" customHeight="1" x14ac:dyDescent="0.25">
      <c r="A41" s="91"/>
      <c r="B41" s="91"/>
      <c r="C41" s="91"/>
      <c r="D41" s="49" t="s">
        <v>70</v>
      </c>
      <c r="E41" s="91"/>
      <c r="F41" s="91"/>
      <c r="G41" s="106">
        <f>ROW()</f>
        <v>41</v>
      </c>
      <c r="H41" s="68"/>
      <c r="I41" s="68"/>
      <c r="J41" s="80"/>
      <c r="K41" s="40"/>
      <c r="L41" s="16"/>
      <c r="M41" s="40"/>
      <c r="N41" s="40"/>
      <c r="O41" s="40"/>
      <c r="P41" s="40"/>
      <c r="Q41" s="40"/>
      <c r="R41" s="48"/>
      <c r="S41" s="40"/>
      <c r="T41" s="16"/>
      <c r="U41" s="40"/>
      <c r="V41" s="40"/>
      <c r="W41" s="40"/>
      <c r="X41" s="40"/>
      <c r="Y41" s="48"/>
      <c r="Z41" s="40"/>
      <c r="AA41" s="40"/>
      <c r="AB41" s="16"/>
      <c r="AC41" s="87"/>
      <c r="AE41" s="179">
        <f>IF(ABS(L41-SUM(N41,S41,O41,M41,Q41))&lt;=0.5,"OK","L41: ERROR")</f>
      </c>
      <c r="AF41" s="179">
        <f>IF(O41-SUM(P41)&gt;=-0.5,"OK","O41: ERROR")</f>
      </c>
      <c r="AH41" s="179">
        <f>IF(ABS(T41-SUM(U41,W41,V41))&lt;=0.5,"OK","T41: ERROR")</f>
      </c>
      <c r="AI41" s="179">
        <f>IF(ABS(AB41-SUM(L41,K41,T41,Z41,X41,AA41))&lt;=0.5,"OK","AB41: ERROR")</f>
      </c>
      <c r="AK41" s="91"/>
    </row>
    <row r="42" spans="1:39" ht="15" customHeight="1" x14ac:dyDescent="0.25">
      <c r="A42" s="91"/>
      <c r="B42" s="91"/>
      <c r="C42" s="91"/>
      <c r="D42" s="49" t="s">
        <v>71</v>
      </c>
      <c r="E42" s="91"/>
      <c r="F42" s="91"/>
      <c r="G42" s="106">
        <f>ROW()</f>
        <v>42</v>
      </c>
      <c r="H42" s="68"/>
      <c r="I42" s="68"/>
      <c r="J42" s="80"/>
      <c r="K42" s="40"/>
      <c r="L42" s="16"/>
      <c r="M42" s="40"/>
      <c r="N42" s="40"/>
      <c r="O42" s="40"/>
      <c r="P42" s="40"/>
      <c r="Q42" s="40"/>
      <c r="R42" s="48"/>
      <c r="S42" s="40"/>
      <c r="T42" s="81"/>
      <c r="U42" s="48"/>
      <c r="V42" s="48"/>
      <c r="W42" s="48"/>
      <c r="X42" s="48"/>
      <c r="Y42" s="48"/>
      <c r="Z42" s="40"/>
      <c r="AA42" s="40"/>
      <c r="AB42" s="16"/>
      <c r="AC42" s="87"/>
      <c r="AE42" s="179">
        <f>IF(ABS(L42-SUM(N42,S42,O42,M42,Q42))&lt;=0.5,"OK","L42: ERROR")</f>
      </c>
      <c r="AF42" s="179">
        <f>IF(O42-SUM(P42)&gt;=-0.5,"OK","O42: ERROR")</f>
      </c>
      <c r="AI42" s="179">
        <f>IF(ABS(AB42-SUM(L42,K42,Z42,AA42))&lt;=0.5,"OK","AB42: ERROR")</f>
      </c>
      <c r="AK42" s="91"/>
    </row>
    <row r="43" spans="1:39" ht="15" customHeight="1" x14ac:dyDescent="0.25">
      <c r="A43" s="91"/>
      <c r="B43" s="91"/>
      <c r="C43" s="91"/>
      <c r="D43" s="49" t="s">
        <v>72</v>
      </c>
      <c r="E43" s="91"/>
      <c r="F43" s="91"/>
      <c r="G43" s="106">
        <f>ROW()</f>
        <v>43</v>
      </c>
      <c r="H43" s="68"/>
      <c r="I43" s="68"/>
      <c r="J43" s="80"/>
      <c r="K43" s="48"/>
      <c r="L43" s="16"/>
      <c r="M43" s="48"/>
      <c r="N43" s="48"/>
      <c r="O43" s="40"/>
      <c r="P43" s="40"/>
      <c r="Q43" s="48"/>
      <c r="R43" s="48"/>
      <c r="S43" s="48"/>
      <c r="T43" s="81"/>
      <c r="U43" s="48"/>
      <c r="V43" s="48"/>
      <c r="W43" s="48"/>
      <c r="X43" s="48"/>
      <c r="Y43" s="48"/>
      <c r="Z43" s="48"/>
      <c r="AA43" s="48"/>
      <c r="AB43" s="16"/>
      <c r="AC43" s="87"/>
      <c r="AE43" s="179">
        <f>IF(ABS(L43-SUM(O43))&lt;=0.5,"OK","L43: ERROR")</f>
      </c>
      <c r="AF43" s="179">
        <f>IF(O43-SUM(P43)&gt;=-0.5,"OK","O43: ERROR")</f>
      </c>
      <c r="AI43" s="179">
        <f>IF(ABS(AB43-SUM(L43))&lt;=0.5,"OK","AB43: ERROR")</f>
      </c>
      <c r="AK43" s="91"/>
    </row>
    <row r="44" spans="1:39" ht="15" customHeight="1" x14ac:dyDescent="0.25">
      <c r="A44" s="91"/>
      <c r="B44" s="91"/>
      <c r="C44" s="91"/>
      <c r="D44" s="49" t="s">
        <v>73</v>
      </c>
      <c r="E44" s="91"/>
      <c r="F44" s="91"/>
      <c r="G44" s="106">
        <f>ROW()</f>
        <v>44</v>
      </c>
      <c r="H44" s="68"/>
      <c r="I44" s="68"/>
      <c r="J44" s="80"/>
      <c r="K44" s="48"/>
      <c r="L44" s="48"/>
      <c r="M44" s="48"/>
      <c r="N44" s="48"/>
      <c r="O44" s="48"/>
      <c r="P44" s="48"/>
      <c r="Q44" s="48"/>
      <c r="R44" s="48"/>
      <c r="S44" s="48"/>
      <c r="T44" s="81"/>
      <c r="U44" s="48"/>
      <c r="V44" s="48"/>
      <c r="W44" s="48"/>
      <c r="X44" s="48"/>
      <c r="Y44" s="48"/>
      <c r="Z44" s="48"/>
      <c r="AA44" s="40"/>
      <c r="AB44" s="16"/>
      <c r="AC44" s="87"/>
      <c r="AI44" s="179">
        <f>IF(ABS(AB44-SUM(AA44))&lt;=0.5,"OK","AB44: ERROR")</f>
      </c>
      <c r="AK44" s="91"/>
    </row>
    <row r="45" spans="1:39" ht="15" customHeight="1" x14ac:dyDescent="0.25">
      <c r="A45" s="91"/>
      <c r="B45" s="91"/>
      <c r="C45" s="91"/>
      <c r="D45" s="49" t="s">
        <v>74</v>
      </c>
      <c r="E45" s="91"/>
      <c r="F45" s="91"/>
      <c r="G45" s="106">
        <f>ROW()</f>
        <v>45</v>
      </c>
      <c r="H45" s="68"/>
      <c r="I45" s="68"/>
      <c r="J45" s="80"/>
      <c r="K45" s="48"/>
      <c r="L45" s="48"/>
      <c r="M45" s="48"/>
      <c r="N45" s="48"/>
      <c r="O45" s="48"/>
      <c r="P45" s="48"/>
      <c r="Q45" s="48"/>
      <c r="R45" s="48"/>
      <c r="S45" s="48"/>
      <c r="T45" s="81"/>
      <c r="U45" s="48"/>
      <c r="V45" s="48"/>
      <c r="W45" s="48"/>
      <c r="X45" s="48"/>
      <c r="Y45" s="48"/>
      <c r="Z45" s="48"/>
      <c r="AA45" s="40"/>
      <c r="AB45" s="16"/>
      <c r="AC45" s="87"/>
      <c r="AI45" s="179">
        <f>IF(ABS(AB45-SUM(AA45))&lt;=0.5,"OK","AB45: ERROR")</f>
      </c>
      <c r="AK45" s="91"/>
    </row>
    <row r="46" spans="1:39" ht="25" customHeight="1" x14ac:dyDescent="0.3">
      <c r="A46" s="91"/>
      <c r="B46" s="91"/>
      <c r="C46" s="91"/>
      <c r="D46" s="131" t="s">
        <v>30</v>
      </c>
      <c r="E46" s="91"/>
      <c r="F46" s="91"/>
      <c r="G46" s="106">
        <f>ROW()</f>
        <v>46</v>
      </c>
      <c r="H46" s="68"/>
      <c r="I46" s="68"/>
      <c r="J46" s="79"/>
      <c r="K46" s="40"/>
      <c r="L46" s="16"/>
      <c r="M46" s="40"/>
      <c r="N46" s="40"/>
      <c r="O46" s="40"/>
      <c r="P46" s="40"/>
      <c r="Q46" s="40"/>
      <c r="R46" s="48"/>
      <c r="S46" s="40"/>
      <c r="T46" s="81"/>
      <c r="U46" s="48"/>
      <c r="V46" s="48"/>
      <c r="W46" s="48"/>
      <c r="X46" s="48"/>
      <c r="Y46" s="48"/>
      <c r="Z46" s="40"/>
      <c r="AA46" s="40"/>
      <c r="AB46" s="16"/>
      <c r="AC46" s="87"/>
      <c r="AE46" s="179">
        <f>IF(ABS(L46-SUM(N46,S46,O46,M46,Q46))&lt;=0.5,"OK","L46: ERROR")</f>
      </c>
      <c r="AF46" s="179">
        <f>IF(O46-SUM(P46)&gt;=-0.5,"OK","O46: ERROR")</f>
      </c>
      <c r="AI46" s="179">
        <f>IF(ABS(AB46-SUM(L46,K46,Z46,AA46))&lt;=0.5,"OK","AB46: ERROR")</f>
      </c>
      <c r="AK46" s="91"/>
    </row>
    <row r="47" spans="1:39" ht="25" customHeight="1" x14ac:dyDescent="0.3">
      <c r="A47" s="91"/>
      <c r="B47" s="91"/>
      <c r="C47" s="91"/>
      <c r="D47" s="131" t="s">
        <v>75</v>
      </c>
      <c r="E47" s="91"/>
      <c r="F47" s="91"/>
      <c r="G47" s="106">
        <f>ROW()</f>
        <v>47</v>
      </c>
      <c r="H47" s="68"/>
      <c r="I47" s="68"/>
      <c r="J47" s="77"/>
      <c r="K47" s="40"/>
      <c r="L47" s="16"/>
      <c r="M47" s="40"/>
      <c r="N47" s="40"/>
      <c r="O47" s="40"/>
      <c r="P47" s="40"/>
      <c r="Q47" s="40"/>
      <c r="R47" s="40"/>
      <c r="S47" s="40"/>
      <c r="T47" s="16"/>
      <c r="U47" s="40"/>
      <c r="V47" s="40"/>
      <c r="W47" s="40"/>
      <c r="X47" s="40"/>
      <c r="Y47" s="40"/>
      <c r="Z47" s="40"/>
      <c r="AA47" s="40"/>
      <c r="AB47" s="16"/>
      <c r="AC47" s="87"/>
      <c r="AE47" s="179">
        <f>IF(ABS(L47-SUM(N47,S47,O47,M47,Q47))&lt;=0.5,"OK","L47: ERROR")</f>
      </c>
      <c r="AF47" s="179">
        <f>IF(O47-SUM(P47)&gt;=-0.5,"OK","O47: ERROR")</f>
      </c>
      <c r="AG47" s="179">
        <f>IF(Q47-SUM(R47)&gt;=-0.5,"OK","Q47: ERROR")</f>
      </c>
      <c r="AH47" s="179">
        <f>IF(ABS(T47-SUM(U47,W47,V47))&lt;=0.5,"OK","T47: ERROR")</f>
      </c>
      <c r="AI47" s="179">
        <f>IF(ABS(AB47-SUM(L47,K47,T47,Y47,Z47,X47,AA47))&lt;=0.5,"OK","AB47: ERROR")</f>
      </c>
      <c r="AK47" s="91"/>
    </row>
    <row r="48" spans="1:39" s="43" customFormat="1" ht="27.75" customHeight="1" x14ac:dyDescent="0.25">
      <c r="A48" s="46"/>
      <c r="B48" s="91"/>
      <c r="C48" s="91"/>
      <c r="D48" s="49" t="s">
        <v>76</v>
      </c>
      <c r="E48" s="46"/>
      <c r="F48" s="46"/>
      <c r="G48" s="106">
        <f>ROW()</f>
        <v>48</v>
      </c>
      <c r="H48" s="68"/>
      <c r="I48" s="68"/>
      <c r="J48" s="78"/>
      <c r="K48" s="40"/>
      <c r="L48" s="16"/>
      <c r="M48" s="40"/>
      <c r="N48" s="40"/>
      <c r="O48" s="40"/>
      <c r="P48" s="40"/>
      <c r="Q48" s="40"/>
      <c r="R48" s="40"/>
      <c r="S48" s="40"/>
      <c r="T48" s="16"/>
      <c r="U48" s="40"/>
      <c r="V48" s="40"/>
      <c r="W48" s="40"/>
      <c r="X48" s="40"/>
      <c r="Y48" s="40"/>
      <c r="Z48" s="40"/>
      <c r="AA48" s="40"/>
      <c r="AB48" s="16"/>
      <c r="AC48" s="87"/>
      <c r="AE48" s="179">
        <f>IF(ABS(L48-SUM(N48,S48,O48,M48,Q48))&lt;=0.5,"OK","L48: ERROR")</f>
      </c>
      <c r="AF48" s="179">
        <f>IF(O48-SUM(P48)&gt;=-0.5,"OK","O48: ERROR")</f>
      </c>
      <c r="AG48" s="179">
        <f>IF(Q48-SUM(R48)&gt;=-0.5,"OK","Q48: ERROR")</f>
      </c>
      <c r="AH48" s="179">
        <f>IF(ABS(T48-SUM(U48,W48,V48))&lt;=0.5,"OK","T48: ERROR")</f>
      </c>
      <c r="AI48" s="179">
        <f>IF(ABS(AB48-SUM(L48,K48,T48,Y48,Z48,X48,AA48))&lt;=0.5,"OK","AB48: ERROR")</f>
      </c>
      <c r="AK48" s="46"/>
      <c r="AM48" s="91"/>
    </row>
    <row r="49" spans="1:39" ht="25" customHeight="1" x14ac:dyDescent="0.3">
      <c r="A49" s="91"/>
      <c r="B49" s="91"/>
      <c r="C49" s="91"/>
      <c r="D49" s="131" t="s">
        <v>31</v>
      </c>
      <c r="E49" s="91"/>
      <c r="F49" s="91"/>
      <c r="G49" s="106">
        <f>ROW()</f>
        <v>49</v>
      </c>
      <c r="H49" s="68"/>
      <c r="I49" s="68"/>
      <c r="J49" s="77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87"/>
      <c r="AE49" s="179">
        <f>IF(ABS(L49-SUM(N49,S49,O49,M49,Q49))&lt;=0.5,"OK","L49: ERROR")</f>
      </c>
      <c r="AF49" s="179">
        <f>IF(O49-SUM(P49)&gt;=-0.5,"OK","O49: ERROR")</f>
      </c>
      <c r="AG49" s="179">
        <f>IF(Q49-SUM(R49)&gt;=-0.5,"OK","Q49: ERROR")</f>
      </c>
      <c r="AH49" s="179">
        <f>IF(ABS(T49-SUM(U49,W49,V49))&lt;=0.5,"OK","T49: ERROR")</f>
      </c>
      <c r="AI49" s="179">
        <f>IF(ABS(AB49-SUM(L49,K49,T49,Y49,Z49,X49,AA49))&lt;=0.5,"OK","AB49: ERROR")</f>
      </c>
      <c r="AK49" s="91"/>
    </row>
    <row r="50" spans="1:39" ht="6" customHeight="1" x14ac:dyDescent="0.25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</row>
    <row r="52" spans="1:39" x14ac:dyDescent="0.25">
      <c r="AE52" s="136"/>
      <c r="AF52" s="136"/>
      <c r="AG52" s="136"/>
      <c r="AH52" s="136"/>
      <c r="AM52" s="136"/>
    </row>
    <row r="53" spans="1:39" s="136" customFormat="1" x14ac:dyDescent="0.25" ht="13.0" customHeight="true">
      <c r="L53" s="179">
        <f>IF(ABS(L22-SUM(L23,L24,L25))&lt;=0.5,"OK","L22: ERROR")</f>
      </c>
      <c r="M53" s="179">
        <f>IF(ABS(M22-SUM(M23,M24,M25))&lt;=0.5,"OK","M22: ERROR")</f>
      </c>
      <c r="N53" s="179">
        <f>IF(ABS(N22-SUM(N23,N24,N25))&lt;=0.5,"OK","N22: ERROR")</f>
      </c>
      <c r="S53" s="179">
        <f>IF(ABS(S22-SUM(S23,S24,S25))&lt;=0.5,"OK","S22: ERROR")</f>
      </c>
      <c r="AB53" s="179">
        <f>IF(ABS(AB22-SUM(AB23,AB24,AB25))&lt;=0.5,"OK","AB22: ERROR")</f>
      </c>
    </row>
    <row r="54" spans="1:39" s="136" customFormat="1" x14ac:dyDescent="0.25" ht="13.0" customHeight="true">
      <c r="K54" s="179">
        <f>IF(ABS(K27-SUM(K29,K28))&lt;=0.5,"OK","K27: ERROR")</f>
      </c>
      <c r="L54" s="179">
        <f>IF(ABS(L27-SUM(L29,L28))&lt;=0.5,"OK","L27: ERROR")</f>
      </c>
      <c r="O54" s="179">
        <f>IF(ABS(O27-SUM(O29,O28))&lt;=0.5,"OK","O27: ERROR")</f>
      </c>
      <c r="P54" s="179">
        <f>IF(ABS(P27-SUM(P29,P28))&lt;=0.5,"OK","P27: ERROR")</f>
      </c>
      <c r="Q54" s="179">
        <f>IF(ABS(Q27-SUM(Q29,Q28))&lt;=0.5,"OK","Q27: ERROR")</f>
      </c>
      <c r="R54" s="179">
        <f>IF(ABS(R27-SUM(R29,R28))&lt;=0.5,"OK","R27: ERROR")</f>
      </c>
      <c r="S54" s="179">
        <f>IF(ABS(S27-SUM(S29,S28))&lt;=0.5,"OK","S27: ERROR")</f>
      </c>
      <c r="T54" s="179">
        <f>IF(ABS(T27-SUM(T29,T28))&lt;=0.5,"OK","T27: ERROR")</f>
      </c>
      <c r="U54" s="179">
        <f>IF(ABS(U27-SUM(U29,U28))&lt;=0.5,"OK","U27: ERROR")</f>
      </c>
      <c r="V54" s="179">
        <f>IF(ABS(V27-SUM(V29,V28))&lt;=0.5,"OK","V27: ERROR")</f>
      </c>
      <c r="W54" s="179">
        <f>IF(ABS(W27-SUM(W29,W28))&lt;=0.5,"OK","W27: ERROR")</f>
      </c>
      <c r="X54" s="179">
        <f>IF(ABS(X27-SUM(X29,X28))&lt;=0.5,"OK","X27: ERROR")</f>
      </c>
      <c r="Y54" s="179">
        <f>IF(ABS(Y27-SUM(Y29,Y28))&lt;=0.5,"OK","Y27: ERROR")</f>
      </c>
      <c r="Z54" s="179">
        <f>IF(ABS(Z27-SUM(Z29,Z28))&lt;=0.5,"OK","Z27: ERROR")</f>
      </c>
      <c r="AA54" s="179">
        <f>IF(ABS(AA27-SUM(AA29,AA28))&lt;=0.5,"OK","AA27: ERROR")</f>
      </c>
      <c r="AB54" s="179">
        <f>IF(ABS(AB27-SUM(AB29,AB28))&lt;=0.5,"OK","AB27: ERROR")</f>
      </c>
    </row>
    <row r="55" spans="1:39" s="136" customFormat="1" ht="13.0" customHeight="true" x14ac:dyDescent="0.25">
      <c r="K55" s="179">
        <f>IF(K31-SUM(K34,K32,K33)&gt;=-0.5,"OK","K31: ERROR")</f>
      </c>
      <c r="L55" s="179">
        <f>IF(L31-SUM(L35,L34,L32,L33)&gt;=-0.5,"OK","L31: ERROR")</f>
      </c>
      <c r="M55" s="179">
        <f>IF(M31-SUM(M34,M32,M33)&gt;=-0.5,"OK","M31: ERROR")</f>
      </c>
      <c r="N55" s="179">
        <f>IF(N31-SUM(N34,N32,N33)&gt;=-0.5,"OK","N31: ERROR")</f>
      </c>
      <c r="O55" s="179">
        <f>IF(O31-SUM(O35,O34,O32,O33)&gt;=-0.5,"OK","O31: ERROR")</f>
      </c>
      <c r="P55" s="179">
        <f>IF(P31-SUM(P35,P34,P32,P33)&gt;=-0.5,"OK","P31: ERROR")</f>
      </c>
      <c r="Q55" s="179">
        <f>IF(Q31-SUM(Q34,Q32,Q33)&gt;=-0.5,"OK","Q31: ERROR")</f>
      </c>
      <c r="S55" s="179">
        <f>IF(S31-SUM(S34,S32,S33)&gt;=-0.5,"OK","S31: ERROR")</f>
      </c>
      <c r="T55" s="179">
        <f>IF(T31-SUM(T32,T33)&gt;=-0.5,"OK","T31: ERROR")</f>
      </c>
      <c r="U55" s="179">
        <f>IF(U31-SUM(U32,U33)&gt;=-0.5,"OK","U31: ERROR")</f>
      </c>
      <c r="V55" s="179">
        <f>IF(V31-SUM(V32,V33)&gt;=-0.5,"OK","V31: ERROR")</f>
      </c>
      <c r="W55" s="179">
        <f>IF(W31-SUM(W32,W33)&gt;=-0.5,"OK","W31: ERROR")</f>
      </c>
      <c r="X55" s="179">
        <f>IF(X31-SUM(X32,X33)&gt;=-0.5,"OK","X31: ERROR")</f>
      </c>
      <c r="Z55" s="179">
        <f>IF(Z31-SUM(Z34,Z32,Z33)&gt;=-0.5,"OK","Z31: ERROR")</f>
      </c>
      <c r="AA55" s="179">
        <f>IF(AA31-SUM(AA34,AA36,AA32,AA33)&gt;=-0.5,"OK","AA31: ERROR")</f>
      </c>
      <c r="AB55" s="179">
        <f>IF(AB31-SUM(AB35,AB34,AB36,AB32,AB33)&gt;=-0.5,"OK","AB31: ERROR")</f>
      </c>
    </row>
    <row r="56" spans="1:39" s="136" customFormat="1" x14ac:dyDescent="0.25" ht="13.0" customHeight="true">
      <c r="K56" s="179">
        <f>IF(K39-SUM(K42,K40,K41)&gt;=-0.5,"OK","K39: ERROR")</f>
      </c>
      <c r="L56" s="179">
        <f>IF(L39-SUM(L43,L42,L40,L41)&gt;=-0.5,"OK","L39: ERROR")</f>
      </c>
      <c r="M56" s="179">
        <f>IF(M39-SUM(M42,M40,M41)&gt;=-0.5,"OK","M39: ERROR")</f>
      </c>
      <c r="N56" s="179">
        <f>IF(N39-SUM(N42,N40,N41)&gt;=-0.5,"OK","N39: ERROR")</f>
      </c>
      <c r="O56" s="179">
        <f>IF(O39-SUM(O43,O42,O40,O41)&gt;=-0.5,"OK","O39: ERROR")</f>
      </c>
      <c r="P56" s="179">
        <f>IF(P39-SUM(P43,P42,P40,P41)&gt;=-0.5,"OK","P39: ERROR")</f>
      </c>
      <c r="Q56" s="179">
        <f>IF(Q39-SUM(Q42,Q40,Q41)&gt;=-0.5,"OK","Q39: ERROR")</f>
      </c>
      <c r="R56" s="46"/>
      <c r="S56" s="179">
        <f>IF(S39-SUM(S42,S40,S41)&gt;=-0.5,"OK","S39: ERROR")</f>
      </c>
      <c r="T56" s="179">
        <f>IF(T39-SUM(T40,T41)&gt;=-0.5,"OK","T39: ERROR")</f>
      </c>
      <c r="U56" s="179">
        <f>IF(U39-SUM(U40,U41)&gt;=-0.5,"OK","U39: ERROR")</f>
      </c>
      <c r="V56" s="179">
        <f>IF(V39-SUM(V40,V41)&gt;=-0.5,"OK","V39: ERROR")</f>
      </c>
      <c r="W56" s="179">
        <f>IF(W39-SUM(W40,W41)&gt;=-0.5,"OK","W39: ERROR")</f>
      </c>
      <c r="X56" s="179">
        <f>IF(X39-SUM(X40,X41)&gt;=-0.5,"OK","X39: ERROR")</f>
      </c>
      <c r="Y56" s="46"/>
      <c r="Z56" s="179">
        <f>IF(Z39-SUM(Z42,Z40,Z41)&gt;=-0.5,"OK","Z39: ERROR")</f>
      </c>
      <c r="AA56" s="179">
        <f>IF(AA39-SUM(AA42,AA44,AA40,AA45,AA41)&gt;=-0.5,"OK","AA39: ERROR")</f>
      </c>
      <c r="AB56" s="179">
        <f>IF(AB39-SUM(AB43,AB42,AB44,AB40,AB45,AB41)&gt;=-0.5,"OK","AB39: ERROR")</f>
      </c>
    </row>
    <row r="57" spans="1:39" s="136" customFormat="1" x14ac:dyDescent="0.25" ht="13.0" customHeight="true">
      <c r="K57" s="179">
        <f>IF(K47-SUM(K48)&gt;=-0.5,"OK","K47: ERROR")</f>
      </c>
      <c r="L57" s="179">
        <f>IF(L47-SUM(L48)&gt;=-0.5,"OK","L47: ERROR")</f>
      </c>
      <c r="M57" s="179">
        <f>IF(M47-SUM(M48)&gt;=-0.5,"OK","M47: ERROR")</f>
      </c>
      <c r="N57" s="179">
        <f>IF(N47-SUM(N48)&gt;=-0.5,"OK","N47: ERROR")</f>
      </c>
      <c r="O57" s="179">
        <f>IF(O47-SUM(O48)&gt;=-0.5,"OK","O47: ERROR")</f>
      </c>
      <c r="P57" s="179">
        <f>IF(P47-SUM(P48)&gt;=-0.5,"OK","P47: ERROR")</f>
      </c>
      <c r="Q57" s="179">
        <f>IF(Q47-SUM(Q48)&gt;=-0.5,"OK","Q47: ERROR")</f>
      </c>
      <c r="R57" s="179">
        <f>IF(R47-SUM(R48)&gt;=-0.5,"OK","R47: ERROR")</f>
      </c>
      <c r="S57" s="179">
        <f>IF(S47-SUM(S48)&gt;=-0.5,"OK","S47: ERROR")</f>
      </c>
      <c r="T57" s="179">
        <f>IF(T47-SUM(T48)&gt;=-0.5,"OK","T47: ERROR")</f>
      </c>
      <c r="U57" s="179">
        <f>IF(U47-SUM(U48)&gt;=-0.5,"OK","U47: ERROR")</f>
      </c>
      <c r="V57" s="179">
        <f>IF(V47-SUM(V48)&gt;=-0.5,"OK","V47: ERROR")</f>
      </c>
      <c r="W57" s="179">
        <f>IF(W47-SUM(W48)&gt;=-0.5,"OK","W47: ERROR")</f>
      </c>
      <c r="X57" s="179">
        <f>IF(X47-SUM(X48)&gt;=-0.5,"OK","X47: ERROR")</f>
      </c>
      <c r="Y57" s="179">
        <f>IF(Y47-SUM(Y48)&gt;=-0.5,"OK","Y47: ERROR")</f>
      </c>
      <c r="Z57" s="179">
        <f>IF(Z47-SUM(Z48)&gt;=-0.5,"OK","Z47: ERROR")</f>
      </c>
      <c r="AA57" s="179">
        <f>IF(AA47-SUM(AA48)&gt;=-0.5,"OK","AA47: ERROR")</f>
      </c>
      <c r="AB57" s="179">
        <f>IF(AB47-SUM(AB48)&gt;=-0.5,"OK","AB47: ERROR")</f>
      </c>
    </row>
    <row r="58" spans="1:39" s="136" customFormat="1" x14ac:dyDescent="0.25" ht="13.0" customHeight="true">
      <c r="K58" s="179">
        <f>IF(ABS(K49-SUM(K47,K46,K39,K38,K27,K31,K30,K37,K26))&lt;=0.5,"OK","K49: ERROR")</f>
      </c>
      <c r="L58" s="179">
        <f>IF(ABS(L49-SUM(L47,L46,L39,L22,L38,L27,L21,L31,L30,L37,L26))&lt;=0.5,"OK","L49: ERROR")</f>
      </c>
      <c r="M58" s="179">
        <f>IF(ABS(M49-SUM(M47,M46,M39,M22,M38,M21,M31,M37,M26))&lt;=0.5,"OK","M49: ERROR")</f>
      </c>
      <c r="N58" s="179">
        <f>IF(ABS(N49-SUM(N47,N46,N39,N22,N38,N21,N31,N30,N37,N26))&lt;=0.5,"OK","N49: ERROR")</f>
      </c>
      <c r="O58" s="179">
        <f>IF(ABS(O49-SUM(O47,O46,O39,O38,O27,O31,O30,O37,O26))&lt;=0.5,"OK","O49: ERROR")</f>
      </c>
      <c r="P58" s="179">
        <f>IF(ABS(P49-SUM(P47,P46,P39,P38,P27,P31,P30,P37,P26))&lt;=0.5,"OK","P49: ERROR")</f>
      </c>
      <c r="Q58" s="179">
        <f>IF(ABS(Q49-SUM(Q47,Q46,Q39,Q38,Q27,Q31,Q30,Q37,Q26))&lt;=0.5,"OK","Q49: ERROR")</f>
      </c>
      <c r="R58" s="179">
        <f>IF(ABS(R49-SUM(R47,R38,R27,R30,R37,R26))&lt;=0.5,"OK","R49: ERROR")</f>
      </c>
      <c r="S58" s="179">
        <f>IF(ABS(S49-SUM(S47,S46,S39,S22,S38,S27,S31,S30,S37,S26))&lt;=0.5,"OK","S49: ERROR")</f>
      </c>
      <c r="T58" s="179">
        <f>IF(ABS(T49-SUM(T47,T39,T38,T27,T21,T31,T30,T37,T26))&lt;=0.5,"OK","T49: ERROR")</f>
      </c>
      <c r="U58" s="179">
        <f>IF(ABS(U49-SUM(U47,U39,U38,U27,U21,U31,U30,U37,U26))&lt;=0.5,"OK","U49: ERROR")</f>
      </c>
      <c r="V58" s="179">
        <f>IF(ABS(V49-SUM(V47,V39,V38,V27,V31,V30,V37,V26))&lt;=0.5,"OK","V49: ERROR")</f>
      </c>
      <c r="W58" s="179">
        <f>IF(ABS(W49-SUM(W47,W39,W38,W27,W31,W30,W37,W26))&lt;=0.5,"OK","W49: ERROR")</f>
      </c>
      <c r="X58" s="179">
        <f>IF(ABS(X49-SUM(X47,X39,X38,X27,X31,X30,X37,X26))&lt;=0.5,"OK","X49: ERROR")</f>
      </c>
      <c r="Y58" s="179">
        <f>IF(ABS(Y49-SUM(Y47,Y38,Y27,Y30,Y37,Y26))&lt;=0.5,"OK","Y49: ERROR")</f>
      </c>
      <c r="Z58" s="179">
        <f>IF(ABS(Z49-SUM(Z47,Z46,Z39,Z38,Z27,Z31,Z30,Z37,Z26))&lt;=0.5,"OK","Z49: ERROR")</f>
      </c>
      <c r="AA58" s="179">
        <f>IF(ABS(AA49-SUM(AA47,AA46,AA39,AA38,AA27,AA31,AA30,AA37,AA26))&lt;=0.5,"OK","AA49: ERROR")</f>
      </c>
      <c r="AB58" s="179">
        <f>IF(ABS(AB49-SUM(AB47,AB46,AB39,AB22,AB38,AB27,AB21,AB31,AB30,AB37,AB26))&lt;=0.5,"OK","AB49: ERROR")</f>
      </c>
    </row>
    <row r="59" spans="1:39" s="136" customFormat="1" x14ac:dyDescent="0.25" ht="13.0" customHeight="true"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</row>
    <row r="60" spans="1:39" s="136" customFormat="1" x14ac:dyDescent="0.25" ht="13.0" customHeight="true"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</row>
    <row r="61" spans="1:39" s="136" customFormat="1" ht="13.0" customHeight="true" x14ac:dyDescent="0.25"/>
    <row r="62" spans="1:39" s="136" customFormat="1" x14ac:dyDescent="0.25" ht="13.0" customHeight="true"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</row>
    <row r="63" spans="1:39" s="136" customFormat="1" x14ac:dyDescent="0.25"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</row>
    <row r="64" spans="1:39" s="136" customFormat="1" x14ac:dyDescent="0.25"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</row>
    <row r="65" spans="11:28" s="136" customFormat="1" x14ac:dyDescent="0.25"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</row>
    <row r="66" spans="11:28" s="136" customFormat="1" x14ac:dyDescent="0.25"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</row>
    <row r="67" spans="11:28" s="136" customFormat="1" x14ac:dyDescent="0.25"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</row>
    <row r="68" spans="11:28" s="136" customFormat="1" ht="18.75" customHeight="1" x14ac:dyDescent="0.25"/>
    <row r="69" spans="11:28" s="136" customFormat="1" x14ac:dyDescent="0.25"/>
    <row r="70" spans="11:28" s="136" customFormat="1" x14ac:dyDescent="0.25"/>
    <row r="71" spans="11:28" s="136" customFormat="1" x14ac:dyDescent="0.25"/>
    <row r="72" spans="11:28" s="136" customFormat="1" x14ac:dyDescent="0.25"/>
    <row r="73" spans="11:28" s="136" customFormat="1" x14ac:dyDescent="0.25"/>
    <row r="74" spans="11:28" s="136" customFormat="1" x14ac:dyDescent="0.25"/>
    <row r="75" spans="11:28" s="136" customFormat="1" x14ac:dyDescent="0.25"/>
    <row r="76" spans="11:28" s="136" customFormat="1" x14ac:dyDescent="0.25"/>
    <row r="77" spans="11:28" s="136" customFormat="1" x14ac:dyDescent="0.25"/>
    <row r="78" spans="11:28" s="136" customFormat="1" x14ac:dyDescent="0.25"/>
    <row r="79" spans="11:28" s="136" customFormat="1" x14ac:dyDescent="0.25"/>
    <row r="80" spans="11:28" s="136" customFormat="1" x14ac:dyDescent="0.25"/>
    <row r="81" s="136" customFormat="1" x14ac:dyDescent="0.25"/>
    <row r="82" s="136" customFormat="1" x14ac:dyDescent="0.25"/>
    <row r="83" s="136" customFormat="1" x14ac:dyDescent="0.25"/>
    <row r="84" s="136" customFormat="1" x14ac:dyDescent="0.25"/>
    <row r="85" s="136" customFormat="1" x14ac:dyDescent="0.25"/>
    <row r="86" s="136" customFormat="1" x14ac:dyDescent="0.25"/>
    <row r="87" s="136" customFormat="1" x14ac:dyDescent="0.25"/>
    <row r="88" s="136" customFormat="1" x14ac:dyDescent="0.25"/>
    <row r="89" s="136" customFormat="1" x14ac:dyDescent="0.25"/>
    <row r="90" s="136" customFormat="1" x14ac:dyDescent="0.25"/>
    <row r="91" s="136" customFormat="1" x14ac:dyDescent="0.25"/>
    <row r="92" s="136" customFormat="1" x14ac:dyDescent="0.25"/>
    <row r="93" s="136" customFormat="1" x14ac:dyDescent="0.25"/>
    <row r="94" s="136" customFormat="1" x14ac:dyDescent="0.25"/>
    <row r="95" s="136" customFormat="1" x14ac:dyDescent="0.25"/>
    <row r="96" s="136" customFormat="1" x14ac:dyDescent="0.25"/>
    <row r="97" s="136" customFormat="1" x14ac:dyDescent="0.25"/>
    <row r="98" s="136" customFormat="1" x14ac:dyDescent="0.25"/>
    <row r="99" s="136" customFormat="1" x14ac:dyDescent="0.25"/>
    <row r="100" s="136" customFormat="1" x14ac:dyDescent="0.25"/>
    <row r="101" s="136" customFormat="1" x14ac:dyDescent="0.25"/>
    <row r="102" s="136" customFormat="1" x14ac:dyDescent="0.25"/>
    <row r="103" s="136" customFormat="1" x14ac:dyDescent="0.25"/>
    <row r="104" s="136" customFormat="1" x14ac:dyDescent="0.25"/>
    <row r="105" s="136" customFormat="1" x14ac:dyDescent="0.25"/>
    <row r="106" s="136" customFormat="1" x14ac:dyDescent="0.25"/>
    <row r="107" s="136" customFormat="1" x14ac:dyDescent="0.25"/>
    <row r="108" s="136" customFormat="1" x14ac:dyDescent="0.25"/>
    <row r="109" s="136" customFormat="1" x14ac:dyDescent="0.25"/>
    <row r="110" s="136" customFormat="1" x14ac:dyDescent="0.25"/>
    <row r="111" s="136" customFormat="1" x14ac:dyDescent="0.25"/>
    <row r="112" s="136" customFormat="1" x14ac:dyDescent="0.25"/>
    <row r="113" s="136" customFormat="1" x14ac:dyDescent="0.25"/>
    <row r="114" s="136" customFormat="1" x14ac:dyDescent="0.25"/>
    <row r="115" s="136" customFormat="1" x14ac:dyDescent="0.25"/>
    <row r="116" s="136" customFormat="1" x14ac:dyDescent="0.25"/>
    <row r="117" s="136" customFormat="1" x14ac:dyDescent="0.25"/>
    <row r="118" s="136" customFormat="1" x14ac:dyDescent="0.25"/>
    <row r="119" s="136" customFormat="1" x14ac:dyDescent="0.25"/>
    <row r="120" s="136" customFormat="1" x14ac:dyDescent="0.25"/>
    <row r="121" s="136" customFormat="1" x14ac:dyDescent="0.25"/>
    <row r="122" s="136" customFormat="1" x14ac:dyDescent="0.25"/>
    <row r="123" s="136" customFormat="1" x14ac:dyDescent="0.25"/>
    <row r="124" s="136" customFormat="1" x14ac:dyDescent="0.25"/>
    <row r="125" s="136" customFormat="1" x14ac:dyDescent="0.25"/>
    <row r="126" s="136" customFormat="1" x14ac:dyDescent="0.25"/>
    <row r="127" s="136" customFormat="1" x14ac:dyDescent="0.25"/>
    <row r="128" s="136" customFormat="1" x14ac:dyDescent="0.25"/>
    <row r="129" s="136" customFormat="1" x14ac:dyDescent="0.25"/>
    <row r="130" s="136" customFormat="1" x14ac:dyDescent="0.25"/>
    <row r="131" s="136" customFormat="1" x14ac:dyDescent="0.25"/>
    <row r="132" s="136" customFormat="1" x14ac:dyDescent="0.25"/>
    <row r="133" s="136" customFormat="1" x14ac:dyDescent="0.25"/>
    <row r="134" s="136" customFormat="1" x14ac:dyDescent="0.25"/>
    <row r="135" s="136" customFormat="1" x14ac:dyDescent="0.25"/>
    <row r="136" s="136" customFormat="1" x14ac:dyDescent="0.25"/>
    <row r="137" s="136" customFormat="1" x14ac:dyDescent="0.25"/>
    <row r="138" s="136" customFormat="1" x14ac:dyDescent="0.25"/>
    <row r="139" s="136" customFormat="1" x14ac:dyDescent="0.25"/>
    <row r="140" s="136" customFormat="1" x14ac:dyDescent="0.25"/>
    <row r="141" s="136" customFormat="1" x14ac:dyDescent="0.25"/>
    <row r="142" s="136" customFormat="1" x14ac:dyDescent="0.25"/>
    <row r="143" s="136" customFormat="1" x14ac:dyDescent="0.25"/>
    <row r="144" s="136" customFormat="1" x14ac:dyDescent="0.25"/>
    <row r="145" spans="31:39" s="136" customFormat="1" x14ac:dyDescent="0.25"/>
    <row r="146" spans="31:39" s="136" customFormat="1" x14ac:dyDescent="0.25"/>
    <row r="147" spans="31:39" s="136" customFormat="1" x14ac:dyDescent="0.25"/>
    <row r="148" spans="31:39" s="136" customFormat="1" x14ac:dyDescent="0.25"/>
    <row r="149" spans="31:39" s="136" customFormat="1" x14ac:dyDescent="0.25"/>
    <row r="150" spans="31:39" s="136" customFormat="1" x14ac:dyDescent="0.25"/>
    <row r="151" spans="31:39" s="136" customFormat="1" x14ac:dyDescent="0.25"/>
    <row r="152" spans="31:39" s="136" customFormat="1" x14ac:dyDescent="0.25"/>
    <row r="153" spans="31:39" s="136" customFormat="1" x14ac:dyDescent="0.25"/>
    <row r="154" spans="31:39" s="136" customFormat="1" x14ac:dyDescent="0.25"/>
    <row r="155" spans="31:39" s="136" customFormat="1" x14ac:dyDescent="0.25"/>
    <row r="156" spans="31:39" x14ac:dyDescent="0.25">
      <c r="AE156" s="136"/>
      <c r="AF156" s="136"/>
      <c r="AG156" s="136"/>
      <c r="AH156" s="136"/>
      <c r="AM156" s="136"/>
    </row>
  </sheetData>
  <sheetProtection sheet="1" objects="1"/>
  <mergeCells count="13">
    <mergeCell ref="K19:AB19"/>
    <mergeCell ref="X14:X15"/>
    <mergeCell ref="K1:P1"/>
    <mergeCell ref="K2:W2"/>
    <mergeCell ref="K14:K15"/>
    <mergeCell ref="L14:S14"/>
    <mergeCell ref="T14:W14"/>
    <mergeCell ref="Y14:Y15"/>
    <mergeCell ref="Z14:Z16"/>
    <mergeCell ref="AA14:AA16"/>
    <mergeCell ref="O15:P15"/>
    <mergeCell ref="Q15:R15"/>
    <mergeCell ref="S15:S16"/>
  </mergeCells>
  <conditionalFormatting sqref="K53:AB58">
    <cfRule type="expression" dxfId="20" priority="1">
      <formula>ISNUMBER(SEARCH("ERROR",K53))</formula>
    </cfRule>
    <cfRule type="expression" dxfId="21" priority="2">
      <formula>ISNUMBER(SEARCH("WARNING",K53))</formula>
    </cfRule>
    <cfRule type="expression" dxfId="22" priority="3">
      <formula>ISNUMBER(SEARCH("OK",K53))</formula>
    </cfRule>
  </conditionalFormatting>
  <conditionalFormatting sqref="AE21:AI49">
    <cfRule type="expression" dxfId="23" priority="4">
      <formula>ISNUMBER(SEARCH("ERROR",AE21))</formula>
    </cfRule>
    <cfRule type="expression" dxfId="24" priority="5">
      <formula>ISNUMBER(SEARCH("WARNING",AE21))</formula>
    </cfRule>
    <cfRule type="expression" dxfId="25" priority="6">
      <formula>ISNUMBER(SEARCH("OK",AE21))</formula>
    </cfRule>
  </conditionalFormatting>
  <conditionalFormatting sqref="B5">
    <cfRule type="expression" dxfId="26" priority="7">
      <formula>OR(B5=0,B5="0")</formula>
    </cfRule>
    <cfRule type="expression" dxfId="27" priority="8">
      <formula>B5&gt;0</formula>
    </cfRule>
  </conditionalFormatting>
  <conditionalFormatting sqref="B6">
    <cfRule type="expression" dxfId="28" priority="9">
      <formula>OR(B6=0,B6="0")</formula>
    </cfRule>
    <cfRule type="expression" dxfId="29" priority="10">
      <formula>B6&gt;0</formula>
    </cfRule>
  </conditionalFormatting>
  <hyperlinks>
    <hyperlink location="Validation_D006_M252_L21_0" ref="AE21"/>
    <hyperlink location="Validation_D006_M252_L22_0" ref="AE22"/>
    <hyperlink location="Validation_D006_M252_L23_0" ref="AE23"/>
    <hyperlink location="Validation_D006_M252_L24_0" ref="AE24"/>
    <hyperlink location="Validation_D006_M252_L25_0" ref="AE25"/>
    <hyperlink location="Validation_D006_M252_L26_0" ref="AE26"/>
    <hyperlink location="Validation_D006_M252_L27_0" ref="AE27"/>
    <hyperlink location="Validation_D006_M252_L28_0" ref="AE28"/>
    <hyperlink location="Validation_D006_M252_L29_0" ref="AE29"/>
    <hyperlink location="Validation_D006_M252_L30_0" ref="AE30"/>
    <hyperlink location="Validation_D006_M252_L31_0" ref="AE31"/>
    <hyperlink location="Validation_D006_M252_L32_0" ref="AE32"/>
    <hyperlink location="Validation_D006_M252_L33_0" ref="AE33"/>
    <hyperlink location="Validation_D006_M252_L34_0" ref="AE34"/>
    <hyperlink location="Validation_D006_M252_L35_0" ref="AE35"/>
    <hyperlink location="Validation_D006_M252_L37_0" ref="AE37"/>
    <hyperlink location="Validation_D006_M252_L38_0" ref="AE38"/>
    <hyperlink location="Validation_D006_M252_L39_0" ref="AE39"/>
    <hyperlink location="Validation_D006_M252_L40_0" ref="AE40"/>
    <hyperlink location="Validation_D006_M252_L41_0" ref="AE41"/>
    <hyperlink location="Validation_D006_M252_L42_0" ref="AE42"/>
    <hyperlink location="Validation_D006_M252_L43_0" ref="AE43"/>
    <hyperlink location="Validation_D006_M252_L46_0" ref="AE46"/>
    <hyperlink location="Validation_D006_M252_L47_0" ref="AE47"/>
    <hyperlink location="Validation_D006_M252_L48_0" ref="AE48"/>
    <hyperlink location="Validation_D006_M252_L49_0" ref="AE49"/>
    <hyperlink location="Validation_D008_M252_O26_0" ref="AF26"/>
    <hyperlink location="Validation_D008_M252_O27_0" ref="AF27"/>
    <hyperlink location="Validation_D008_M252_O28_0" ref="AF28"/>
    <hyperlink location="Validation_D008_M252_O29_0" ref="AF29"/>
    <hyperlink location="Validation_D008_M252_O30_0" ref="AF30"/>
    <hyperlink location="Validation_D008_M252_O31_0" ref="AF31"/>
    <hyperlink location="Validation_D008_M252_O32_0" ref="AF32"/>
    <hyperlink location="Validation_D008_M252_O33_0" ref="AF33"/>
    <hyperlink location="Validation_D008_M252_O34_0" ref="AF34"/>
    <hyperlink location="Validation_D008_M252_O35_0" ref="AF35"/>
    <hyperlink location="Validation_D008_M252_O37_0" ref="AF37"/>
    <hyperlink location="Validation_D008_M252_O38_0" ref="AF38"/>
    <hyperlink location="Validation_D008_M252_O39_0" ref="AF39"/>
    <hyperlink location="Validation_D008_M252_O40_0" ref="AF40"/>
    <hyperlink location="Validation_D008_M252_O41_0" ref="AF41"/>
    <hyperlink location="Validation_D008_M252_O42_0" ref="AF42"/>
    <hyperlink location="Validation_D008_M252_O43_0" ref="AF43"/>
    <hyperlink location="Validation_D008_M252_O46_0" ref="AF46"/>
    <hyperlink location="Validation_D008_M252_O47_0" ref="AF47"/>
    <hyperlink location="Validation_D008_M252_O48_0" ref="AF48"/>
    <hyperlink location="Validation_D008_M252_O49_0" ref="AF49"/>
    <hyperlink location="Validation_D009_M252_Q26_0" ref="AG26"/>
    <hyperlink location="Validation_D009_M252_Q27_0" ref="AG27"/>
    <hyperlink location="Validation_D009_M252_Q28_0" ref="AG28"/>
    <hyperlink location="Validation_D009_M252_Q29_0" ref="AG29"/>
    <hyperlink location="Validation_D009_M252_Q30_0" ref="AG30"/>
    <hyperlink location="Validation_D009_M252_Q37_0" ref="AG37"/>
    <hyperlink location="Validation_D009_M252_Q38_0" ref="AG38"/>
    <hyperlink location="Validation_D009_M252_Q47_0" ref="AG47"/>
    <hyperlink location="Validation_D009_M252_Q48_0" ref="AG48"/>
    <hyperlink location="Validation_D009_M252_Q49_0" ref="AG49"/>
    <hyperlink location="Validation_D007_M252_T21_0" ref="AH21"/>
    <hyperlink location="Validation_D007_M252_T26_0" ref="AH26"/>
    <hyperlink location="Validation_D007_M252_T27_0" ref="AH27"/>
    <hyperlink location="Validation_D007_M252_T28_0" ref="AH28"/>
    <hyperlink location="Validation_D007_M252_T29_0" ref="AH29"/>
    <hyperlink location="Validation_D007_M252_T30_0" ref="AH30"/>
    <hyperlink location="Validation_D007_M252_T31_0" ref="AH31"/>
    <hyperlink location="Validation_D007_M252_T32_0" ref="AH32"/>
    <hyperlink location="Validation_D007_M252_T33_0" ref="AH33"/>
    <hyperlink location="Validation_D007_M252_T37_0" ref="AH37"/>
    <hyperlink location="Validation_D007_M252_T38_0" ref="AH38"/>
    <hyperlink location="Validation_D007_M252_T39_0" ref="AH39"/>
    <hyperlink location="Validation_D007_M252_T40_0" ref="AH40"/>
    <hyperlink location="Validation_D007_M252_T41_0" ref="AH41"/>
    <hyperlink location="Validation_D007_M252_T47_0" ref="AH47"/>
    <hyperlink location="Validation_D007_M252_T48_0" ref="AH48"/>
    <hyperlink location="Validation_D007_M252_T49_0" ref="AH49"/>
    <hyperlink location="Validation_D005_M252_AB21_0" ref="AI21"/>
    <hyperlink location="Validation_D005_M252_AB22_0" ref="AI22"/>
    <hyperlink location="Validation_D005_M252_AB23_0" ref="AI23"/>
    <hyperlink location="Validation_D005_M252_AB24_0" ref="AI24"/>
    <hyperlink location="Validation_D005_M252_AB25_0" ref="AI25"/>
    <hyperlink location="Validation_D005_M252_AB26_0" ref="AI26"/>
    <hyperlink location="Validation_D005_M252_AB27_0" ref="AI27"/>
    <hyperlink location="Validation_D005_M252_AB28_0" ref="AI28"/>
    <hyperlink location="Validation_D005_M252_AB29_0" ref="AI29"/>
    <hyperlink location="Validation_D005_M252_AB30_0" ref="AI30"/>
    <hyperlink location="Validation_D005_M252_AB31_0" ref="AI31"/>
    <hyperlink location="Validation_D005_M252_AB32_0" ref="AI32"/>
    <hyperlink location="Validation_D005_M252_AB33_0" ref="AI33"/>
    <hyperlink location="Validation_D005_M252_AB34_0" ref="AI34"/>
    <hyperlink location="Validation_D005_M252_AB35_0" ref="AI35"/>
    <hyperlink location="Validation_D005_M252_AB36_0" ref="AI36"/>
    <hyperlink location="Validation_D005_M252_AB37_0" ref="AI37"/>
    <hyperlink location="Validation_D005_M252_AB38_0" ref="AI38"/>
    <hyperlink location="Validation_D005_M252_AB39_0" ref="AI39"/>
    <hyperlink location="Validation_D005_M252_AB40_0" ref="AI40"/>
    <hyperlink location="Validation_D005_M252_AB41_0" ref="AI41"/>
    <hyperlink location="Validation_D005_M252_AB42_0" ref="AI42"/>
    <hyperlink location="Validation_D005_M252_AB43_0" ref="AI43"/>
    <hyperlink location="Validation_D005_M252_AB44_0" ref="AI44"/>
    <hyperlink location="Validation_D005_M252_AB45_0" ref="AI45"/>
    <hyperlink location="Validation_D005_M252_AB46_0" ref="AI46"/>
    <hyperlink location="Validation_D005_M252_AB47_0" ref="AI47"/>
    <hyperlink location="Validation_D005_M252_AB48_0" ref="AI48"/>
    <hyperlink location="Validation_D005_M252_AB49_0" ref="AI49"/>
    <hyperlink location="Validation_D002_M252_L22_0" ref="L53"/>
    <hyperlink location="Validation_D002_M252_M22_0" ref="M53"/>
    <hyperlink location="Validation_D002_M252_N22_0" ref="N53"/>
    <hyperlink location="Validation_D002_M252_S22_0" ref="S53"/>
    <hyperlink location="Validation_D002_M252_AB22_0" ref="AB53"/>
    <hyperlink location="Validation_D004_M252_K27_0" ref="K54"/>
    <hyperlink location="Validation_D004_M252_L27_0" ref="L54"/>
    <hyperlink location="Validation_D004_M252_O27_0" ref="O54"/>
    <hyperlink location="Validation_D004_M252_P27_0" ref="P54"/>
    <hyperlink location="Validation_D004_M252_Q27_0" ref="Q54"/>
    <hyperlink location="Validation_D004_M252_R27_0" ref="R54"/>
    <hyperlink location="Validation_D004_M252_S27_0" ref="S54"/>
    <hyperlink location="Validation_D004_M252_T27_0" ref="T54"/>
    <hyperlink location="Validation_D004_M252_U27_0" ref="U54"/>
    <hyperlink location="Validation_D004_M252_V27_0" ref="V54"/>
    <hyperlink location="Validation_D004_M252_W27_0" ref="W54"/>
    <hyperlink location="Validation_D004_M252_X27_0" ref="X54"/>
    <hyperlink location="Validation_D004_M252_Y27_0" ref="Y54"/>
    <hyperlink location="Validation_D004_M252_Z27_0" ref="Z54"/>
    <hyperlink location="Validation_D004_M252_AA27_0" ref="AA54"/>
    <hyperlink location="Validation_D004_M252_AB27_0" ref="AB54"/>
    <hyperlink location="Validation_K002_M252_K31_0" ref="K55"/>
    <hyperlink location="Validation_K002_M252_L31_0" ref="L55"/>
    <hyperlink location="Validation_K002_M252_M31_0" ref="M55"/>
    <hyperlink location="Validation_K002_M252_N31_0" ref="N55"/>
    <hyperlink location="Validation_K002_M252_O31_0" ref="O55"/>
    <hyperlink location="Validation_K002_M252_P31_0" ref="P55"/>
    <hyperlink location="Validation_K002_M252_Q31_0" ref="Q55"/>
    <hyperlink location="Validation_K002_M252_S31_0" ref="S55"/>
    <hyperlink location="Validation_K002_M252_T31_0" ref="T55"/>
    <hyperlink location="Validation_K002_M252_U31_0" ref="U55"/>
    <hyperlink location="Validation_K002_M252_V31_0" ref="V55"/>
    <hyperlink location="Validation_K002_M252_W31_0" ref="W55"/>
    <hyperlink location="Validation_K002_M252_X31_0" ref="X55"/>
    <hyperlink location="Validation_K002_M252_Z31_0" ref="Z55"/>
    <hyperlink location="Validation_K002_M252_AA31_0" ref="AA55"/>
    <hyperlink location="Validation_K002_M252_AB31_0" ref="AB55"/>
    <hyperlink location="Validation_K003_M252_K39_0" ref="K56"/>
    <hyperlink location="Validation_K003_M252_L39_0" ref="L56"/>
    <hyperlink location="Validation_K003_M252_M39_0" ref="M56"/>
    <hyperlink location="Validation_K003_M252_N39_0" ref="N56"/>
    <hyperlink location="Validation_K003_M252_O39_0" ref="O56"/>
    <hyperlink location="Validation_K003_M252_P39_0" ref="P56"/>
    <hyperlink location="Validation_K003_M252_Q39_0" ref="Q56"/>
    <hyperlink location="Validation_K003_M252_S39_0" ref="S56"/>
    <hyperlink location="Validation_K003_M252_T39_0" ref="T56"/>
    <hyperlink location="Validation_K003_M252_U39_0" ref="U56"/>
    <hyperlink location="Validation_K003_M252_V39_0" ref="V56"/>
    <hyperlink location="Validation_K003_M252_W39_0" ref="W56"/>
    <hyperlink location="Validation_K003_M252_X39_0" ref="X56"/>
    <hyperlink location="Validation_K003_M252_Z39_0" ref="Z56"/>
    <hyperlink location="Validation_K003_M252_AA39_0" ref="AA56"/>
    <hyperlink location="Validation_K003_M252_AB39_0" ref="AB56"/>
    <hyperlink location="Validation_K004_M252_K47_0" ref="K57"/>
    <hyperlink location="Validation_K004_M252_L47_0" ref="L57"/>
    <hyperlink location="Validation_K004_M252_M47_0" ref="M57"/>
    <hyperlink location="Validation_K004_M252_N47_0" ref="N57"/>
    <hyperlink location="Validation_K004_M252_O47_0" ref="O57"/>
    <hyperlink location="Validation_K004_M252_P47_0" ref="P57"/>
    <hyperlink location="Validation_K004_M252_Q47_0" ref="Q57"/>
    <hyperlink location="Validation_K004_M252_R47_0" ref="R57"/>
    <hyperlink location="Validation_K004_M252_S47_0" ref="S57"/>
    <hyperlink location="Validation_K004_M252_T47_0" ref="T57"/>
    <hyperlink location="Validation_K004_M252_U47_0" ref="U57"/>
    <hyperlink location="Validation_K004_M252_V47_0" ref="V57"/>
    <hyperlink location="Validation_K004_M252_W47_0" ref="W57"/>
    <hyperlink location="Validation_K004_M252_X47_0" ref="X57"/>
    <hyperlink location="Validation_K004_M252_Y47_0" ref="Y57"/>
    <hyperlink location="Validation_K004_M252_Z47_0" ref="Z57"/>
    <hyperlink location="Validation_K004_M252_AA47_0" ref="AA57"/>
    <hyperlink location="Validation_K004_M252_AB47_0" ref="AB57"/>
    <hyperlink location="Validation_K001_M252_K49_0" ref="K58"/>
    <hyperlink location="Validation_K001_M252_L49_0" ref="L58"/>
    <hyperlink location="Validation_K001_M252_M49_0" ref="M58"/>
    <hyperlink location="Validation_K001_M252_N49_0" ref="N58"/>
    <hyperlink location="Validation_K001_M252_O49_0" ref="O58"/>
    <hyperlink location="Validation_K001_M252_P49_0" ref="P58"/>
    <hyperlink location="Validation_K001_M252_Q49_0" ref="Q58"/>
    <hyperlink location="Validation_K001_M252_R49_0" ref="R58"/>
    <hyperlink location="Validation_K001_M252_S49_0" ref="S58"/>
    <hyperlink location="Validation_K001_M252_T49_0" ref="T58"/>
    <hyperlink location="Validation_K001_M252_U49_0" ref="U58"/>
    <hyperlink location="Validation_K001_M252_V49_0" ref="V58"/>
    <hyperlink location="Validation_K001_M252_W49_0" ref="W58"/>
    <hyperlink location="Validation_K001_M252_X49_0" ref="X58"/>
    <hyperlink location="Validation_K001_M252_Y49_0" ref="Y58"/>
    <hyperlink location="Validation_K001_M252_Z49_0" ref="Z58"/>
    <hyperlink location="Validation_K001_M252_AA49_0" ref="AA58"/>
    <hyperlink location="Validation_K001_M252_AB49_0" ref="AB58"/>
  </hyperlinks>
  <printOptions gridLinesSet="0"/>
  <pageMargins left="0.39370078740157483" right="0.39370078740157483" top="0.47244094488188981" bottom="0.59055118110236227" header="0.31496062992125984" footer="0.31496062992125984"/>
  <pageSetup paperSize="9" scale="54" orientation="landscape" r:id="rId1"/>
  <headerFooter>
    <oddFooter><![CDATA[&L&G   &"Arial,Fett"vertraulich&C&D&RSeite &P]]></oddFooter>
  </headerFooter>
  <colBreaks count="1" manualBreakCount="1">
    <brk id="19" min="20" max="49" man="1"/>
  </colBreaks>
  <drawing r:id="rId4"/>
  <legacyDrawing r:id="rId6"/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1:AV95"/>
  <sheetViews>
    <sheetView showGridLines="0" showRowColHeaders="0" showZeros="true" topLeftCell="B1" zoomScale="80" zoomScaleNormal="80" workbookViewId="0">
      <pane xSplit="9" ySplit="20" topLeftCell="K21" activePane="bottomRight" state="frozen"/>
      <selection activeCell="L21" sqref="L21"/>
      <selection pane="topRight" activeCell="L21" sqref="L21"/>
      <selection pane="bottomLeft" activeCell="L21" sqref="L21"/>
      <selection pane="bottomRight" activeCell="L21" sqref="L21"/>
    </sheetView>
  </sheetViews>
  <sheetFormatPr baseColWidth="10" defaultColWidth="11.54296875" defaultRowHeight="12.5" x14ac:dyDescent="0.25"/>
  <cols>
    <col min="48" max="16384" style="13" width="11.54296875"/>
    <col min="47" max="47" style="13" width="12.78125" customWidth="true"/>
    <col min="46" max="46" style="13" width="12.78125" customWidth="true"/>
    <col min="45" max="45" style="13" width="12.78125" customWidth="true"/>
    <col min="44" max="44" style="13" width="12.78125" customWidth="true"/>
    <col min="43" max="43" style="13" width="12.78125" customWidth="true"/>
    <col min="42" max="42" style="13" width="12.78125" customWidth="true"/>
    <col min="41" max="41" style="13" width="12.78125" customWidth="true"/>
    <col min="38" max="38" customWidth="true" style="13" width="12.78125"/>
    <col min="37" max="37" customWidth="true" style="13" width="12.78125"/>
    <col min="36" max="36" customWidth="true" style="13" width="12.78125"/>
    <col min="34" max="34" customWidth="true" style="108" width="12.78125"/>
    <col min="33" max="33" customWidth="true" style="108" width="12.78125"/>
    <col min="32" max="32" customWidth="true" style="108" width="12.78125"/>
    <col min="1" max="1" customWidth="true" hidden="true" style="13" width="18.0"/>
    <col min="2" max="2" customWidth="true" style="13" width="15.7265625"/>
    <col min="3" max="3" customWidth="true" hidden="true" style="13" width="9.26953125"/>
    <col min="4" max="4" customWidth="true" style="13" width="40.7265625"/>
    <col min="5" max="6" customWidth="true" hidden="true" style="13" width="18.0"/>
    <col min="7" max="7" customWidth="true" style="13" width="4.7265625"/>
    <col min="8" max="9" customWidth="true" hidden="true" style="13" width="5.7265625"/>
    <col min="10" max="10" customWidth="true" hidden="true" style="13" width="24.453125"/>
    <col min="11" max="28" customWidth="true" style="13" width="15.7265625"/>
    <col min="29" max="29" customWidth="true" style="13" width="1.7265625"/>
    <col min="30" max="30" customWidth="true" style="13" width="10.54296875"/>
    <col min="31" max="31" customWidth="true" style="108" width="12.78125"/>
    <col min="35" max="35" customWidth="true" style="13" width="12.78125"/>
    <col min="39" max="39" customWidth="true" style="34" width="12.78125"/>
    <col min="40" max="40" style="13" width="12.78125" customWidth="true"/>
  </cols>
  <sheetData>
    <row r="1" spans="1:39" ht="22" customHeight="1" x14ac:dyDescent="0.4">
      <c r="A1" s="14"/>
      <c r="B1" s="62" t="str">
        <f>I_ReportName</f>
        <v>MONA_US</v>
      </c>
      <c r="D1" s="11" t="s">
        <v>1</v>
      </c>
      <c r="E1" s="14"/>
      <c r="F1" s="14"/>
      <c r="H1" s="14"/>
      <c r="I1" s="14"/>
      <c r="K1" s="155" t="s">
        <v>54</v>
      </c>
      <c r="L1" s="155"/>
      <c r="M1" s="155"/>
      <c r="N1" s="155"/>
      <c r="O1" s="155"/>
      <c r="P1" s="155"/>
      <c r="Q1" s="45"/>
      <c r="R1" s="45"/>
      <c r="S1" s="45"/>
      <c r="T1" s="45"/>
      <c r="U1" s="45"/>
      <c r="V1" s="45"/>
      <c r="W1" s="45"/>
      <c r="X1" s="32"/>
      <c r="AE1" s="135"/>
      <c r="AF1" s="135"/>
      <c r="AG1" s="135"/>
      <c r="AH1" s="135"/>
    </row>
    <row r="2" spans="1:39" ht="22" customHeight="1" x14ac:dyDescent="0.35">
      <c r="A2" s="14"/>
      <c r="B2" s="62" t="s">
        <v>174</v>
      </c>
      <c r="D2" s="11" t="s">
        <v>13</v>
      </c>
      <c r="E2" s="14"/>
      <c r="F2" s="14"/>
      <c r="H2" s="14"/>
      <c r="I2" s="14"/>
      <c r="K2" s="158" t="s">
        <v>81</v>
      </c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32"/>
      <c r="AE2" s="135"/>
      <c r="AF2" s="135"/>
      <c r="AG2" s="135"/>
      <c r="AH2" s="135"/>
    </row>
    <row r="3" spans="1:39" ht="22" customHeight="1" x14ac:dyDescent="0.3">
      <c r="A3" s="14"/>
      <c r="B3" s="62" t="str">
        <f>I_SubjectId</f>
        <v>XXXXXX</v>
      </c>
      <c r="D3" s="11" t="s">
        <v>197</v>
      </c>
      <c r="E3" s="14"/>
      <c r="F3" s="14"/>
      <c r="H3" s="14"/>
      <c r="I3" s="14"/>
      <c r="K3" s="42" t="s">
        <v>33</v>
      </c>
      <c r="L3" s="43"/>
      <c r="M3" s="43"/>
      <c r="N3" s="43"/>
      <c r="O3" s="43"/>
      <c r="P3" s="44"/>
      <c r="Q3" s="44"/>
      <c r="R3" s="44"/>
      <c r="S3" s="44"/>
      <c r="T3" s="44"/>
      <c r="U3" s="44"/>
      <c r="V3" s="44"/>
      <c r="W3" s="43"/>
      <c r="AE3" s="109"/>
      <c r="AF3" s="109"/>
      <c r="AG3" s="109"/>
      <c r="AH3" s="109"/>
    </row>
    <row r="4" spans="1:39" ht="22" customHeight="1" x14ac:dyDescent="0.35">
      <c r="A4" s="18"/>
      <c r="B4" s="63" t="str">
        <f>I_ReferDate</f>
        <v>TT.MM.JJJJ</v>
      </c>
      <c r="D4" s="11" t="s">
        <v>3</v>
      </c>
      <c r="E4" s="18"/>
      <c r="F4" s="18"/>
      <c r="H4" s="14"/>
      <c r="I4" s="14"/>
      <c r="K4" s="52" t="s">
        <v>69</v>
      </c>
      <c r="X4" s="19"/>
      <c r="Y4" s="19"/>
      <c r="Z4" s="19"/>
      <c r="AE4" s="135"/>
      <c r="AF4" s="135"/>
      <c r="AG4" s="135"/>
      <c r="AH4" s="135"/>
    </row>
    <row r="5" spans="1:39" s="21" customFormat="1" ht="20.149999999999999" customHeight="1" x14ac:dyDescent="0.25">
      <c r="A5" s="34"/>
      <c r="B5" s="113">
        <f>COUNTIFS(AE21:AI54,"*ERROR*")+COUNTIFS(K58:AB69,"*ERROR*")+COUNTIFS(AE58:AV91,"*ERROR*")</f>
      </c>
      <c r="C5" s="113"/>
      <c r="D5" s="113" t="s">
        <v>191</v>
      </c>
      <c r="E5" s="34"/>
      <c r="F5" s="34"/>
      <c r="G5" s="86"/>
      <c r="H5" s="34"/>
      <c r="I5" s="34"/>
      <c r="J5" s="34"/>
      <c r="K5" s="105" t="s">
        <v>165</v>
      </c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C5" s="34"/>
      <c r="AE5" s="135"/>
      <c r="AF5" s="135"/>
      <c r="AG5" s="135"/>
      <c r="AH5" s="135"/>
      <c r="AJ5" s="13"/>
      <c r="AK5" s="13"/>
      <c r="AL5" s="13"/>
      <c r="AM5" s="34"/>
    </row>
    <row r="6" spans="1:39" s="21" customFormat="1" ht="20.149999999999999" customHeight="1" x14ac:dyDescent="0.25">
      <c r="A6" s="125"/>
      <c r="B6" s="125">
        <f>COUNTIFS(AE21:AI54,"*WARNING*")+COUNTIFS(K58:AB69,"*WARNING*")+COUNTIFS(AE58:AV91,"*WARNING*")</f>
      </c>
      <c r="C6" s="125"/>
      <c r="D6" s="125" t="s">
        <v>192</v>
      </c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C6" s="125"/>
      <c r="AE6" s="135"/>
      <c r="AF6" s="135"/>
      <c r="AG6" s="135"/>
      <c r="AH6" s="135"/>
      <c r="AJ6" s="13"/>
      <c r="AK6" s="13"/>
      <c r="AL6" s="13"/>
      <c r="AM6" s="125"/>
    </row>
    <row r="7" spans="1:39" ht="15" customHeight="1" x14ac:dyDescent="0.25">
      <c r="A7" s="34"/>
      <c r="B7" s="113"/>
      <c r="C7" s="113"/>
      <c r="D7" s="113"/>
      <c r="E7" s="34"/>
      <c r="F7" s="34"/>
      <c r="G7" s="86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E7" s="135"/>
      <c r="AF7" s="135"/>
      <c r="AG7" s="135"/>
      <c r="AH7" s="135"/>
    </row>
    <row r="8" spans="1:39" ht="15" hidden="1" customHeight="1" x14ac:dyDescent="0.25">
      <c r="A8" s="34"/>
      <c r="B8" s="34"/>
      <c r="C8" s="60"/>
      <c r="D8" s="34"/>
      <c r="E8" s="34"/>
      <c r="F8" s="34"/>
      <c r="G8" s="86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E8" s="135"/>
      <c r="AF8" s="135"/>
      <c r="AG8" s="135"/>
      <c r="AH8" s="135"/>
    </row>
    <row r="9" spans="1:39" ht="15" hidden="1" customHeight="1" x14ac:dyDescent="0.25">
      <c r="A9" s="34"/>
      <c r="B9" s="34"/>
      <c r="C9" s="60"/>
      <c r="D9" s="34"/>
      <c r="E9" s="34"/>
      <c r="F9" s="34"/>
      <c r="G9" s="86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E9" s="135"/>
      <c r="AF9" s="135"/>
      <c r="AG9" s="135"/>
      <c r="AH9" s="135"/>
    </row>
    <row r="10" spans="1:39" ht="15" hidden="1" customHeight="1" x14ac:dyDescent="0.25">
      <c r="A10" s="34"/>
      <c r="B10" s="34"/>
      <c r="C10" s="60"/>
      <c r="D10" s="34"/>
      <c r="E10" s="34"/>
      <c r="F10" s="34"/>
      <c r="G10" s="86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E10" s="135"/>
      <c r="AF10" s="135"/>
      <c r="AG10" s="135"/>
      <c r="AH10" s="135"/>
    </row>
    <row r="11" spans="1:39" ht="15" hidden="1" customHeight="1" x14ac:dyDescent="0.25">
      <c r="A11" s="34"/>
      <c r="B11" s="34"/>
      <c r="C11" s="60"/>
      <c r="D11" s="34"/>
      <c r="E11" s="34"/>
      <c r="F11" s="34"/>
      <c r="G11" s="86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E11" s="135"/>
      <c r="AF11" s="135"/>
      <c r="AG11" s="135"/>
      <c r="AH11" s="135"/>
    </row>
    <row r="12" spans="1:39" ht="15" hidden="1" customHeight="1" x14ac:dyDescent="0.25">
      <c r="A12" s="34"/>
      <c r="B12" s="34"/>
      <c r="C12" s="60"/>
      <c r="D12" s="34"/>
      <c r="E12" s="34"/>
      <c r="F12" s="34"/>
      <c r="G12" s="86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E12" s="135"/>
      <c r="AF12" s="135"/>
      <c r="AG12" s="135"/>
      <c r="AH12" s="135"/>
    </row>
    <row r="13" spans="1:39" ht="14" x14ac:dyDescent="0.25">
      <c r="A13" s="28"/>
      <c r="B13" s="28"/>
      <c r="C13" s="28"/>
      <c r="D13" s="29"/>
      <c r="E13" s="28"/>
      <c r="F13" s="28"/>
      <c r="G13" s="38"/>
      <c r="H13" s="28"/>
      <c r="I13" s="28"/>
      <c r="J13" s="29"/>
      <c r="K13" s="126" t="s">
        <v>16</v>
      </c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61"/>
      <c r="Z13" s="61"/>
      <c r="AA13" s="61"/>
      <c r="AB13" s="61"/>
      <c r="AC13" s="38"/>
      <c r="AE13" s="135"/>
      <c r="AF13" s="135"/>
      <c r="AG13" s="135"/>
      <c r="AH13" s="135"/>
    </row>
    <row r="14" spans="1:39" ht="22.5" customHeight="1" x14ac:dyDescent="0.25">
      <c r="A14" s="34"/>
      <c r="B14" s="34"/>
      <c r="C14" s="60"/>
      <c r="D14" s="74"/>
      <c r="E14" s="34"/>
      <c r="F14" s="34"/>
      <c r="G14" s="39"/>
      <c r="H14" s="34"/>
      <c r="I14" s="34"/>
      <c r="J14" s="74"/>
      <c r="K14" s="165" t="s">
        <v>116</v>
      </c>
      <c r="L14" s="156" t="s">
        <v>55</v>
      </c>
      <c r="M14" s="167"/>
      <c r="N14" s="167"/>
      <c r="O14" s="167"/>
      <c r="P14" s="167"/>
      <c r="Q14" s="167"/>
      <c r="R14" s="167"/>
      <c r="S14" s="157"/>
      <c r="T14" s="156" t="s">
        <v>56</v>
      </c>
      <c r="U14" s="167"/>
      <c r="V14" s="167"/>
      <c r="W14" s="157"/>
      <c r="X14" s="162" t="s">
        <v>68</v>
      </c>
      <c r="Y14" s="162" t="s">
        <v>57</v>
      </c>
      <c r="Z14" s="162" t="s">
        <v>58</v>
      </c>
      <c r="AA14" s="162" t="s">
        <v>59</v>
      </c>
      <c r="AB14" s="54" t="s">
        <v>15</v>
      </c>
      <c r="AC14" s="39"/>
      <c r="AE14" s="135"/>
      <c r="AF14" s="135"/>
      <c r="AG14" s="135"/>
      <c r="AH14" s="135"/>
    </row>
    <row r="15" spans="1:39" ht="48" customHeight="1" x14ac:dyDescent="0.25">
      <c r="A15" s="34"/>
      <c r="B15" s="34"/>
      <c r="C15" s="60"/>
      <c r="D15" s="74"/>
      <c r="E15" s="34"/>
      <c r="F15" s="34"/>
      <c r="G15" s="39"/>
      <c r="H15" s="34"/>
      <c r="I15" s="34"/>
      <c r="J15" s="74"/>
      <c r="K15" s="166"/>
      <c r="L15" s="58" t="s">
        <v>15</v>
      </c>
      <c r="M15" s="58" t="s">
        <v>60</v>
      </c>
      <c r="N15" s="58" t="s">
        <v>61</v>
      </c>
      <c r="O15" s="156" t="s">
        <v>67</v>
      </c>
      <c r="P15" s="157"/>
      <c r="Q15" s="156" t="s">
        <v>62</v>
      </c>
      <c r="R15" s="157"/>
      <c r="S15" s="162" t="s">
        <v>179</v>
      </c>
      <c r="T15" s="70" t="s">
        <v>15</v>
      </c>
      <c r="U15" s="70" t="s">
        <v>63</v>
      </c>
      <c r="V15" s="70" t="s">
        <v>64</v>
      </c>
      <c r="W15" s="70" t="s">
        <v>65</v>
      </c>
      <c r="X15" s="163"/>
      <c r="Y15" s="163"/>
      <c r="Z15" s="163"/>
      <c r="AA15" s="163"/>
      <c r="AB15" s="55"/>
      <c r="AC15" s="39"/>
      <c r="AE15" s="46"/>
      <c r="AF15" s="46"/>
      <c r="AG15" s="46"/>
      <c r="AH15" s="46"/>
    </row>
    <row r="16" spans="1:39" ht="41.25" customHeight="1" x14ac:dyDescent="0.25">
      <c r="A16" s="34"/>
      <c r="B16" s="34"/>
      <c r="C16" s="60"/>
      <c r="D16" s="74"/>
      <c r="E16" s="34"/>
      <c r="F16" s="34"/>
      <c r="G16" s="39"/>
      <c r="H16" s="34"/>
      <c r="I16" s="34"/>
      <c r="J16" s="74"/>
      <c r="K16" s="73"/>
      <c r="L16" s="59"/>
      <c r="M16" s="59"/>
      <c r="N16" s="59"/>
      <c r="O16" s="41" t="s">
        <v>15</v>
      </c>
      <c r="P16" s="41" t="s">
        <v>221</v>
      </c>
      <c r="Q16" s="41" t="s">
        <v>15</v>
      </c>
      <c r="R16" s="41" t="s">
        <v>66</v>
      </c>
      <c r="S16" s="164"/>
      <c r="T16" s="71"/>
      <c r="U16" s="71"/>
      <c r="V16" s="71"/>
      <c r="W16" s="71"/>
      <c r="X16" s="59"/>
      <c r="Y16" s="59"/>
      <c r="Z16" s="164"/>
      <c r="AA16" s="164"/>
      <c r="AB16" s="56"/>
      <c r="AC16" s="39"/>
      <c r="AE16" s="135"/>
      <c r="AF16" s="135"/>
      <c r="AG16" s="135"/>
      <c r="AH16" s="135"/>
    </row>
    <row r="17" spans="1:39" ht="55.5" customHeight="1" x14ac:dyDescent="0.25">
      <c r="A17" s="34"/>
      <c r="B17" s="34"/>
      <c r="C17" s="60"/>
      <c r="D17" s="143" t="s">
        <v>203</v>
      </c>
      <c r="E17" s="34"/>
      <c r="F17" s="34"/>
      <c r="G17" s="144"/>
      <c r="H17" s="34"/>
      <c r="I17" s="34"/>
      <c r="J17" s="74"/>
      <c r="K17" s="141" t="s">
        <v>204</v>
      </c>
      <c r="L17" s="141" t="s">
        <v>205</v>
      </c>
      <c r="M17" s="141" t="s">
        <v>206</v>
      </c>
      <c r="N17" s="141" t="s">
        <v>207</v>
      </c>
      <c r="O17" s="141" t="s">
        <v>208</v>
      </c>
      <c r="P17" s="141" t="s">
        <v>209</v>
      </c>
      <c r="Q17" s="141" t="s">
        <v>210</v>
      </c>
      <c r="R17" s="141" t="s">
        <v>211</v>
      </c>
      <c r="S17" s="141" t="s">
        <v>212</v>
      </c>
      <c r="T17" s="141" t="s">
        <v>213</v>
      </c>
      <c r="U17" s="141" t="s">
        <v>214</v>
      </c>
      <c r="V17" s="141" t="s">
        <v>215</v>
      </c>
      <c r="W17" s="141" t="s">
        <v>216</v>
      </c>
      <c r="X17" s="141" t="s">
        <v>217</v>
      </c>
      <c r="Y17" s="141" t="s">
        <v>218</v>
      </c>
      <c r="Z17" s="141" t="s">
        <v>219</v>
      </c>
      <c r="AA17" s="142" t="s">
        <v>220</v>
      </c>
      <c r="AB17" s="142" t="s">
        <v>220</v>
      </c>
      <c r="AC17" s="39"/>
    </row>
    <row r="18" spans="1:39" x14ac:dyDescent="0.25">
      <c r="A18" s="36"/>
      <c r="B18" s="36"/>
      <c r="C18" s="36"/>
      <c r="D18" s="37"/>
      <c r="E18" s="36"/>
      <c r="F18" s="36"/>
      <c r="G18" s="88"/>
      <c r="H18" s="36"/>
      <c r="I18" s="36"/>
      <c r="J18" s="37"/>
      <c r="K18" s="89" t="str">
        <f>SUBSTITUTE(ADDRESS(1,COLUMN(),4,1),1,)</f>
        <v>K</v>
      </c>
      <c r="L18" s="89" t="str">
        <f t="shared" ref="L18:AB18" si="0">SUBSTITUTE(ADDRESS(1,COLUMN(),4,1),1,)</f>
        <v>L</v>
      </c>
      <c r="M18" s="89" t="str">
        <f t="shared" si="0"/>
        <v>M</v>
      </c>
      <c r="N18" s="89" t="str">
        <f t="shared" si="0"/>
        <v>N</v>
      </c>
      <c r="O18" s="89" t="str">
        <f t="shared" si="0"/>
        <v>O</v>
      </c>
      <c r="P18" s="89" t="str">
        <f t="shared" si="0"/>
        <v>P</v>
      </c>
      <c r="Q18" s="89" t="str">
        <f t="shared" si="0"/>
        <v>Q</v>
      </c>
      <c r="R18" s="89" t="str">
        <f t="shared" si="0"/>
        <v>R</v>
      </c>
      <c r="S18" s="89" t="str">
        <f t="shared" si="0"/>
        <v>S</v>
      </c>
      <c r="T18" s="89" t="str">
        <f t="shared" si="0"/>
        <v>T</v>
      </c>
      <c r="U18" s="89" t="str">
        <f t="shared" si="0"/>
        <v>U</v>
      </c>
      <c r="V18" s="89" t="str">
        <f t="shared" si="0"/>
        <v>V</v>
      </c>
      <c r="W18" s="89" t="str">
        <f t="shared" si="0"/>
        <v>W</v>
      </c>
      <c r="X18" s="89" t="str">
        <f t="shared" si="0"/>
        <v>X</v>
      </c>
      <c r="Y18" s="89" t="str">
        <f t="shared" si="0"/>
        <v>Y</v>
      </c>
      <c r="Z18" s="89" t="str">
        <f t="shared" si="0"/>
        <v>Z</v>
      </c>
      <c r="AA18" s="89" t="str">
        <f t="shared" si="0"/>
        <v>AA</v>
      </c>
      <c r="AB18" s="89" t="str">
        <f t="shared" si="0"/>
        <v>AB</v>
      </c>
      <c r="AC18" s="39"/>
      <c r="AK18" s="22"/>
    </row>
    <row r="19" spans="1:39" ht="18" hidden="1" customHeight="1" x14ac:dyDescent="0.25">
      <c r="A19" s="17"/>
      <c r="B19" s="66"/>
      <c r="C19" s="66"/>
      <c r="D19" s="28"/>
      <c r="E19" s="34"/>
      <c r="F19" s="34"/>
      <c r="G19" s="87"/>
      <c r="H19" s="68"/>
      <c r="I19" s="67"/>
      <c r="J19" s="82"/>
      <c r="K19" s="159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1"/>
      <c r="AC19" s="39"/>
    </row>
    <row r="20" spans="1:39" ht="18" hidden="1" customHeight="1" x14ac:dyDescent="0.25">
      <c r="A20" s="17"/>
      <c r="B20" s="66"/>
      <c r="C20" s="66"/>
      <c r="D20" s="18"/>
      <c r="E20" s="60"/>
      <c r="F20" s="60"/>
      <c r="G20" s="87"/>
      <c r="H20" s="67"/>
      <c r="I20" s="67"/>
      <c r="J20" s="76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85"/>
      <c r="AC20" s="39"/>
      <c r="AM20" s="60"/>
    </row>
    <row r="21" spans="1:39" s="43" customFormat="1" ht="25" customHeight="1" x14ac:dyDescent="0.3">
      <c r="A21" s="17"/>
      <c r="B21" s="66"/>
      <c r="C21" s="66"/>
      <c r="D21" s="130" t="s">
        <v>34</v>
      </c>
      <c r="E21" s="46"/>
      <c r="F21" s="46"/>
      <c r="G21" s="106">
        <f>ROW()</f>
        <v>21</v>
      </c>
      <c r="H21" s="67"/>
      <c r="I21" s="68"/>
      <c r="J21" s="83"/>
      <c r="K21" s="48"/>
      <c r="L21" s="16"/>
      <c r="M21" s="16"/>
      <c r="N21" s="16"/>
      <c r="O21" s="48"/>
      <c r="P21" s="48"/>
      <c r="Q21" s="48"/>
      <c r="R21" s="48"/>
      <c r="S21" s="16"/>
      <c r="T21" s="81"/>
      <c r="U21" s="48"/>
      <c r="V21" s="48"/>
      <c r="W21" s="48"/>
      <c r="X21" s="48"/>
      <c r="Y21" s="48"/>
      <c r="Z21" s="48"/>
      <c r="AA21" s="48"/>
      <c r="AB21" s="16"/>
      <c r="AC21" s="87"/>
      <c r="AE21" s="180">
        <f>IF(ABS(L21-SUM(N21,S21,M21))&lt;=0.5,"OK","L21: ERROR")</f>
      </c>
      <c r="AF21" s="108"/>
      <c r="AG21" s="108"/>
      <c r="AH21" s="108"/>
      <c r="AI21" s="180">
        <f>IF(ABS(AB21-SUM(L21))&lt;=0.5,"OK","AB21: ERROR")</f>
      </c>
      <c r="AK21" s="47"/>
      <c r="AM21" s="34"/>
    </row>
    <row r="22" spans="1:39" ht="15" customHeight="1" x14ac:dyDescent="0.25">
      <c r="A22" s="17"/>
      <c r="B22" s="66"/>
      <c r="C22" s="66"/>
      <c r="D22" s="49" t="s">
        <v>19</v>
      </c>
      <c r="E22" s="34"/>
      <c r="F22" s="34"/>
      <c r="G22" s="106">
        <f>ROW()</f>
        <v>22</v>
      </c>
      <c r="H22" s="67"/>
      <c r="I22" s="68"/>
      <c r="J22" s="83"/>
      <c r="K22" s="48"/>
      <c r="L22" s="16"/>
      <c r="M22" s="40"/>
      <c r="N22" s="40"/>
      <c r="O22" s="48"/>
      <c r="P22" s="48"/>
      <c r="Q22" s="48"/>
      <c r="R22" s="48"/>
      <c r="S22" s="40"/>
      <c r="T22" s="81"/>
      <c r="U22" s="48"/>
      <c r="V22" s="48"/>
      <c r="W22" s="48"/>
      <c r="X22" s="48"/>
      <c r="Y22" s="48"/>
      <c r="Z22" s="48"/>
      <c r="AA22" s="48"/>
      <c r="AB22" s="16"/>
      <c r="AC22" s="87"/>
      <c r="AE22" s="180">
        <f>IF(ABS(L22-SUM(N22,S22,M22))&lt;=0.5,"OK","L22: ERROR")</f>
      </c>
      <c r="AI22" s="180">
        <f>IF(ABS(AB22-SUM(L22))&lt;=0.5,"OK","AB22: ERROR")</f>
      </c>
      <c r="AK22" s="34"/>
    </row>
    <row r="23" spans="1:39" ht="15" customHeight="1" x14ac:dyDescent="0.25">
      <c r="A23" s="17"/>
      <c r="B23" s="66"/>
      <c r="C23" s="66"/>
      <c r="D23" s="49" t="s">
        <v>20</v>
      </c>
      <c r="E23" s="34"/>
      <c r="F23" s="34"/>
      <c r="G23" s="106">
        <f>ROW()</f>
        <v>23</v>
      </c>
      <c r="H23" s="67"/>
      <c r="I23" s="68"/>
      <c r="J23" s="83"/>
      <c r="K23" s="48"/>
      <c r="L23" s="16"/>
      <c r="M23" s="40"/>
      <c r="N23" s="40"/>
      <c r="O23" s="48"/>
      <c r="P23" s="48"/>
      <c r="Q23" s="48"/>
      <c r="R23" s="48"/>
      <c r="S23" s="40"/>
      <c r="T23" s="81"/>
      <c r="U23" s="48"/>
      <c r="V23" s="48"/>
      <c r="W23" s="48"/>
      <c r="X23" s="48"/>
      <c r="Y23" s="48"/>
      <c r="Z23" s="48"/>
      <c r="AA23" s="48"/>
      <c r="AB23" s="16"/>
      <c r="AC23" s="87"/>
      <c r="AE23" s="180">
        <f>IF(ABS(L23-SUM(N23,S23,M23))&lt;=0.5,"OK","L23: ERROR")</f>
      </c>
      <c r="AI23" s="180">
        <f>IF(ABS(AB23-SUM(L23))&lt;=0.5,"OK","AB23: ERROR")</f>
      </c>
      <c r="AK23" s="34"/>
    </row>
    <row r="24" spans="1:39" ht="15" customHeight="1" x14ac:dyDescent="0.25">
      <c r="A24" s="17"/>
      <c r="B24" s="66"/>
      <c r="C24" s="66"/>
      <c r="D24" s="49" t="s">
        <v>21</v>
      </c>
      <c r="E24" s="34"/>
      <c r="F24" s="34"/>
      <c r="G24" s="106">
        <f>ROW()</f>
        <v>24</v>
      </c>
      <c r="H24" s="67"/>
      <c r="I24" s="68"/>
      <c r="J24" s="83"/>
      <c r="K24" s="48"/>
      <c r="L24" s="16"/>
      <c r="M24" s="40"/>
      <c r="N24" s="40"/>
      <c r="O24" s="48"/>
      <c r="P24" s="48"/>
      <c r="Q24" s="48"/>
      <c r="R24" s="48"/>
      <c r="S24" s="40"/>
      <c r="T24" s="81"/>
      <c r="U24" s="48"/>
      <c r="V24" s="48"/>
      <c r="W24" s="48"/>
      <c r="X24" s="48"/>
      <c r="Y24" s="48"/>
      <c r="Z24" s="48"/>
      <c r="AA24" s="48"/>
      <c r="AB24" s="16"/>
      <c r="AC24" s="87"/>
      <c r="AE24" s="180">
        <f>IF(ABS(L24-SUM(N24,S24,M24))&lt;=0.5,"OK","L24: ERROR")</f>
      </c>
      <c r="AI24" s="180">
        <f>IF(ABS(AB24-SUM(L24))&lt;=0.5,"OK","AB24: ERROR")</f>
      </c>
      <c r="AK24" s="34"/>
    </row>
    <row r="25" spans="1:39" ht="36" customHeight="1" x14ac:dyDescent="0.3">
      <c r="A25" s="17"/>
      <c r="B25" s="66"/>
      <c r="C25" s="66"/>
      <c r="D25" s="131" t="s">
        <v>36</v>
      </c>
      <c r="E25" s="34"/>
      <c r="F25" s="34"/>
      <c r="G25" s="106">
        <f>ROW()</f>
        <v>25</v>
      </c>
      <c r="H25" s="68"/>
      <c r="I25" s="68"/>
      <c r="J25" s="95"/>
      <c r="K25" s="40"/>
      <c r="L25" s="16"/>
      <c r="M25" s="40"/>
      <c r="N25" s="40"/>
      <c r="O25" s="40"/>
      <c r="P25" s="40"/>
      <c r="Q25" s="40"/>
      <c r="R25" s="40"/>
      <c r="S25" s="40"/>
      <c r="T25" s="16"/>
      <c r="U25" s="40"/>
      <c r="V25" s="40"/>
      <c r="W25" s="40"/>
      <c r="X25" s="40"/>
      <c r="Y25" s="40"/>
      <c r="Z25" s="40"/>
      <c r="AA25" s="40"/>
      <c r="AB25" s="16"/>
      <c r="AC25" s="87"/>
      <c r="AE25" s="180">
        <f>IF(ABS(L25-SUM(N25,S25,O25,M25,Q25))&lt;=0.5,"OK","L25: ERROR")</f>
      </c>
      <c r="AF25" s="180">
        <f>IF(O25-SUM(P25)&gt;=-0.5,"OK","O25: ERROR")</f>
      </c>
      <c r="AG25" s="180">
        <f>IF(Q25-SUM(R25)&gt;=-0.5,"OK","Q25: ERROR")</f>
      </c>
      <c r="AH25" s="180">
        <f>IF(ABS(T25-SUM(U25,W25,V25))&lt;=0.5,"OK","T25: ERROR")</f>
      </c>
      <c r="AI25" s="180">
        <f>IF(ABS(AB25-SUM(L25,K25,T25,Y25,Z25,X25,AA25))&lt;=0.5,"OK","AB25: ERROR")</f>
      </c>
      <c r="AK25" s="34"/>
    </row>
    <row r="26" spans="1:39" ht="25" customHeight="1" x14ac:dyDescent="0.3">
      <c r="A26" s="17"/>
      <c r="B26" s="66"/>
      <c r="C26" s="66"/>
      <c r="D26" s="131" t="s">
        <v>37</v>
      </c>
      <c r="E26" s="34"/>
      <c r="F26" s="34"/>
      <c r="G26" s="106">
        <f>ROW()</f>
        <v>26</v>
      </c>
      <c r="H26" s="67"/>
      <c r="I26" s="68"/>
      <c r="J26" s="83"/>
      <c r="K26" s="16"/>
      <c r="L26" s="16"/>
      <c r="M26" s="48"/>
      <c r="N26" s="48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87"/>
      <c r="AE26" s="180">
        <f>IF(ABS(L26-SUM(S26,O26,Q26))&lt;=0.5,"OK","L26: ERROR")</f>
      </c>
      <c r="AF26" s="180">
        <f>IF(O26-SUM(P26)&gt;=-0.5,"OK","O26: ERROR")</f>
      </c>
      <c r="AG26" s="180">
        <f>IF(Q26-SUM(R26)&gt;=-0.5,"OK","Q26: ERROR")</f>
      </c>
      <c r="AH26" s="180">
        <f>IF(ABS(T26-SUM(U26,W26,V26))&lt;=0.5,"OK","T26: ERROR")</f>
      </c>
      <c r="AI26" s="180">
        <f>IF(ABS(AB26-SUM(L26,K26,T26,Y26,Z26,X26,AA26))&lt;=0.5,"OK","AB26: ERROR")</f>
      </c>
      <c r="AK26" s="34"/>
    </row>
    <row r="27" spans="1:39" ht="30" customHeight="1" x14ac:dyDescent="0.25">
      <c r="A27" s="17"/>
      <c r="B27" s="90"/>
      <c r="C27" s="90"/>
      <c r="D27" s="98" t="s">
        <v>200</v>
      </c>
      <c r="E27" s="90"/>
      <c r="F27" s="90"/>
      <c r="G27" s="106">
        <f>ROW()</f>
        <v>27</v>
      </c>
      <c r="H27" s="67"/>
      <c r="I27" s="68"/>
      <c r="J27" s="95"/>
      <c r="K27" s="16"/>
      <c r="L27" s="16"/>
      <c r="M27" s="48"/>
      <c r="N27" s="48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87"/>
      <c r="AE27" s="180">
        <f>IF(ABS(L27-SUM(S27,O27,Q27))&lt;=0.5,"OK","L27: ERROR")</f>
      </c>
      <c r="AF27" s="180">
        <f>IF(O27-SUM(P27)&gt;=-0.5,"OK","O27: ERROR")</f>
      </c>
      <c r="AG27" s="180">
        <f>IF(Q27-SUM(R27)&gt;=-0.5,"OK","Q27: ERROR")</f>
      </c>
      <c r="AH27" s="180">
        <f>IF(ABS(T27-SUM(U27,W27,V27))&lt;=0.5,"OK","T27: ERROR")</f>
      </c>
      <c r="AI27" s="180">
        <f>IF(ABS(AB27-SUM(L27,K27,T27,Y27,Z27,X27,AA27))&lt;=0.5,"OK","AB27: ERROR")</f>
      </c>
      <c r="AK27" s="90"/>
      <c r="AM27" s="90"/>
    </row>
    <row r="28" spans="1:39" ht="15" customHeight="1" x14ac:dyDescent="0.25">
      <c r="A28" s="17"/>
      <c r="B28" s="66"/>
      <c r="C28" s="66"/>
      <c r="D28" s="50" t="s">
        <v>19</v>
      </c>
      <c r="E28" s="34"/>
      <c r="F28" s="34"/>
      <c r="G28" s="106">
        <f>ROW()</f>
        <v>28</v>
      </c>
      <c r="H28" s="67"/>
      <c r="I28" s="68"/>
      <c r="J28" s="83"/>
      <c r="K28" s="40"/>
      <c r="L28" s="16"/>
      <c r="M28" s="48"/>
      <c r="N28" s="48"/>
      <c r="O28" s="40"/>
      <c r="P28" s="40"/>
      <c r="Q28" s="40"/>
      <c r="R28" s="40"/>
      <c r="S28" s="40"/>
      <c r="T28" s="16"/>
      <c r="U28" s="40"/>
      <c r="V28" s="40"/>
      <c r="W28" s="40"/>
      <c r="X28" s="40"/>
      <c r="Y28" s="40"/>
      <c r="Z28" s="40"/>
      <c r="AA28" s="40"/>
      <c r="AB28" s="16"/>
      <c r="AC28" s="87"/>
      <c r="AE28" s="180">
        <f>IF(ABS(L28-SUM(S28,O28,Q28))&lt;=0.5,"OK","L28: ERROR")</f>
      </c>
      <c r="AF28" s="180">
        <f>IF(O28-SUM(P28)&gt;=-0.5,"OK","O28: ERROR")</f>
      </c>
      <c r="AG28" s="180">
        <f>IF(Q28-SUM(R28)&gt;=-0.5,"OK","Q28: ERROR")</f>
      </c>
      <c r="AH28" s="180">
        <f>IF(ABS(T28-SUM(U28,W28,V28))&lt;=0.5,"OK","T28: ERROR")</f>
      </c>
      <c r="AI28" s="180">
        <f>IF(ABS(AB28-SUM(L28,K28,T28,Y28,Z28,X28,AA28))&lt;=0.5,"OK","AB28: ERROR")</f>
      </c>
      <c r="AK28" s="34"/>
    </row>
    <row r="29" spans="1:39" ht="15" customHeight="1" x14ac:dyDescent="0.25">
      <c r="A29" s="17"/>
      <c r="B29" s="66"/>
      <c r="C29" s="66"/>
      <c r="D29" s="50" t="s">
        <v>20</v>
      </c>
      <c r="E29" s="34"/>
      <c r="F29" s="34"/>
      <c r="G29" s="106">
        <f>ROW()</f>
        <v>29</v>
      </c>
      <c r="H29" s="67"/>
      <c r="I29" s="68"/>
      <c r="J29" s="83"/>
      <c r="K29" s="16"/>
      <c r="L29" s="16"/>
      <c r="M29" s="48"/>
      <c r="N29" s="48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87"/>
      <c r="AE29" s="180">
        <f>IF(ABS(L29-SUM(S29,O29,Q29))&lt;=0.5,"OK","L29: ERROR")</f>
      </c>
      <c r="AF29" s="180">
        <f>IF(O29-SUM(P29)&gt;=-0.5,"OK","O29: ERROR")</f>
      </c>
      <c r="AG29" s="180">
        <f>IF(Q29-SUM(R29)&gt;=-0.5,"OK","Q29: ERROR")</f>
      </c>
      <c r="AH29" s="180">
        <f>IF(ABS(T29-SUM(U29,W29,V29))&lt;=0.5,"OK","T29: ERROR")</f>
      </c>
      <c r="AI29" s="180">
        <f>IF(ABS(AB29-SUM(L29,K29,T29,Y29,Z29,X29,AA29))&lt;=0.5,"OK","AB29: ERROR")</f>
      </c>
      <c r="AK29" s="34"/>
    </row>
    <row r="30" spans="1:39" ht="15" customHeight="1" x14ac:dyDescent="0.25">
      <c r="A30" s="17"/>
      <c r="B30" s="66"/>
      <c r="C30" s="66"/>
      <c r="D30" s="51" t="s">
        <v>38</v>
      </c>
      <c r="E30" s="34"/>
      <c r="F30" s="34"/>
      <c r="G30" s="106">
        <f>ROW()</f>
        <v>30</v>
      </c>
      <c r="H30" s="67"/>
      <c r="I30" s="67"/>
      <c r="J30" s="83"/>
      <c r="K30" s="40"/>
      <c r="L30" s="16"/>
      <c r="M30" s="48"/>
      <c r="N30" s="48"/>
      <c r="O30" s="40"/>
      <c r="P30" s="40"/>
      <c r="Q30" s="40"/>
      <c r="R30" s="40"/>
      <c r="S30" s="40"/>
      <c r="T30" s="16"/>
      <c r="U30" s="40"/>
      <c r="V30" s="40"/>
      <c r="W30" s="40"/>
      <c r="X30" s="40"/>
      <c r="Y30" s="40"/>
      <c r="Z30" s="40"/>
      <c r="AA30" s="40"/>
      <c r="AB30" s="16"/>
      <c r="AC30" s="87"/>
      <c r="AE30" s="180">
        <f>IF(ABS(L30-SUM(S30,O30,Q30))&lt;=0.5,"OK","L30: ERROR")</f>
      </c>
      <c r="AF30" s="180">
        <f>IF(O30-SUM(P30)&gt;=-0.5,"OK","O30: ERROR")</f>
      </c>
      <c r="AG30" s="180">
        <f>IF(Q30-SUM(R30)&gt;=-0.5,"OK","Q30: ERROR")</f>
      </c>
      <c r="AH30" s="180">
        <f>IF(ABS(T30-SUM(U30,W30,V30))&lt;=0.5,"OK","T30: ERROR")</f>
      </c>
      <c r="AI30" s="180">
        <f>IF(ABS(AB30-SUM(L30,K30,T30,Y30,Z30,X30,AA30))&lt;=0.5,"OK","AB30: ERROR")</f>
      </c>
      <c r="AK30" s="34"/>
    </row>
    <row r="31" spans="1:39" ht="15" customHeight="1" x14ac:dyDescent="0.25">
      <c r="A31" s="17"/>
      <c r="B31" s="66"/>
      <c r="C31" s="66"/>
      <c r="D31" s="51" t="s">
        <v>39</v>
      </c>
      <c r="E31" s="34"/>
      <c r="F31" s="34"/>
      <c r="G31" s="106">
        <f>ROW()</f>
        <v>31</v>
      </c>
      <c r="H31" s="67"/>
      <c r="I31" s="67"/>
      <c r="J31" s="83"/>
      <c r="K31" s="40"/>
      <c r="L31" s="16"/>
      <c r="M31" s="48"/>
      <c r="N31" s="48"/>
      <c r="O31" s="40"/>
      <c r="P31" s="40"/>
      <c r="Q31" s="40"/>
      <c r="R31" s="40"/>
      <c r="S31" s="40"/>
      <c r="T31" s="16"/>
      <c r="U31" s="40"/>
      <c r="V31" s="40"/>
      <c r="W31" s="40"/>
      <c r="X31" s="40"/>
      <c r="Y31" s="40"/>
      <c r="Z31" s="40"/>
      <c r="AA31" s="40"/>
      <c r="AB31" s="16"/>
      <c r="AC31" s="87"/>
      <c r="AE31" s="180">
        <f>IF(ABS(L31-SUM(S31,O31,Q31))&lt;=0.5,"OK","L31: ERROR")</f>
      </c>
      <c r="AF31" s="180">
        <f>IF(O31-SUM(P31)&gt;=-0.5,"OK","O31: ERROR")</f>
      </c>
      <c r="AG31" s="180">
        <f>IF(Q31-SUM(R31)&gt;=-0.5,"OK","Q31: ERROR")</f>
      </c>
      <c r="AH31" s="180">
        <f>IF(ABS(T31-SUM(U31,W31,V31))&lt;=0.5,"OK","T31: ERROR")</f>
      </c>
      <c r="AI31" s="180">
        <f>IF(ABS(AB31-SUM(L31,K31,T31,Y31,Z31,X31,AA31))&lt;=0.5,"OK","AB31: ERROR")</f>
      </c>
      <c r="AK31" s="34"/>
    </row>
    <row r="32" spans="1:39" ht="15" customHeight="1" x14ac:dyDescent="0.25">
      <c r="A32" s="17"/>
      <c r="B32" s="66"/>
      <c r="C32" s="66"/>
      <c r="D32" s="96" t="s">
        <v>40</v>
      </c>
      <c r="E32" s="34"/>
      <c r="F32" s="34"/>
      <c r="G32" s="106">
        <f>ROW()</f>
        <v>32</v>
      </c>
      <c r="H32" s="67"/>
      <c r="I32" s="67"/>
      <c r="J32" s="95"/>
      <c r="K32" s="40"/>
      <c r="L32" s="16"/>
      <c r="M32" s="48"/>
      <c r="N32" s="48"/>
      <c r="O32" s="40"/>
      <c r="P32" s="40"/>
      <c r="Q32" s="40"/>
      <c r="R32" s="40"/>
      <c r="S32" s="40"/>
      <c r="T32" s="16"/>
      <c r="U32" s="40"/>
      <c r="V32" s="40"/>
      <c r="W32" s="40"/>
      <c r="X32" s="40"/>
      <c r="Y32" s="40"/>
      <c r="Z32" s="40"/>
      <c r="AA32" s="40"/>
      <c r="AB32" s="16"/>
      <c r="AC32" s="87"/>
      <c r="AE32" s="180">
        <f>IF(ABS(L32-SUM(S32,O32,Q32))&lt;=0.5,"OK","L32: ERROR")</f>
      </c>
      <c r="AF32" s="180">
        <f>IF(O32-SUM(P32)&gt;=-0.5,"OK","O32: ERROR")</f>
      </c>
      <c r="AG32" s="180">
        <f>IF(Q32-SUM(R32)&gt;=-0.5,"OK","Q32: ERROR")</f>
      </c>
      <c r="AH32" s="180">
        <f>IF(ABS(T32-SUM(U32,W32,V32))&lt;=0.5,"OK","T32: ERROR")</f>
      </c>
      <c r="AI32" s="180">
        <f>IF(ABS(AB32-SUM(L32,K32,T32,Y32,Z32,X32,AA32))&lt;=0.5,"OK","AB32: ERROR")</f>
      </c>
      <c r="AK32" s="34"/>
    </row>
    <row r="33" spans="1:39" ht="15" customHeight="1" x14ac:dyDescent="0.25">
      <c r="A33" s="17"/>
      <c r="B33" s="66"/>
      <c r="C33" s="66"/>
      <c r="D33" s="50" t="s">
        <v>21</v>
      </c>
      <c r="E33" s="34"/>
      <c r="F33" s="34"/>
      <c r="G33" s="106">
        <f>ROW()</f>
        <v>33</v>
      </c>
      <c r="H33" s="67"/>
      <c r="I33" s="68"/>
      <c r="J33" s="83"/>
      <c r="K33" s="16"/>
      <c r="L33" s="16"/>
      <c r="M33" s="48"/>
      <c r="N33" s="48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87"/>
      <c r="AE33" s="180">
        <f>IF(ABS(L33-SUM(S33,O33,Q33))&lt;=0.5,"OK","L33: ERROR")</f>
      </c>
      <c r="AF33" s="180">
        <f>IF(O33-SUM(P33)&gt;=-0.5,"OK","O33: ERROR")</f>
      </c>
      <c r="AG33" s="180">
        <f>IF(Q33-SUM(R33)&gt;=-0.5,"OK","Q33: ERROR")</f>
      </c>
      <c r="AH33" s="180">
        <f>IF(ABS(T33-SUM(U33,W33,V33))&lt;=0.5,"OK","T33: ERROR")</f>
      </c>
      <c r="AI33" s="180">
        <f>IF(ABS(AB33-SUM(L33,K33,T33,Y33,Z33,X33,AA33))&lt;=0.5,"OK","AB33: ERROR")</f>
      </c>
      <c r="AK33" s="34"/>
    </row>
    <row r="34" spans="1:39" ht="15" customHeight="1" x14ac:dyDescent="0.25">
      <c r="A34" s="17"/>
      <c r="B34" s="66"/>
      <c r="C34" s="66"/>
      <c r="D34" s="51" t="s">
        <v>84</v>
      </c>
      <c r="E34" s="34"/>
      <c r="F34" s="34"/>
      <c r="G34" s="106">
        <f>ROW()</f>
        <v>34</v>
      </c>
      <c r="H34" s="67"/>
      <c r="I34" s="68"/>
      <c r="J34" s="83"/>
      <c r="K34" s="40"/>
      <c r="L34" s="16"/>
      <c r="M34" s="48"/>
      <c r="N34" s="48"/>
      <c r="O34" s="40"/>
      <c r="P34" s="40"/>
      <c r="Q34" s="40"/>
      <c r="R34" s="40"/>
      <c r="S34" s="40"/>
      <c r="T34" s="16"/>
      <c r="U34" s="40"/>
      <c r="V34" s="40"/>
      <c r="W34" s="40"/>
      <c r="X34" s="40"/>
      <c r="Y34" s="40"/>
      <c r="Z34" s="40"/>
      <c r="AA34" s="40"/>
      <c r="AB34" s="16"/>
      <c r="AC34" s="87"/>
      <c r="AE34" s="180">
        <f>IF(ABS(L34-SUM(S34,O34,Q34))&lt;=0.5,"OK","L34: ERROR")</f>
      </c>
      <c r="AF34" s="180">
        <f>IF(O34-SUM(P34)&gt;=-0.5,"OK","O34: ERROR")</f>
      </c>
      <c r="AG34" s="180">
        <f>IF(Q34-SUM(R34)&gt;=-0.5,"OK","Q34: ERROR")</f>
      </c>
      <c r="AH34" s="180">
        <f>IF(ABS(T34-SUM(U34,W34,V34))&lt;=0.5,"OK","T34: ERROR")</f>
      </c>
      <c r="AI34" s="180">
        <f>IF(ABS(AB34-SUM(L34,K34,T34,Y34,Z34,X34,AA34))&lt;=0.5,"OK","AB34: ERROR")</f>
      </c>
      <c r="AK34" s="34"/>
    </row>
    <row r="35" spans="1:39" ht="15" customHeight="1" x14ac:dyDescent="0.25">
      <c r="A35" s="17"/>
      <c r="B35" s="66"/>
      <c r="C35" s="66"/>
      <c r="D35" s="51" t="s">
        <v>85</v>
      </c>
      <c r="E35" s="34"/>
      <c r="F35" s="34"/>
      <c r="G35" s="106">
        <f>ROW()</f>
        <v>35</v>
      </c>
      <c r="H35" s="67"/>
      <c r="I35" s="68"/>
      <c r="J35" s="83"/>
      <c r="K35" s="40"/>
      <c r="L35" s="16"/>
      <c r="M35" s="48"/>
      <c r="N35" s="48"/>
      <c r="O35" s="40"/>
      <c r="P35" s="40"/>
      <c r="Q35" s="40"/>
      <c r="R35" s="40"/>
      <c r="S35" s="40"/>
      <c r="T35" s="16"/>
      <c r="U35" s="40"/>
      <c r="V35" s="40"/>
      <c r="W35" s="40"/>
      <c r="X35" s="40"/>
      <c r="Y35" s="40"/>
      <c r="Z35" s="40"/>
      <c r="AA35" s="40"/>
      <c r="AB35" s="16"/>
      <c r="AC35" s="87"/>
      <c r="AE35" s="180">
        <f>IF(ABS(L35-SUM(S35,O35,Q35))&lt;=0.5,"OK","L35: ERROR")</f>
      </c>
      <c r="AF35" s="180">
        <f>IF(O35-SUM(P35)&gt;=-0.5,"OK","O35: ERROR")</f>
      </c>
      <c r="AG35" s="180">
        <f>IF(Q35-SUM(R35)&gt;=-0.5,"OK","Q35: ERROR")</f>
      </c>
      <c r="AH35" s="180">
        <f>IF(ABS(T35-SUM(U35,W35,V35))&lt;=0.5,"OK","T35: ERROR")</f>
      </c>
      <c r="AI35" s="180">
        <f>IF(ABS(AB35-SUM(L35,K35,T35,Y35,Z35,X35,AA35))&lt;=0.5,"OK","AB35: ERROR")</f>
      </c>
      <c r="AK35" s="34"/>
    </row>
    <row r="36" spans="1:39" ht="15" customHeight="1" x14ac:dyDescent="0.25">
      <c r="A36" s="17"/>
      <c r="B36" s="66"/>
      <c r="C36" s="66"/>
      <c r="D36" s="51" t="s">
        <v>86</v>
      </c>
      <c r="E36" s="34"/>
      <c r="F36" s="34"/>
      <c r="G36" s="106">
        <f>ROW()</f>
        <v>36</v>
      </c>
      <c r="H36" s="67"/>
      <c r="I36" s="68"/>
      <c r="J36" s="83"/>
      <c r="K36" s="40"/>
      <c r="L36" s="16"/>
      <c r="M36" s="48"/>
      <c r="N36" s="48"/>
      <c r="O36" s="40"/>
      <c r="P36" s="40"/>
      <c r="Q36" s="40"/>
      <c r="R36" s="40"/>
      <c r="S36" s="40"/>
      <c r="T36" s="16"/>
      <c r="U36" s="40"/>
      <c r="V36" s="40"/>
      <c r="W36" s="40"/>
      <c r="X36" s="40"/>
      <c r="Y36" s="40"/>
      <c r="Z36" s="40"/>
      <c r="AA36" s="40"/>
      <c r="AB36" s="16"/>
      <c r="AC36" s="87"/>
      <c r="AE36" s="180">
        <f>IF(ABS(L36-SUM(S36,O36,Q36))&lt;=0.5,"OK","L36: ERROR")</f>
      </c>
      <c r="AF36" s="180">
        <f>IF(O36-SUM(P36)&gt;=-0.5,"OK","O36: ERROR")</f>
      </c>
      <c r="AG36" s="180">
        <f>IF(Q36-SUM(R36)&gt;=-0.5,"OK","Q36: ERROR")</f>
      </c>
      <c r="AH36" s="180">
        <f>IF(ABS(T36-SUM(U36,W36,V36))&lt;=0.5,"OK","T36: ERROR")</f>
      </c>
      <c r="AI36" s="180">
        <f>IF(ABS(AB36-SUM(L36,K36,T36,Y36,Z36,X36,AA36))&lt;=0.5,"OK","AB36: ERROR")</f>
      </c>
      <c r="AK36" s="34"/>
    </row>
    <row r="37" spans="1:39" ht="15" customHeight="1" x14ac:dyDescent="0.25">
      <c r="A37" s="17"/>
      <c r="B37" s="66"/>
      <c r="C37" s="66"/>
      <c r="D37" s="51" t="s">
        <v>87</v>
      </c>
      <c r="E37" s="34"/>
      <c r="F37" s="34"/>
      <c r="G37" s="106">
        <f>ROW()</f>
        <v>37</v>
      </c>
      <c r="H37" s="67"/>
      <c r="I37" s="68"/>
      <c r="J37" s="83"/>
      <c r="K37" s="40"/>
      <c r="L37" s="16"/>
      <c r="M37" s="48"/>
      <c r="N37" s="48"/>
      <c r="O37" s="40"/>
      <c r="P37" s="40"/>
      <c r="Q37" s="40"/>
      <c r="R37" s="40"/>
      <c r="S37" s="40"/>
      <c r="T37" s="16"/>
      <c r="U37" s="40"/>
      <c r="V37" s="40"/>
      <c r="W37" s="40"/>
      <c r="X37" s="40"/>
      <c r="Y37" s="40"/>
      <c r="Z37" s="40"/>
      <c r="AA37" s="40"/>
      <c r="AB37" s="16"/>
      <c r="AC37" s="87"/>
      <c r="AE37" s="180">
        <f>IF(ABS(L37-SUM(S37,O37,Q37))&lt;=0.5,"OK","L37: ERROR")</f>
      </c>
      <c r="AF37" s="180">
        <f>IF(O37-SUM(P37)&gt;=-0.5,"OK","O37: ERROR")</f>
      </c>
      <c r="AG37" s="180">
        <f>IF(Q37-SUM(R37)&gt;=-0.5,"OK","Q37: ERROR")</f>
      </c>
      <c r="AH37" s="180">
        <f>IF(ABS(T37-SUM(U37,W37,V37))&lt;=0.5,"OK","T37: ERROR")</f>
      </c>
      <c r="AI37" s="180">
        <f>IF(ABS(AB37-SUM(L37,K37,T37,Y37,Z37,X37,AA37))&lt;=0.5,"OK","AB37: ERROR")</f>
      </c>
      <c r="AK37" s="34"/>
    </row>
    <row r="38" spans="1:39" ht="15" customHeight="1" x14ac:dyDescent="0.25">
      <c r="A38" s="17"/>
      <c r="B38" s="66"/>
      <c r="C38" s="66"/>
      <c r="D38" s="51" t="s">
        <v>88</v>
      </c>
      <c r="E38" s="34"/>
      <c r="F38" s="34"/>
      <c r="G38" s="106">
        <f>ROW()</f>
        <v>38</v>
      </c>
      <c r="H38" s="67"/>
      <c r="I38" s="68"/>
      <c r="J38" s="83"/>
      <c r="K38" s="40"/>
      <c r="L38" s="16"/>
      <c r="M38" s="48"/>
      <c r="N38" s="48"/>
      <c r="O38" s="40"/>
      <c r="P38" s="40"/>
      <c r="Q38" s="40"/>
      <c r="R38" s="40"/>
      <c r="S38" s="40"/>
      <c r="T38" s="16"/>
      <c r="U38" s="40"/>
      <c r="V38" s="40"/>
      <c r="W38" s="40"/>
      <c r="X38" s="40"/>
      <c r="Y38" s="40"/>
      <c r="Z38" s="40"/>
      <c r="AA38" s="40"/>
      <c r="AB38" s="16"/>
      <c r="AC38" s="87"/>
      <c r="AE38" s="180">
        <f>IF(ABS(L38-SUM(S38,O38,Q38))&lt;=0.5,"OK","L38: ERROR")</f>
      </c>
      <c r="AF38" s="180">
        <f>IF(O38-SUM(P38)&gt;=-0.5,"OK","O38: ERROR")</f>
      </c>
      <c r="AG38" s="180">
        <f>IF(Q38-SUM(R38)&gt;=-0.5,"OK","Q38: ERROR")</f>
      </c>
      <c r="AH38" s="180">
        <f>IF(ABS(T38-SUM(U38,W38,V38))&lt;=0.5,"OK","T38: ERROR")</f>
      </c>
      <c r="AI38" s="180">
        <f>IF(ABS(AB38-SUM(L38,K38,T38,Y38,Z38,X38,AA38))&lt;=0.5,"OK","AB38: ERROR")</f>
      </c>
      <c r="AK38" s="34"/>
    </row>
    <row r="39" spans="1:39" ht="15" customHeight="1" x14ac:dyDescent="0.25">
      <c r="A39" s="17"/>
      <c r="B39" s="66"/>
      <c r="C39" s="66"/>
      <c r="D39" s="97" t="s">
        <v>35</v>
      </c>
      <c r="E39" s="34"/>
      <c r="F39" s="34"/>
      <c r="G39" s="106">
        <f>ROW()</f>
        <v>39</v>
      </c>
      <c r="H39" s="68"/>
      <c r="I39" s="68"/>
      <c r="J39" s="100"/>
      <c r="K39" s="40"/>
      <c r="L39" s="16"/>
      <c r="M39" s="48"/>
      <c r="N39" s="48"/>
      <c r="O39" s="40"/>
      <c r="P39" s="40"/>
      <c r="Q39" s="40"/>
      <c r="R39" s="40"/>
      <c r="S39" s="40"/>
      <c r="T39" s="16"/>
      <c r="U39" s="40"/>
      <c r="V39" s="40"/>
      <c r="W39" s="40"/>
      <c r="X39" s="40"/>
      <c r="Y39" s="40"/>
      <c r="Z39" s="40"/>
      <c r="AA39" s="40"/>
      <c r="AB39" s="16"/>
      <c r="AC39" s="87"/>
      <c r="AE39" s="180">
        <f>IF(ABS(L39-SUM(S39,O39,Q39))&lt;=0.5,"OK","L39: ERROR")</f>
      </c>
      <c r="AF39" s="180">
        <f>IF(O39-SUM(P39)&gt;=-0.5,"OK","O39: ERROR")</f>
      </c>
      <c r="AG39" s="180">
        <f>IF(Q39-SUM(R39)&gt;=-0.5,"OK","Q39: ERROR")</f>
      </c>
      <c r="AH39" s="180">
        <f>IF(ABS(T39-SUM(U39,W39,V39))&lt;=0.5,"OK","T39: ERROR")</f>
      </c>
      <c r="AI39" s="180">
        <f>IF(ABS(AB39-SUM(L39,K39,T39,Y39,Z39,X39,AA39))&lt;=0.5,"OK","AB39: ERROR")</f>
      </c>
      <c r="AK39" s="34"/>
    </row>
    <row r="40" spans="1:39" ht="21" customHeight="1" x14ac:dyDescent="0.25">
      <c r="A40" s="17"/>
      <c r="B40" s="66"/>
      <c r="C40" s="66"/>
      <c r="D40" s="49" t="s">
        <v>41</v>
      </c>
      <c r="E40" s="34"/>
      <c r="F40" s="34"/>
      <c r="G40" s="106">
        <f>ROW()</f>
        <v>40</v>
      </c>
      <c r="H40" s="68"/>
      <c r="I40" s="68"/>
      <c r="J40" s="84"/>
      <c r="K40" s="48"/>
      <c r="L40" s="48"/>
      <c r="M40" s="48"/>
      <c r="N40" s="48"/>
      <c r="O40" s="48"/>
      <c r="P40" s="48"/>
      <c r="Q40" s="48"/>
      <c r="R40" s="48"/>
      <c r="S40" s="48"/>
      <c r="T40" s="81"/>
      <c r="U40" s="48"/>
      <c r="V40" s="48"/>
      <c r="W40" s="48"/>
      <c r="X40" s="48"/>
      <c r="Y40" s="40"/>
      <c r="Z40" s="48"/>
      <c r="AA40" s="48"/>
      <c r="AB40" s="16"/>
      <c r="AC40" s="87"/>
      <c r="AI40" s="180">
        <f>IF(ABS(AB40-SUM(Y40))&lt;=0.5,"OK","AB40: ERROR")</f>
      </c>
      <c r="AK40" s="34"/>
    </row>
    <row r="41" spans="1:39" ht="15" customHeight="1" x14ac:dyDescent="0.25">
      <c r="A41" s="17"/>
      <c r="B41" s="66"/>
      <c r="C41" s="66"/>
      <c r="D41" s="50" t="s">
        <v>42</v>
      </c>
      <c r="E41" s="34"/>
      <c r="F41" s="34"/>
      <c r="G41" s="106">
        <f>ROW()</f>
        <v>41</v>
      </c>
      <c r="H41" s="68"/>
      <c r="I41" s="68"/>
      <c r="J41" s="100"/>
      <c r="K41" s="48"/>
      <c r="L41" s="48"/>
      <c r="M41" s="48"/>
      <c r="N41" s="48"/>
      <c r="O41" s="48"/>
      <c r="P41" s="48"/>
      <c r="Q41" s="48"/>
      <c r="R41" s="48"/>
      <c r="S41" s="48"/>
      <c r="T41" s="81"/>
      <c r="U41" s="48"/>
      <c r="V41" s="48"/>
      <c r="W41" s="48"/>
      <c r="X41" s="48"/>
      <c r="Y41" s="40"/>
      <c r="Z41" s="48"/>
      <c r="AA41" s="48"/>
      <c r="AB41" s="16"/>
      <c r="AC41" s="87"/>
      <c r="AI41" s="180">
        <f>IF(ABS(AB41-SUM(Y41))&lt;=0.5,"OK","AB41: ERROR")</f>
      </c>
      <c r="AK41" s="34"/>
    </row>
    <row r="42" spans="1:39" ht="15" customHeight="1" x14ac:dyDescent="0.25">
      <c r="A42" s="17"/>
      <c r="B42" s="66"/>
      <c r="C42" s="66"/>
      <c r="D42" s="50" t="s">
        <v>43</v>
      </c>
      <c r="E42" s="34"/>
      <c r="F42" s="34"/>
      <c r="G42" s="106">
        <f>ROW()</f>
        <v>42</v>
      </c>
      <c r="H42" s="68"/>
      <c r="I42" s="68"/>
      <c r="J42" s="100"/>
      <c r="K42" s="48"/>
      <c r="L42" s="48"/>
      <c r="M42" s="48"/>
      <c r="N42" s="48"/>
      <c r="O42" s="48"/>
      <c r="P42" s="48"/>
      <c r="Q42" s="48"/>
      <c r="R42" s="48"/>
      <c r="S42" s="48"/>
      <c r="T42" s="81"/>
      <c r="U42" s="48"/>
      <c r="V42" s="48"/>
      <c r="W42" s="48"/>
      <c r="X42" s="48"/>
      <c r="Y42" s="40"/>
      <c r="Z42" s="48"/>
      <c r="AA42" s="48"/>
      <c r="AB42" s="16"/>
      <c r="AC42" s="87"/>
      <c r="AI42" s="180">
        <f>IF(ABS(AB42-SUM(Y42))&lt;=0.5,"OK","AB42: ERROR")</f>
      </c>
      <c r="AK42" s="34"/>
    </row>
    <row r="43" spans="1:39" ht="39" customHeight="1" x14ac:dyDescent="0.3">
      <c r="A43" s="17"/>
      <c r="B43" s="66"/>
      <c r="C43" s="66"/>
      <c r="D43" s="131" t="s">
        <v>44</v>
      </c>
      <c r="E43" s="34"/>
      <c r="F43" s="34"/>
      <c r="G43" s="106">
        <f>ROW()</f>
        <v>43</v>
      </c>
      <c r="H43" s="68"/>
      <c r="I43" s="68"/>
      <c r="J43" s="95"/>
      <c r="K43" s="40"/>
      <c r="L43" s="16"/>
      <c r="M43" s="40"/>
      <c r="N43" s="40"/>
      <c r="O43" s="40"/>
      <c r="P43" s="40"/>
      <c r="Q43" s="40"/>
      <c r="R43" s="40"/>
      <c r="S43" s="40"/>
      <c r="T43" s="16"/>
      <c r="U43" s="40"/>
      <c r="V43" s="40"/>
      <c r="W43" s="40"/>
      <c r="X43" s="40"/>
      <c r="Y43" s="40"/>
      <c r="Z43" s="40"/>
      <c r="AA43" s="40"/>
      <c r="AB43" s="16"/>
      <c r="AC43" s="87"/>
      <c r="AE43" s="180">
        <f>IF(ABS(L43-SUM(N43,S43,O43,M43,Q43))&lt;=0.5,"OK","L43: ERROR")</f>
      </c>
      <c r="AF43" s="180">
        <f>IF(O43-SUM(P43)&gt;=-0.5,"OK","O43: ERROR")</f>
      </c>
      <c r="AG43" s="180">
        <f>IF(Q43-SUM(R43)&gt;=-0.5,"OK","Q43: ERROR")</f>
      </c>
      <c r="AH43" s="180">
        <f>IF(ABS(T43-SUM(U43,W43,V43))&lt;=0.5,"OK","T43: ERROR")</f>
      </c>
      <c r="AI43" s="180">
        <f>IF(ABS(AB43-SUM(L43,K43,T43,Y43,Z43,X43,AA43))&lt;=0.5,"OK","AB43: ERROR")</f>
      </c>
      <c r="AK43" s="34"/>
    </row>
    <row r="44" spans="1:39" ht="34.5" customHeight="1" x14ac:dyDescent="0.3">
      <c r="A44" s="17"/>
      <c r="B44" s="66"/>
      <c r="C44" s="66"/>
      <c r="D44" s="131" t="s">
        <v>45</v>
      </c>
      <c r="E44" s="34"/>
      <c r="F44" s="34"/>
      <c r="G44" s="106">
        <f>ROW()</f>
        <v>44</v>
      </c>
      <c r="H44" s="68"/>
      <c r="I44" s="68"/>
      <c r="J44" s="95"/>
      <c r="K44" s="40"/>
      <c r="L44" s="16"/>
      <c r="M44" s="40"/>
      <c r="N44" s="40"/>
      <c r="O44" s="40"/>
      <c r="P44" s="40"/>
      <c r="Q44" s="40"/>
      <c r="R44" s="40"/>
      <c r="S44" s="40"/>
      <c r="T44" s="16"/>
      <c r="U44" s="40"/>
      <c r="V44" s="40"/>
      <c r="W44" s="40"/>
      <c r="X44" s="40"/>
      <c r="Y44" s="40"/>
      <c r="Z44" s="40"/>
      <c r="AA44" s="40"/>
      <c r="AB44" s="16"/>
      <c r="AC44" s="87"/>
      <c r="AE44" s="180">
        <f>IF(ABS(L44-SUM(N44,S44,O44,M44,Q44))&lt;=0.5,"OK","L44: ERROR")</f>
      </c>
      <c r="AF44" s="180">
        <f>IF(O44-SUM(P44)&gt;=-0.5,"OK","O44: ERROR")</f>
      </c>
      <c r="AG44" s="180">
        <f>IF(Q44-SUM(R44)&gt;=-0.5,"OK","Q44: ERROR")</f>
      </c>
      <c r="AH44" s="180">
        <f>IF(ABS(T44-SUM(U44,W44,V44))&lt;=0.5,"OK","T44: ERROR")</f>
      </c>
      <c r="AI44" s="180">
        <f>IF(ABS(AB44-SUM(L44,K44,T44,Y44,Z44,X44,AA44))&lt;=0.5,"OK","AB44: ERROR")</f>
      </c>
      <c r="AK44" s="34"/>
    </row>
    <row r="45" spans="1:39" ht="53.25" customHeight="1" x14ac:dyDescent="0.3">
      <c r="A45" s="17"/>
      <c r="B45" s="66"/>
      <c r="C45" s="66"/>
      <c r="D45" s="131" t="s">
        <v>46</v>
      </c>
      <c r="E45" s="34"/>
      <c r="F45" s="34"/>
      <c r="G45" s="106">
        <f>ROW()</f>
        <v>45</v>
      </c>
      <c r="H45" s="68"/>
      <c r="I45" s="68"/>
      <c r="J45" s="95"/>
      <c r="K45" s="40"/>
      <c r="L45" s="16"/>
      <c r="M45" s="40"/>
      <c r="N45" s="40"/>
      <c r="O45" s="40"/>
      <c r="P45" s="40"/>
      <c r="Q45" s="40"/>
      <c r="R45" s="40"/>
      <c r="S45" s="40"/>
      <c r="T45" s="16"/>
      <c r="U45" s="40"/>
      <c r="V45" s="40"/>
      <c r="W45" s="40"/>
      <c r="X45" s="40"/>
      <c r="Y45" s="40"/>
      <c r="Z45" s="40"/>
      <c r="AA45" s="40"/>
      <c r="AB45" s="16"/>
      <c r="AC45" s="87"/>
      <c r="AE45" s="180">
        <f>IF(ABS(L45-SUM(N45,S45,O45,M45,Q45))&lt;=0.5,"OK","L45: ERROR")</f>
      </c>
      <c r="AF45" s="180">
        <f>IF(O45-SUM(P45)&gt;=-0.5,"OK","O45: ERROR")</f>
      </c>
      <c r="AG45" s="180">
        <f>IF(Q45-SUM(R45)&gt;=-0.5,"OK","Q45: ERROR")</f>
      </c>
      <c r="AH45" s="180">
        <f>IF(ABS(T45-SUM(U45,W45,V45))&lt;=0.5,"OK","T45: ERROR")</f>
      </c>
      <c r="AI45" s="180">
        <f>IF(ABS(AB45-SUM(L45,K45,T45,Y45,Z45,X45,AA45))&lt;=0.5,"OK","AB45: ERROR")</f>
      </c>
      <c r="AK45" s="34"/>
    </row>
    <row r="46" spans="1:39" s="43" customFormat="1" ht="25" customHeight="1" x14ac:dyDescent="0.3">
      <c r="A46" s="17"/>
      <c r="B46" s="66"/>
      <c r="C46" s="66"/>
      <c r="D46" s="131" t="s">
        <v>47</v>
      </c>
      <c r="E46" s="46"/>
      <c r="F46" s="46"/>
      <c r="G46" s="106">
        <f>ROW()</f>
        <v>46</v>
      </c>
      <c r="H46" s="68"/>
      <c r="I46" s="68"/>
      <c r="J46" s="83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16"/>
      <c r="AC46" s="87"/>
      <c r="AE46" s="180">
        <f>IF(ABS(L46-SUM(N46,S46,O46,M46,Q46))&lt;=0.5,"OK","L46: ERROR")</f>
      </c>
      <c r="AF46" s="180">
        <f>IF(O46-SUM(P46)&gt;=-0.5,"OK","O46: ERROR")</f>
      </c>
      <c r="AG46" s="180">
        <f>IF(Q46-SUM(R46)&gt;=-0.5,"OK","Q46: ERROR")</f>
      </c>
      <c r="AH46" s="180">
        <f>IF(ABS(T46-SUM(U46,W46,V46))&lt;=0.5,"OK","T46: ERROR")</f>
      </c>
      <c r="AI46" s="180">
        <f>IF(ABS(AB46-SUM(L46,K46,T46,Y46,Z46,X46,AA46))&lt;=0.5,"OK","AB46: ERROR")</f>
      </c>
      <c r="AK46" s="46"/>
      <c r="AM46" s="34"/>
    </row>
    <row r="47" spans="1:39" ht="25" customHeight="1" x14ac:dyDescent="0.3">
      <c r="A47" s="17"/>
      <c r="B47" s="66"/>
      <c r="C47" s="66"/>
      <c r="D47" s="131" t="s">
        <v>48</v>
      </c>
      <c r="E47" s="34"/>
      <c r="F47" s="34"/>
      <c r="G47" s="106">
        <f>ROW()</f>
        <v>47</v>
      </c>
      <c r="H47" s="68"/>
      <c r="I47" s="68"/>
      <c r="J47" s="83"/>
      <c r="K47" s="48"/>
      <c r="L47" s="16"/>
      <c r="M47" s="48"/>
      <c r="N47" s="16"/>
      <c r="O47" s="48"/>
      <c r="P47" s="48"/>
      <c r="Q47" s="48"/>
      <c r="R47" s="48"/>
      <c r="S47" s="48"/>
      <c r="T47" s="81"/>
      <c r="U47" s="48"/>
      <c r="V47" s="48"/>
      <c r="W47" s="48"/>
      <c r="X47" s="48"/>
      <c r="Y47" s="48"/>
      <c r="Z47" s="48"/>
      <c r="AA47" s="16"/>
      <c r="AB47" s="16"/>
      <c r="AC47" s="87"/>
      <c r="AE47" s="180">
        <f>IF(ABS(L47-SUM(N47))&lt;=0.5,"OK","L47: ERROR")</f>
      </c>
      <c r="AI47" s="180">
        <f>IF(ABS(AB47-SUM(L47,AA47))&lt;=0.5,"OK","AB47: ERROR")</f>
      </c>
      <c r="AK47" s="34"/>
    </row>
    <row r="48" spans="1:39" ht="15" customHeight="1" x14ac:dyDescent="0.25">
      <c r="A48" s="17"/>
      <c r="B48" s="66"/>
      <c r="C48" s="66"/>
      <c r="D48" s="49" t="s">
        <v>115</v>
      </c>
      <c r="E48" s="34"/>
      <c r="F48" s="34"/>
      <c r="G48" s="106">
        <f>ROW()</f>
        <v>48</v>
      </c>
      <c r="H48" s="68"/>
      <c r="I48" s="68"/>
      <c r="J48" s="100"/>
      <c r="K48" s="48"/>
      <c r="L48" s="48"/>
      <c r="M48" s="48"/>
      <c r="N48" s="48"/>
      <c r="O48" s="48"/>
      <c r="P48" s="48"/>
      <c r="Q48" s="48"/>
      <c r="R48" s="48"/>
      <c r="S48" s="48"/>
      <c r="T48" s="81"/>
      <c r="U48" s="48"/>
      <c r="V48" s="48"/>
      <c r="W48" s="48"/>
      <c r="X48" s="48"/>
      <c r="Y48" s="48"/>
      <c r="Z48" s="48"/>
      <c r="AA48" s="40"/>
      <c r="AB48" s="16"/>
      <c r="AC48" s="87"/>
      <c r="AI48" s="180">
        <f>IF(ABS(AB48-SUM(AA48))&lt;=0.5,"OK","AB48: ERROR")</f>
      </c>
      <c r="AK48" s="34"/>
    </row>
    <row r="49" spans="1:37" ht="15" customHeight="1" x14ac:dyDescent="0.25">
      <c r="A49" s="17"/>
      <c r="B49" s="66"/>
      <c r="C49" s="66"/>
      <c r="D49" s="49" t="s">
        <v>29</v>
      </c>
      <c r="E49" s="34"/>
      <c r="F49" s="34"/>
      <c r="G49" s="106">
        <f>ROW()</f>
        <v>49</v>
      </c>
      <c r="H49" s="68"/>
      <c r="I49" s="68"/>
      <c r="J49" s="100"/>
      <c r="K49" s="48"/>
      <c r="L49" s="48"/>
      <c r="M49" s="48"/>
      <c r="N49" s="48"/>
      <c r="O49" s="48"/>
      <c r="P49" s="48"/>
      <c r="Q49" s="48"/>
      <c r="R49" s="48"/>
      <c r="S49" s="48"/>
      <c r="T49" s="81"/>
      <c r="U49" s="48"/>
      <c r="V49" s="48"/>
      <c r="W49" s="48"/>
      <c r="X49" s="48"/>
      <c r="Y49" s="48"/>
      <c r="Z49" s="48"/>
      <c r="AA49" s="40"/>
      <c r="AB49" s="16"/>
      <c r="AC49" s="87"/>
      <c r="AI49" s="180">
        <f>IF(ABS(AB49-SUM(AA49))&lt;=0.5,"OK","AB49: ERROR")</f>
      </c>
      <c r="AK49" s="34"/>
    </row>
    <row r="50" spans="1:37" ht="15" customHeight="1" x14ac:dyDescent="0.25">
      <c r="A50" s="17"/>
      <c r="B50" s="66"/>
      <c r="C50" s="66"/>
      <c r="D50" s="49" t="s">
        <v>49</v>
      </c>
      <c r="E50" s="34"/>
      <c r="F50" s="34"/>
      <c r="G50" s="106">
        <f>ROW()</f>
        <v>50</v>
      </c>
      <c r="H50" s="68"/>
      <c r="I50" s="68"/>
      <c r="J50" s="100"/>
      <c r="K50" s="48"/>
      <c r="L50" s="16"/>
      <c r="M50" s="48"/>
      <c r="N50" s="40"/>
      <c r="O50" s="48"/>
      <c r="P50" s="48"/>
      <c r="Q50" s="48"/>
      <c r="R50" s="48"/>
      <c r="S50" s="48"/>
      <c r="T50" s="81"/>
      <c r="U50" s="48"/>
      <c r="V50" s="48"/>
      <c r="W50" s="48"/>
      <c r="X50" s="48"/>
      <c r="Y50" s="48"/>
      <c r="Z50" s="48"/>
      <c r="AA50" s="48"/>
      <c r="AB50" s="16"/>
      <c r="AC50" s="87"/>
      <c r="AE50" s="180">
        <f>IF(ABS(L50-SUM(N50))&lt;=0.5,"OK","L50: ERROR")</f>
      </c>
      <c r="AI50" s="180">
        <f>IF(ABS(AB50-SUM(L50))&lt;=0.5,"OK","AB50: ERROR")</f>
      </c>
      <c r="AK50" s="34"/>
    </row>
    <row r="51" spans="1:37" ht="15" customHeight="1" x14ac:dyDescent="0.25">
      <c r="A51" s="17"/>
      <c r="B51" s="66"/>
      <c r="C51" s="66"/>
      <c r="D51" s="49" t="s">
        <v>50</v>
      </c>
      <c r="E51" s="34"/>
      <c r="F51" s="34"/>
      <c r="G51" s="106">
        <f>ROW()</f>
        <v>51</v>
      </c>
      <c r="H51" s="68"/>
      <c r="I51" s="68"/>
      <c r="J51" s="100"/>
      <c r="K51" s="48"/>
      <c r="L51" s="16"/>
      <c r="M51" s="48"/>
      <c r="N51" s="40"/>
      <c r="O51" s="48"/>
      <c r="P51" s="48"/>
      <c r="Q51" s="48"/>
      <c r="R51" s="48"/>
      <c r="S51" s="48"/>
      <c r="T51" s="81"/>
      <c r="U51" s="48"/>
      <c r="V51" s="48"/>
      <c r="W51" s="48"/>
      <c r="X51" s="48"/>
      <c r="Y51" s="48"/>
      <c r="Z51" s="48"/>
      <c r="AA51" s="48"/>
      <c r="AB51" s="16"/>
      <c r="AC51" s="87"/>
      <c r="AE51" s="180">
        <f>IF(ABS(L51-SUM(N51))&lt;=0.5,"OK","L51: ERROR")</f>
      </c>
      <c r="AI51" s="180">
        <f>IF(ABS(AB51-SUM(L51))&lt;=0.5,"OK","AB51: ERROR")</f>
      </c>
      <c r="AK51" s="34"/>
    </row>
    <row r="52" spans="1:37" ht="25" customHeight="1" x14ac:dyDescent="0.3">
      <c r="A52" s="17"/>
      <c r="B52" s="66"/>
      <c r="C52" s="66"/>
      <c r="D52" s="132" t="s">
        <v>78</v>
      </c>
      <c r="E52" s="34"/>
      <c r="F52" s="34"/>
      <c r="G52" s="106">
        <f>ROW()</f>
        <v>52</v>
      </c>
      <c r="H52" s="68"/>
      <c r="I52" s="68"/>
      <c r="J52" s="84"/>
      <c r="K52" s="40"/>
      <c r="L52" s="16"/>
      <c r="M52" s="40"/>
      <c r="N52" s="40"/>
      <c r="O52" s="40"/>
      <c r="P52" s="40"/>
      <c r="Q52" s="40"/>
      <c r="R52" s="40"/>
      <c r="S52" s="40"/>
      <c r="T52" s="16"/>
      <c r="U52" s="40"/>
      <c r="V52" s="40"/>
      <c r="W52" s="40"/>
      <c r="X52" s="40"/>
      <c r="Y52" s="40"/>
      <c r="Z52" s="40"/>
      <c r="AA52" s="40"/>
      <c r="AB52" s="16"/>
      <c r="AC52" s="87"/>
      <c r="AE52" s="180">
        <f>IF(ABS(L52-SUM(N52,S52,O52,M52,Q52))&lt;=0.5,"OK","L52: ERROR")</f>
      </c>
      <c r="AF52" s="180">
        <f>IF(O52-SUM(P52)&gt;=-0.5,"OK","O52: ERROR")</f>
      </c>
      <c r="AG52" s="180">
        <f>IF(Q52-SUM(R52)&gt;=-0.5,"OK","Q52: ERROR")</f>
      </c>
      <c r="AH52" s="180">
        <f>IF(ABS(T52-SUM(U52,W52,V52))&lt;=0.5,"OK","T52: ERROR")</f>
      </c>
      <c r="AI52" s="180">
        <f>IF(ABS(AB52-SUM(L52,K52,T52,Y52,Z52,X52,AA52))&lt;=0.5,"OK","AB52: ERROR")</f>
      </c>
      <c r="AK52" s="34"/>
    </row>
    <row r="53" spans="1:37" ht="27" customHeight="1" x14ac:dyDescent="0.25">
      <c r="A53" s="17"/>
      <c r="B53" s="66"/>
      <c r="C53" s="66"/>
      <c r="D53" s="49" t="s">
        <v>79</v>
      </c>
      <c r="E53" s="34"/>
      <c r="F53" s="34"/>
      <c r="G53" s="106">
        <f>ROW()</f>
        <v>53</v>
      </c>
      <c r="H53" s="68"/>
      <c r="I53" s="68"/>
      <c r="J53" s="95"/>
      <c r="K53" s="40"/>
      <c r="L53" s="16"/>
      <c r="M53" s="40"/>
      <c r="N53" s="40"/>
      <c r="O53" s="40"/>
      <c r="P53" s="40"/>
      <c r="Q53" s="40"/>
      <c r="R53" s="40"/>
      <c r="S53" s="40"/>
      <c r="T53" s="16"/>
      <c r="U53" s="40"/>
      <c r="V53" s="40"/>
      <c r="W53" s="40"/>
      <c r="X53" s="40"/>
      <c r="Y53" s="40"/>
      <c r="Z53" s="40"/>
      <c r="AA53" s="40"/>
      <c r="AB53" s="16"/>
      <c r="AC53" s="87"/>
      <c r="AE53" s="180">
        <f>IF(ABS(L53-SUM(N53,S53,O53,M53,Q53))&lt;=0.5,"OK","L53: ERROR")</f>
      </c>
      <c r="AF53" s="180">
        <f>IF(O53-SUM(P53)&gt;=-0.5,"OK","O53: ERROR")</f>
      </c>
      <c r="AG53" s="180">
        <f>IF(Q53-SUM(R53)&gt;=-0.5,"OK","Q53: ERROR")</f>
      </c>
      <c r="AH53" s="180">
        <f>IF(ABS(T53-SUM(U53,W53,V53))&lt;=0.5,"OK","T53: ERROR")</f>
      </c>
      <c r="AI53" s="180">
        <f>IF(ABS(AB53-SUM(L53,K53,T53,Y53,Z53,X53,AA53))&lt;=0.5,"OK","AB53: ERROR")</f>
      </c>
      <c r="AK53" s="34"/>
    </row>
    <row r="54" spans="1:37" ht="25" customHeight="1" x14ac:dyDescent="0.3">
      <c r="A54" s="17"/>
      <c r="B54" s="66"/>
      <c r="C54" s="66"/>
      <c r="D54" s="131" t="s">
        <v>51</v>
      </c>
      <c r="E54" s="34"/>
      <c r="F54" s="34"/>
      <c r="G54" s="106">
        <f>ROW()</f>
        <v>54</v>
      </c>
      <c r="H54" s="68"/>
      <c r="I54" s="68"/>
      <c r="J54" s="83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87"/>
      <c r="AE54" s="180">
        <f>IF(ABS(L54-SUM(N54,S54,O54,M54,Q54))&lt;=0.5,"OK","L54: ERROR")</f>
      </c>
      <c r="AF54" s="180">
        <f>IF(O54-SUM(P54)&gt;=-0.5,"OK","O54: ERROR")</f>
      </c>
      <c r="AG54" s="180">
        <f>IF(Q54-SUM(R54)&gt;=-0.5,"OK","Q54: ERROR")</f>
      </c>
      <c r="AH54" s="180">
        <f>IF(ABS(T54-SUM(U54,W54,V54))&lt;=0.5,"OK","T54: ERROR")</f>
      </c>
      <c r="AI54" s="180">
        <f>IF(ABS(AB54-SUM(L54,K54,T54,Y54,Z54,X54,AA54))&lt;=0.5,"OK","AB54: ERROR")</f>
      </c>
      <c r="AK54" s="34"/>
    </row>
    <row r="55" spans="1:37" ht="6" customHeight="1" x14ac:dyDescent="0.25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</row>
    <row r="58" spans="1:37" s="108" customFormat="1" x14ac:dyDescent="0.25" ht="13.0" customHeight="true">
      <c r="L58" s="180">
        <f>IF(ABS(L21-SUM(L22,L23,L24))&lt;=0.5,"OK","L21: ERROR")</f>
      </c>
      <c r="M58" s="180">
        <f>IF(ABS(M21-SUM(M22,M23,M24))&lt;=0.5,"OK","M21: ERROR")</f>
      </c>
      <c r="N58" s="180">
        <f>IF(ABS(N21-SUM(N22,N23,N24))&lt;=0.5,"OK","N21: ERROR")</f>
      </c>
      <c r="S58" s="180">
        <f>IF(ABS(S21-SUM(S22,S23,S24))&lt;=0.5,"OK","S21: ERROR")</f>
      </c>
      <c r="AB58" s="180">
        <f>IF(ABS(AB21-SUM(AB22,AB23,AB24))&lt;=0.5,"OK","AB21: ERROR")</f>
      </c>
      <c r="AF58" s="180">
        <f>IF('M253'!L21-SUM('M254'!L21)&gt;=-0.5,"OK","L21: WARNING")</f>
      </c>
      <c r="AG58" s="180">
        <f>IF('M253'!M21-SUM('M254'!M21)&gt;=-0.5,"OK","M21: WARNING")</f>
      </c>
      <c r="AH58" s="180">
        <f>IF('M253'!N21-SUM('M254'!N21)&gt;=-0.5,"OK","N21: WARNING")</f>
      </c>
      <c r="AM58" s="180">
        <f>IF('M253'!S21-SUM('M254'!S21)&gt;=-0.5,"OK","S21: WARNING")</f>
      </c>
      <c r="AV58" s="180">
        <f>IF('M253'!AB21-SUM('M254'!AB21)&gt;=-0.5,"OK","AB21: WARNING")</f>
      </c>
    </row>
    <row r="59" spans="1:37" s="108" customFormat="1" x14ac:dyDescent="0.25" ht="13.0" customHeight="true">
      <c r="K59" s="180">
        <f>IF(ABS(K26-SUM(K27))&lt;=0.5,"OK","K26: ERROR")</f>
      </c>
      <c r="L59" s="180">
        <f>IF(ABS(L26-SUM(L27))&lt;=0.5,"OK","L26: ERROR")</f>
      </c>
      <c r="O59" s="180">
        <f>IF(ABS(O26-SUM(O27))&lt;=0.5,"OK","O26: ERROR")</f>
      </c>
      <c r="P59" s="180">
        <f>IF(ABS(P26-SUM(P27))&lt;=0.5,"OK","P26: ERROR")</f>
      </c>
      <c r="Q59" s="180">
        <f>IF(ABS(Q26-SUM(Q27))&lt;=0.5,"OK","Q26: ERROR")</f>
      </c>
      <c r="R59" s="180">
        <f>IF(ABS(R26-SUM(R27))&lt;=0.5,"OK","R26: ERROR")</f>
      </c>
      <c r="S59" s="180">
        <f>IF(ABS(S26-SUM(S27))&lt;=0.5,"OK","S26: ERROR")</f>
      </c>
      <c r="T59" s="180">
        <f>IF(ABS(T26-SUM(T27))&lt;=0.5,"OK","T26: ERROR")</f>
      </c>
      <c r="U59" s="180">
        <f>IF(ABS(U26-SUM(U27))&lt;=0.5,"OK","U26: ERROR")</f>
      </c>
      <c r="V59" s="180">
        <f>IF(ABS(V26-SUM(V27))&lt;=0.5,"OK","V26: ERROR")</f>
      </c>
      <c r="W59" s="180">
        <f>IF(ABS(W26-SUM(W27))&lt;=0.5,"OK","W26: ERROR")</f>
      </c>
      <c r="X59" s="180">
        <f>IF(ABS(X26-SUM(X27))&lt;=0.5,"OK","X26: ERROR")</f>
      </c>
      <c r="Y59" s="180">
        <f>IF(ABS(Y26-SUM(Y40,Y27))&lt;=0.5,"OK","Y26: ERROR")</f>
      </c>
      <c r="Z59" s="180">
        <f>IF(ABS(Z26-SUM(Z27))&lt;=0.5,"OK","Z26: ERROR")</f>
      </c>
      <c r="AA59" s="180">
        <f>IF(ABS(AA26-SUM(AA27))&lt;=0.5,"OK","AA26: ERROR")</f>
      </c>
      <c r="AB59" s="180">
        <f>IF(ABS(AB26-SUM(AB40,AB27))&lt;=0.5,"OK","AB26: ERROR")</f>
      </c>
      <c r="AF59" s="180">
        <f>IF('M253'!L22-SUM('M254'!L22)&gt;=-0.5,"OK","L22: WARNING")</f>
      </c>
      <c r="AG59" s="180">
        <f>IF('M253'!M22-SUM('M254'!M22)&gt;=-0.5,"OK","M22: WARNING")</f>
      </c>
      <c r="AH59" s="180">
        <f>IF('M253'!N22-SUM('M254'!N22)&gt;=-0.5,"OK","N22: WARNING")</f>
      </c>
      <c r="AM59" s="180">
        <f>IF('M253'!S22-SUM('M254'!S22)&gt;=-0.5,"OK","S22: WARNING")</f>
      </c>
      <c r="AV59" s="180">
        <f>IF('M253'!AB22-SUM('M254'!AB22)&gt;=-0.5,"OK","AB22: WARNING")</f>
      </c>
    </row>
    <row r="60" spans="1:37" s="108" customFormat="1" x14ac:dyDescent="0.25" ht="13.0" customHeight="true">
      <c r="K60" s="180">
        <f>IF(ABS(K27-SUM(K28,K29,K33))&lt;=0.5,"OK","K27: ERROR")</f>
      </c>
      <c r="L60" s="180">
        <f>IF(ABS(L27-SUM(L28,L29,L33))&lt;=0.5,"OK","L27: ERROR")</f>
      </c>
      <c r="O60" s="180">
        <f>IF(ABS(O27-SUM(O28,O29,O33))&lt;=0.5,"OK","O27: ERROR")</f>
      </c>
      <c r="P60" s="180">
        <f>IF(ABS(P27-SUM(P28,P29,P33))&lt;=0.5,"OK","P27: ERROR")</f>
      </c>
      <c r="Q60" s="180">
        <f>IF(ABS(Q27-SUM(Q28,Q29,Q33))&lt;=0.5,"OK","Q27: ERROR")</f>
      </c>
      <c r="R60" s="180">
        <f>IF(ABS(R27-SUM(R28,R29,R33))&lt;=0.5,"OK","R27: ERROR")</f>
      </c>
      <c r="S60" s="180">
        <f>IF(ABS(S27-SUM(S28,S29,S33))&lt;=0.5,"OK","S27: ERROR")</f>
      </c>
      <c r="T60" s="180">
        <f>IF(ABS(T27-SUM(T28,T29,T33))&lt;=0.5,"OK","T27: ERROR")</f>
      </c>
      <c r="U60" s="180">
        <f>IF(ABS(U27-SUM(U28,U29,U33))&lt;=0.5,"OK","U27: ERROR")</f>
      </c>
      <c r="V60" s="180">
        <f>IF(ABS(V27-SUM(V28,V29,V33))&lt;=0.5,"OK","V27: ERROR")</f>
      </c>
      <c r="W60" s="180">
        <f>IF(ABS(W27-SUM(W28,W29,W33))&lt;=0.5,"OK","W27: ERROR")</f>
      </c>
      <c r="X60" s="180">
        <f>IF(ABS(X27-SUM(X28,X29,X33))&lt;=0.5,"OK","X27: ERROR")</f>
      </c>
      <c r="Y60" s="180">
        <f>IF(ABS(Y27-SUM(Y28,Y29,Y33))&lt;=0.5,"OK","Y27: ERROR")</f>
      </c>
      <c r="Z60" s="180">
        <f>IF(ABS(Z27-SUM(Z28,Z29,Z33))&lt;=0.5,"OK","Z27: ERROR")</f>
      </c>
      <c r="AA60" s="180">
        <f>IF(ABS(AA27-SUM(AA28,AA29,AA33))&lt;=0.5,"OK","AA27: ERROR")</f>
      </c>
      <c r="AB60" s="180">
        <f>IF(ABS(AB27-SUM(AB28,AB29,AB33))&lt;=0.5,"OK","AB27: ERROR")</f>
      </c>
      <c r="AF60" s="180">
        <f>IF('M253'!L23-SUM('M254'!L23)&gt;=-0.5,"OK","L23: WARNING")</f>
      </c>
      <c r="AG60" s="180">
        <f>IF('M253'!M23-SUM('M254'!M23)&gt;=-0.5,"OK","M23: WARNING")</f>
      </c>
      <c r="AH60" s="180">
        <f>IF('M253'!N23-SUM('M254'!N23)&gt;=-0.5,"OK","N23: WARNING")</f>
      </c>
      <c r="AM60" s="180">
        <f>IF('M253'!S23-SUM('M254'!S23)&gt;=-0.5,"OK","S23: WARNING")</f>
      </c>
      <c r="AV60" s="180">
        <f>IF('M253'!AB23-SUM('M254'!AB23)&gt;=-0.5,"OK","AB23: WARNING")</f>
      </c>
    </row>
    <row r="61" spans="1:37" s="108" customFormat="1" x14ac:dyDescent="0.25" ht="13.0" customHeight="true">
      <c r="K61" s="180">
        <f>IF(K27-(K32+K39)&gt;=-0.5,"OK","K27: ERROR")</f>
      </c>
      <c r="L61" s="180">
        <f>IF(L27-(L32+L39)&gt;=-0.5,"OK","L27: ERROR")</f>
      </c>
      <c r="O61" s="180">
        <f>IF(O27-(O32+O39)&gt;=-0.5,"OK","O27: ERROR")</f>
      </c>
      <c r="P61" s="180">
        <f>IF(P27-(P32+P39)&gt;=-0.5,"OK","P27: ERROR")</f>
      </c>
      <c r="Q61" s="180">
        <f>IF(Q27-(Q32+Q39)&gt;=-0.5,"OK","Q27: ERROR")</f>
      </c>
      <c r="R61" s="180">
        <f>IF(R27-(R32+R39)&gt;=-0.5,"OK","R27: ERROR")</f>
      </c>
      <c r="S61" s="180">
        <f>IF(S27-(S32+S39)&gt;=-0.5,"OK","S27: ERROR")</f>
      </c>
      <c r="T61" s="180">
        <f>IF(T27-(T32+T39)&gt;=-0.5,"OK","T27: ERROR")</f>
      </c>
      <c r="U61" s="180">
        <f>IF(U27-(U32+U39)&gt;=-0.5,"OK","U27: ERROR")</f>
      </c>
      <c r="V61" s="180">
        <f>IF(V27-(V32+V39)&gt;=-0.5,"OK","V27: ERROR")</f>
      </c>
      <c r="W61" s="180">
        <f>IF(W27-(W32+W39)&gt;=-0.5,"OK","W27: ERROR")</f>
      </c>
      <c r="X61" s="180">
        <f>IF(X27-(X32+X39)&gt;=-0.5,"OK","X27: ERROR")</f>
      </c>
      <c r="Y61" s="180">
        <f>IF(Y27-(Y32+Y39)&gt;=-0.5,"OK","Y27: ERROR")</f>
      </c>
      <c r="Z61" s="180">
        <f>IF(Z27-(Z32+Z39)&gt;=-0.5,"OK","Z27: ERROR")</f>
      </c>
      <c r="AA61" s="180">
        <f>IF(AA27-(AA32+AA39)&gt;=-0.5,"OK","AA27: ERROR")</f>
      </c>
      <c r="AB61" s="180">
        <f>IF(AB27-(AB32+AB39)&gt;=-0.5,"OK","AB27: ERROR")</f>
      </c>
      <c r="AF61" s="180">
        <f>IF('M253'!L24-SUM('M254'!L24)&gt;=-0.5,"OK","L24: WARNING")</f>
      </c>
      <c r="AG61" s="180">
        <f>IF('M253'!M24-SUM('M254'!M24)&gt;=-0.5,"OK","M24: WARNING")</f>
      </c>
      <c r="AH61" s="180">
        <f>IF('M253'!N24-SUM('M254'!N24)&gt;=-0.5,"OK","N24: WARNING")</f>
      </c>
      <c r="AM61" s="180">
        <f>IF('M253'!S24-SUM('M254'!S24)&gt;=-0.5,"OK","S24: WARNING")</f>
      </c>
      <c r="AV61" s="180">
        <f>IF('M253'!AB24-SUM('M254'!AB24)&gt;=-0.5,"OK","AB24: WARNING")</f>
      </c>
    </row>
    <row r="62" spans="1:37" s="108" customFormat="1" x14ac:dyDescent="0.25" ht="13.0" customHeight="true">
      <c r="K62" s="180">
        <f>IF(K27-K39&gt;=-0.5,"OK","K27: ERROR")</f>
      </c>
      <c r="L62" s="180">
        <f>IF(L27-L39&gt;=-0.5,"OK","L27: ERROR")</f>
      </c>
      <c r="O62" s="180">
        <f>IF(O27-O39&gt;=-0.5,"OK","O27: ERROR")</f>
      </c>
      <c r="P62" s="180">
        <f>IF(P27-P39&gt;=-0.5,"OK","P27: ERROR")</f>
      </c>
      <c r="Q62" s="180">
        <f>IF(Q27-Q39&gt;=-0.5,"OK","Q27: ERROR")</f>
      </c>
      <c r="R62" s="180">
        <f>IF(R27-R39&gt;=-0.5,"OK","R27: ERROR")</f>
      </c>
      <c r="S62" s="180">
        <f>IF(S27-S39&gt;=-0.5,"OK","S27: ERROR")</f>
      </c>
      <c r="T62" s="180">
        <f>IF(T27-T39&gt;=-0.5,"OK","T27: ERROR")</f>
      </c>
      <c r="U62" s="180">
        <f>IF(U27-U39&gt;=-0.5,"OK","U27: ERROR")</f>
      </c>
      <c r="V62" s="180">
        <f>IF(V27-V39&gt;=-0.5,"OK","V27: ERROR")</f>
      </c>
      <c r="W62" s="180">
        <f>IF(W27-W39&gt;=-0.5,"OK","W27: ERROR")</f>
      </c>
      <c r="X62" s="180">
        <f>IF(X27-X39&gt;=-0.5,"OK","X27: ERROR")</f>
      </c>
      <c r="Y62" s="180">
        <f>IF(Y27-Y39&gt;=-0.5,"OK","Y27: ERROR")</f>
      </c>
      <c r="Z62" s="180">
        <f>IF(Z27-Z39&gt;=-0.5,"OK","Z27: ERROR")</f>
      </c>
      <c r="AA62" s="180">
        <f>IF(AA27-AA39&gt;=-0.5,"OK","AA27: ERROR")</f>
      </c>
      <c r="AB62" s="180">
        <f>IF(AB27-AB39&gt;=-0.5,"OK","AB27: ERROR")</f>
      </c>
      <c r="AE62" s="180">
        <f>IF('M253'!K25-SUM('M254'!K25)&gt;=-0.5,"OK","K25: WARNING")</f>
      </c>
      <c r="AF62" s="180">
        <f>IF('M253'!L25-SUM('M254'!L25)&gt;=-0.5,"OK","L25: WARNING")</f>
      </c>
      <c r="AG62" s="180">
        <f>IF('M253'!M25-SUM('M254'!M25)&gt;=-0.5,"OK","M25: WARNING")</f>
      </c>
      <c r="AH62" s="180">
        <f>IF('M253'!N25-SUM('M254'!N25)&gt;=-0.5,"OK","N25: WARNING")</f>
      </c>
      <c r="AI62" s="180">
        <f>IF('M253'!O25-SUM('M254'!O25)&gt;=-0.5,"OK","O25: WARNING")</f>
      </c>
      <c r="AJ62" s="180">
        <f>IF('M253'!P25-SUM('M254'!P25)&gt;=-0.5,"OK","P25: WARNING")</f>
      </c>
      <c r="AK62" s="180">
        <f>IF('M253'!Q25-SUM('M254'!Q25)&gt;=-0.5,"OK","Q25: WARNING")</f>
      </c>
      <c r="AL62" s="180">
        <f>IF('M253'!R25-SUM('M254'!R25)&gt;=-0.5,"OK","R25: WARNING")</f>
      </c>
      <c r="AM62" s="180">
        <f>IF('M253'!S25-SUM('M254'!S25)&gt;=-0.5,"OK","S25: WARNING")</f>
      </c>
      <c r="AN62" s="180">
        <f>IF('M253'!T25-SUM('M254'!T25)&gt;=-0.5,"OK","T25: WARNING")</f>
      </c>
      <c r="AO62" s="180">
        <f>IF('M253'!U25-SUM('M254'!U25)&gt;=-0.5,"OK","U25: WARNING")</f>
      </c>
      <c r="AP62" s="180">
        <f>IF('M253'!V25-SUM('M254'!V25)&gt;=-0.5,"OK","V25: WARNING")</f>
      </c>
      <c r="AQ62" s="180">
        <f>IF('M253'!W25-SUM('M254'!W25)&gt;=-0.5,"OK","W25: WARNING")</f>
      </c>
      <c r="AR62" s="180">
        <f>IF('M253'!X25-SUM('M254'!X25)&gt;=-0.5,"OK","X25: WARNING")</f>
      </c>
      <c r="AS62" s="180">
        <f>IF('M253'!Y25-SUM('M254'!Y25)&gt;=-0.5,"OK","Y25: WARNING")</f>
      </c>
      <c r="AT62" s="180">
        <f>IF('M253'!Z25-SUM('M254'!Z25)&gt;=-0.5,"OK","Z25: WARNING")</f>
      </c>
      <c r="AU62" s="180">
        <f>IF('M253'!AA25-SUM('M254'!AA25)&gt;=-0.5,"OK","AA25: WARNING")</f>
      </c>
      <c r="AV62" s="180">
        <f>IF('M253'!AB25-SUM('M254'!AB25)&gt;=-0.5,"OK","AB25: WARNING")</f>
      </c>
    </row>
    <row r="63" spans="1:37" s="108" customFormat="1" x14ac:dyDescent="0.25" ht="13.0" customHeight="true">
      <c r="K63" s="180">
        <f>IF(ABS(K29-SUM(K31,K30))&lt;=0.5,"OK","K29: ERROR")</f>
      </c>
      <c r="L63" s="180">
        <f>IF(ABS(L29-SUM(L31,L30))&lt;=0.5,"OK","L29: ERROR")</f>
      </c>
      <c r="O63" s="180">
        <f>IF(ABS(O29-SUM(O31,O30))&lt;=0.5,"OK","O29: ERROR")</f>
      </c>
      <c r="P63" s="180">
        <f>IF(ABS(P29-SUM(P31,P30))&lt;=0.5,"OK","P29: ERROR")</f>
      </c>
      <c r="Q63" s="180">
        <f>IF(ABS(Q29-SUM(Q31,Q30))&lt;=0.5,"OK","Q29: ERROR")</f>
      </c>
      <c r="R63" s="180">
        <f>IF(ABS(R29-SUM(R31,R30))&lt;=0.5,"OK","R29: ERROR")</f>
      </c>
      <c r="S63" s="180">
        <f>IF(ABS(S29-SUM(S31,S30))&lt;=0.5,"OK","S29: ERROR")</f>
      </c>
      <c r="T63" s="180">
        <f>IF(ABS(T29-SUM(T31,T30))&lt;=0.5,"OK","T29: ERROR")</f>
      </c>
      <c r="U63" s="180">
        <f>IF(ABS(U29-SUM(U31,U30))&lt;=0.5,"OK","U29: ERROR")</f>
      </c>
      <c r="V63" s="180">
        <f>IF(ABS(V29-SUM(V31,V30))&lt;=0.5,"OK","V29: ERROR")</f>
      </c>
      <c r="W63" s="180">
        <f>IF(ABS(W29-SUM(W31,W30))&lt;=0.5,"OK","W29: ERROR")</f>
      </c>
      <c r="X63" s="180">
        <f>IF(ABS(X29-SUM(X31,X30))&lt;=0.5,"OK","X29: ERROR")</f>
      </c>
      <c r="Y63" s="180">
        <f>IF(ABS(Y29-SUM(Y31,Y30))&lt;=0.5,"OK","Y29: ERROR")</f>
      </c>
      <c r="Z63" s="180">
        <f>IF(ABS(Z29-SUM(Z31,Z30))&lt;=0.5,"OK","Z29: ERROR")</f>
      </c>
      <c r="AA63" s="180">
        <f>IF(ABS(AA29-SUM(AA31,AA30))&lt;=0.5,"OK","AA29: ERROR")</f>
      </c>
      <c r="AB63" s="180">
        <f>IF(ABS(AB29-SUM(AB31,AB30))&lt;=0.5,"OK","AB29: ERROR")</f>
      </c>
      <c r="AE63" s="180">
        <f>IF('M253'!K26-SUM('M254'!K26)&gt;=-0.5,"OK","K26: WARNING")</f>
      </c>
      <c r="AF63" s="180">
        <f>IF('M253'!L26-SUM('M254'!L26)&gt;=-0.5,"OK","L26: WARNING")</f>
      </c>
      <c r="AI63" s="180">
        <f>IF('M253'!O26-SUM('M254'!O26)&gt;=-0.5,"OK","O26: WARNING")</f>
      </c>
      <c r="AJ63" s="180">
        <f>IF('M253'!P26-SUM('M254'!P26)&gt;=-0.5,"OK","P26: WARNING")</f>
      </c>
      <c r="AK63" s="180">
        <f>IF('M253'!Q26-SUM('M254'!Q26)&gt;=-0.5,"OK","Q26: WARNING")</f>
      </c>
      <c r="AL63" s="180">
        <f>IF('M253'!R26-SUM('M254'!R26)&gt;=-0.5,"OK","R26: WARNING")</f>
      </c>
      <c r="AM63" s="180">
        <f>IF('M253'!S26-SUM('M254'!S26)&gt;=-0.5,"OK","S26: WARNING")</f>
      </c>
      <c r="AN63" s="180">
        <f>IF('M253'!T26-SUM('M254'!T26)&gt;=-0.5,"OK","T26: WARNING")</f>
      </c>
      <c r="AO63" s="180">
        <f>IF('M253'!U26-SUM('M254'!U26)&gt;=-0.5,"OK","U26: WARNING")</f>
      </c>
      <c r="AP63" s="180">
        <f>IF('M253'!V26-SUM('M254'!V26)&gt;=-0.5,"OK","V26: WARNING")</f>
      </c>
      <c r="AQ63" s="180">
        <f>IF('M253'!W26-SUM('M254'!W26)&gt;=-0.5,"OK","W26: WARNING")</f>
      </c>
      <c r="AR63" s="180">
        <f>IF('M253'!X26-SUM('M254'!X26)&gt;=-0.5,"OK","X26: WARNING")</f>
      </c>
      <c r="AS63" s="180">
        <f>IF('M253'!Y26-SUM('M254'!Y26)&gt;=-0.5,"OK","Y26: WARNING")</f>
      </c>
      <c r="AT63" s="180">
        <f>IF('M253'!Z26-SUM('M254'!Z26)&gt;=-0.5,"OK","Z26: WARNING")</f>
      </c>
      <c r="AU63" s="180">
        <f>IF('M253'!AA26-SUM('M254'!AA26)&gt;=-0.5,"OK","AA26: WARNING")</f>
      </c>
      <c r="AV63" s="180">
        <f>IF('M253'!AB26-SUM('M254'!AB26)&gt;=-0.5,"OK","AB26: WARNING")</f>
      </c>
    </row>
    <row r="64" spans="1:37" s="108" customFormat="1" x14ac:dyDescent="0.25" ht="13.0" customHeight="true">
      <c r="K64" s="180">
        <f>IF(K31-K32&gt;=-0.5,"OK","K31: ERROR")</f>
      </c>
      <c r="L64" s="180">
        <f>IF(L31-L32&gt;=-0.5,"OK","L31: ERROR")</f>
      </c>
      <c r="O64" s="180">
        <f>IF(O31-O32&gt;=-0.5,"OK","O31: ERROR")</f>
      </c>
      <c r="P64" s="180">
        <f>IF(P31-P32&gt;=-0.5,"OK","P31: ERROR")</f>
      </c>
      <c r="Q64" s="180">
        <f>IF(Q31-Q32&gt;=-0.5,"OK","Q31: ERROR")</f>
      </c>
      <c r="R64" s="180">
        <f>IF(R31-R32&gt;=-0.5,"OK","R31: ERROR")</f>
      </c>
      <c r="S64" s="180">
        <f>IF(S31-S32&gt;=-0.5,"OK","S31: ERROR")</f>
      </c>
      <c r="T64" s="180">
        <f>IF(T31-T32&gt;=-0.5,"OK","T31: ERROR")</f>
      </c>
      <c r="U64" s="180">
        <f>IF(U31-U32&gt;=-0.5,"OK","U31: ERROR")</f>
      </c>
      <c r="V64" s="180">
        <f>IF(V31-V32&gt;=-0.5,"OK","V31: ERROR")</f>
      </c>
      <c r="W64" s="180">
        <f>IF(W31-W32&gt;=-0.5,"OK","W31: ERROR")</f>
      </c>
      <c r="X64" s="180">
        <f>IF(X31-X32&gt;=-0.5,"OK","X31: ERROR")</f>
      </c>
      <c r="Y64" s="180">
        <f>IF(Y31-Y32&gt;=-0.5,"OK","Y31: ERROR")</f>
      </c>
      <c r="Z64" s="180">
        <f>IF(Z31-Z32&gt;=-0.5,"OK","Z31: ERROR")</f>
      </c>
      <c r="AA64" s="180">
        <f>IF(AA31-AA32&gt;=-0.5,"OK","AA31: ERROR")</f>
      </c>
      <c r="AB64" s="180">
        <f>IF(AB31-AB32&gt;=-0.5,"OK","AB31: ERROR")</f>
      </c>
      <c r="AE64" s="180">
        <f>IF('M253'!K27-SUM('M254'!K27)&gt;=-0.5,"OK","K27: WARNING")</f>
      </c>
      <c r="AF64" s="180">
        <f>IF('M253'!L27-SUM('M254'!L27)&gt;=-0.5,"OK","L27: WARNING")</f>
      </c>
      <c r="AI64" s="180">
        <f>IF('M253'!O27-SUM('M254'!O27)&gt;=-0.5,"OK","O27: WARNING")</f>
      </c>
      <c r="AJ64" s="180">
        <f>IF('M253'!P27-SUM('M254'!P27)&gt;=-0.5,"OK","P27: WARNING")</f>
      </c>
      <c r="AK64" s="180">
        <f>IF('M253'!Q27-SUM('M254'!Q27)&gt;=-0.5,"OK","Q27: WARNING")</f>
      </c>
      <c r="AL64" s="180">
        <f>IF('M253'!R27-SUM('M254'!R27)&gt;=-0.5,"OK","R27: WARNING")</f>
      </c>
      <c r="AM64" s="180">
        <f>IF('M253'!S27-SUM('M254'!S27)&gt;=-0.5,"OK","S27: WARNING")</f>
      </c>
      <c r="AN64" s="180">
        <f>IF('M253'!T27-SUM('M254'!T27)&gt;=-0.5,"OK","T27: WARNING")</f>
      </c>
      <c r="AO64" s="180">
        <f>IF('M253'!U27-SUM('M254'!U27)&gt;=-0.5,"OK","U27: WARNING")</f>
      </c>
      <c r="AP64" s="180">
        <f>IF('M253'!V27-SUM('M254'!V27)&gt;=-0.5,"OK","V27: WARNING")</f>
      </c>
      <c r="AQ64" s="180">
        <f>IF('M253'!W27-SUM('M254'!W27)&gt;=-0.5,"OK","W27: WARNING")</f>
      </c>
      <c r="AR64" s="180">
        <f>IF('M253'!X27-SUM('M254'!X27)&gt;=-0.5,"OK","X27: WARNING")</f>
      </c>
      <c r="AS64" s="180">
        <f>IF('M253'!Y27-SUM('M254'!Y27)&gt;=-0.5,"OK","Y27: WARNING")</f>
      </c>
      <c r="AT64" s="180">
        <f>IF('M253'!Z27-SUM('M254'!Z27)&gt;=-0.5,"OK","Z27: WARNING")</f>
      </c>
      <c r="AU64" s="180">
        <f>IF('M253'!AA27-SUM('M254'!AA27)&gt;=-0.5,"OK","AA27: WARNING")</f>
      </c>
      <c r="AV64" s="180">
        <f>IF('M253'!AB27-SUM('M254'!AB27)&gt;=-0.5,"OK","AB27: WARNING")</f>
      </c>
    </row>
    <row r="65" s="108" customFormat="1" ht="13.0" customHeight="true" x14ac:dyDescent="0.25">
      <c r="K65" s="180">
        <f>IF(ABS(K33-SUM(K34,K37,K35,K36,K38))&lt;=0.5,"OK","K33: ERROR")</f>
      </c>
      <c r="L65" s="180">
        <f>IF(ABS(L33-SUM(L34,L37,L35,L36,L38))&lt;=0.5,"OK","L33: ERROR")</f>
      </c>
      <c r="O65" s="180">
        <f>IF(ABS(O33-SUM(O34,O37,O35,O36,O38))&lt;=0.5,"OK","O33: ERROR")</f>
      </c>
      <c r="P65" s="180">
        <f>IF(ABS(P33-SUM(P34,P37,P35,P36,P38))&lt;=0.5,"OK","P33: ERROR")</f>
      </c>
      <c r="Q65" s="180">
        <f>IF(ABS(Q33-SUM(Q34,Q37,Q35,Q36,Q38))&lt;=0.5,"OK","Q33: ERROR")</f>
      </c>
      <c r="R65" s="180">
        <f>IF(ABS(R33-SUM(R34,R37,R35,R36,R38))&lt;=0.5,"OK","R33: ERROR")</f>
      </c>
      <c r="S65" s="180">
        <f>IF(ABS(S33-SUM(S34,S37,S35,S36,S38))&lt;=0.5,"OK","S33: ERROR")</f>
      </c>
      <c r="T65" s="180">
        <f>IF(ABS(T33-SUM(T34,T37,T35,T36,T38))&lt;=0.5,"OK","T33: ERROR")</f>
      </c>
      <c r="U65" s="180">
        <f>IF(ABS(U33-SUM(U34,U37,U35,U36,U38))&lt;=0.5,"OK","U33: ERROR")</f>
      </c>
      <c r="V65" s="180">
        <f>IF(ABS(V33-SUM(V34,V37,V35,V36,V38))&lt;=0.5,"OK","V33: ERROR")</f>
      </c>
      <c r="W65" s="180">
        <f>IF(ABS(W33-SUM(W34,W37,W35,W36,W38))&lt;=0.5,"OK","W33: ERROR")</f>
      </c>
      <c r="X65" s="180">
        <f>IF(ABS(X33-SUM(X34,X37,X35,X36,X38))&lt;=0.5,"OK","X33: ERROR")</f>
      </c>
      <c r="Y65" s="180">
        <f>IF(ABS(Y33-SUM(Y34,Y37,Y35,Y36,Y38))&lt;=0.5,"OK","Y33: ERROR")</f>
      </c>
      <c r="Z65" s="180">
        <f>IF(ABS(Z33-SUM(Z34,Z37,Z35,Z36,Z38))&lt;=0.5,"OK","Z33: ERROR")</f>
      </c>
      <c r="AA65" s="180">
        <f>IF(ABS(AA33-SUM(AA34,AA37,AA35,AA36,AA38))&lt;=0.5,"OK","AA33: ERROR")</f>
      </c>
      <c r="AB65" s="180">
        <f>IF(ABS(AB33-SUM(AB34,AB37,AB35,AB36,AB38))&lt;=0.5,"OK","AB33: ERROR")</f>
      </c>
      <c r="AE65" s="180">
        <f>IF('M253'!K28-SUM('M254'!K28)&gt;=-0.5,"OK","K28: WARNING")</f>
      </c>
      <c r="AF65" s="180">
        <f>IF('M253'!L28-SUM('M254'!L28)&gt;=-0.5,"OK","L28: WARNING")</f>
      </c>
      <c r="AI65" s="180">
        <f>IF('M253'!O28-SUM('M254'!O28)&gt;=-0.5,"OK","O28: WARNING")</f>
      </c>
      <c r="AJ65" s="180">
        <f>IF('M253'!P28-SUM('M254'!P28)&gt;=-0.5,"OK","P28: WARNING")</f>
      </c>
      <c r="AK65" s="180">
        <f>IF('M253'!Q28-SUM('M254'!Q28)&gt;=-0.5,"OK","Q28: WARNING")</f>
      </c>
      <c r="AL65" s="180">
        <f>IF('M253'!R28-SUM('M254'!R28)&gt;=-0.5,"OK","R28: WARNING")</f>
      </c>
      <c r="AM65" s="180">
        <f>IF('M253'!S28-SUM('M254'!S28)&gt;=-0.5,"OK","S28: WARNING")</f>
      </c>
      <c r="AN65" s="180">
        <f>IF('M253'!T28-SUM('M254'!T28)&gt;=-0.5,"OK","T28: WARNING")</f>
      </c>
      <c r="AO65" s="180">
        <f>IF('M253'!U28-SUM('M254'!U28)&gt;=-0.5,"OK","U28: WARNING")</f>
      </c>
      <c r="AP65" s="180">
        <f>IF('M253'!V28-SUM('M254'!V28)&gt;=-0.5,"OK","V28: WARNING")</f>
      </c>
      <c r="AQ65" s="180">
        <f>IF('M253'!W28-SUM('M254'!W28)&gt;=-0.5,"OK","W28: WARNING")</f>
      </c>
      <c r="AR65" s="180">
        <f>IF('M253'!X28-SUM('M254'!X28)&gt;=-0.5,"OK","X28: WARNING")</f>
      </c>
      <c r="AS65" s="180">
        <f>IF('M253'!Y28-SUM('M254'!Y28)&gt;=-0.5,"OK","Y28: WARNING")</f>
      </c>
      <c r="AT65" s="180">
        <f>IF('M253'!Z28-SUM('M254'!Z28)&gt;=-0.5,"OK","Z28: WARNING")</f>
      </c>
      <c r="AU65" s="180">
        <f>IF('M253'!AA28-SUM('M254'!AA28)&gt;=-0.5,"OK","AA28: WARNING")</f>
      </c>
      <c r="AV65" s="180">
        <f>IF('M253'!AB28-SUM('M254'!AB28)&gt;=-0.5,"OK","AB28: WARNING")</f>
      </c>
    </row>
    <row r="66" s="108" customFormat="1" x14ac:dyDescent="0.25" ht="13.0" customHeight="true">
      <c r="Y66" s="180">
        <f>IF(ABS(Y40-SUM(Y41,Y42))&lt;=0.5,"OK","Y40: ERROR")</f>
      </c>
      <c r="AB66" s="180">
        <f>IF(ABS(AB40-SUM(AB41,AB42))&lt;=0.5,"OK","AB40: ERROR")</f>
      </c>
      <c r="AE66" s="180">
        <f>IF('M253'!K29-SUM('M254'!K29)&gt;=-0.5,"OK","K29: WARNING")</f>
      </c>
      <c r="AF66" s="180">
        <f>IF('M253'!L29-SUM('M254'!L29)&gt;=-0.5,"OK","L29: WARNING")</f>
      </c>
      <c r="AI66" s="180">
        <f>IF('M253'!O29-SUM('M254'!O29)&gt;=-0.5,"OK","O29: WARNING")</f>
      </c>
      <c r="AJ66" s="180">
        <f>IF('M253'!P29-SUM('M254'!P29)&gt;=-0.5,"OK","P29: WARNING")</f>
      </c>
      <c r="AK66" s="180">
        <f>IF('M253'!Q29-SUM('M254'!Q29)&gt;=-0.5,"OK","Q29: WARNING")</f>
      </c>
      <c r="AL66" s="180">
        <f>IF('M253'!R29-SUM('M254'!R29)&gt;=-0.5,"OK","R29: WARNING")</f>
      </c>
      <c r="AM66" s="180">
        <f>IF('M253'!S29-SUM('M254'!S29)&gt;=-0.5,"OK","S29: WARNING")</f>
      </c>
      <c r="AN66" s="180">
        <f>IF('M253'!T29-SUM('M254'!T29)&gt;=-0.5,"OK","T29: WARNING")</f>
      </c>
      <c r="AO66" s="180">
        <f>IF('M253'!U29-SUM('M254'!U29)&gt;=-0.5,"OK","U29: WARNING")</f>
      </c>
      <c r="AP66" s="180">
        <f>IF('M253'!V29-SUM('M254'!V29)&gt;=-0.5,"OK","V29: WARNING")</f>
      </c>
      <c r="AQ66" s="180">
        <f>IF('M253'!W29-SUM('M254'!W29)&gt;=-0.5,"OK","W29: WARNING")</f>
      </c>
      <c r="AR66" s="180">
        <f>IF('M253'!X29-SUM('M254'!X29)&gt;=-0.5,"OK","X29: WARNING")</f>
      </c>
      <c r="AS66" s="180">
        <f>IF('M253'!Y29-SUM('M254'!Y29)&gt;=-0.5,"OK","Y29: WARNING")</f>
      </c>
      <c r="AT66" s="180">
        <f>IF('M253'!Z29-SUM('M254'!Z29)&gt;=-0.5,"OK","Z29: WARNING")</f>
      </c>
      <c r="AU66" s="180">
        <f>IF('M253'!AA29-SUM('M254'!AA29)&gt;=-0.5,"OK","AA29: WARNING")</f>
      </c>
      <c r="AV66" s="180">
        <f>IF('M253'!AB29-SUM('M254'!AB29)&gt;=-0.5,"OK","AB29: WARNING")</f>
      </c>
    </row>
    <row r="67" s="108" customFormat="1" x14ac:dyDescent="0.25" ht="13.0" customHeight="true">
      <c r="L67" s="180">
        <f>IF(ABS(L47-SUM(L51,L50))&lt;=0.5,"OK","L47: ERROR")</f>
      </c>
      <c r="N67" s="180">
        <f>IF(ABS(N47-SUM(N51,N50))&lt;=0.5,"OK","N47: ERROR")</f>
      </c>
      <c r="AA67" s="180">
        <f>IF(ABS(AA47-SUM(AA49,AA48))&lt;=0.5,"OK","AA47: ERROR")</f>
      </c>
      <c r="AB67" s="180">
        <f>IF(ABS(AB47-SUM(AB51,AB50,AB49,AB48))&lt;=0.5,"OK","AB47: ERROR")</f>
      </c>
      <c r="AE67" s="180">
        <f>IF('M253'!K30-SUM('M254'!K30)&gt;=-0.5,"OK","K30: WARNING")</f>
      </c>
      <c r="AF67" s="180">
        <f>IF('M253'!L30-SUM('M254'!L30)&gt;=-0.5,"OK","L30: WARNING")</f>
      </c>
      <c r="AI67" s="180">
        <f>IF('M253'!O30-SUM('M254'!O30)&gt;=-0.5,"OK","O30: WARNING")</f>
      </c>
      <c r="AJ67" s="180">
        <f>IF('M253'!P30-SUM('M254'!P30)&gt;=-0.5,"OK","P30: WARNING")</f>
      </c>
      <c r="AK67" s="180">
        <f>IF('M253'!Q30-SUM('M254'!Q30)&gt;=-0.5,"OK","Q30: WARNING")</f>
      </c>
      <c r="AL67" s="180">
        <f>IF('M253'!R30-SUM('M254'!R30)&gt;=-0.5,"OK","R30: WARNING")</f>
      </c>
      <c r="AM67" s="180">
        <f>IF('M253'!S30-SUM('M254'!S30)&gt;=-0.5,"OK","S30: WARNING")</f>
      </c>
      <c r="AN67" s="180">
        <f>IF('M253'!T30-SUM('M254'!T30)&gt;=-0.5,"OK","T30: WARNING")</f>
      </c>
      <c r="AO67" s="180">
        <f>IF('M253'!U30-SUM('M254'!U30)&gt;=-0.5,"OK","U30: WARNING")</f>
      </c>
      <c r="AP67" s="180">
        <f>IF('M253'!V30-SUM('M254'!V30)&gt;=-0.5,"OK","V30: WARNING")</f>
      </c>
      <c r="AQ67" s="180">
        <f>IF('M253'!W30-SUM('M254'!W30)&gt;=-0.5,"OK","W30: WARNING")</f>
      </c>
      <c r="AR67" s="180">
        <f>IF('M253'!X30-SUM('M254'!X30)&gt;=-0.5,"OK","X30: WARNING")</f>
      </c>
      <c r="AS67" s="180">
        <f>IF('M253'!Y30-SUM('M254'!Y30)&gt;=-0.5,"OK","Y30: WARNING")</f>
      </c>
      <c r="AT67" s="180">
        <f>IF('M253'!Z30-SUM('M254'!Z30)&gt;=-0.5,"OK","Z30: WARNING")</f>
      </c>
      <c r="AU67" s="180">
        <f>IF('M253'!AA30-SUM('M254'!AA30)&gt;=-0.5,"OK","AA30: WARNING")</f>
      </c>
      <c r="AV67" s="180">
        <f>IF('M253'!AB30-SUM('M254'!AB30)&gt;=-0.5,"OK","AB30: WARNING")</f>
      </c>
    </row>
    <row r="68" s="108" customFormat="1" x14ac:dyDescent="0.25" ht="13.0" customHeight="true">
      <c r="K68" s="180">
        <f>IF(K52-K53&gt;=-0.5,"OK","K52: ERROR")</f>
      </c>
      <c r="L68" s="180">
        <f>IF(L52-L53&gt;=-0.5,"OK","L52: ERROR")</f>
      </c>
      <c r="M68" s="180">
        <f>IF(M52-M53&gt;=-0.5,"OK","M52: ERROR")</f>
      </c>
      <c r="N68" s="180">
        <f>IF(N52-N53&gt;=-0.5,"OK","N52: ERROR")</f>
      </c>
      <c r="O68" s="180">
        <f>IF(O52-O53&gt;=-0.5,"OK","O52: ERROR")</f>
      </c>
      <c r="P68" s="180">
        <f>IF(P52-P53&gt;=-0.5,"OK","P52: ERROR")</f>
      </c>
      <c r="Q68" s="180">
        <f>IF(Q52-Q53&gt;=-0.5,"OK","Q52: ERROR")</f>
      </c>
      <c r="R68" s="180">
        <f>IF(R52-R53&gt;=-0.5,"OK","R52: ERROR")</f>
      </c>
      <c r="S68" s="180">
        <f>IF(S52-S53&gt;=-0.5,"OK","S52: ERROR")</f>
      </c>
      <c r="T68" s="180">
        <f>IF(T52-T53&gt;=-0.5,"OK","T52: ERROR")</f>
      </c>
      <c r="U68" s="180">
        <f>IF(U52-U53&gt;=-0.5,"OK","U52: ERROR")</f>
      </c>
      <c r="V68" s="180">
        <f>IF(V52-V53&gt;=-0.5,"OK","V52: ERROR")</f>
      </c>
      <c r="W68" s="180">
        <f>IF(W52-W53&gt;=-0.5,"OK","W52: ERROR")</f>
      </c>
      <c r="X68" s="180">
        <f>IF(X52-X53&gt;=-0.5,"OK","X52: ERROR")</f>
      </c>
      <c r="Y68" s="180">
        <f>IF(Y52-Y53&gt;=-0.5,"OK","Y52: ERROR")</f>
      </c>
      <c r="Z68" s="180">
        <f>IF(Z52-Z53&gt;=-0.5,"OK","Z52: ERROR")</f>
      </c>
      <c r="AA68" s="180">
        <f>IF(AA52-AA53&gt;=-0.5,"OK","AA52: ERROR")</f>
      </c>
      <c r="AB68" s="180">
        <f>IF(AB52-AB53&gt;=-0.5,"OK","AB52: ERROR")</f>
      </c>
      <c r="AE68" s="180">
        <f>IF('M253'!K31-SUM('M254'!K31)&gt;=-0.5,"OK","K31: WARNING")</f>
      </c>
      <c r="AF68" s="180">
        <f>IF('M253'!L31-SUM('M254'!L31)&gt;=-0.5,"OK","L31: WARNING")</f>
      </c>
      <c r="AI68" s="180">
        <f>IF('M253'!O31-SUM('M254'!O31)&gt;=-0.5,"OK","O31: WARNING")</f>
      </c>
      <c r="AJ68" s="180">
        <f>IF('M253'!P31-SUM('M254'!P31)&gt;=-0.5,"OK","P31: WARNING")</f>
      </c>
      <c r="AK68" s="180">
        <f>IF('M253'!Q31-SUM('M254'!Q31)&gt;=-0.5,"OK","Q31: WARNING")</f>
      </c>
      <c r="AL68" s="180">
        <f>IF('M253'!R31-SUM('M254'!R31)&gt;=-0.5,"OK","R31: WARNING")</f>
      </c>
      <c r="AM68" s="180">
        <f>IF('M253'!S31-SUM('M254'!S31)&gt;=-0.5,"OK","S31: WARNING")</f>
      </c>
      <c r="AN68" s="180">
        <f>IF('M253'!T31-SUM('M254'!T31)&gt;=-0.5,"OK","T31: WARNING")</f>
      </c>
      <c r="AO68" s="180">
        <f>IF('M253'!U31-SUM('M254'!U31)&gt;=-0.5,"OK","U31: WARNING")</f>
      </c>
      <c r="AP68" s="180">
        <f>IF('M253'!V31-SUM('M254'!V31)&gt;=-0.5,"OK","V31: WARNING")</f>
      </c>
      <c r="AQ68" s="180">
        <f>IF('M253'!W31-SUM('M254'!W31)&gt;=-0.5,"OK","W31: WARNING")</f>
      </c>
      <c r="AR68" s="180">
        <f>IF('M253'!X31-SUM('M254'!X31)&gt;=-0.5,"OK","X31: WARNING")</f>
      </c>
      <c r="AS68" s="180">
        <f>IF('M253'!Y31-SUM('M254'!Y31)&gt;=-0.5,"OK","Y31: WARNING")</f>
      </c>
      <c r="AT68" s="180">
        <f>IF('M253'!Z31-SUM('M254'!Z31)&gt;=-0.5,"OK","Z31: WARNING")</f>
      </c>
      <c r="AU68" s="180">
        <f>IF('M253'!AA31-SUM('M254'!AA31)&gt;=-0.5,"OK","AA31: WARNING")</f>
      </c>
      <c r="AV68" s="180">
        <f>IF('M253'!AB31-SUM('M254'!AB31)&gt;=-0.5,"OK","AB31: WARNING")</f>
      </c>
    </row>
    <row r="69" s="108" customFormat="1" x14ac:dyDescent="0.25" ht="13.0" customHeight="true">
      <c r="K69" s="180">
        <f>IF(ABS(K54-SUM(K52,K45,K43,K46,K26,K44,K25))&lt;=0.5,"OK","K54: ERROR")</f>
      </c>
      <c r="L69" s="180">
        <f>IF(ABS(L54-SUM(L47,L52,L45,L43,L46,L21,L26,L44,L25))&lt;=0.5,"OK","L54: ERROR")</f>
      </c>
      <c r="M69" s="180">
        <f>IF(ABS(M54-SUM(M52,M45,M43,M46,M21,M44,M25))&lt;=0.5,"OK","M54: ERROR")</f>
      </c>
      <c r="N69" s="180">
        <f>IF(ABS(N54-SUM(N47,N52,N45,N43,N46,N21,N44,N25))&lt;=0.5,"OK","N54: ERROR")</f>
      </c>
      <c r="O69" s="180">
        <f>IF(ABS(O54-SUM(O52,O45,O43,O46,O26,O44,O25))&lt;=0.5,"OK","O54: ERROR")</f>
      </c>
      <c r="P69" s="180">
        <f>IF(ABS(P54-SUM(P52,P45,P43,P46,P26,P44,P25))&lt;=0.5,"OK","P54: ERROR")</f>
      </c>
      <c r="Q69" s="180">
        <f>IF(ABS(Q54-SUM(Q52,Q45,Q43,Q46,Q26,Q44,Q25))&lt;=0.5,"OK","Q54: ERROR")</f>
      </c>
      <c r="R69" s="180">
        <f>IF(ABS(R54-SUM(R52,R45,R43,R46,R26,R44,R25))&lt;=0.5,"OK","R54: ERROR")</f>
      </c>
      <c r="S69" s="180">
        <f>IF(ABS(S54-SUM(S52,S45,S43,S46,S21,S26,S44,S25))&lt;=0.5,"OK","S54: ERROR")</f>
      </c>
      <c r="T69" s="180">
        <f>IF(ABS(T54-SUM(T52,T45,T43,T46,T26,T44,T25))&lt;=0.5,"OK","T54: ERROR")</f>
      </c>
      <c r="U69" s="180">
        <f>IF(ABS(U54-SUM(U52,U45,U43,U46,U26,U44,U25))&lt;=0.5,"OK","U54: ERROR")</f>
      </c>
      <c r="V69" s="180">
        <f>IF(ABS(V54-SUM(V52,V45,V43,V46,V26,V44,V25))&lt;=0.5,"OK","V54: ERROR")</f>
      </c>
      <c r="W69" s="180">
        <f>IF(ABS(W54-SUM(W52,W45,W43,W46,W26,W44,W25))&lt;=0.5,"OK","W54: ERROR")</f>
      </c>
      <c r="X69" s="180">
        <f>IF(ABS(X54-SUM(X52,X45,X43,X46,X26,X44,X25))&lt;=0.5,"OK","X54: ERROR")</f>
      </c>
      <c r="Y69" s="180">
        <f>IF(ABS(Y54-SUM(Y52,Y45,Y43,Y46,Y26,Y44,Y25))&lt;=0.5,"OK","Y54: ERROR")</f>
      </c>
      <c r="Z69" s="180">
        <f>IF(ABS(Z54-SUM(Z52,Z45,Z43,Z46,Z26,Z44,Z25))&lt;=0.5,"OK","Z54: ERROR")</f>
      </c>
      <c r="AA69" s="180">
        <f>IF(ABS(AA54-SUM(AA47,AA52,AA45,AA43,AA46,AA26,AA44,AA25))&lt;=0.5,"OK","AA54: ERROR")</f>
      </c>
      <c r="AB69" s="180">
        <f>IF(ABS(AB54-SUM(AB47,AB52,AB45,AB43,AB46,AB21,AB26,AB44,AB25))&lt;=0.5,"OK","AB54: ERROR")</f>
      </c>
      <c r="AE69" s="180">
        <f>IF('M253'!K32-SUM('M254'!K32)&gt;=-0.5,"OK","K32: WARNING")</f>
      </c>
      <c r="AF69" s="180">
        <f>IF('M253'!L32-SUM('M254'!L32)&gt;=-0.5,"OK","L32: WARNING")</f>
      </c>
      <c r="AI69" s="180">
        <f>IF('M253'!O32-SUM('M254'!O32)&gt;=-0.5,"OK","O32: WARNING")</f>
      </c>
      <c r="AJ69" s="180">
        <f>IF('M253'!P32-SUM('M254'!P32)&gt;=-0.5,"OK","P32: WARNING")</f>
      </c>
      <c r="AK69" s="180">
        <f>IF('M253'!Q32-SUM('M254'!Q32)&gt;=-0.5,"OK","Q32: WARNING")</f>
      </c>
      <c r="AL69" s="180">
        <f>IF('M253'!R32-SUM('M254'!R32)&gt;=-0.5,"OK","R32: WARNING")</f>
      </c>
      <c r="AM69" s="180">
        <f>IF('M253'!S32-SUM('M254'!S32)&gt;=-0.5,"OK","S32: WARNING")</f>
      </c>
      <c r="AN69" s="180">
        <f>IF('M253'!T32-SUM('M254'!T32)&gt;=-0.5,"OK","T32: WARNING")</f>
      </c>
      <c r="AO69" s="180">
        <f>IF('M253'!U32-SUM('M254'!U32)&gt;=-0.5,"OK","U32: WARNING")</f>
      </c>
      <c r="AP69" s="180">
        <f>IF('M253'!V32-SUM('M254'!V32)&gt;=-0.5,"OK","V32: WARNING")</f>
      </c>
      <c r="AQ69" s="180">
        <f>IF('M253'!W32-SUM('M254'!W32)&gt;=-0.5,"OK","W32: WARNING")</f>
      </c>
      <c r="AR69" s="180">
        <f>IF('M253'!X32-SUM('M254'!X32)&gt;=-0.5,"OK","X32: WARNING")</f>
      </c>
      <c r="AS69" s="180">
        <f>IF('M253'!Y32-SUM('M254'!Y32)&gt;=-0.5,"OK","Y32: WARNING")</f>
      </c>
      <c r="AT69" s="180">
        <f>IF('M253'!Z32-SUM('M254'!Z32)&gt;=-0.5,"OK","Z32: WARNING")</f>
      </c>
      <c r="AU69" s="180">
        <f>IF('M253'!AA32-SUM('M254'!AA32)&gt;=-0.5,"OK","AA32: WARNING")</f>
      </c>
      <c r="AV69" s="180">
        <f>IF('M253'!AB32-SUM('M254'!AB32)&gt;=-0.5,"OK","AB32: WARNING")</f>
      </c>
    </row>
    <row r="70" s="108" customFormat="1" x14ac:dyDescent="0.25" ht="13.0" customHeight="true">
      <c r="AE70" s="180">
        <f>IF('M253'!K33-SUM('M254'!K33)&gt;=-0.5,"OK","K33: WARNING")</f>
      </c>
      <c r="AF70" s="180">
        <f>IF('M253'!L33-SUM('M254'!L33)&gt;=-0.5,"OK","L33: WARNING")</f>
      </c>
      <c r="AI70" s="180">
        <f>IF('M253'!O33-SUM('M254'!O33)&gt;=-0.5,"OK","O33: WARNING")</f>
      </c>
      <c r="AJ70" s="180">
        <f>IF('M253'!P33-SUM('M254'!P33)&gt;=-0.5,"OK","P33: WARNING")</f>
      </c>
      <c r="AK70" s="180">
        <f>IF('M253'!Q33-SUM('M254'!Q33)&gt;=-0.5,"OK","Q33: WARNING")</f>
      </c>
      <c r="AL70" s="180">
        <f>IF('M253'!R33-SUM('M254'!R33)&gt;=-0.5,"OK","R33: WARNING")</f>
      </c>
      <c r="AM70" s="180">
        <f>IF('M253'!S33-SUM('M254'!S33)&gt;=-0.5,"OK","S33: WARNING")</f>
      </c>
      <c r="AN70" s="180">
        <f>IF('M253'!T33-SUM('M254'!T33)&gt;=-0.5,"OK","T33: WARNING")</f>
      </c>
      <c r="AO70" s="180">
        <f>IF('M253'!U33-SUM('M254'!U33)&gt;=-0.5,"OK","U33: WARNING")</f>
      </c>
      <c r="AP70" s="180">
        <f>IF('M253'!V33-SUM('M254'!V33)&gt;=-0.5,"OK","V33: WARNING")</f>
      </c>
      <c r="AQ70" s="180">
        <f>IF('M253'!W33-SUM('M254'!W33)&gt;=-0.5,"OK","W33: WARNING")</f>
      </c>
      <c r="AR70" s="180">
        <f>IF('M253'!X33-SUM('M254'!X33)&gt;=-0.5,"OK","X33: WARNING")</f>
      </c>
      <c r="AS70" s="180">
        <f>IF('M253'!Y33-SUM('M254'!Y33)&gt;=-0.5,"OK","Y33: WARNING")</f>
      </c>
      <c r="AT70" s="180">
        <f>IF('M253'!Z33-SUM('M254'!Z33)&gt;=-0.5,"OK","Z33: WARNING")</f>
      </c>
      <c r="AU70" s="180">
        <f>IF('M253'!AA33-SUM('M254'!AA33)&gt;=-0.5,"OK","AA33: WARNING")</f>
      </c>
      <c r="AV70" s="180">
        <f>IF('M253'!AB33-SUM('M254'!AB33)&gt;=-0.5,"OK","AB33: WARNING")</f>
      </c>
    </row>
    <row r="71" s="108" customFormat="1" x14ac:dyDescent="0.25" ht="13.0" customHeight="true">
      <c r="AE71" s="180">
        <f>IF('M253'!K34-SUM('M254'!K34)&gt;=-0.5,"OK","K34: WARNING")</f>
      </c>
      <c r="AF71" s="180">
        <f>IF('M253'!L34-SUM('M254'!L34)&gt;=-0.5,"OK","L34: WARNING")</f>
      </c>
      <c r="AI71" s="180">
        <f>IF('M253'!O34-SUM('M254'!O34)&gt;=-0.5,"OK","O34: WARNING")</f>
      </c>
      <c r="AJ71" s="180">
        <f>IF('M253'!P34-SUM('M254'!P34)&gt;=-0.5,"OK","P34: WARNING")</f>
      </c>
      <c r="AK71" s="180">
        <f>IF('M253'!Q34-SUM('M254'!Q34)&gt;=-0.5,"OK","Q34: WARNING")</f>
      </c>
      <c r="AL71" s="180">
        <f>IF('M253'!R34-SUM('M254'!R34)&gt;=-0.5,"OK","R34: WARNING")</f>
      </c>
      <c r="AM71" s="180">
        <f>IF('M253'!S34-SUM('M254'!S34)&gt;=-0.5,"OK","S34: WARNING")</f>
      </c>
      <c r="AN71" s="180">
        <f>IF('M253'!T34-SUM('M254'!T34)&gt;=-0.5,"OK","T34: WARNING")</f>
      </c>
      <c r="AO71" s="180">
        <f>IF('M253'!U34-SUM('M254'!U34)&gt;=-0.5,"OK","U34: WARNING")</f>
      </c>
      <c r="AP71" s="180">
        <f>IF('M253'!V34-SUM('M254'!V34)&gt;=-0.5,"OK","V34: WARNING")</f>
      </c>
      <c r="AQ71" s="180">
        <f>IF('M253'!W34-SUM('M254'!W34)&gt;=-0.5,"OK","W34: WARNING")</f>
      </c>
      <c r="AR71" s="180">
        <f>IF('M253'!X34-SUM('M254'!X34)&gt;=-0.5,"OK","X34: WARNING")</f>
      </c>
      <c r="AS71" s="180">
        <f>IF('M253'!Y34-SUM('M254'!Y34)&gt;=-0.5,"OK","Y34: WARNING")</f>
      </c>
      <c r="AT71" s="180">
        <f>IF('M253'!Z34-SUM('M254'!Z34)&gt;=-0.5,"OK","Z34: WARNING")</f>
      </c>
      <c r="AU71" s="180">
        <f>IF('M253'!AA34-SUM('M254'!AA34)&gt;=-0.5,"OK","AA34: WARNING")</f>
      </c>
      <c r="AV71" s="180">
        <f>IF('M253'!AB34-SUM('M254'!AB34)&gt;=-0.5,"OK","AB34: WARNING")</f>
      </c>
    </row>
    <row r="72" s="108" customFormat="1" x14ac:dyDescent="0.25" ht="13.0" customHeight="true">
      <c r="AE72" s="180">
        <f>IF('M253'!K35-SUM('M254'!K35)&gt;=-0.5,"OK","K35: WARNING")</f>
      </c>
      <c r="AF72" s="180">
        <f>IF('M253'!L35-SUM('M254'!L35)&gt;=-0.5,"OK","L35: WARNING")</f>
      </c>
      <c r="AI72" s="180">
        <f>IF('M253'!O35-SUM('M254'!O35)&gt;=-0.5,"OK","O35: WARNING")</f>
      </c>
      <c r="AJ72" s="180">
        <f>IF('M253'!P35-SUM('M254'!P35)&gt;=-0.5,"OK","P35: WARNING")</f>
      </c>
      <c r="AK72" s="180">
        <f>IF('M253'!Q35-SUM('M254'!Q35)&gt;=-0.5,"OK","Q35: WARNING")</f>
      </c>
      <c r="AL72" s="180">
        <f>IF('M253'!R35-SUM('M254'!R35)&gt;=-0.5,"OK","R35: WARNING")</f>
      </c>
      <c r="AM72" s="180">
        <f>IF('M253'!S35-SUM('M254'!S35)&gt;=-0.5,"OK","S35: WARNING")</f>
      </c>
      <c r="AN72" s="180">
        <f>IF('M253'!T35-SUM('M254'!T35)&gt;=-0.5,"OK","T35: WARNING")</f>
      </c>
      <c r="AO72" s="180">
        <f>IF('M253'!U35-SUM('M254'!U35)&gt;=-0.5,"OK","U35: WARNING")</f>
      </c>
      <c r="AP72" s="180">
        <f>IF('M253'!V35-SUM('M254'!V35)&gt;=-0.5,"OK","V35: WARNING")</f>
      </c>
      <c r="AQ72" s="180">
        <f>IF('M253'!W35-SUM('M254'!W35)&gt;=-0.5,"OK","W35: WARNING")</f>
      </c>
      <c r="AR72" s="180">
        <f>IF('M253'!X35-SUM('M254'!X35)&gt;=-0.5,"OK","X35: WARNING")</f>
      </c>
      <c r="AS72" s="180">
        <f>IF('M253'!Y35-SUM('M254'!Y35)&gt;=-0.5,"OK","Y35: WARNING")</f>
      </c>
      <c r="AT72" s="180">
        <f>IF('M253'!Z35-SUM('M254'!Z35)&gt;=-0.5,"OK","Z35: WARNING")</f>
      </c>
      <c r="AU72" s="180">
        <f>IF('M253'!AA35-SUM('M254'!AA35)&gt;=-0.5,"OK","AA35: WARNING")</f>
      </c>
      <c r="AV72" s="180">
        <f>IF('M253'!AB35-SUM('M254'!AB35)&gt;=-0.5,"OK","AB35: WARNING")</f>
      </c>
    </row>
    <row r="73" s="108" customFormat="1" x14ac:dyDescent="0.25" ht="13.0" customHeight="true">
      <c r="AE73" s="180">
        <f>IF('M253'!K36-SUM('M254'!K36)&gt;=-0.5,"OK","K36: WARNING")</f>
      </c>
      <c r="AF73" s="180">
        <f>IF('M253'!L36-SUM('M254'!L36)&gt;=-0.5,"OK","L36: WARNING")</f>
      </c>
      <c r="AI73" s="180">
        <f>IF('M253'!O36-SUM('M254'!O36)&gt;=-0.5,"OK","O36: WARNING")</f>
      </c>
      <c r="AJ73" s="180">
        <f>IF('M253'!P36-SUM('M254'!P36)&gt;=-0.5,"OK","P36: WARNING")</f>
      </c>
      <c r="AK73" s="180">
        <f>IF('M253'!Q36-SUM('M254'!Q36)&gt;=-0.5,"OK","Q36: WARNING")</f>
      </c>
      <c r="AL73" s="180">
        <f>IF('M253'!R36-SUM('M254'!R36)&gt;=-0.5,"OK","R36: WARNING")</f>
      </c>
      <c r="AM73" s="180">
        <f>IF('M253'!S36-SUM('M254'!S36)&gt;=-0.5,"OK","S36: WARNING")</f>
      </c>
      <c r="AN73" s="180">
        <f>IF('M253'!T36-SUM('M254'!T36)&gt;=-0.5,"OK","T36: WARNING")</f>
      </c>
      <c r="AO73" s="180">
        <f>IF('M253'!U36-SUM('M254'!U36)&gt;=-0.5,"OK","U36: WARNING")</f>
      </c>
      <c r="AP73" s="180">
        <f>IF('M253'!V36-SUM('M254'!V36)&gt;=-0.5,"OK","V36: WARNING")</f>
      </c>
      <c r="AQ73" s="180">
        <f>IF('M253'!W36-SUM('M254'!W36)&gt;=-0.5,"OK","W36: WARNING")</f>
      </c>
      <c r="AR73" s="180">
        <f>IF('M253'!X36-SUM('M254'!X36)&gt;=-0.5,"OK","X36: WARNING")</f>
      </c>
      <c r="AS73" s="180">
        <f>IF('M253'!Y36-SUM('M254'!Y36)&gt;=-0.5,"OK","Y36: WARNING")</f>
      </c>
      <c r="AT73" s="180">
        <f>IF('M253'!Z36-SUM('M254'!Z36)&gt;=-0.5,"OK","Z36: WARNING")</f>
      </c>
      <c r="AU73" s="180">
        <f>IF('M253'!AA36-SUM('M254'!AA36)&gt;=-0.5,"OK","AA36: WARNING")</f>
      </c>
      <c r="AV73" s="180">
        <f>IF('M253'!AB36-SUM('M254'!AB36)&gt;=-0.5,"OK","AB36: WARNING")</f>
      </c>
    </row>
    <row r="74" s="108" customFormat="1" x14ac:dyDescent="0.25" ht="13.0" customHeight="true">
      <c r="AE74" s="180">
        <f>IF('M253'!K37-SUM('M254'!K37)&gt;=-0.5,"OK","K37: WARNING")</f>
      </c>
      <c r="AF74" s="180">
        <f>IF('M253'!L37-SUM('M254'!L37)&gt;=-0.5,"OK","L37: WARNING")</f>
      </c>
      <c r="AI74" s="180">
        <f>IF('M253'!O37-SUM('M254'!O37)&gt;=-0.5,"OK","O37: WARNING")</f>
      </c>
      <c r="AJ74" s="180">
        <f>IF('M253'!P37-SUM('M254'!P37)&gt;=-0.5,"OK","P37: WARNING")</f>
      </c>
      <c r="AK74" s="180">
        <f>IF('M253'!Q37-SUM('M254'!Q37)&gt;=-0.5,"OK","Q37: WARNING")</f>
      </c>
      <c r="AL74" s="180">
        <f>IF('M253'!R37-SUM('M254'!R37)&gt;=-0.5,"OK","R37: WARNING")</f>
      </c>
      <c r="AM74" s="180">
        <f>IF('M253'!S37-SUM('M254'!S37)&gt;=-0.5,"OK","S37: WARNING")</f>
      </c>
      <c r="AN74" s="180">
        <f>IF('M253'!T37-SUM('M254'!T37)&gt;=-0.5,"OK","T37: WARNING")</f>
      </c>
      <c r="AO74" s="180">
        <f>IF('M253'!U37-SUM('M254'!U37)&gt;=-0.5,"OK","U37: WARNING")</f>
      </c>
      <c r="AP74" s="180">
        <f>IF('M253'!V37-SUM('M254'!V37)&gt;=-0.5,"OK","V37: WARNING")</f>
      </c>
      <c r="AQ74" s="180">
        <f>IF('M253'!W37-SUM('M254'!W37)&gt;=-0.5,"OK","W37: WARNING")</f>
      </c>
      <c r="AR74" s="180">
        <f>IF('M253'!X37-SUM('M254'!X37)&gt;=-0.5,"OK","X37: WARNING")</f>
      </c>
      <c r="AS74" s="180">
        <f>IF('M253'!Y37-SUM('M254'!Y37)&gt;=-0.5,"OK","Y37: WARNING")</f>
      </c>
      <c r="AT74" s="180">
        <f>IF('M253'!Z37-SUM('M254'!Z37)&gt;=-0.5,"OK","Z37: WARNING")</f>
      </c>
      <c r="AU74" s="180">
        <f>IF('M253'!AA37-SUM('M254'!AA37)&gt;=-0.5,"OK","AA37: WARNING")</f>
      </c>
      <c r="AV74" s="180">
        <f>IF('M253'!AB37-SUM('M254'!AB37)&gt;=-0.5,"OK","AB37: WARNING")</f>
      </c>
    </row>
    <row r="75" s="108" customFormat="1" x14ac:dyDescent="0.25" ht="13.0" customHeight="true">
      <c r="AE75" s="180">
        <f>IF('M253'!K38-SUM('M254'!K38)&gt;=-0.5,"OK","K38: WARNING")</f>
      </c>
      <c r="AF75" s="180">
        <f>IF('M253'!L38-SUM('M254'!L38)&gt;=-0.5,"OK","L38: WARNING")</f>
      </c>
      <c r="AI75" s="180">
        <f>IF('M253'!O38-SUM('M254'!O38)&gt;=-0.5,"OK","O38: WARNING")</f>
      </c>
      <c r="AJ75" s="180">
        <f>IF('M253'!P38-SUM('M254'!P38)&gt;=-0.5,"OK","P38: WARNING")</f>
      </c>
      <c r="AK75" s="180">
        <f>IF('M253'!Q38-SUM('M254'!Q38)&gt;=-0.5,"OK","Q38: WARNING")</f>
      </c>
      <c r="AL75" s="180">
        <f>IF('M253'!R38-SUM('M254'!R38)&gt;=-0.5,"OK","R38: WARNING")</f>
      </c>
      <c r="AM75" s="180">
        <f>IF('M253'!S38-SUM('M254'!S38)&gt;=-0.5,"OK","S38: WARNING")</f>
      </c>
      <c r="AN75" s="180">
        <f>IF('M253'!T38-SUM('M254'!T38)&gt;=-0.5,"OK","T38: WARNING")</f>
      </c>
      <c r="AO75" s="180">
        <f>IF('M253'!U38-SUM('M254'!U38)&gt;=-0.5,"OK","U38: WARNING")</f>
      </c>
      <c r="AP75" s="180">
        <f>IF('M253'!V38-SUM('M254'!V38)&gt;=-0.5,"OK","V38: WARNING")</f>
      </c>
      <c r="AQ75" s="180">
        <f>IF('M253'!W38-SUM('M254'!W38)&gt;=-0.5,"OK","W38: WARNING")</f>
      </c>
      <c r="AR75" s="180">
        <f>IF('M253'!X38-SUM('M254'!X38)&gt;=-0.5,"OK","X38: WARNING")</f>
      </c>
      <c r="AS75" s="180">
        <f>IF('M253'!Y38-SUM('M254'!Y38)&gt;=-0.5,"OK","Y38: WARNING")</f>
      </c>
      <c r="AT75" s="180">
        <f>IF('M253'!Z38-SUM('M254'!Z38)&gt;=-0.5,"OK","Z38: WARNING")</f>
      </c>
      <c r="AU75" s="180">
        <f>IF('M253'!AA38-SUM('M254'!AA38)&gt;=-0.5,"OK","AA38: WARNING")</f>
      </c>
      <c r="AV75" s="180">
        <f>IF('M253'!AB38-SUM('M254'!AB38)&gt;=-0.5,"OK","AB38: WARNING")</f>
      </c>
    </row>
    <row r="76" s="108" customFormat="1" x14ac:dyDescent="0.25" ht="13.0" customHeight="true">
      <c r="AE76" s="180">
        <f>IF('M253'!K39-SUM('M254'!K39)&gt;=-0.5,"OK","K39: WARNING")</f>
      </c>
      <c r="AF76" s="180">
        <f>IF('M253'!L39-SUM('M254'!L39)&gt;=-0.5,"OK","L39: WARNING")</f>
      </c>
      <c r="AI76" s="180">
        <f>IF('M253'!O39-SUM('M254'!O39)&gt;=-0.5,"OK","O39: WARNING")</f>
      </c>
      <c r="AJ76" s="180">
        <f>IF('M253'!P39-SUM('M254'!P39)&gt;=-0.5,"OK","P39: WARNING")</f>
      </c>
      <c r="AK76" s="180">
        <f>IF('M253'!Q39-SUM('M254'!Q39)&gt;=-0.5,"OK","Q39: WARNING")</f>
      </c>
      <c r="AL76" s="180">
        <f>IF('M253'!R39-SUM('M254'!R39)&gt;=-0.5,"OK","R39: WARNING")</f>
      </c>
      <c r="AM76" s="180">
        <f>IF('M253'!S39-SUM('M254'!S39)&gt;=-0.5,"OK","S39: WARNING")</f>
      </c>
      <c r="AN76" s="180">
        <f>IF('M253'!T39-SUM('M254'!T39)&gt;=-0.5,"OK","T39: WARNING")</f>
      </c>
      <c r="AO76" s="180">
        <f>IF('M253'!U39-SUM('M254'!U39)&gt;=-0.5,"OK","U39: WARNING")</f>
      </c>
      <c r="AP76" s="180">
        <f>IF('M253'!V39-SUM('M254'!V39)&gt;=-0.5,"OK","V39: WARNING")</f>
      </c>
      <c r="AQ76" s="180">
        <f>IF('M253'!W39-SUM('M254'!W39)&gt;=-0.5,"OK","W39: WARNING")</f>
      </c>
      <c r="AR76" s="180">
        <f>IF('M253'!X39-SUM('M254'!X39)&gt;=-0.5,"OK","X39: WARNING")</f>
      </c>
      <c r="AS76" s="180">
        <f>IF('M253'!Y39-SUM('M254'!Y39)&gt;=-0.5,"OK","Y39: WARNING")</f>
      </c>
      <c r="AT76" s="180">
        <f>IF('M253'!Z39-SUM('M254'!Z39)&gt;=-0.5,"OK","Z39: WARNING")</f>
      </c>
      <c r="AU76" s="180">
        <f>IF('M253'!AA39-SUM('M254'!AA39)&gt;=-0.5,"OK","AA39: WARNING")</f>
      </c>
      <c r="AV76" s="180">
        <f>IF('M253'!AB39-SUM('M254'!AB39)&gt;=-0.5,"OK","AB39: WARNING")</f>
      </c>
    </row>
    <row r="77" ht="13.0" customHeight="true">
      <c r="AS77" s="180">
        <f>IF('M253'!Y40-SUM('M254'!Y40)&gt;=-0.5,"OK","Y40: WARNING")</f>
      </c>
      <c r="AV77" s="180">
        <f>IF('M253'!AB40-SUM('M254'!AB40)&gt;=-0.5,"OK","AB40: WARNING")</f>
      </c>
    </row>
    <row r="78" ht="13.0" customHeight="true">
      <c r="AS78" s="180">
        <f>IF('M253'!Y41-SUM('M254'!Y41)&gt;=-0.5,"OK","Y41: WARNING")</f>
      </c>
      <c r="AV78" s="180">
        <f>IF('M253'!AB41-SUM('M254'!AB41)&gt;=-0.5,"OK","AB41: WARNING")</f>
      </c>
    </row>
    <row r="79" ht="13.0" customHeight="true">
      <c r="AS79" s="180">
        <f>IF('M253'!Y42-SUM('M254'!Y42)&gt;=-0.5,"OK","Y42: WARNING")</f>
      </c>
      <c r="AV79" s="180">
        <f>IF('M253'!AB42-SUM('M254'!AB42)&gt;=-0.5,"OK","AB42: WARNING")</f>
      </c>
    </row>
    <row r="80" ht="13.0" customHeight="true">
      <c r="AE80" s="180">
        <f>IF('M253'!K43-SUM('M254'!K43)&gt;=-0.5,"OK","K43: WARNING")</f>
      </c>
      <c r="AF80" s="180">
        <f>IF('M253'!L43-SUM('M254'!L43)&gt;=-0.5,"OK","L43: WARNING")</f>
      </c>
      <c r="AG80" s="180">
        <f>IF('M253'!M43-SUM('M254'!M43)&gt;=-0.5,"OK","M43: WARNING")</f>
      </c>
      <c r="AH80" s="180">
        <f>IF('M253'!N43-SUM('M254'!N43)&gt;=-0.5,"OK","N43: WARNING")</f>
      </c>
      <c r="AI80" s="180">
        <f>IF('M253'!O43-SUM('M254'!O43)&gt;=-0.5,"OK","O43: WARNING")</f>
      </c>
      <c r="AJ80" s="180">
        <f>IF('M253'!P43-SUM('M254'!P43)&gt;=-0.5,"OK","P43: WARNING")</f>
      </c>
      <c r="AK80" s="180">
        <f>IF('M253'!Q43-SUM('M254'!Q43)&gt;=-0.5,"OK","Q43: WARNING")</f>
      </c>
      <c r="AL80" s="180">
        <f>IF('M253'!R43-SUM('M254'!R43)&gt;=-0.5,"OK","R43: WARNING")</f>
      </c>
      <c r="AM80" s="180">
        <f>IF('M253'!S43-SUM('M254'!S43)&gt;=-0.5,"OK","S43: WARNING")</f>
      </c>
      <c r="AN80" s="180">
        <f>IF('M253'!T43-SUM('M254'!T43)&gt;=-0.5,"OK","T43: WARNING")</f>
      </c>
      <c r="AO80" s="180">
        <f>IF('M253'!U43-SUM('M254'!U43)&gt;=-0.5,"OK","U43: WARNING")</f>
      </c>
      <c r="AP80" s="180">
        <f>IF('M253'!V43-SUM('M254'!V43)&gt;=-0.5,"OK","V43: WARNING")</f>
      </c>
      <c r="AQ80" s="180">
        <f>IF('M253'!W43-SUM('M254'!W43)&gt;=-0.5,"OK","W43: WARNING")</f>
      </c>
      <c r="AR80" s="180">
        <f>IF('M253'!X43-SUM('M254'!X43)&gt;=-0.5,"OK","X43: WARNING")</f>
      </c>
      <c r="AS80" s="180">
        <f>IF('M253'!Y43-SUM('M254'!Y43)&gt;=-0.5,"OK","Y43: WARNING")</f>
      </c>
      <c r="AT80" s="180">
        <f>IF('M253'!Z43-SUM('M254'!Z43)&gt;=-0.5,"OK","Z43: WARNING")</f>
      </c>
      <c r="AU80" s="180">
        <f>IF('M253'!AA43-SUM('M254'!AA43)&gt;=-0.5,"OK","AA43: WARNING")</f>
      </c>
      <c r="AV80" s="180">
        <f>IF('M253'!AB43-SUM('M254'!AB43)&gt;=-0.5,"OK","AB43: WARNING")</f>
      </c>
    </row>
    <row r="81" ht="13.0" customHeight="true">
      <c r="AE81" s="180">
        <f>IF('M253'!K44-SUM('M254'!K44)&gt;=-0.5,"OK","K44: WARNING")</f>
      </c>
      <c r="AF81" s="180">
        <f>IF('M253'!L44-SUM('M254'!L44)&gt;=-0.5,"OK","L44: WARNING")</f>
      </c>
      <c r="AG81" s="180">
        <f>IF('M253'!M44-SUM('M254'!M44)&gt;=-0.5,"OK","M44: WARNING")</f>
      </c>
      <c r="AH81" s="180">
        <f>IF('M253'!N44-SUM('M254'!N44)&gt;=-0.5,"OK","N44: WARNING")</f>
      </c>
      <c r="AI81" s="180">
        <f>IF('M253'!O44-SUM('M254'!O44)&gt;=-0.5,"OK","O44: WARNING")</f>
      </c>
      <c r="AJ81" s="180">
        <f>IF('M253'!P44-SUM('M254'!P44)&gt;=-0.5,"OK","P44: WARNING")</f>
      </c>
      <c r="AK81" s="180">
        <f>IF('M253'!Q44-SUM('M254'!Q44)&gt;=-0.5,"OK","Q44: WARNING")</f>
      </c>
      <c r="AL81" s="180">
        <f>IF('M253'!R44-SUM('M254'!R44)&gt;=-0.5,"OK","R44: WARNING")</f>
      </c>
      <c r="AM81" s="180">
        <f>IF('M253'!S44-SUM('M254'!S44)&gt;=-0.5,"OK","S44: WARNING")</f>
      </c>
      <c r="AN81" s="180">
        <f>IF('M253'!T44-SUM('M254'!T44)&gt;=-0.5,"OK","T44: WARNING")</f>
      </c>
      <c r="AO81" s="180">
        <f>IF('M253'!U44-SUM('M254'!U44)&gt;=-0.5,"OK","U44: WARNING")</f>
      </c>
      <c r="AP81" s="180">
        <f>IF('M253'!V44-SUM('M254'!V44)&gt;=-0.5,"OK","V44: WARNING")</f>
      </c>
      <c r="AQ81" s="180">
        <f>IF('M253'!W44-SUM('M254'!W44)&gt;=-0.5,"OK","W44: WARNING")</f>
      </c>
      <c r="AR81" s="180">
        <f>IF('M253'!X44-SUM('M254'!X44)&gt;=-0.5,"OK","X44: WARNING")</f>
      </c>
      <c r="AS81" s="180">
        <f>IF('M253'!Y44-SUM('M254'!Y44)&gt;=-0.5,"OK","Y44: WARNING")</f>
      </c>
      <c r="AT81" s="180">
        <f>IF('M253'!Z44-SUM('M254'!Z44)&gt;=-0.5,"OK","Z44: WARNING")</f>
      </c>
      <c r="AU81" s="180">
        <f>IF('M253'!AA44-SUM('M254'!AA44)&gt;=-0.5,"OK","AA44: WARNING")</f>
      </c>
      <c r="AV81" s="180">
        <f>IF('M253'!AB44-SUM('M254'!AB44)&gt;=-0.5,"OK","AB44: WARNING")</f>
      </c>
    </row>
    <row r="82" ht="13.0" customHeight="true">
      <c r="AE82" s="180">
        <f>IF('M253'!K45-SUM('M254'!K45)&gt;=-0.5,"OK","K45: WARNING")</f>
      </c>
      <c r="AF82" s="180">
        <f>IF('M253'!L45-SUM('M254'!L45)&gt;=-0.5,"OK","L45: WARNING")</f>
      </c>
      <c r="AG82" s="180">
        <f>IF('M253'!M45-SUM('M254'!M45)&gt;=-0.5,"OK","M45: WARNING")</f>
      </c>
      <c r="AH82" s="180">
        <f>IF('M253'!N45-SUM('M254'!N45)&gt;=-0.5,"OK","N45: WARNING")</f>
      </c>
      <c r="AI82" s="180">
        <f>IF('M253'!O45-SUM('M254'!O45)&gt;=-0.5,"OK","O45: WARNING")</f>
      </c>
      <c r="AJ82" s="180">
        <f>IF('M253'!P45-SUM('M254'!P45)&gt;=-0.5,"OK","P45: WARNING")</f>
      </c>
      <c r="AK82" s="180">
        <f>IF('M253'!Q45-SUM('M254'!Q45)&gt;=-0.5,"OK","Q45: WARNING")</f>
      </c>
      <c r="AL82" s="180">
        <f>IF('M253'!R45-SUM('M254'!R45)&gt;=-0.5,"OK","R45: WARNING")</f>
      </c>
      <c r="AM82" s="180">
        <f>IF('M253'!S45-SUM('M254'!S45)&gt;=-0.5,"OK","S45: WARNING")</f>
      </c>
      <c r="AN82" s="180">
        <f>IF('M253'!T45-SUM('M254'!T45)&gt;=-0.5,"OK","T45: WARNING")</f>
      </c>
      <c r="AO82" s="180">
        <f>IF('M253'!U45-SUM('M254'!U45)&gt;=-0.5,"OK","U45: WARNING")</f>
      </c>
      <c r="AP82" s="180">
        <f>IF('M253'!V45-SUM('M254'!V45)&gt;=-0.5,"OK","V45: WARNING")</f>
      </c>
      <c r="AQ82" s="180">
        <f>IF('M253'!W45-SUM('M254'!W45)&gt;=-0.5,"OK","W45: WARNING")</f>
      </c>
      <c r="AR82" s="180">
        <f>IF('M253'!X45-SUM('M254'!X45)&gt;=-0.5,"OK","X45: WARNING")</f>
      </c>
      <c r="AS82" s="180">
        <f>IF('M253'!Y45-SUM('M254'!Y45)&gt;=-0.5,"OK","Y45: WARNING")</f>
      </c>
      <c r="AT82" s="180">
        <f>IF('M253'!Z45-SUM('M254'!Z45)&gt;=-0.5,"OK","Z45: WARNING")</f>
      </c>
      <c r="AU82" s="180">
        <f>IF('M253'!AA45-SUM('M254'!AA45)&gt;=-0.5,"OK","AA45: WARNING")</f>
      </c>
      <c r="AV82" s="180">
        <f>IF('M253'!AB45-SUM('M254'!AB45)&gt;=-0.5,"OK","AB45: WARNING")</f>
      </c>
    </row>
    <row r="83" ht="13.0" customHeight="true">
      <c r="AE83" s="180">
        <f>IF('M253'!K46-SUM('M254'!K46)&gt;=-0.5,"OK","K46: WARNING")</f>
      </c>
      <c r="AF83" s="180">
        <f>IF('M253'!L46-SUM('M254'!L46)&gt;=-0.5,"OK","L46: WARNING")</f>
      </c>
      <c r="AG83" s="180">
        <f>IF('M253'!M46-SUM('M254'!M46)&gt;=-0.5,"OK","M46: WARNING")</f>
      </c>
      <c r="AH83" s="180">
        <f>IF('M253'!N46-SUM('M254'!N46)&gt;=-0.5,"OK","N46: WARNING")</f>
      </c>
      <c r="AI83" s="180">
        <f>IF('M253'!O46-SUM('M254'!O46)&gt;=-0.5,"OK","O46: WARNING")</f>
      </c>
      <c r="AJ83" s="180">
        <f>IF('M253'!P46-SUM('M254'!P46)&gt;=-0.5,"OK","P46: WARNING")</f>
      </c>
      <c r="AK83" s="180">
        <f>IF('M253'!Q46-SUM('M254'!Q46)&gt;=-0.5,"OK","Q46: WARNING")</f>
      </c>
      <c r="AL83" s="180">
        <f>IF('M253'!R46-SUM('M254'!R46)&gt;=-0.5,"OK","R46: WARNING")</f>
      </c>
      <c r="AM83" s="180">
        <f>IF('M253'!S46-SUM('M254'!S46)&gt;=-0.5,"OK","S46: WARNING")</f>
      </c>
      <c r="AN83" s="180">
        <f>IF('M253'!T46-SUM('M254'!T46)&gt;=-0.5,"OK","T46: WARNING")</f>
      </c>
      <c r="AO83" s="180">
        <f>IF('M253'!U46-SUM('M254'!U46)&gt;=-0.5,"OK","U46: WARNING")</f>
      </c>
      <c r="AP83" s="180">
        <f>IF('M253'!V46-SUM('M254'!V46)&gt;=-0.5,"OK","V46: WARNING")</f>
      </c>
      <c r="AQ83" s="180">
        <f>IF('M253'!W46-SUM('M254'!W46)&gt;=-0.5,"OK","W46: WARNING")</f>
      </c>
      <c r="AR83" s="180">
        <f>IF('M253'!X46-SUM('M254'!X46)&gt;=-0.5,"OK","X46: WARNING")</f>
      </c>
      <c r="AS83" s="180">
        <f>IF('M253'!Y46-SUM('M254'!Y46)&gt;=-0.5,"OK","Y46: WARNING")</f>
      </c>
      <c r="AT83" s="180">
        <f>IF('M253'!Z46-SUM('M254'!Z46)&gt;=-0.5,"OK","Z46: WARNING")</f>
      </c>
      <c r="AU83" s="180">
        <f>IF('M253'!AA46-SUM('M254'!AA46)&gt;=-0.5,"OK","AA46: WARNING")</f>
      </c>
      <c r="AV83" s="180">
        <f>IF('M253'!AB46-SUM('M254'!AB46)&gt;=-0.5,"OK","AB46: WARNING")</f>
      </c>
    </row>
    <row r="84" ht="13.0" customHeight="true">
      <c r="AF84" s="180">
        <f>IF('M253'!L47-SUM('M254'!L47)&gt;=-0.5,"OK","L47: WARNING")</f>
      </c>
      <c r="AH84" s="180">
        <f>IF('M253'!N47-SUM('M254'!N47)&gt;=-0.5,"OK","N47: WARNING")</f>
      </c>
      <c r="AU84" s="180">
        <f>IF('M253'!AA47-SUM('M254'!AA47)&gt;=-0.5,"OK","AA47: WARNING")</f>
      </c>
      <c r="AV84" s="180">
        <f>IF('M253'!AB47-SUM('M254'!AB47)&gt;=-0.5,"OK","AB47: WARNING")</f>
      </c>
    </row>
    <row r="85" ht="13.0" customHeight="true">
      <c r="AU85" s="180">
        <f>IF('M253'!AA48-SUM('M254'!AA48)&gt;=-0.5,"OK","AA48: WARNING")</f>
      </c>
      <c r="AV85" s="180">
        <f>IF('M253'!AB48-SUM('M254'!AB48)&gt;=-0.5,"OK","AB48: WARNING")</f>
      </c>
    </row>
    <row r="86" ht="13.0" customHeight="true">
      <c r="AU86" s="180">
        <f>IF('M253'!AA49-SUM('M254'!AA49)&gt;=-0.5,"OK","AA49: WARNING")</f>
      </c>
      <c r="AV86" s="180">
        <f>IF('M253'!AB49-SUM('M254'!AB49)&gt;=-0.5,"OK","AB49: WARNING")</f>
      </c>
    </row>
    <row r="87" ht="13.0" customHeight="true">
      <c r="AF87" s="180">
        <f>IF('M253'!L50-SUM('M254'!L50)&gt;=-0.5,"OK","L50: WARNING")</f>
      </c>
      <c r="AH87" s="180">
        <f>IF('M253'!N50-SUM('M254'!N50)&gt;=-0.5,"OK","N50: WARNING")</f>
      </c>
      <c r="AV87" s="180">
        <f>IF('M253'!AB50-SUM('M254'!AB50)&gt;=-0.5,"OK","AB50: WARNING")</f>
      </c>
    </row>
    <row r="88" ht="13.0" customHeight="true">
      <c r="AF88" s="180">
        <f>IF('M253'!L51-SUM('M254'!L51)&gt;=-0.5,"OK","L51: WARNING")</f>
      </c>
      <c r="AH88" s="180">
        <f>IF('M253'!N51-SUM('M254'!N51)&gt;=-0.5,"OK","N51: WARNING")</f>
      </c>
      <c r="AV88" s="180">
        <f>IF('M253'!AB51-SUM('M254'!AB51)&gt;=-0.5,"OK","AB51: WARNING")</f>
      </c>
    </row>
    <row r="89" ht="13.0" customHeight="true">
      <c r="AE89" s="180">
        <f>IF('M253'!K52-SUM('M254'!K52)&gt;=-0.5,"OK","K52: WARNING")</f>
      </c>
      <c r="AF89" s="180">
        <f>IF('M253'!L52-SUM('M254'!L52)&gt;=-0.5,"OK","L52: WARNING")</f>
      </c>
      <c r="AG89" s="180">
        <f>IF('M253'!M52-SUM('M254'!M52)&gt;=-0.5,"OK","M52: WARNING")</f>
      </c>
      <c r="AH89" s="180">
        <f>IF('M253'!N52-SUM('M254'!N52)&gt;=-0.5,"OK","N52: WARNING")</f>
      </c>
      <c r="AI89" s="180">
        <f>IF('M253'!O52-SUM('M254'!O52)&gt;=-0.5,"OK","O52: WARNING")</f>
      </c>
      <c r="AJ89" s="180">
        <f>IF('M253'!P52-SUM('M254'!P52)&gt;=-0.5,"OK","P52: WARNING")</f>
      </c>
      <c r="AK89" s="180">
        <f>IF('M253'!Q52-SUM('M254'!Q52)&gt;=-0.5,"OK","Q52: WARNING")</f>
      </c>
      <c r="AL89" s="180">
        <f>IF('M253'!R52-SUM('M254'!R52)&gt;=-0.5,"OK","R52: WARNING")</f>
      </c>
      <c r="AM89" s="180">
        <f>IF('M253'!S52-SUM('M254'!S52)&gt;=-0.5,"OK","S52: WARNING")</f>
      </c>
      <c r="AN89" s="180">
        <f>IF('M253'!T52-SUM('M254'!T52)&gt;=-0.5,"OK","T52: WARNING")</f>
      </c>
      <c r="AO89" s="180">
        <f>IF('M253'!U52-SUM('M254'!U52)&gt;=-0.5,"OK","U52: WARNING")</f>
      </c>
      <c r="AP89" s="180">
        <f>IF('M253'!V52-SUM('M254'!V52)&gt;=-0.5,"OK","V52: WARNING")</f>
      </c>
      <c r="AQ89" s="180">
        <f>IF('M253'!W52-SUM('M254'!W52)&gt;=-0.5,"OK","W52: WARNING")</f>
      </c>
      <c r="AR89" s="180">
        <f>IF('M253'!X52-SUM('M254'!X52)&gt;=-0.5,"OK","X52: WARNING")</f>
      </c>
      <c r="AS89" s="180">
        <f>IF('M253'!Y52-SUM('M254'!Y52)&gt;=-0.5,"OK","Y52: WARNING")</f>
      </c>
      <c r="AT89" s="180">
        <f>IF('M253'!Z52-SUM('M254'!Z52)&gt;=-0.5,"OK","Z52: WARNING")</f>
      </c>
      <c r="AU89" s="180">
        <f>IF('M253'!AA52-SUM('M254'!AA52)&gt;=-0.5,"OK","AA52: WARNING")</f>
      </c>
      <c r="AV89" s="180">
        <f>IF('M253'!AB52-SUM('M254'!AB52)&gt;=-0.5,"OK","AB52: WARNING")</f>
      </c>
    </row>
    <row r="90" ht="13.0" customHeight="true">
      <c r="AE90" s="180">
        <f>IF('M253'!K53-SUM('M254'!K53)&gt;=-0.5,"OK","K53: WARNING")</f>
      </c>
      <c r="AF90" s="180">
        <f>IF('M253'!L53-SUM('M254'!L53)&gt;=-0.5,"OK","L53: WARNING")</f>
      </c>
      <c r="AG90" s="180">
        <f>IF('M253'!M53-SUM('M254'!M53)&gt;=-0.5,"OK","M53: WARNING")</f>
      </c>
      <c r="AH90" s="180">
        <f>IF('M253'!N53-SUM('M254'!N53)&gt;=-0.5,"OK","N53: WARNING")</f>
      </c>
      <c r="AI90" s="180">
        <f>IF('M253'!O53-SUM('M254'!O53)&gt;=-0.5,"OK","O53: WARNING")</f>
      </c>
      <c r="AJ90" s="180">
        <f>IF('M253'!P53-SUM('M254'!P53)&gt;=-0.5,"OK","P53: WARNING")</f>
      </c>
      <c r="AK90" s="180">
        <f>IF('M253'!Q53-SUM('M254'!Q53)&gt;=-0.5,"OK","Q53: WARNING")</f>
      </c>
      <c r="AL90" s="180">
        <f>IF('M253'!R53-SUM('M254'!R53)&gt;=-0.5,"OK","R53: WARNING")</f>
      </c>
      <c r="AM90" s="180">
        <f>IF('M253'!S53-SUM('M254'!S53)&gt;=-0.5,"OK","S53: WARNING")</f>
      </c>
      <c r="AN90" s="180">
        <f>IF('M253'!T53-SUM('M254'!T53)&gt;=-0.5,"OK","T53: WARNING")</f>
      </c>
      <c r="AO90" s="180">
        <f>IF('M253'!U53-SUM('M254'!U53)&gt;=-0.5,"OK","U53: WARNING")</f>
      </c>
      <c r="AP90" s="180">
        <f>IF('M253'!V53-SUM('M254'!V53)&gt;=-0.5,"OK","V53: WARNING")</f>
      </c>
      <c r="AQ90" s="180">
        <f>IF('M253'!W53-SUM('M254'!W53)&gt;=-0.5,"OK","W53: WARNING")</f>
      </c>
      <c r="AR90" s="180">
        <f>IF('M253'!X53-SUM('M254'!X53)&gt;=-0.5,"OK","X53: WARNING")</f>
      </c>
      <c r="AS90" s="180">
        <f>IF('M253'!Y53-SUM('M254'!Y53)&gt;=-0.5,"OK","Y53: WARNING")</f>
      </c>
      <c r="AT90" s="180">
        <f>IF('M253'!Z53-SUM('M254'!Z53)&gt;=-0.5,"OK","Z53: WARNING")</f>
      </c>
      <c r="AU90" s="180">
        <f>IF('M253'!AA53-SUM('M254'!AA53)&gt;=-0.5,"OK","AA53: WARNING")</f>
      </c>
      <c r="AV90" s="180">
        <f>IF('M253'!AB53-SUM('M254'!AB53)&gt;=-0.5,"OK","AB53: WARNING")</f>
      </c>
    </row>
    <row r="91" ht="13.0" customHeight="true">
      <c r="AE91" s="180">
        <f>IF('M253'!K54-SUM('M254'!K54)&gt;=-0.5,"OK","K54: WARNING")</f>
      </c>
      <c r="AF91" s="180">
        <f>IF('M253'!L54-SUM('M254'!L54)&gt;=-0.5,"OK","L54: WARNING")</f>
      </c>
      <c r="AG91" s="180">
        <f>IF('M253'!M54-SUM('M254'!M54)&gt;=-0.5,"OK","M54: WARNING")</f>
      </c>
      <c r="AH91" s="180">
        <f>IF('M253'!N54-SUM('M254'!N54)&gt;=-0.5,"OK","N54: WARNING")</f>
      </c>
      <c r="AI91" s="180">
        <f>IF('M253'!O54-SUM('M254'!O54)&gt;=-0.5,"OK","O54: WARNING")</f>
      </c>
      <c r="AJ91" s="180">
        <f>IF('M253'!P54-SUM('M254'!P54)&gt;=-0.5,"OK","P54: WARNING")</f>
      </c>
      <c r="AK91" s="180">
        <f>IF('M253'!Q54-SUM('M254'!Q54)&gt;=-0.5,"OK","Q54: WARNING")</f>
      </c>
      <c r="AL91" s="180">
        <f>IF('M253'!R54-SUM('M254'!R54)&gt;=-0.5,"OK","R54: WARNING")</f>
      </c>
      <c r="AM91" s="180">
        <f>IF('M253'!S54-SUM('M254'!S54)&gt;=-0.5,"OK","S54: WARNING")</f>
      </c>
      <c r="AN91" s="180">
        <f>IF('M253'!T54-SUM('M254'!T54)&gt;=-0.5,"OK","T54: WARNING")</f>
      </c>
      <c r="AO91" s="180">
        <f>IF('M253'!U54-SUM('M254'!U54)&gt;=-0.5,"OK","U54: WARNING")</f>
      </c>
      <c r="AP91" s="180">
        <f>IF('M253'!V54-SUM('M254'!V54)&gt;=-0.5,"OK","V54: WARNING")</f>
      </c>
      <c r="AQ91" s="180">
        <f>IF('M253'!W54-SUM('M254'!W54)&gt;=-0.5,"OK","W54: WARNING")</f>
      </c>
      <c r="AR91" s="180">
        <f>IF('M253'!X54-SUM('M254'!X54)&gt;=-0.5,"OK","X54: WARNING")</f>
      </c>
      <c r="AS91" s="180">
        <f>IF('M253'!Y54-SUM('M254'!Y54)&gt;=-0.5,"OK","Y54: WARNING")</f>
      </c>
      <c r="AT91" s="180">
        <f>IF('M253'!Z54-SUM('M254'!Z54)&gt;=-0.5,"OK","Z54: WARNING")</f>
      </c>
      <c r="AU91" s="180">
        <f>IF('M253'!AA54-SUM('M254'!AA54)&gt;=-0.5,"OK","AA54: WARNING")</f>
      </c>
      <c r="AV91" s="180">
        <f>IF('M253'!AB54-SUM('M254'!AB54)&gt;=-0.5,"OK","AB54: WARNING")</f>
      </c>
    </row>
    <row r="92" ht="13.0" customHeight="true"/>
    <row r="93" ht="13.0" customHeight="true"/>
    <row r="94" ht="13.0" customHeight="true"/>
    <row r="95" ht="13.0" customHeight="true"/>
  </sheetData>
  <sheetProtection sheet="1" objects="1" scenarios="1"/>
  <customSheetViews>
    <customSheetView guid="{67CA1D9B-19A8-4146-968F-D77BECE02040}" scale="80" showPageBreaks="1" showGridLines="0" zeroValues="0" printArea="1" hiddenRows="1" hiddenColumns="1" topLeftCell="B1">
      <pane xSplit="8" ySplit="19" topLeftCell="K20" activePane="bottomRight" state="frozen"/>
      <selection pane="bottomRight" activeCell="K12" sqref="K12:AB15"/>
      <colBreaks count="1" manualBreakCount="1">
        <brk id="19" min="19" max="53" man="1"/>
      </colBreaks>
      <pageMargins left="0.39370078740157483" right="0.39370078740157483" top="0.47244094488188981" bottom="0.59055118110236227" header="0.31496062992125984" footer="0.31496062992125984"/>
      <printOptions headings="1"/>
      <pageSetup paperSize="9" scale="55" orientation="landscape" r:id="rId1"/>
      <headerFooter>
        <oddFooter><![CDATA[&L&G   &"Arial,Fett"vertraulich&C&D&RSeite &P]]></oddFooter>
      </headerFooter>
    </customSheetView>
  </customSheetViews>
  <mergeCells count="13">
    <mergeCell ref="K1:P1"/>
    <mergeCell ref="K19:AB19"/>
    <mergeCell ref="Y14:Y15"/>
    <mergeCell ref="Z14:Z16"/>
    <mergeCell ref="AA14:AA16"/>
    <mergeCell ref="O15:P15"/>
    <mergeCell ref="Q15:R15"/>
    <mergeCell ref="S15:S16"/>
    <mergeCell ref="K2:W2"/>
    <mergeCell ref="K14:K15"/>
    <mergeCell ref="L14:S14"/>
    <mergeCell ref="T14:W14"/>
    <mergeCell ref="X14:X15"/>
  </mergeCells>
  <conditionalFormatting sqref="K58:AB69">
    <cfRule type="expression" dxfId="30" priority="1">
      <formula>ISNUMBER(SEARCH("ERROR",K58))</formula>
    </cfRule>
    <cfRule type="expression" dxfId="31" priority="2">
      <formula>ISNUMBER(SEARCH("WARNING",K58))</formula>
    </cfRule>
    <cfRule type="expression" dxfId="32" priority="3">
      <formula>ISNUMBER(SEARCH("OK",K58))</formula>
    </cfRule>
  </conditionalFormatting>
  <conditionalFormatting sqref="AE21:AI54">
    <cfRule type="expression" dxfId="33" priority="4">
      <formula>ISNUMBER(SEARCH("ERROR",AE21))</formula>
    </cfRule>
    <cfRule type="expression" dxfId="34" priority="5">
      <formula>ISNUMBER(SEARCH("WARNING",AE21))</formula>
    </cfRule>
    <cfRule type="expression" dxfId="35" priority="6">
      <formula>ISNUMBER(SEARCH("OK",AE21))</formula>
    </cfRule>
  </conditionalFormatting>
  <conditionalFormatting sqref="AE58:AV91">
    <cfRule type="expression" dxfId="36" priority="7">
      <formula>ISNUMBER(SEARCH("ERROR",AE58))</formula>
    </cfRule>
    <cfRule type="expression" dxfId="37" priority="8">
      <formula>ISNUMBER(SEARCH("WARNING",AE58))</formula>
    </cfRule>
    <cfRule type="expression" dxfId="38" priority="9">
      <formula>ISNUMBER(SEARCH("OK",AE58))</formula>
    </cfRule>
  </conditionalFormatting>
  <conditionalFormatting sqref="B5">
    <cfRule type="expression" dxfId="39" priority="10">
      <formula>OR(B5=0,B5="0")</formula>
    </cfRule>
    <cfRule type="expression" dxfId="40" priority="11">
      <formula>B5&gt;0</formula>
    </cfRule>
  </conditionalFormatting>
  <conditionalFormatting sqref="B6">
    <cfRule type="expression" dxfId="41" priority="12">
      <formula>OR(B6=0,B6="0")</formula>
    </cfRule>
    <cfRule type="expression" dxfId="42" priority="13">
      <formula>B6&gt;0</formula>
    </cfRule>
  </conditionalFormatting>
  <hyperlinks>
    <hyperlink location="Validation_D006_M253_L21_0" ref="AE21"/>
    <hyperlink location="Validation_D006_M253_L22_0" ref="AE22"/>
    <hyperlink location="Validation_D006_M253_L23_0" ref="AE23"/>
    <hyperlink location="Validation_D006_M253_L24_0" ref="AE24"/>
    <hyperlink location="Validation_D006_M253_L25_0" ref="AE25"/>
    <hyperlink location="Validation_D006_M253_L26_0" ref="AE26"/>
    <hyperlink location="Validation_D006_M253_L27_0" ref="AE27"/>
    <hyperlink location="Validation_D006_M253_L28_0" ref="AE28"/>
    <hyperlink location="Validation_D006_M253_L29_0" ref="AE29"/>
    <hyperlink location="Validation_D006_M253_L30_0" ref="AE30"/>
    <hyperlink location="Validation_D006_M253_L31_0" ref="AE31"/>
    <hyperlink location="Validation_D006_M253_L32_0" ref="AE32"/>
    <hyperlink location="Validation_D006_M253_L33_0" ref="AE33"/>
    <hyperlink location="Validation_D006_M253_L34_0" ref="AE34"/>
    <hyperlink location="Validation_D006_M253_L35_0" ref="AE35"/>
    <hyperlink location="Validation_D006_M253_L36_0" ref="AE36"/>
    <hyperlink location="Validation_D006_M253_L37_0" ref="AE37"/>
    <hyperlink location="Validation_D006_M253_L38_0" ref="AE38"/>
    <hyperlink location="Validation_D006_M253_L39_0" ref="AE39"/>
    <hyperlink location="Validation_D006_M253_L43_0" ref="AE43"/>
    <hyperlink location="Validation_D006_M253_L44_0" ref="AE44"/>
    <hyperlink location="Validation_D006_M253_L45_0" ref="AE45"/>
    <hyperlink location="Validation_D006_M253_L46_0" ref="AE46"/>
    <hyperlink location="Validation_D006_M253_L47_0" ref="AE47"/>
    <hyperlink location="Validation_D006_M253_L50_0" ref="AE50"/>
    <hyperlink location="Validation_D006_M253_L51_0" ref="AE51"/>
    <hyperlink location="Validation_D006_M253_L52_0" ref="AE52"/>
    <hyperlink location="Validation_D006_M253_L53_0" ref="AE53"/>
    <hyperlink location="Validation_D006_M253_L54_0" ref="AE54"/>
    <hyperlink location="Validation_D008_M253_O25_0" ref="AF25"/>
    <hyperlink location="Validation_D008_M253_O26_0" ref="AF26"/>
    <hyperlink location="Validation_D008_M253_O27_0" ref="AF27"/>
    <hyperlink location="Validation_D008_M253_O28_0" ref="AF28"/>
    <hyperlink location="Validation_D008_M253_O29_0" ref="AF29"/>
    <hyperlink location="Validation_D008_M253_O30_0" ref="AF30"/>
    <hyperlink location="Validation_D008_M253_O31_0" ref="AF31"/>
    <hyperlink location="Validation_D008_M253_O32_0" ref="AF32"/>
    <hyperlink location="Validation_D008_M253_O33_0" ref="AF33"/>
    <hyperlink location="Validation_D008_M253_O34_0" ref="AF34"/>
    <hyperlink location="Validation_D008_M253_O35_0" ref="AF35"/>
    <hyperlink location="Validation_D008_M253_O36_0" ref="AF36"/>
    <hyperlink location="Validation_D008_M253_O37_0" ref="AF37"/>
    <hyperlink location="Validation_D008_M253_O38_0" ref="AF38"/>
    <hyperlink location="Validation_D008_M253_O39_0" ref="AF39"/>
    <hyperlink location="Validation_D008_M253_O43_0" ref="AF43"/>
    <hyperlink location="Validation_D008_M253_O44_0" ref="AF44"/>
    <hyperlink location="Validation_D008_M253_O45_0" ref="AF45"/>
    <hyperlink location="Validation_D008_M253_O46_0" ref="AF46"/>
    <hyperlink location="Validation_D008_M253_O52_0" ref="AF52"/>
    <hyperlink location="Validation_D008_M253_O53_0" ref="AF53"/>
    <hyperlink location="Validation_D008_M253_O54_0" ref="AF54"/>
    <hyperlink location="Validation_D009_M253_Q25_0" ref="AG25"/>
    <hyperlink location="Validation_D009_M253_Q26_0" ref="AG26"/>
    <hyperlink location="Validation_D009_M253_Q27_0" ref="AG27"/>
    <hyperlink location="Validation_D009_M253_Q28_0" ref="AG28"/>
    <hyperlink location="Validation_D009_M253_Q29_0" ref="AG29"/>
    <hyperlink location="Validation_D009_M253_Q30_0" ref="AG30"/>
    <hyperlink location="Validation_D009_M253_Q31_0" ref="AG31"/>
    <hyperlink location="Validation_D009_M253_Q32_0" ref="AG32"/>
    <hyperlink location="Validation_D009_M253_Q33_0" ref="AG33"/>
    <hyperlink location="Validation_D009_M253_Q34_0" ref="AG34"/>
    <hyperlink location="Validation_D009_M253_Q35_0" ref="AG35"/>
    <hyperlink location="Validation_D009_M253_Q36_0" ref="AG36"/>
    <hyperlink location="Validation_D009_M253_Q37_0" ref="AG37"/>
    <hyperlink location="Validation_D009_M253_Q38_0" ref="AG38"/>
    <hyperlink location="Validation_D009_M253_Q39_0" ref="AG39"/>
    <hyperlink location="Validation_D009_M253_Q43_0" ref="AG43"/>
    <hyperlink location="Validation_D009_M253_Q44_0" ref="AG44"/>
    <hyperlink location="Validation_D009_M253_Q45_0" ref="AG45"/>
    <hyperlink location="Validation_D009_M253_Q46_0" ref="AG46"/>
    <hyperlink location="Validation_D009_M253_Q52_0" ref="AG52"/>
    <hyperlink location="Validation_D009_M253_Q53_0" ref="AG53"/>
    <hyperlink location="Validation_D009_M253_Q54_0" ref="AG54"/>
    <hyperlink location="Validation_D007_M253_T25_0" ref="AH25"/>
    <hyperlink location="Validation_D007_M253_T26_0" ref="AH26"/>
    <hyperlink location="Validation_D007_M253_T27_0" ref="AH27"/>
    <hyperlink location="Validation_D007_M253_T28_0" ref="AH28"/>
    <hyperlink location="Validation_D007_M253_T29_0" ref="AH29"/>
    <hyperlink location="Validation_D007_M253_T30_0" ref="AH30"/>
    <hyperlink location="Validation_D007_M253_T31_0" ref="AH31"/>
    <hyperlink location="Validation_D007_M253_T32_0" ref="AH32"/>
    <hyperlink location="Validation_D007_M253_T33_0" ref="AH33"/>
    <hyperlink location="Validation_D007_M253_T34_0" ref="AH34"/>
    <hyperlink location="Validation_D007_M253_T35_0" ref="AH35"/>
    <hyperlink location="Validation_D007_M253_T36_0" ref="AH36"/>
    <hyperlink location="Validation_D007_M253_T37_0" ref="AH37"/>
    <hyperlink location="Validation_D007_M253_T38_0" ref="AH38"/>
    <hyperlink location="Validation_D007_M253_T39_0" ref="AH39"/>
    <hyperlink location="Validation_D007_M253_T43_0" ref="AH43"/>
    <hyperlink location="Validation_D007_M253_T44_0" ref="AH44"/>
    <hyperlink location="Validation_D007_M253_T45_0" ref="AH45"/>
    <hyperlink location="Validation_D007_M253_T46_0" ref="AH46"/>
    <hyperlink location="Validation_D007_M253_T52_0" ref="AH52"/>
    <hyperlink location="Validation_D007_M253_T53_0" ref="AH53"/>
    <hyperlink location="Validation_D007_M253_T54_0" ref="AH54"/>
    <hyperlink location="Validation_D005_M253_AB21_0" ref="AI21"/>
    <hyperlink location="Validation_D005_M253_AB22_0" ref="AI22"/>
    <hyperlink location="Validation_D005_M253_AB23_0" ref="AI23"/>
    <hyperlink location="Validation_D005_M253_AB24_0" ref="AI24"/>
    <hyperlink location="Validation_D005_M253_AB25_0" ref="AI25"/>
    <hyperlink location="Validation_D005_M253_AB26_0" ref="AI26"/>
    <hyperlink location="Validation_D005_M253_AB27_0" ref="AI27"/>
    <hyperlink location="Validation_D005_M253_AB28_0" ref="AI28"/>
    <hyperlink location="Validation_D005_M253_AB29_0" ref="AI29"/>
    <hyperlink location="Validation_D005_M253_AB30_0" ref="AI30"/>
    <hyperlink location="Validation_D005_M253_AB31_0" ref="AI31"/>
    <hyperlink location="Validation_D005_M253_AB32_0" ref="AI32"/>
    <hyperlink location="Validation_D005_M253_AB33_0" ref="AI33"/>
    <hyperlink location="Validation_D005_M253_AB34_0" ref="AI34"/>
    <hyperlink location="Validation_D005_M253_AB35_0" ref="AI35"/>
    <hyperlink location="Validation_D005_M253_AB36_0" ref="AI36"/>
    <hyperlink location="Validation_D005_M253_AB37_0" ref="AI37"/>
    <hyperlink location="Validation_D005_M253_AB38_0" ref="AI38"/>
    <hyperlink location="Validation_D005_M253_AB39_0" ref="AI39"/>
    <hyperlink location="Validation_D005_M253_AB40_0" ref="AI40"/>
    <hyperlink location="Validation_D005_M253_AB41_0" ref="AI41"/>
    <hyperlink location="Validation_D005_M253_AB42_0" ref="AI42"/>
    <hyperlink location="Validation_D005_M253_AB43_0" ref="AI43"/>
    <hyperlink location="Validation_D005_M253_AB44_0" ref="AI44"/>
    <hyperlink location="Validation_D005_M253_AB45_0" ref="AI45"/>
    <hyperlink location="Validation_D005_M253_AB46_0" ref="AI46"/>
    <hyperlink location="Validation_D005_M253_AB47_0" ref="AI47"/>
    <hyperlink location="Validation_D005_M253_AB48_0" ref="AI48"/>
    <hyperlink location="Validation_D005_M253_AB49_0" ref="AI49"/>
    <hyperlink location="Validation_D005_M253_AB50_0" ref="AI50"/>
    <hyperlink location="Validation_D005_M253_AB51_0" ref="AI51"/>
    <hyperlink location="Validation_D005_M253_AB52_0" ref="AI52"/>
    <hyperlink location="Validation_D005_M253_AB53_0" ref="AI53"/>
    <hyperlink location="Validation_D005_M253_AB54_0" ref="AI54"/>
    <hyperlink location="Validation_D002_M253_L21_0" ref="L58"/>
    <hyperlink location="Validation_D002_M253_M21_0" ref="M58"/>
    <hyperlink location="Validation_D002_M253_N21_0" ref="N58"/>
    <hyperlink location="Validation_D002_M253_S21_0" ref="S58"/>
    <hyperlink location="Validation_D002_M253_AB21_0" ref="AB58"/>
    <hyperlink location="Validation_K008_M253_K26_0" ref="K59"/>
    <hyperlink location="Validation_K008_M253_L26_0" ref="L59"/>
    <hyperlink location="Validation_K008_M253_O26_0" ref="O59"/>
    <hyperlink location="Validation_K008_M253_P26_0" ref="P59"/>
    <hyperlink location="Validation_K008_M253_Q26_0" ref="Q59"/>
    <hyperlink location="Validation_K008_M253_R26_0" ref="R59"/>
    <hyperlink location="Validation_K008_M253_S26_0" ref="S59"/>
    <hyperlink location="Validation_K008_M253_T26_0" ref="T59"/>
    <hyperlink location="Validation_K008_M253_U26_0" ref="U59"/>
    <hyperlink location="Validation_K008_M253_V26_0" ref="V59"/>
    <hyperlink location="Validation_K008_M253_W26_0" ref="W59"/>
    <hyperlink location="Validation_K008_M253_X26_0" ref="X59"/>
    <hyperlink location="Validation_K008_M253_Y26_0" ref="Y59"/>
    <hyperlink location="Validation_K008_M253_Z26_0" ref="Z59"/>
    <hyperlink location="Validation_K008_M253_AA26_0" ref="AA59"/>
    <hyperlink location="Validation_K008_M253_AB26_0" ref="AB59"/>
    <hyperlink location="Validation_D002_M253_K27_0" ref="K60"/>
    <hyperlink location="Validation_K002_M253_K27_0" ref="K61"/>
    <hyperlink location="Validation_K003_M253_K27_0" ref="K62"/>
    <hyperlink location="Validation_D002_M253_L27_0" ref="L60"/>
    <hyperlink location="Validation_K002_M253_L27_0" ref="L61"/>
    <hyperlink location="Validation_K003_M253_L27_0" ref="L62"/>
    <hyperlink location="Validation_D002_M253_O27_0" ref="O60"/>
    <hyperlink location="Validation_K002_M253_O27_0" ref="O61"/>
    <hyperlink location="Validation_K003_M253_O27_0" ref="O62"/>
    <hyperlink location="Validation_D002_M253_P27_0" ref="P60"/>
    <hyperlink location="Validation_K002_M253_P27_0" ref="P61"/>
    <hyperlink location="Validation_K003_M253_P27_0" ref="P62"/>
    <hyperlink location="Validation_D002_M253_Q27_0" ref="Q60"/>
    <hyperlink location="Validation_K002_M253_Q27_0" ref="Q61"/>
    <hyperlink location="Validation_K003_M253_Q27_0" ref="Q62"/>
    <hyperlink location="Validation_D002_M253_R27_0" ref="R60"/>
    <hyperlink location="Validation_K002_M253_R27_0" ref="R61"/>
    <hyperlink location="Validation_K003_M253_R27_0" ref="R62"/>
    <hyperlink location="Validation_D002_M253_S27_0" ref="S60"/>
    <hyperlink location="Validation_K002_M253_S27_0" ref="S61"/>
    <hyperlink location="Validation_K003_M253_S27_0" ref="S62"/>
    <hyperlink location="Validation_D002_M253_T27_0" ref="T60"/>
    <hyperlink location="Validation_K002_M253_T27_0" ref="T61"/>
    <hyperlink location="Validation_K003_M253_T27_0" ref="T62"/>
    <hyperlink location="Validation_D002_M253_U27_0" ref="U60"/>
    <hyperlink location="Validation_K002_M253_U27_0" ref="U61"/>
    <hyperlink location="Validation_K003_M253_U27_0" ref="U62"/>
    <hyperlink location="Validation_D002_M253_V27_0" ref="V60"/>
    <hyperlink location="Validation_K002_M253_V27_0" ref="V61"/>
    <hyperlink location="Validation_K003_M253_V27_0" ref="V62"/>
    <hyperlink location="Validation_D002_M253_W27_0" ref="W60"/>
    <hyperlink location="Validation_K002_M253_W27_0" ref="W61"/>
    <hyperlink location="Validation_K003_M253_W27_0" ref="W62"/>
    <hyperlink location="Validation_D002_M253_X27_0" ref="X60"/>
    <hyperlink location="Validation_K002_M253_X27_0" ref="X61"/>
    <hyperlink location="Validation_K003_M253_X27_0" ref="X62"/>
    <hyperlink location="Validation_D002_M253_Y27_0" ref="Y60"/>
    <hyperlink location="Validation_K002_M253_Y27_0" ref="Y61"/>
    <hyperlink location="Validation_K003_M253_Y27_0" ref="Y62"/>
    <hyperlink location="Validation_D002_M253_Z27_0" ref="Z60"/>
    <hyperlink location="Validation_K002_M253_Z27_0" ref="Z61"/>
    <hyperlink location="Validation_K003_M253_Z27_0" ref="Z62"/>
    <hyperlink location="Validation_D002_M253_AA27_0" ref="AA60"/>
    <hyperlink location="Validation_K002_M253_AA27_0" ref="AA61"/>
    <hyperlink location="Validation_K003_M253_AA27_0" ref="AA62"/>
    <hyperlink location="Validation_D002_M253_AB27_0" ref="AB60"/>
    <hyperlink location="Validation_K002_M253_AB27_0" ref="AB61"/>
    <hyperlink location="Validation_K003_M253_AB27_0" ref="AB62"/>
    <hyperlink location="Validation_D010_M253_K29_0" ref="K63"/>
    <hyperlink location="Validation_D010_M253_L29_0" ref="L63"/>
    <hyperlink location="Validation_D010_M253_O29_0" ref="O63"/>
    <hyperlink location="Validation_D010_M253_P29_0" ref="P63"/>
    <hyperlink location="Validation_D010_M253_Q29_0" ref="Q63"/>
    <hyperlink location="Validation_D010_M253_R29_0" ref="R63"/>
    <hyperlink location="Validation_D010_M253_S29_0" ref="S63"/>
    <hyperlink location="Validation_D010_M253_T29_0" ref="T63"/>
    <hyperlink location="Validation_D010_M253_U29_0" ref="U63"/>
    <hyperlink location="Validation_D010_M253_V29_0" ref="V63"/>
    <hyperlink location="Validation_D010_M253_W29_0" ref="W63"/>
    <hyperlink location="Validation_D010_M253_X29_0" ref="X63"/>
    <hyperlink location="Validation_D010_M253_Y29_0" ref="Y63"/>
    <hyperlink location="Validation_D010_M253_Z29_0" ref="Z63"/>
    <hyperlink location="Validation_D010_M253_AA29_0" ref="AA63"/>
    <hyperlink location="Validation_D010_M253_AB29_0" ref="AB63"/>
    <hyperlink location="Validation_K004_M253_K31_0" ref="K64"/>
    <hyperlink location="Validation_K004_M253_L31_0" ref="L64"/>
    <hyperlink location="Validation_K004_M253_O31_0" ref="O64"/>
    <hyperlink location="Validation_K004_M253_P31_0" ref="P64"/>
    <hyperlink location="Validation_K004_M253_Q31_0" ref="Q64"/>
    <hyperlink location="Validation_K004_M253_R31_0" ref="R64"/>
    <hyperlink location="Validation_K004_M253_S31_0" ref="S64"/>
    <hyperlink location="Validation_K004_M253_T31_0" ref="T64"/>
    <hyperlink location="Validation_K004_M253_U31_0" ref="U64"/>
    <hyperlink location="Validation_K004_M253_V31_0" ref="V64"/>
    <hyperlink location="Validation_K004_M253_W31_0" ref="W64"/>
    <hyperlink location="Validation_K004_M253_X31_0" ref="X64"/>
    <hyperlink location="Validation_K004_M253_Y31_0" ref="Y64"/>
    <hyperlink location="Validation_K004_M253_Z31_0" ref="Z64"/>
    <hyperlink location="Validation_K004_M253_AA31_0" ref="AA64"/>
    <hyperlink location="Validation_K004_M253_AB31_0" ref="AB64"/>
    <hyperlink location="Validation_D003_M253_K33_0" ref="K65"/>
    <hyperlink location="Validation_D003_M253_L33_0" ref="L65"/>
    <hyperlink location="Validation_D003_M253_O33_0" ref="O65"/>
    <hyperlink location="Validation_D003_M253_P33_0" ref="P65"/>
    <hyperlink location="Validation_D003_M253_Q33_0" ref="Q65"/>
    <hyperlink location="Validation_D003_M253_R33_0" ref="R65"/>
    <hyperlink location="Validation_D003_M253_S33_0" ref="S65"/>
    <hyperlink location="Validation_D003_M253_T33_0" ref="T65"/>
    <hyperlink location="Validation_D003_M253_U33_0" ref="U65"/>
    <hyperlink location="Validation_D003_M253_V33_0" ref="V65"/>
    <hyperlink location="Validation_D003_M253_W33_0" ref="W65"/>
    <hyperlink location="Validation_D003_M253_X33_0" ref="X65"/>
    <hyperlink location="Validation_D003_M253_Y33_0" ref="Y65"/>
    <hyperlink location="Validation_D003_M253_Z33_0" ref="Z65"/>
    <hyperlink location="Validation_D003_M253_AA33_0" ref="AA65"/>
    <hyperlink location="Validation_D003_M253_AB33_0" ref="AB65"/>
    <hyperlink location="Validation_K005_M253_Y40_0" ref="Y66"/>
    <hyperlink location="Validation_K005_M253_AB40_0" ref="AB66"/>
    <hyperlink location="Validation_K007_M253_L47_0" ref="L67"/>
    <hyperlink location="Validation_K007_M253_N47_0" ref="N67"/>
    <hyperlink location="Validation_K007_M253_AA47_0" ref="AA67"/>
    <hyperlink location="Validation_K007_M253_AB47_0" ref="AB67"/>
    <hyperlink location="Validation_K006_M253_K52_0" ref="K68"/>
    <hyperlink location="Validation_K006_M253_L52_0" ref="L68"/>
    <hyperlink location="Validation_K006_M253_M52_0" ref="M68"/>
    <hyperlink location="Validation_K006_M253_N52_0" ref="N68"/>
    <hyperlink location="Validation_K006_M253_O52_0" ref="O68"/>
    <hyperlink location="Validation_K006_M253_P52_0" ref="P68"/>
    <hyperlink location="Validation_K006_M253_Q52_0" ref="Q68"/>
    <hyperlink location="Validation_K006_M253_R52_0" ref="R68"/>
    <hyperlink location="Validation_K006_M253_S52_0" ref="S68"/>
    <hyperlink location="Validation_K006_M253_T52_0" ref="T68"/>
    <hyperlink location="Validation_K006_M253_U52_0" ref="U68"/>
    <hyperlink location="Validation_K006_M253_V52_0" ref="V68"/>
    <hyperlink location="Validation_K006_M253_W52_0" ref="W68"/>
    <hyperlink location="Validation_K006_M253_X52_0" ref="X68"/>
    <hyperlink location="Validation_K006_M253_Y52_0" ref="Y68"/>
    <hyperlink location="Validation_K006_M253_Z52_0" ref="Z68"/>
    <hyperlink location="Validation_K006_M253_AA52_0" ref="AA68"/>
    <hyperlink location="Validation_K006_M253_AB52_0" ref="AB68"/>
    <hyperlink location="Validation_K001_M253_K54_0" ref="K69"/>
    <hyperlink location="Validation_K001_M253_L54_0" ref="L69"/>
    <hyperlink location="Validation_K001_M253_M54_0" ref="M69"/>
    <hyperlink location="Validation_K001_M253_N54_0" ref="N69"/>
    <hyperlink location="Validation_K001_M253_O54_0" ref="O69"/>
    <hyperlink location="Validation_K001_M253_P54_0" ref="P69"/>
    <hyperlink location="Validation_K001_M253_Q54_0" ref="Q69"/>
    <hyperlink location="Validation_K001_M253_R54_0" ref="R69"/>
    <hyperlink location="Validation_K001_M253_S54_0" ref="S69"/>
    <hyperlink location="Validation_K001_M253_T54_0" ref="T69"/>
    <hyperlink location="Validation_K001_M253_U54_0" ref="U69"/>
    <hyperlink location="Validation_K001_M253_V54_0" ref="V69"/>
    <hyperlink location="Validation_K001_M253_W54_0" ref="W69"/>
    <hyperlink location="Validation_K001_M253_X54_0" ref="X69"/>
    <hyperlink location="Validation_K001_M253_Y54_0" ref="Y69"/>
    <hyperlink location="Validation_K001_M253_Z54_0" ref="Z69"/>
    <hyperlink location="Validation_K001_M253_AA54_0" ref="AA69"/>
    <hyperlink location="Validation_K001_M253_AB54_0" ref="AB69"/>
  </hyperlinks>
  <printOptions gridLinesSet="0"/>
  <pageMargins left="0.39370078740157483" right="0.39370078740157483" top="0.47244094488188981" bottom="0.59055118110236227" header="0.31496062992125984" footer="0.31496062992125984"/>
  <pageSetup paperSize="9" scale="54" orientation="landscape" r:id="rId2"/>
  <headerFooter>
    <oddFooter><![CDATA[&L&G   &"Arial,Fett"vertraulich&C&D&RSeite &P]]></oddFooter>
  </headerFooter>
  <colBreaks count="1" manualBreakCount="1">
    <brk id="19" min="20" max="54" man="1"/>
  </colBreaks>
  <drawing r:id="rId5"/>
  <legacyDrawing r:id="rId7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/>
  <dimension ref="A1:AM76"/>
  <sheetViews>
    <sheetView showGridLines="0" showRowColHeaders="0" showZeros="true" topLeftCell="B1" zoomScale="80" zoomScaleNormal="80" workbookViewId="0">
      <pane xSplit="9" ySplit="20" topLeftCell="K21" activePane="bottomRight" state="frozen"/>
      <selection activeCell="L21" sqref="L21"/>
      <selection pane="topRight" activeCell="L21" sqref="L21"/>
      <selection pane="bottomLeft" activeCell="L21" sqref="L21"/>
      <selection pane="bottomRight" activeCell="L21" sqref="L21"/>
    </sheetView>
  </sheetViews>
  <sheetFormatPr baseColWidth="10" defaultColWidth="11.54296875" defaultRowHeight="12.5" x14ac:dyDescent="0.25"/>
  <cols>
    <col min="34" max="34" customWidth="true" style="108" width="12.78125"/>
    <col min="33" max="33" customWidth="true" style="108" width="12.78125"/>
    <col min="32" max="32" customWidth="true" style="108" width="12.78125"/>
    <col min="1" max="1" customWidth="true" hidden="true" style="13" width="18.0"/>
    <col min="2" max="2" customWidth="true" style="13" width="15.7265625"/>
    <col min="3" max="3" customWidth="true" hidden="true" style="13" width="9.26953125"/>
    <col min="4" max="4" customWidth="true" style="13" width="40.7265625"/>
    <col min="5" max="6" customWidth="true" hidden="true" style="13" width="18.0"/>
    <col min="7" max="7" customWidth="true" style="13" width="4.7265625"/>
    <col min="8" max="9" customWidth="true" hidden="true" style="13" width="5.7265625"/>
    <col min="10" max="10" customWidth="true" hidden="true" style="13" width="24.453125"/>
    <col min="11" max="28" customWidth="true" style="13" width="15.7265625"/>
    <col min="29" max="29" customWidth="true" style="13" width="1.7265625"/>
    <col min="30" max="30" customWidth="true" style="13" width="10.54296875"/>
    <col min="31" max="31" customWidth="true" style="108" width="12.78125"/>
    <col min="35" max="38" customWidth="true" style="13" width="15.26953125"/>
    <col min="39" max="39" customWidth="true" style="91" width="15.26953125"/>
    <col min="40" max="16384" style="13" width="11.54296875"/>
  </cols>
  <sheetData>
    <row r="1" spans="1:39" ht="22" customHeight="1" x14ac:dyDescent="0.4">
      <c r="A1" s="14"/>
      <c r="B1" s="62" t="str">
        <f>I_ReportName</f>
        <v>MONA_US</v>
      </c>
      <c r="D1" s="11" t="s">
        <v>1</v>
      </c>
      <c r="E1" s="14"/>
      <c r="F1" s="14"/>
      <c r="H1" s="14"/>
      <c r="I1" s="14"/>
      <c r="K1" s="155" t="s">
        <v>54</v>
      </c>
      <c r="L1" s="155"/>
      <c r="M1" s="155"/>
      <c r="N1" s="155"/>
      <c r="O1" s="155"/>
      <c r="P1" s="155"/>
      <c r="Q1" s="45"/>
      <c r="R1" s="45"/>
      <c r="S1" s="45"/>
      <c r="T1" s="45"/>
      <c r="U1" s="45"/>
      <c r="V1" s="45"/>
      <c r="W1" s="45"/>
      <c r="X1" s="32"/>
      <c r="AE1" s="135"/>
      <c r="AF1" s="135"/>
      <c r="AG1" s="135"/>
      <c r="AH1" s="135"/>
    </row>
    <row r="2" spans="1:39" ht="22" customHeight="1" x14ac:dyDescent="0.35">
      <c r="A2" s="14"/>
      <c r="B2" s="62" t="s">
        <v>175</v>
      </c>
      <c r="D2" s="11" t="s">
        <v>13</v>
      </c>
      <c r="E2" s="14"/>
      <c r="F2" s="14"/>
      <c r="H2" s="14"/>
      <c r="I2" s="14"/>
      <c r="K2" s="158" t="s">
        <v>81</v>
      </c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32"/>
      <c r="AE2" s="135"/>
      <c r="AF2" s="135"/>
      <c r="AG2" s="135"/>
      <c r="AH2" s="135"/>
    </row>
    <row r="3" spans="1:39" ht="22" customHeight="1" x14ac:dyDescent="0.3">
      <c r="A3" s="14"/>
      <c r="B3" s="62" t="str">
        <f>I_SubjectId</f>
        <v>XXXXXX</v>
      </c>
      <c r="D3" s="11" t="s">
        <v>197</v>
      </c>
      <c r="E3" s="14"/>
      <c r="F3" s="14"/>
      <c r="H3" s="14"/>
      <c r="I3" s="14"/>
      <c r="K3" s="42" t="s">
        <v>33</v>
      </c>
      <c r="L3" s="43"/>
      <c r="M3" s="43"/>
      <c r="N3" s="43"/>
      <c r="O3" s="43"/>
      <c r="P3" s="44"/>
      <c r="Q3" s="44"/>
      <c r="R3" s="44"/>
      <c r="S3" s="44"/>
      <c r="T3" s="44"/>
      <c r="U3" s="44"/>
      <c r="V3" s="44"/>
      <c r="W3" s="43"/>
      <c r="AE3" s="109"/>
      <c r="AF3" s="109"/>
      <c r="AG3" s="109"/>
      <c r="AH3" s="109"/>
    </row>
    <row r="4" spans="1:39" ht="22" customHeight="1" x14ac:dyDescent="0.35">
      <c r="A4" s="18"/>
      <c r="B4" s="63" t="str">
        <f>I_ReferDate</f>
        <v>TT.MM.JJJJ</v>
      </c>
      <c r="D4" s="11" t="s">
        <v>3</v>
      </c>
      <c r="E4" s="18"/>
      <c r="F4" s="18"/>
      <c r="H4" s="14"/>
      <c r="I4" s="14"/>
      <c r="K4" s="52" t="s">
        <v>77</v>
      </c>
      <c r="X4" s="19"/>
      <c r="Y4" s="19"/>
      <c r="Z4" s="19"/>
      <c r="AE4" s="135"/>
      <c r="AF4" s="135"/>
      <c r="AG4" s="135"/>
      <c r="AH4" s="135"/>
    </row>
    <row r="5" spans="1:39" s="21" customFormat="1" ht="20.149999999999999" customHeight="1" x14ac:dyDescent="0.25">
      <c r="A5" s="91"/>
      <c r="B5" s="113">
        <f>COUNTIFS(AE21:AI54,"*ERROR*")+COUNTIFS(K58:AB69,"*ERROR*")</f>
      </c>
      <c r="C5" s="113"/>
      <c r="D5" s="113" t="s">
        <v>191</v>
      </c>
      <c r="E5" s="91"/>
      <c r="F5" s="91"/>
      <c r="G5" s="91"/>
      <c r="H5" s="91"/>
      <c r="I5" s="91"/>
      <c r="J5" s="91"/>
      <c r="K5" s="105" t="s">
        <v>165</v>
      </c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C5" s="91"/>
      <c r="AE5" s="135"/>
      <c r="AF5" s="135"/>
      <c r="AG5" s="135"/>
      <c r="AH5" s="135"/>
      <c r="AJ5" s="13"/>
      <c r="AK5" s="13"/>
      <c r="AL5" s="13"/>
      <c r="AM5" s="91"/>
    </row>
    <row r="6" spans="1:39" s="21" customFormat="1" ht="20.149999999999999" customHeight="1" x14ac:dyDescent="0.25">
      <c r="A6" s="125"/>
      <c r="B6" s="125">
        <f>COUNTIFS(AE21:AI54,"*WARNING*")+COUNTIFS(K58:AB69,"*WARNING*")</f>
      </c>
      <c r="C6" s="125"/>
      <c r="D6" s="125" t="s">
        <v>192</v>
      </c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C6" s="125"/>
      <c r="AE6" s="135"/>
      <c r="AF6" s="135"/>
      <c r="AG6" s="135"/>
      <c r="AH6" s="135"/>
      <c r="AJ6" s="13"/>
      <c r="AK6" s="13"/>
      <c r="AL6" s="13"/>
      <c r="AM6" s="125"/>
    </row>
    <row r="7" spans="1:39" ht="15" customHeight="1" x14ac:dyDescent="0.25">
      <c r="A7" s="91"/>
      <c r="B7" s="113"/>
      <c r="C7" s="113"/>
      <c r="D7" s="113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E7" s="135"/>
      <c r="AF7" s="135"/>
      <c r="AG7" s="135"/>
      <c r="AH7" s="135"/>
    </row>
    <row r="8" spans="1:39" ht="15" hidden="1" customHeight="1" x14ac:dyDescent="0.25">
      <c r="A8" s="91"/>
      <c r="B8" s="62">
        <f>'M251'!B8</f>
        <v>0</v>
      </c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E8" s="135"/>
      <c r="AF8" s="135"/>
      <c r="AG8" s="135"/>
      <c r="AH8" s="135"/>
    </row>
    <row r="9" spans="1:39" ht="15" hidden="1" customHeight="1" x14ac:dyDescent="0.25">
      <c r="A9" s="91"/>
      <c r="B9" s="62">
        <f>'M251'!B9</f>
        <v>0</v>
      </c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E9" s="135"/>
      <c r="AF9" s="135"/>
      <c r="AG9" s="135"/>
      <c r="AH9" s="135"/>
    </row>
    <row r="10" spans="1:39" ht="15" hidden="1" customHeight="1" x14ac:dyDescent="0.25">
      <c r="A10" s="91"/>
      <c r="B10" s="62">
        <f>'M251'!B10</f>
        <v>0</v>
      </c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E10" s="135"/>
      <c r="AF10" s="135"/>
      <c r="AG10" s="135"/>
      <c r="AH10" s="135"/>
    </row>
    <row r="11" spans="1:39" ht="15" hidden="1" customHeight="1" x14ac:dyDescent="0.25">
      <c r="A11" s="91"/>
      <c r="B11" s="62">
        <f>'M251'!B11</f>
        <v>0</v>
      </c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E11" s="135"/>
      <c r="AF11" s="135"/>
      <c r="AG11" s="135"/>
      <c r="AH11" s="135"/>
    </row>
    <row r="12" spans="1:39" ht="15" hidden="1" customHeight="1" x14ac:dyDescent="0.25">
      <c r="A12" s="91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E12" s="135"/>
      <c r="AF12" s="135"/>
      <c r="AG12" s="135"/>
      <c r="AH12" s="135"/>
    </row>
    <row r="13" spans="1:39" ht="14" x14ac:dyDescent="0.25">
      <c r="A13" s="28"/>
      <c r="B13" s="28"/>
      <c r="C13" s="28"/>
      <c r="D13" s="29"/>
      <c r="E13" s="28"/>
      <c r="F13" s="28"/>
      <c r="G13" s="38"/>
      <c r="H13" s="28"/>
      <c r="I13" s="28"/>
      <c r="J13" s="29"/>
      <c r="K13" s="126" t="s">
        <v>16</v>
      </c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93"/>
      <c r="Z13" s="93"/>
      <c r="AA13" s="93"/>
      <c r="AB13" s="93"/>
      <c r="AC13" s="38"/>
      <c r="AE13" s="135"/>
      <c r="AF13" s="135"/>
      <c r="AG13" s="135"/>
      <c r="AH13" s="135"/>
    </row>
    <row r="14" spans="1:39" ht="22.5" customHeight="1" x14ac:dyDescent="0.25">
      <c r="A14" s="91"/>
      <c r="B14" s="91"/>
      <c r="C14" s="91"/>
      <c r="D14" s="74"/>
      <c r="E14" s="91"/>
      <c r="F14" s="91"/>
      <c r="G14" s="39"/>
      <c r="H14" s="91"/>
      <c r="I14" s="91"/>
      <c r="J14" s="74"/>
      <c r="K14" s="165" t="s">
        <v>116</v>
      </c>
      <c r="L14" s="156" t="s">
        <v>55</v>
      </c>
      <c r="M14" s="167"/>
      <c r="N14" s="167"/>
      <c r="O14" s="167"/>
      <c r="P14" s="167"/>
      <c r="Q14" s="167"/>
      <c r="R14" s="167"/>
      <c r="S14" s="157"/>
      <c r="T14" s="156" t="s">
        <v>56</v>
      </c>
      <c r="U14" s="167"/>
      <c r="V14" s="167"/>
      <c r="W14" s="157"/>
      <c r="X14" s="162" t="s">
        <v>68</v>
      </c>
      <c r="Y14" s="162" t="s">
        <v>57</v>
      </c>
      <c r="Z14" s="162" t="s">
        <v>58</v>
      </c>
      <c r="AA14" s="162" t="s">
        <v>59</v>
      </c>
      <c r="AB14" s="54" t="s">
        <v>15</v>
      </c>
      <c r="AC14" s="39"/>
      <c r="AE14" s="135"/>
      <c r="AF14" s="135"/>
      <c r="AG14" s="135"/>
      <c r="AH14" s="135"/>
    </row>
    <row r="15" spans="1:39" ht="48" customHeight="1" x14ac:dyDescent="0.25">
      <c r="A15" s="91"/>
      <c r="B15" s="91"/>
      <c r="C15" s="91"/>
      <c r="D15" s="74"/>
      <c r="E15" s="91"/>
      <c r="F15" s="91"/>
      <c r="G15" s="39"/>
      <c r="H15" s="91"/>
      <c r="I15" s="91"/>
      <c r="J15" s="74"/>
      <c r="K15" s="166"/>
      <c r="L15" s="92" t="s">
        <v>15</v>
      </c>
      <c r="M15" s="92" t="s">
        <v>60</v>
      </c>
      <c r="N15" s="92" t="s">
        <v>61</v>
      </c>
      <c r="O15" s="156" t="s">
        <v>67</v>
      </c>
      <c r="P15" s="157"/>
      <c r="Q15" s="156" t="s">
        <v>62</v>
      </c>
      <c r="R15" s="157"/>
      <c r="S15" s="162" t="s">
        <v>179</v>
      </c>
      <c r="T15" s="92" t="s">
        <v>15</v>
      </c>
      <c r="U15" s="92" t="s">
        <v>63</v>
      </c>
      <c r="V15" s="92" t="s">
        <v>64</v>
      </c>
      <c r="W15" s="92" t="s">
        <v>65</v>
      </c>
      <c r="X15" s="163"/>
      <c r="Y15" s="163"/>
      <c r="Z15" s="163"/>
      <c r="AA15" s="163"/>
      <c r="AB15" s="55"/>
      <c r="AC15" s="39"/>
      <c r="AE15" s="46"/>
      <c r="AF15" s="46"/>
      <c r="AG15" s="46"/>
      <c r="AH15" s="46"/>
    </row>
    <row r="16" spans="1:39" ht="41.25" customHeight="1" x14ac:dyDescent="0.25">
      <c r="A16" s="91"/>
      <c r="B16" s="91"/>
      <c r="C16" s="91"/>
      <c r="D16" s="74"/>
      <c r="E16" s="91"/>
      <c r="F16" s="91"/>
      <c r="G16" s="39"/>
      <c r="H16" s="91"/>
      <c r="I16" s="91"/>
      <c r="J16" s="74"/>
      <c r="K16" s="73"/>
      <c r="L16" s="94"/>
      <c r="M16" s="94"/>
      <c r="N16" s="94"/>
      <c r="O16" s="41" t="s">
        <v>15</v>
      </c>
      <c r="P16" s="41" t="s">
        <v>221</v>
      </c>
      <c r="Q16" s="41" t="s">
        <v>15</v>
      </c>
      <c r="R16" s="41" t="s">
        <v>66</v>
      </c>
      <c r="S16" s="164"/>
      <c r="T16" s="94"/>
      <c r="U16" s="94"/>
      <c r="V16" s="94"/>
      <c r="W16" s="94"/>
      <c r="X16" s="94"/>
      <c r="Y16" s="94"/>
      <c r="Z16" s="164"/>
      <c r="AA16" s="164"/>
      <c r="AB16" s="56"/>
      <c r="AC16" s="39"/>
      <c r="AE16" s="135"/>
      <c r="AF16" s="135"/>
      <c r="AG16" s="135"/>
      <c r="AH16" s="135"/>
    </row>
    <row r="17" spans="1:39" ht="55.5" customHeight="1" x14ac:dyDescent="0.25">
      <c r="A17" s="91"/>
      <c r="B17" s="91"/>
      <c r="C17" s="91"/>
      <c r="D17" s="143" t="s">
        <v>203</v>
      </c>
      <c r="E17" s="91"/>
      <c r="F17" s="91"/>
      <c r="G17" s="144"/>
      <c r="H17" s="91"/>
      <c r="I17" s="91"/>
      <c r="J17" s="74"/>
      <c r="K17" s="141" t="s">
        <v>204</v>
      </c>
      <c r="L17" s="141" t="s">
        <v>205</v>
      </c>
      <c r="M17" s="141" t="s">
        <v>206</v>
      </c>
      <c r="N17" s="141" t="s">
        <v>207</v>
      </c>
      <c r="O17" s="141" t="s">
        <v>208</v>
      </c>
      <c r="P17" s="141" t="s">
        <v>209</v>
      </c>
      <c r="Q17" s="141" t="s">
        <v>210</v>
      </c>
      <c r="R17" s="141" t="s">
        <v>211</v>
      </c>
      <c r="S17" s="141" t="s">
        <v>212</v>
      </c>
      <c r="T17" s="141" t="s">
        <v>213</v>
      </c>
      <c r="U17" s="141" t="s">
        <v>214</v>
      </c>
      <c r="V17" s="141" t="s">
        <v>215</v>
      </c>
      <c r="W17" s="141" t="s">
        <v>216</v>
      </c>
      <c r="X17" s="141" t="s">
        <v>217</v>
      </c>
      <c r="Y17" s="141" t="s">
        <v>218</v>
      </c>
      <c r="Z17" s="141" t="s">
        <v>219</v>
      </c>
      <c r="AA17" s="142" t="s">
        <v>220</v>
      </c>
      <c r="AB17" s="142" t="s">
        <v>220</v>
      </c>
      <c r="AC17" s="39"/>
    </row>
    <row r="18" spans="1:39" x14ac:dyDescent="0.25">
      <c r="A18" s="36"/>
      <c r="B18" s="36"/>
      <c r="C18" s="36"/>
      <c r="D18" s="37"/>
      <c r="E18" s="36"/>
      <c r="F18" s="36"/>
      <c r="G18" s="88"/>
      <c r="H18" s="36"/>
      <c r="I18" s="36"/>
      <c r="J18" s="37"/>
      <c r="K18" s="89" t="str">
        <f>SUBSTITUTE(ADDRESS(1,COLUMN(),4,1),1,)</f>
        <v>K</v>
      </c>
      <c r="L18" s="89" t="str">
        <f t="shared" ref="L18:AB18" si="0">SUBSTITUTE(ADDRESS(1,COLUMN(),4,1),1,)</f>
        <v>L</v>
      </c>
      <c r="M18" s="89" t="str">
        <f t="shared" si="0"/>
        <v>M</v>
      </c>
      <c r="N18" s="89" t="str">
        <f t="shared" si="0"/>
        <v>N</v>
      </c>
      <c r="O18" s="89" t="str">
        <f t="shared" si="0"/>
        <v>O</v>
      </c>
      <c r="P18" s="89" t="str">
        <f t="shared" si="0"/>
        <v>P</v>
      </c>
      <c r="Q18" s="89" t="str">
        <f t="shared" si="0"/>
        <v>Q</v>
      </c>
      <c r="R18" s="89" t="str">
        <f t="shared" si="0"/>
        <v>R</v>
      </c>
      <c r="S18" s="89" t="str">
        <f t="shared" si="0"/>
        <v>S</v>
      </c>
      <c r="T18" s="89" t="str">
        <f t="shared" si="0"/>
        <v>T</v>
      </c>
      <c r="U18" s="89" t="str">
        <f t="shared" si="0"/>
        <v>U</v>
      </c>
      <c r="V18" s="89" t="str">
        <f t="shared" si="0"/>
        <v>V</v>
      </c>
      <c r="W18" s="89" t="str">
        <f t="shared" si="0"/>
        <v>W</v>
      </c>
      <c r="X18" s="89" t="str">
        <f t="shared" si="0"/>
        <v>X</v>
      </c>
      <c r="Y18" s="89" t="str">
        <f t="shared" si="0"/>
        <v>Y</v>
      </c>
      <c r="Z18" s="89" t="str">
        <f t="shared" si="0"/>
        <v>Z</v>
      </c>
      <c r="AA18" s="89" t="str">
        <f t="shared" si="0"/>
        <v>AA</v>
      </c>
      <c r="AB18" s="89" t="str">
        <f t="shared" si="0"/>
        <v>AB</v>
      </c>
      <c r="AC18" s="39"/>
      <c r="AK18" s="22"/>
    </row>
    <row r="19" spans="1:39" ht="18" hidden="1" customHeight="1" x14ac:dyDescent="0.25">
      <c r="A19" s="17"/>
      <c r="B19" s="91"/>
      <c r="C19" s="91"/>
      <c r="D19" s="28"/>
      <c r="E19" s="91"/>
      <c r="F19" s="91"/>
      <c r="G19" s="87"/>
      <c r="H19" s="68"/>
      <c r="I19" s="67"/>
      <c r="J19" s="82"/>
      <c r="K19" s="168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1"/>
      <c r="AC19" s="39"/>
    </row>
    <row r="20" spans="1:39" ht="18" hidden="1" customHeight="1" x14ac:dyDescent="0.25">
      <c r="A20" s="17"/>
      <c r="B20" s="91"/>
      <c r="C20" s="91"/>
      <c r="D20" s="18"/>
      <c r="E20" s="91"/>
      <c r="F20" s="91"/>
      <c r="G20" s="87"/>
      <c r="H20" s="67"/>
      <c r="I20" s="67"/>
      <c r="J20" s="76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85"/>
      <c r="AC20" s="39"/>
    </row>
    <row r="21" spans="1:39" s="43" customFormat="1" ht="25" customHeight="1" x14ac:dyDescent="0.3">
      <c r="A21" s="17"/>
      <c r="B21" s="91"/>
      <c r="C21" s="91"/>
      <c r="D21" s="130" t="s">
        <v>34</v>
      </c>
      <c r="E21" s="46"/>
      <c r="F21" s="46"/>
      <c r="G21" s="106">
        <f>ROW()</f>
        <v>21</v>
      </c>
      <c r="H21" s="67"/>
      <c r="I21" s="68"/>
      <c r="J21" s="83"/>
      <c r="K21" s="48"/>
      <c r="L21" s="16"/>
      <c r="M21" s="16"/>
      <c r="N21" s="16"/>
      <c r="O21" s="48"/>
      <c r="P21" s="48"/>
      <c r="Q21" s="48"/>
      <c r="R21" s="48"/>
      <c r="S21" s="16"/>
      <c r="T21" s="81"/>
      <c r="U21" s="48"/>
      <c r="V21" s="48"/>
      <c r="W21" s="48"/>
      <c r="X21" s="48"/>
      <c r="Y21" s="48"/>
      <c r="Z21" s="48"/>
      <c r="AA21" s="48"/>
      <c r="AB21" s="16"/>
      <c r="AC21" s="87"/>
      <c r="AE21" s="181">
        <f>IF(ABS(L21-SUM(N21,S21,M21))&lt;=0.5,"OK","L21: ERROR")</f>
      </c>
      <c r="AF21" s="108"/>
      <c r="AG21" s="108"/>
      <c r="AH21" s="108"/>
      <c r="AI21" s="181">
        <f>IF(ABS(AB21-SUM(L21))&lt;=0.5,"OK","AB21: ERROR")</f>
      </c>
      <c r="AK21" s="47"/>
      <c r="AM21" s="91"/>
    </row>
    <row r="22" spans="1:39" ht="15" customHeight="1" x14ac:dyDescent="0.25">
      <c r="A22" s="17"/>
      <c r="B22" s="91"/>
      <c r="C22" s="91"/>
      <c r="D22" s="49" t="s">
        <v>19</v>
      </c>
      <c r="E22" s="91"/>
      <c r="F22" s="91"/>
      <c r="G22" s="106">
        <f>ROW()</f>
        <v>22</v>
      </c>
      <c r="H22" s="67"/>
      <c r="I22" s="68"/>
      <c r="J22" s="83"/>
      <c r="K22" s="48"/>
      <c r="L22" s="16"/>
      <c r="M22" s="40"/>
      <c r="N22" s="40"/>
      <c r="O22" s="48"/>
      <c r="P22" s="48"/>
      <c r="Q22" s="48"/>
      <c r="R22" s="48"/>
      <c r="S22" s="40"/>
      <c r="T22" s="81"/>
      <c r="U22" s="48"/>
      <c r="V22" s="48"/>
      <c r="W22" s="48"/>
      <c r="X22" s="48"/>
      <c r="Y22" s="48"/>
      <c r="Z22" s="48"/>
      <c r="AA22" s="48"/>
      <c r="AB22" s="16"/>
      <c r="AC22" s="87"/>
      <c r="AE22" s="181">
        <f>IF(ABS(L22-SUM(N22,S22,M22))&lt;=0.5,"OK","L22: ERROR")</f>
      </c>
      <c r="AI22" s="181">
        <f>IF(ABS(AB22-SUM(L22))&lt;=0.5,"OK","AB22: ERROR")</f>
      </c>
      <c r="AK22" s="91"/>
    </row>
    <row r="23" spans="1:39" ht="15" customHeight="1" x14ac:dyDescent="0.25">
      <c r="A23" s="17"/>
      <c r="B23" s="91"/>
      <c r="C23" s="91"/>
      <c r="D23" s="49" t="s">
        <v>20</v>
      </c>
      <c r="E23" s="91"/>
      <c r="F23" s="91"/>
      <c r="G23" s="106">
        <f>ROW()</f>
        <v>23</v>
      </c>
      <c r="H23" s="67"/>
      <c r="I23" s="68"/>
      <c r="J23" s="83"/>
      <c r="K23" s="48"/>
      <c r="L23" s="16"/>
      <c r="M23" s="40"/>
      <c r="N23" s="40"/>
      <c r="O23" s="48"/>
      <c r="P23" s="48"/>
      <c r="Q23" s="48"/>
      <c r="R23" s="48"/>
      <c r="S23" s="40"/>
      <c r="T23" s="81"/>
      <c r="U23" s="48"/>
      <c r="V23" s="48"/>
      <c r="W23" s="48"/>
      <c r="X23" s="48"/>
      <c r="Y23" s="48"/>
      <c r="Z23" s="48"/>
      <c r="AA23" s="48"/>
      <c r="AB23" s="16"/>
      <c r="AC23" s="87"/>
      <c r="AE23" s="181">
        <f>IF(ABS(L23-SUM(N23,S23,M23))&lt;=0.5,"OK","L23: ERROR")</f>
      </c>
      <c r="AI23" s="181">
        <f>IF(ABS(AB23-SUM(L23))&lt;=0.5,"OK","AB23: ERROR")</f>
      </c>
      <c r="AK23" s="91"/>
    </row>
    <row r="24" spans="1:39" ht="15" customHeight="1" x14ac:dyDescent="0.25">
      <c r="A24" s="17"/>
      <c r="B24" s="91"/>
      <c r="C24" s="91"/>
      <c r="D24" s="49" t="s">
        <v>21</v>
      </c>
      <c r="E24" s="91"/>
      <c r="F24" s="91"/>
      <c r="G24" s="106">
        <f>ROW()</f>
        <v>24</v>
      </c>
      <c r="H24" s="67"/>
      <c r="I24" s="68"/>
      <c r="J24" s="83"/>
      <c r="K24" s="48"/>
      <c r="L24" s="16"/>
      <c r="M24" s="40"/>
      <c r="N24" s="40"/>
      <c r="O24" s="48"/>
      <c r="P24" s="48"/>
      <c r="Q24" s="48"/>
      <c r="R24" s="48"/>
      <c r="S24" s="40"/>
      <c r="T24" s="81"/>
      <c r="U24" s="48"/>
      <c r="V24" s="48"/>
      <c r="W24" s="48"/>
      <c r="X24" s="48"/>
      <c r="Y24" s="48"/>
      <c r="Z24" s="48"/>
      <c r="AA24" s="48"/>
      <c r="AB24" s="16"/>
      <c r="AC24" s="87"/>
      <c r="AE24" s="181">
        <f>IF(ABS(L24-SUM(N24,S24,M24))&lt;=0.5,"OK","L24: ERROR")</f>
      </c>
      <c r="AI24" s="181">
        <f>IF(ABS(AB24-SUM(L24))&lt;=0.5,"OK","AB24: ERROR")</f>
      </c>
      <c r="AK24" s="91"/>
    </row>
    <row r="25" spans="1:39" ht="36" customHeight="1" x14ac:dyDescent="0.3">
      <c r="A25" s="17"/>
      <c r="B25" s="91"/>
      <c r="C25" s="91"/>
      <c r="D25" s="131" t="s">
        <v>36</v>
      </c>
      <c r="E25" s="91"/>
      <c r="F25" s="91"/>
      <c r="G25" s="106">
        <f>ROW()</f>
        <v>25</v>
      </c>
      <c r="H25" s="68"/>
      <c r="I25" s="68"/>
      <c r="J25" s="83"/>
      <c r="K25" s="40"/>
      <c r="L25" s="16"/>
      <c r="M25" s="40"/>
      <c r="N25" s="40"/>
      <c r="O25" s="40"/>
      <c r="P25" s="40"/>
      <c r="Q25" s="40"/>
      <c r="R25" s="40"/>
      <c r="S25" s="40"/>
      <c r="T25" s="16"/>
      <c r="U25" s="40"/>
      <c r="V25" s="40"/>
      <c r="W25" s="40"/>
      <c r="X25" s="40"/>
      <c r="Y25" s="40"/>
      <c r="Z25" s="40"/>
      <c r="AA25" s="40"/>
      <c r="AB25" s="16"/>
      <c r="AC25" s="87"/>
      <c r="AE25" s="181">
        <f>IF(ABS(L25-SUM(N25,S25,O25,M25,Q25))&lt;=0.5,"OK","L25: ERROR")</f>
      </c>
      <c r="AF25" s="181">
        <f>IF(O25-SUM(P25)&gt;=-0.5,"OK","O25: ERROR")</f>
      </c>
      <c r="AG25" s="181">
        <f>IF(Q25-SUM(R25)&gt;=-0.5,"OK","Q25: ERROR")</f>
      </c>
      <c r="AH25" s="181">
        <f>IF(ABS(T25-SUM(U25,W25,V25))&lt;=0.5,"OK","T25: ERROR")</f>
      </c>
      <c r="AI25" s="181">
        <f>IF(ABS(AB25-SUM(L25,K25,T25,Y25,Z25,X25,AA25))&lt;=0.5,"OK","AB25: ERROR")</f>
      </c>
      <c r="AK25" s="91"/>
    </row>
    <row r="26" spans="1:39" ht="25" customHeight="1" x14ac:dyDescent="0.3">
      <c r="A26" s="17"/>
      <c r="B26" s="91"/>
      <c r="C26" s="91"/>
      <c r="D26" s="131" t="s">
        <v>37</v>
      </c>
      <c r="E26" s="91"/>
      <c r="F26" s="91"/>
      <c r="G26" s="106">
        <f>ROW()</f>
        <v>26</v>
      </c>
      <c r="H26" s="67"/>
      <c r="I26" s="68"/>
      <c r="J26" s="83"/>
      <c r="K26" s="16"/>
      <c r="L26" s="16"/>
      <c r="M26" s="48"/>
      <c r="N26" s="48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87"/>
      <c r="AE26" s="181">
        <f>IF(ABS(L26-SUM(S26,O26,Q26))&lt;=0.5,"OK","L26: ERROR")</f>
      </c>
      <c r="AF26" s="181">
        <f>IF(O26-SUM(P26)&gt;=-0.5,"OK","O26: ERROR")</f>
      </c>
      <c r="AG26" s="181">
        <f>IF(Q26-SUM(R26)&gt;=-0.5,"OK","Q26: ERROR")</f>
      </c>
      <c r="AH26" s="181">
        <f>IF(ABS(T26-SUM(U26,W26,V26))&lt;=0.5,"OK","T26: ERROR")</f>
      </c>
      <c r="AI26" s="181">
        <f>IF(ABS(AB26-SUM(L26,K26,T26,Y26,Z26,X26,AA26))&lt;=0.5,"OK","AB26: ERROR")</f>
      </c>
      <c r="AK26" s="91"/>
    </row>
    <row r="27" spans="1:39" ht="30" customHeight="1" x14ac:dyDescent="0.25">
      <c r="A27" s="17"/>
      <c r="B27" s="91"/>
      <c r="C27" s="91"/>
      <c r="D27" s="98" t="s">
        <v>200</v>
      </c>
      <c r="E27" s="91"/>
      <c r="F27" s="91"/>
      <c r="G27" s="106">
        <f>ROW()</f>
        <v>27</v>
      </c>
      <c r="H27" s="67"/>
      <c r="I27" s="68"/>
      <c r="J27" s="95"/>
      <c r="K27" s="16"/>
      <c r="L27" s="16"/>
      <c r="M27" s="48"/>
      <c r="N27" s="48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87"/>
      <c r="AE27" s="181">
        <f>IF(ABS(L27-SUM(S27,O27,Q27))&lt;=0.5,"OK","L27: ERROR")</f>
      </c>
      <c r="AF27" s="181">
        <f>IF(O27-SUM(P27)&gt;=-0.5,"OK","O27: ERROR")</f>
      </c>
      <c r="AG27" s="181">
        <f>IF(Q27-SUM(R27)&gt;=-0.5,"OK","Q27: ERROR")</f>
      </c>
      <c r="AH27" s="181">
        <f>IF(ABS(T27-SUM(U27,W27,V27))&lt;=0.5,"OK","T27: ERROR")</f>
      </c>
      <c r="AI27" s="181">
        <f>IF(ABS(AB27-SUM(L27,K27,T27,Y27,Z27,X27,AA27))&lt;=0.5,"OK","AB27: ERROR")</f>
      </c>
      <c r="AK27" s="91"/>
    </row>
    <row r="28" spans="1:39" ht="15" customHeight="1" x14ac:dyDescent="0.25">
      <c r="A28" s="17"/>
      <c r="B28" s="91"/>
      <c r="C28" s="91"/>
      <c r="D28" s="50" t="s">
        <v>19</v>
      </c>
      <c r="E28" s="91"/>
      <c r="F28" s="91"/>
      <c r="G28" s="106">
        <f>ROW()</f>
        <v>28</v>
      </c>
      <c r="H28" s="67"/>
      <c r="I28" s="68"/>
      <c r="J28" s="83"/>
      <c r="K28" s="40"/>
      <c r="L28" s="16"/>
      <c r="M28" s="48"/>
      <c r="N28" s="48"/>
      <c r="O28" s="40"/>
      <c r="P28" s="40"/>
      <c r="Q28" s="40"/>
      <c r="R28" s="40"/>
      <c r="S28" s="40"/>
      <c r="T28" s="16"/>
      <c r="U28" s="40"/>
      <c r="V28" s="40"/>
      <c r="W28" s="40"/>
      <c r="X28" s="40"/>
      <c r="Y28" s="40"/>
      <c r="Z28" s="40"/>
      <c r="AA28" s="40"/>
      <c r="AB28" s="16"/>
      <c r="AC28" s="87"/>
      <c r="AE28" s="181">
        <f>IF(ABS(L28-SUM(S28,O28,Q28))&lt;=0.5,"OK","L28: ERROR")</f>
      </c>
      <c r="AF28" s="181">
        <f>IF(O28-SUM(P28)&gt;=-0.5,"OK","O28: ERROR")</f>
      </c>
      <c r="AG28" s="181">
        <f>IF(Q28-SUM(R28)&gt;=-0.5,"OK","Q28: ERROR")</f>
      </c>
      <c r="AH28" s="181">
        <f>IF(ABS(T28-SUM(U28,W28,V28))&lt;=0.5,"OK","T28: ERROR")</f>
      </c>
      <c r="AI28" s="181">
        <f>IF(ABS(AB28-SUM(L28,K28,T28,Y28,Z28,X28,AA28))&lt;=0.5,"OK","AB28: ERROR")</f>
      </c>
      <c r="AK28" s="91"/>
    </row>
    <row r="29" spans="1:39" ht="15" customHeight="1" x14ac:dyDescent="0.25">
      <c r="A29" s="17"/>
      <c r="B29" s="91"/>
      <c r="C29" s="91"/>
      <c r="D29" s="50" t="s">
        <v>20</v>
      </c>
      <c r="E29" s="91"/>
      <c r="F29" s="91"/>
      <c r="G29" s="106">
        <f>ROW()</f>
        <v>29</v>
      </c>
      <c r="H29" s="67"/>
      <c r="I29" s="68"/>
      <c r="J29" s="83"/>
      <c r="K29" s="16"/>
      <c r="L29" s="16"/>
      <c r="M29" s="48"/>
      <c r="N29" s="48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87"/>
      <c r="AE29" s="181">
        <f>IF(ABS(L29-SUM(S29,O29,Q29))&lt;=0.5,"OK","L29: ERROR")</f>
      </c>
      <c r="AF29" s="181">
        <f>IF(O29-SUM(P29)&gt;=-0.5,"OK","O29: ERROR")</f>
      </c>
      <c r="AG29" s="181">
        <f>IF(Q29-SUM(R29)&gt;=-0.5,"OK","Q29: ERROR")</f>
      </c>
      <c r="AH29" s="181">
        <f>IF(ABS(T29-SUM(U29,W29,V29))&lt;=0.5,"OK","T29: ERROR")</f>
      </c>
      <c r="AI29" s="181">
        <f>IF(ABS(AB29-SUM(L29,K29,T29,Y29,Z29,X29,AA29))&lt;=0.5,"OK","AB29: ERROR")</f>
      </c>
      <c r="AK29" s="91"/>
    </row>
    <row r="30" spans="1:39" ht="15" customHeight="1" x14ac:dyDescent="0.25">
      <c r="A30" s="17"/>
      <c r="B30" s="91"/>
      <c r="C30" s="91"/>
      <c r="D30" s="51" t="s">
        <v>38</v>
      </c>
      <c r="E30" s="91"/>
      <c r="F30" s="91"/>
      <c r="G30" s="106">
        <f>ROW()</f>
        <v>30</v>
      </c>
      <c r="H30" s="67"/>
      <c r="I30" s="67"/>
      <c r="J30" s="83"/>
      <c r="K30" s="40"/>
      <c r="L30" s="16"/>
      <c r="M30" s="48"/>
      <c r="N30" s="48"/>
      <c r="O30" s="40"/>
      <c r="P30" s="40"/>
      <c r="Q30" s="40"/>
      <c r="R30" s="40"/>
      <c r="S30" s="40"/>
      <c r="T30" s="16"/>
      <c r="U30" s="40"/>
      <c r="V30" s="40"/>
      <c r="W30" s="40"/>
      <c r="X30" s="40"/>
      <c r="Y30" s="40"/>
      <c r="Z30" s="40"/>
      <c r="AA30" s="40"/>
      <c r="AB30" s="16"/>
      <c r="AC30" s="87"/>
      <c r="AE30" s="181">
        <f>IF(ABS(L30-SUM(S30,O30,Q30))&lt;=0.5,"OK","L30: ERROR")</f>
      </c>
      <c r="AF30" s="181">
        <f>IF(O30-SUM(P30)&gt;=-0.5,"OK","O30: ERROR")</f>
      </c>
      <c r="AG30" s="181">
        <f>IF(Q30-SUM(R30)&gt;=-0.5,"OK","Q30: ERROR")</f>
      </c>
      <c r="AH30" s="181">
        <f>IF(ABS(T30-SUM(U30,W30,V30))&lt;=0.5,"OK","T30: ERROR")</f>
      </c>
      <c r="AI30" s="181">
        <f>IF(ABS(AB30-SUM(L30,K30,T30,Y30,Z30,X30,AA30))&lt;=0.5,"OK","AB30: ERROR")</f>
      </c>
      <c r="AK30" s="91"/>
    </row>
    <row r="31" spans="1:39" ht="15" customHeight="1" x14ac:dyDescent="0.25">
      <c r="A31" s="17"/>
      <c r="B31" s="91"/>
      <c r="C31" s="91"/>
      <c r="D31" s="51" t="s">
        <v>39</v>
      </c>
      <c r="E31" s="91"/>
      <c r="F31" s="91"/>
      <c r="G31" s="106">
        <f>ROW()</f>
        <v>31</v>
      </c>
      <c r="H31" s="67"/>
      <c r="I31" s="67"/>
      <c r="J31" s="83"/>
      <c r="K31" s="40"/>
      <c r="L31" s="16"/>
      <c r="M31" s="48"/>
      <c r="N31" s="48"/>
      <c r="O31" s="40"/>
      <c r="P31" s="40"/>
      <c r="Q31" s="40"/>
      <c r="R31" s="40"/>
      <c r="S31" s="40"/>
      <c r="T31" s="16"/>
      <c r="U31" s="40"/>
      <c r="V31" s="40"/>
      <c r="W31" s="40"/>
      <c r="X31" s="40"/>
      <c r="Y31" s="40"/>
      <c r="Z31" s="40"/>
      <c r="AA31" s="40"/>
      <c r="AB31" s="16"/>
      <c r="AC31" s="87"/>
      <c r="AE31" s="181">
        <f>IF(ABS(L31-SUM(S31,O31,Q31))&lt;=0.5,"OK","L31: ERROR")</f>
      </c>
      <c r="AF31" s="181">
        <f>IF(O31-SUM(P31)&gt;=-0.5,"OK","O31: ERROR")</f>
      </c>
      <c r="AG31" s="181">
        <f>IF(Q31-SUM(R31)&gt;=-0.5,"OK","Q31: ERROR")</f>
      </c>
      <c r="AH31" s="181">
        <f>IF(ABS(T31-SUM(U31,W31,V31))&lt;=0.5,"OK","T31: ERROR")</f>
      </c>
      <c r="AI31" s="181">
        <f>IF(ABS(AB31-SUM(L31,K31,T31,Y31,Z31,X31,AA31))&lt;=0.5,"OK","AB31: ERROR")</f>
      </c>
      <c r="AK31" s="91"/>
    </row>
    <row r="32" spans="1:39" ht="15" customHeight="1" x14ac:dyDescent="0.25">
      <c r="A32" s="17"/>
      <c r="B32" s="91"/>
      <c r="C32" s="91"/>
      <c r="D32" s="96" t="s">
        <v>40</v>
      </c>
      <c r="E32" s="91"/>
      <c r="F32" s="91"/>
      <c r="G32" s="106">
        <f>ROW()</f>
        <v>32</v>
      </c>
      <c r="H32" s="67"/>
      <c r="I32" s="67"/>
      <c r="J32" s="95"/>
      <c r="K32" s="40"/>
      <c r="L32" s="16"/>
      <c r="M32" s="48"/>
      <c r="N32" s="48"/>
      <c r="O32" s="40"/>
      <c r="P32" s="40"/>
      <c r="Q32" s="40"/>
      <c r="R32" s="40"/>
      <c r="S32" s="40"/>
      <c r="T32" s="16"/>
      <c r="U32" s="40"/>
      <c r="V32" s="40"/>
      <c r="W32" s="40"/>
      <c r="X32" s="40"/>
      <c r="Y32" s="40"/>
      <c r="Z32" s="40"/>
      <c r="AA32" s="40"/>
      <c r="AB32" s="16"/>
      <c r="AC32" s="87"/>
      <c r="AE32" s="181">
        <f>IF(ABS(L32-SUM(S32,O32,Q32))&lt;=0.5,"OK","L32: ERROR")</f>
      </c>
      <c r="AF32" s="181">
        <f>IF(O32-SUM(P32)&gt;=-0.5,"OK","O32: ERROR")</f>
      </c>
      <c r="AG32" s="181">
        <f>IF(Q32-SUM(R32)&gt;=-0.5,"OK","Q32: ERROR")</f>
      </c>
      <c r="AH32" s="181">
        <f>IF(ABS(T32-SUM(U32,W32,V32))&lt;=0.5,"OK","T32: ERROR")</f>
      </c>
      <c r="AI32" s="181">
        <f>IF(ABS(AB32-SUM(L32,K32,T32,Y32,Z32,X32,AA32))&lt;=0.5,"OK","AB32: ERROR")</f>
      </c>
      <c r="AK32" s="91"/>
    </row>
    <row r="33" spans="1:39" ht="15" customHeight="1" x14ac:dyDescent="0.25">
      <c r="A33" s="17"/>
      <c r="B33" s="91"/>
      <c r="C33" s="91"/>
      <c r="D33" s="50" t="s">
        <v>21</v>
      </c>
      <c r="E33" s="91"/>
      <c r="F33" s="91"/>
      <c r="G33" s="106">
        <f>ROW()</f>
        <v>33</v>
      </c>
      <c r="H33" s="67"/>
      <c r="I33" s="68"/>
      <c r="J33" s="83"/>
      <c r="K33" s="16"/>
      <c r="L33" s="16"/>
      <c r="M33" s="48"/>
      <c r="N33" s="48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87"/>
      <c r="AE33" s="181">
        <f>IF(ABS(L33-SUM(S33,O33,Q33))&lt;=0.5,"OK","L33: ERROR")</f>
      </c>
      <c r="AF33" s="181">
        <f>IF(O33-SUM(P33)&gt;=-0.5,"OK","O33: ERROR")</f>
      </c>
      <c r="AG33" s="181">
        <f>IF(Q33-SUM(R33)&gt;=-0.5,"OK","Q33: ERROR")</f>
      </c>
      <c r="AH33" s="181">
        <f>IF(ABS(T33-SUM(U33,W33,V33))&lt;=0.5,"OK","T33: ERROR")</f>
      </c>
      <c r="AI33" s="181">
        <f>IF(ABS(AB33-SUM(L33,K33,T33,Y33,Z33,X33,AA33))&lt;=0.5,"OK","AB33: ERROR")</f>
      </c>
      <c r="AK33" s="91"/>
    </row>
    <row r="34" spans="1:39" ht="15" customHeight="1" x14ac:dyDescent="0.25">
      <c r="A34" s="17"/>
      <c r="B34" s="91"/>
      <c r="C34" s="91"/>
      <c r="D34" s="51" t="s">
        <v>84</v>
      </c>
      <c r="E34" s="91"/>
      <c r="F34" s="91"/>
      <c r="G34" s="106">
        <f>ROW()</f>
        <v>34</v>
      </c>
      <c r="H34" s="67"/>
      <c r="I34" s="68"/>
      <c r="J34" s="83"/>
      <c r="K34" s="40"/>
      <c r="L34" s="16"/>
      <c r="M34" s="48"/>
      <c r="N34" s="48"/>
      <c r="O34" s="40"/>
      <c r="P34" s="40"/>
      <c r="Q34" s="40"/>
      <c r="R34" s="40"/>
      <c r="S34" s="40"/>
      <c r="T34" s="16"/>
      <c r="U34" s="40"/>
      <c r="V34" s="40"/>
      <c r="W34" s="40"/>
      <c r="X34" s="40"/>
      <c r="Y34" s="40"/>
      <c r="Z34" s="40"/>
      <c r="AA34" s="40"/>
      <c r="AB34" s="16"/>
      <c r="AC34" s="87"/>
      <c r="AE34" s="181">
        <f>IF(ABS(L34-SUM(S34,O34,Q34))&lt;=0.5,"OK","L34: ERROR")</f>
      </c>
      <c r="AF34" s="181">
        <f>IF(O34-SUM(P34)&gt;=-0.5,"OK","O34: ERROR")</f>
      </c>
      <c r="AG34" s="181">
        <f>IF(Q34-SUM(R34)&gt;=-0.5,"OK","Q34: ERROR")</f>
      </c>
      <c r="AH34" s="181">
        <f>IF(ABS(T34-SUM(U34,W34,V34))&lt;=0.5,"OK","T34: ERROR")</f>
      </c>
      <c r="AI34" s="181">
        <f>IF(ABS(AB34-SUM(L34,K34,T34,Y34,Z34,X34,AA34))&lt;=0.5,"OK","AB34: ERROR")</f>
      </c>
      <c r="AK34" s="91"/>
    </row>
    <row r="35" spans="1:39" ht="15" customHeight="1" x14ac:dyDescent="0.25">
      <c r="A35" s="17"/>
      <c r="B35" s="91"/>
      <c r="C35" s="91"/>
      <c r="D35" s="51" t="s">
        <v>85</v>
      </c>
      <c r="E35" s="91"/>
      <c r="F35" s="91"/>
      <c r="G35" s="106">
        <f>ROW()</f>
        <v>35</v>
      </c>
      <c r="H35" s="67"/>
      <c r="I35" s="68"/>
      <c r="J35" s="83"/>
      <c r="K35" s="40"/>
      <c r="L35" s="16"/>
      <c r="M35" s="48"/>
      <c r="N35" s="48"/>
      <c r="O35" s="40"/>
      <c r="P35" s="40"/>
      <c r="Q35" s="40"/>
      <c r="R35" s="40"/>
      <c r="S35" s="40"/>
      <c r="T35" s="16"/>
      <c r="U35" s="40"/>
      <c r="V35" s="40"/>
      <c r="W35" s="40"/>
      <c r="X35" s="40"/>
      <c r="Y35" s="40"/>
      <c r="Z35" s="40"/>
      <c r="AA35" s="40"/>
      <c r="AB35" s="16"/>
      <c r="AC35" s="87"/>
      <c r="AE35" s="181">
        <f>IF(ABS(L35-SUM(S35,O35,Q35))&lt;=0.5,"OK","L35: ERROR")</f>
      </c>
      <c r="AF35" s="181">
        <f>IF(O35-SUM(P35)&gt;=-0.5,"OK","O35: ERROR")</f>
      </c>
      <c r="AG35" s="181">
        <f>IF(Q35-SUM(R35)&gt;=-0.5,"OK","Q35: ERROR")</f>
      </c>
      <c r="AH35" s="181">
        <f>IF(ABS(T35-SUM(U35,W35,V35))&lt;=0.5,"OK","T35: ERROR")</f>
      </c>
      <c r="AI35" s="181">
        <f>IF(ABS(AB35-SUM(L35,K35,T35,Y35,Z35,X35,AA35))&lt;=0.5,"OK","AB35: ERROR")</f>
      </c>
      <c r="AK35" s="91"/>
    </row>
    <row r="36" spans="1:39" ht="15" customHeight="1" x14ac:dyDescent="0.25">
      <c r="A36" s="17"/>
      <c r="B36" s="91"/>
      <c r="C36" s="91"/>
      <c r="D36" s="51" t="s">
        <v>86</v>
      </c>
      <c r="E36" s="91"/>
      <c r="F36" s="91"/>
      <c r="G36" s="106">
        <f>ROW()</f>
        <v>36</v>
      </c>
      <c r="H36" s="67"/>
      <c r="I36" s="68"/>
      <c r="J36" s="83"/>
      <c r="K36" s="40"/>
      <c r="L36" s="16"/>
      <c r="M36" s="48"/>
      <c r="N36" s="48"/>
      <c r="O36" s="40"/>
      <c r="P36" s="40"/>
      <c r="Q36" s="40"/>
      <c r="R36" s="40"/>
      <c r="S36" s="40"/>
      <c r="T36" s="16"/>
      <c r="U36" s="40"/>
      <c r="V36" s="40"/>
      <c r="W36" s="40"/>
      <c r="X36" s="40"/>
      <c r="Y36" s="40"/>
      <c r="Z36" s="40"/>
      <c r="AA36" s="40"/>
      <c r="AB36" s="16"/>
      <c r="AC36" s="87"/>
      <c r="AE36" s="181">
        <f>IF(ABS(L36-SUM(S36,O36,Q36))&lt;=0.5,"OK","L36: ERROR")</f>
      </c>
      <c r="AF36" s="181">
        <f>IF(O36-SUM(P36)&gt;=-0.5,"OK","O36: ERROR")</f>
      </c>
      <c r="AG36" s="181">
        <f>IF(Q36-SUM(R36)&gt;=-0.5,"OK","Q36: ERROR")</f>
      </c>
      <c r="AH36" s="181">
        <f>IF(ABS(T36-SUM(U36,W36,V36))&lt;=0.5,"OK","T36: ERROR")</f>
      </c>
      <c r="AI36" s="181">
        <f>IF(ABS(AB36-SUM(L36,K36,T36,Y36,Z36,X36,AA36))&lt;=0.5,"OK","AB36: ERROR")</f>
      </c>
      <c r="AK36" s="91"/>
    </row>
    <row r="37" spans="1:39" ht="15" customHeight="1" x14ac:dyDescent="0.25">
      <c r="A37" s="17"/>
      <c r="B37" s="91"/>
      <c r="C37" s="91"/>
      <c r="D37" s="51" t="s">
        <v>87</v>
      </c>
      <c r="E37" s="91"/>
      <c r="F37" s="91"/>
      <c r="G37" s="106">
        <f>ROW()</f>
        <v>37</v>
      </c>
      <c r="H37" s="67"/>
      <c r="I37" s="68"/>
      <c r="J37" s="83"/>
      <c r="K37" s="40"/>
      <c r="L37" s="16"/>
      <c r="M37" s="48"/>
      <c r="N37" s="48"/>
      <c r="O37" s="40"/>
      <c r="P37" s="40"/>
      <c r="Q37" s="40"/>
      <c r="R37" s="40"/>
      <c r="S37" s="40"/>
      <c r="T37" s="16"/>
      <c r="U37" s="40"/>
      <c r="V37" s="40"/>
      <c r="W37" s="40"/>
      <c r="X37" s="40"/>
      <c r="Y37" s="40"/>
      <c r="Z37" s="40"/>
      <c r="AA37" s="40"/>
      <c r="AB37" s="16"/>
      <c r="AC37" s="87"/>
      <c r="AE37" s="181">
        <f>IF(ABS(L37-SUM(S37,O37,Q37))&lt;=0.5,"OK","L37: ERROR")</f>
      </c>
      <c r="AF37" s="181">
        <f>IF(O37-SUM(P37)&gt;=-0.5,"OK","O37: ERROR")</f>
      </c>
      <c r="AG37" s="181">
        <f>IF(Q37-SUM(R37)&gt;=-0.5,"OK","Q37: ERROR")</f>
      </c>
      <c r="AH37" s="181">
        <f>IF(ABS(T37-SUM(U37,W37,V37))&lt;=0.5,"OK","T37: ERROR")</f>
      </c>
      <c r="AI37" s="181">
        <f>IF(ABS(AB37-SUM(L37,K37,T37,Y37,Z37,X37,AA37))&lt;=0.5,"OK","AB37: ERROR")</f>
      </c>
      <c r="AK37" s="91"/>
    </row>
    <row r="38" spans="1:39" ht="15" customHeight="1" x14ac:dyDescent="0.25">
      <c r="A38" s="17"/>
      <c r="B38" s="91"/>
      <c r="C38" s="91"/>
      <c r="D38" s="51" t="s">
        <v>88</v>
      </c>
      <c r="E38" s="91"/>
      <c r="F38" s="91"/>
      <c r="G38" s="106">
        <f>ROW()</f>
        <v>38</v>
      </c>
      <c r="H38" s="67"/>
      <c r="I38" s="68"/>
      <c r="J38" s="83"/>
      <c r="K38" s="40"/>
      <c r="L38" s="16"/>
      <c r="M38" s="48"/>
      <c r="N38" s="48"/>
      <c r="O38" s="40"/>
      <c r="P38" s="40"/>
      <c r="Q38" s="40"/>
      <c r="R38" s="40"/>
      <c r="S38" s="40"/>
      <c r="T38" s="16"/>
      <c r="U38" s="40"/>
      <c r="V38" s="40"/>
      <c r="W38" s="40"/>
      <c r="X38" s="40"/>
      <c r="Y38" s="40"/>
      <c r="Z38" s="40"/>
      <c r="AA38" s="40"/>
      <c r="AB38" s="16"/>
      <c r="AC38" s="87"/>
      <c r="AE38" s="181">
        <f>IF(ABS(L38-SUM(S38,O38,Q38))&lt;=0.5,"OK","L38: ERROR")</f>
      </c>
      <c r="AF38" s="181">
        <f>IF(O38-SUM(P38)&gt;=-0.5,"OK","O38: ERROR")</f>
      </c>
      <c r="AG38" s="181">
        <f>IF(Q38-SUM(R38)&gt;=-0.5,"OK","Q38: ERROR")</f>
      </c>
      <c r="AH38" s="181">
        <f>IF(ABS(T38-SUM(U38,W38,V38))&lt;=0.5,"OK","T38: ERROR")</f>
      </c>
      <c r="AI38" s="181">
        <f>IF(ABS(AB38-SUM(L38,K38,T38,Y38,Z38,X38,AA38))&lt;=0.5,"OK","AB38: ERROR")</f>
      </c>
      <c r="AK38" s="91"/>
    </row>
    <row r="39" spans="1:39" ht="15" customHeight="1" x14ac:dyDescent="0.25">
      <c r="A39" s="17"/>
      <c r="B39" s="91"/>
      <c r="C39" s="91"/>
      <c r="D39" s="97" t="s">
        <v>35</v>
      </c>
      <c r="E39" s="91"/>
      <c r="F39" s="91"/>
      <c r="G39" s="106">
        <f>ROW()</f>
        <v>39</v>
      </c>
      <c r="H39" s="68"/>
      <c r="I39" s="68"/>
      <c r="J39" s="100"/>
      <c r="K39" s="40"/>
      <c r="L39" s="16"/>
      <c r="M39" s="48"/>
      <c r="N39" s="48"/>
      <c r="O39" s="40"/>
      <c r="P39" s="40"/>
      <c r="Q39" s="40"/>
      <c r="R39" s="40"/>
      <c r="S39" s="40"/>
      <c r="T39" s="16"/>
      <c r="U39" s="40"/>
      <c r="V39" s="40"/>
      <c r="W39" s="40"/>
      <c r="X39" s="40"/>
      <c r="Y39" s="40"/>
      <c r="Z39" s="40"/>
      <c r="AA39" s="40"/>
      <c r="AB39" s="16"/>
      <c r="AC39" s="87"/>
      <c r="AE39" s="181">
        <f>IF(ABS(L39-SUM(S39,O39,Q39))&lt;=0.5,"OK","L39: ERROR")</f>
      </c>
      <c r="AF39" s="181">
        <f>IF(O39-SUM(P39)&gt;=-0.5,"OK","O39: ERROR")</f>
      </c>
      <c r="AG39" s="181">
        <f>IF(Q39-SUM(R39)&gt;=-0.5,"OK","Q39: ERROR")</f>
      </c>
      <c r="AH39" s="181">
        <f>IF(ABS(T39-SUM(U39,W39,V39))&lt;=0.5,"OK","T39: ERROR")</f>
      </c>
      <c r="AI39" s="181">
        <f>IF(ABS(AB39-SUM(L39,K39,T39,Y39,Z39,X39,AA39))&lt;=0.5,"OK","AB39: ERROR")</f>
      </c>
      <c r="AK39" s="91"/>
    </row>
    <row r="40" spans="1:39" ht="21" customHeight="1" x14ac:dyDescent="0.25">
      <c r="A40" s="17"/>
      <c r="B40" s="91"/>
      <c r="C40" s="91"/>
      <c r="D40" s="49" t="s">
        <v>41</v>
      </c>
      <c r="E40" s="91"/>
      <c r="F40" s="91"/>
      <c r="G40" s="106">
        <f>ROW()</f>
        <v>40</v>
      </c>
      <c r="H40" s="68"/>
      <c r="I40" s="68"/>
      <c r="J40" s="100"/>
      <c r="K40" s="48"/>
      <c r="L40" s="48"/>
      <c r="M40" s="48"/>
      <c r="N40" s="48"/>
      <c r="O40" s="48"/>
      <c r="P40" s="48"/>
      <c r="Q40" s="48"/>
      <c r="R40" s="48"/>
      <c r="S40" s="48"/>
      <c r="T40" s="81"/>
      <c r="U40" s="48"/>
      <c r="V40" s="48"/>
      <c r="W40" s="48"/>
      <c r="X40" s="48"/>
      <c r="Y40" s="40"/>
      <c r="Z40" s="48"/>
      <c r="AA40" s="48"/>
      <c r="AB40" s="16"/>
      <c r="AC40" s="87"/>
      <c r="AI40" s="181">
        <f>IF(ABS(AB40-SUM(Y40))&lt;=0.5,"OK","AB40: ERROR")</f>
      </c>
      <c r="AK40" s="91"/>
    </row>
    <row r="41" spans="1:39" ht="15" customHeight="1" x14ac:dyDescent="0.25">
      <c r="A41" s="17"/>
      <c r="B41" s="91"/>
      <c r="C41" s="91"/>
      <c r="D41" s="50" t="s">
        <v>42</v>
      </c>
      <c r="E41" s="91"/>
      <c r="F41" s="91"/>
      <c r="G41" s="106">
        <f>ROW()</f>
        <v>41</v>
      </c>
      <c r="H41" s="68"/>
      <c r="I41" s="68"/>
      <c r="J41" s="100"/>
      <c r="K41" s="48"/>
      <c r="L41" s="48"/>
      <c r="M41" s="48"/>
      <c r="N41" s="48"/>
      <c r="O41" s="48"/>
      <c r="P41" s="48"/>
      <c r="Q41" s="48"/>
      <c r="R41" s="48"/>
      <c r="S41" s="48"/>
      <c r="T41" s="81"/>
      <c r="U41" s="48"/>
      <c r="V41" s="48"/>
      <c r="W41" s="48"/>
      <c r="X41" s="48"/>
      <c r="Y41" s="40"/>
      <c r="Z41" s="48"/>
      <c r="AA41" s="48"/>
      <c r="AB41" s="16"/>
      <c r="AC41" s="87"/>
      <c r="AI41" s="181">
        <f>IF(ABS(AB41-SUM(Y41))&lt;=0.5,"OK","AB41: ERROR")</f>
      </c>
      <c r="AK41" s="91"/>
    </row>
    <row r="42" spans="1:39" ht="15" customHeight="1" x14ac:dyDescent="0.25">
      <c r="A42" s="17"/>
      <c r="B42" s="91"/>
      <c r="C42" s="91"/>
      <c r="D42" s="50" t="s">
        <v>43</v>
      </c>
      <c r="E42" s="91"/>
      <c r="F42" s="91"/>
      <c r="G42" s="106">
        <f>ROW()</f>
        <v>42</v>
      </c>
      <c r="H42" s="68"/>
      <c r="I42" s="68"/>
      <c r="J42" s="100"/>
      <c r="K42" s="48"/>
      <c r="L42" s="48"/>
      <c r="M42" s="48"/>
      <c r="N42" s="48"/>
      <c r="O42" s="48"/>
      <c r="P42" s="48"/>
      <c r="Q42" s="48"/>
      <c r="R42" s="48"/>
      <c r="S42" s="48"/>
      <c r="T42" s="81"/>
      <c r="U42" s="48"/>
      <c r="V42" s="48"/>
      <c r="W42" s="48"/>
      <c r="X42" s="48"/>
      <c r="Y42" s="40"/>
      <c r="Z42" s="48"/>
      <c r="AA42" s="48"/>
      <c r="AB42" s="16"/>
      <c r="AC42" s="87"/>
      <c r="AI42" s="181">
        <f>IF(ABS(AB42-SUM(Y42))&lt;=0.5,"OK","AB42: ERROR")</f>
      </c>
      <c r="AK42" s="91"/>
    </row>
    <row r="43" spans="1:39" ht="39" customHeight="1" x14ac:dyDescent="0.3">
      <c r="A43" s="17"/>
      <c r="B43" s="91"/>
      <c r="C43" s="91"/>
      <c r="D43" s="131" t="s">
        <v>44</v>
      </c>
      <c r="E43" s="91"/>
      <c r="F43" s="91"/>
      <c r="G43" s="106">
        <f>ROW()</f>
        <v>43</v>
      </c>
      <c r="H43" s="68"/>
      <c r="I43" s="68"/>
      <c r="J43" s="83"/>
      <c r="K43" s="40"/>
      <c r="L43" s="16"/>
      <c r="M43" s="40"/>
      <c r="N43" s="40"/>
      <c r="O43" s="40"/>
      <c r="P43" s="40"/>
      <c r="Q43" s="40"/>
      <c r="R43" s="40"/>
      <c r="S43" s="40"/>
      <c r="T43" s="16"/>
      <c r="U43" s="40"/>
      <c r="V43" s="40"/>
      <c r="W43" s="40"/>
      <c r="X43" s="40"/>
      <c r="Y43" s="40"/>
      <c r="Z43" s="40"/>
      <c r="AA43" s="40"/>
      <c r="AB43" s="16"/>
      <c r="AC43" s="87"/>
      <c r="AE43" s="181">
        <f>IF(ABS(L43-SUM(N43,S43,O43,M43,Q43))&lt;=0.5,"OK","L43: ERROR")</f>
      </c>
      <c r="AF43" s="181">
        <f>IF(O43-SUM(P43)&gt;=-0.5,"OK","O43: ERROR")</f>
      </c>
      <c r="AG43" s="181">
        <f>IF(Q43-SUM(R43)&gt;=-0.5,"OK","Q43: ERROR")</f>
      </c>
      <c r="AH43" s="181">
        <f>IF(ABS(T43-SUM(U43,W43,V43))&lt;=0.5,"OK","T43: ERROR")</f>
      </c>
      <c r="AI43" s="181">
        <f>IF(ABS(AB43-SUM(L43,K43,T43,Y43,Z43,X43,AA43))&lt;=0.5,"OK","AB43: ERROR")</f>
      </c>
      <c r="AK43" s="91"/>
    </row>
    <row r="44" spans="1:39" ht="34.5" customHeight="1" x14ac:dyDescent="0.3">
      <c r="A44" s="17"/>
      <c r="B44" s="91"/>
      <c r="C44" s="91"/>
      <c r="D44" s="131" t="s">
        <v>45</v>
      </c>
      <c r="E44" s="91"/>
      <c r="F44" s="91"/>
      <c r="G44" s="106">
        <f>ROW()</f>
        <v>44</v>
      </c>
      <c r="H44" s="68"/>
      <c r="I44" s="68"/>
      <c r="J44" s="83"/>
      <c r="K44" s="40"/>
      <c r="L44" s="16"/>
      <c r="M44" s="40"/>
      <c r="N44" s="40"/>
      <c r="O44" s="40"/>
      <c r="P44" s="40"/>
      <c r="Q44" s="40"/>
      <c r="R44" s="40"/>
      <c r="S44" s="40"/>
      <c r="T44" s="16"/>
      <c r="U44" s="40"/>
      <c r="V44" s="40"/>
      <c r="W44" s="40"/>
      <c r="X44" s="40"/>
      <c r="Y44" s="40"/>
      <c r="Z44" s="40"/>
      <c r="AA44" s="40"/>
      <c r="AB44" s="16"/>
      <c r="AC44" s="87"/>
      <c r="AE44" s="181">
        <f>IF(ABS(L44-SUM(N44,S44,O44,M44,Q44))&lt;=0.5,"OK","L44: ERROR")</f>
      </c>
      <c r="AF44" s="181">
        <f>IF(O44-SUM(P44)&gt;=-0.5,"OK","O44: ERROR")</f>
      </c>
      <c r="AG44" s="181">
        <f>IF(Q44-SUM(R44)&gt;=-0.5,"OK","Q44: ERROR")</f>
      </c>
      <c r="AH44" s="181">
        <f>IF(ABS(T44-SUM(U44,W44,V44))&lt;=0.5,"OK","T44: ERROR")</f>
      </c>
      <c r="AI44" s="181">
        <f>IF(ABS(AB44-SUM(L44,K44,T44,Y44,Z44,X44,AA44))&lt;=0.5,"OK","AB44: ERROR")</f>
      </c>
      <c r="AK44" s="91"/>
    </row>
    <row r="45" spans="1:39" ht="53.25" customHeight="1" x14ac:dyDescent="0.3">
      <c r="A45" s="17"/>
      <c r="B45" s="91"/>
      <c r="C45" s="91"/>
      <c r="D45" s="131" t="s">
        <v>46</v>
      </c>
      <c r="E45" s="91"/>
      <c r="F45" s="91"/>
      <c r="G45" s="106">
        <f>ROW()</f>
        <v>45</v>
      </c>
      <c r="H45" s="68"/>
      <c r="I45" s="68"/>
      <c r="J45" s="83"/>
      <c r="K45" s="40"/>
      <c r="L45" s="16"/>
      <c r="M45" s="40"/>
      <c r="N45" s="40"/>
      <c r="O45" s="40"/>
      <c r="P45" s="40"/>
      <c r="Q45" s="40"/>
      <c r="R45" s="40"/>
      <c r="S45" s="40"/>
      <c r="T45" s="16"/>
      <c r="U45" s="40"/>
      <c r="V45" s="40"/>
      <c r="W45" s="40"/>
      <c r="X45" s="40"/>
      <c r="Y45" s="40"/>
      <c r="Z45" s="40"/>
      <c r="AA45" s="40"/>
      <c r="AB45" s="16"/>
      <c r="AC45" s="87"/>
      <c r="AE45" s="181">
        <f>IF(ABS(L45-SUM(N45,S45,O45,M45,Q45))&lt;=0.5,"OK","L45: ERROR")</f>
      </c>
      <c r="AF45" s="181">
        <f>IF(O45-SUM(P45)&gt;=-0.5,"OK","O45: ERROR")</f>
      </c>
      <c r="AG45" s="181">
        <f>IF(Q45-SUM(R45)&gt;=-0.5,"OK","Q45: ERROR")</f>
      </c>
      <c r="AH45" s="181">
        <f>IF(ABS(T45-SUM(U45,W45,V45))&lt;=0.5,"OK","T45: ERROR")</f>
      </c>
      <c r="AI45" s="181">
        <f>IF(ABS(AB45-SUM(L45,K45,T45,Y45,Z45,X45,AA45))&lt;=0.5,"OK","AB45: ERROR")</f>
      </c>
      <c r="AK45" s="91"/>
    </row>
    <row r="46" spans="1:39" s="43" customFormat="1" ht="25" customHeight="1" x14ac:dyDescent="0.3">
      <c r="A46" s="17"/>
      <c r="B46" s="91"/>
      <c r="C46" s="91"/>
      <c r="D46" s="131" t="s">
        <v>47</v>
      </c>
      <c r="E46" s="46"/>
      <c r="F46" s="46"/>
      <c r="G46" s="106">
        <f>ROW()</f>
        <v>46</v>
      </c>
      <c r="H46" s="68"/>
      <c r="I46" s="68"/>
      <c r="J46" s="83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16"/>
      <c r="AC46" s="87"/>
      <c r="AE46" s="181">
        <f>IF(ABS(L46-SUM(N46,S46,O46,M46,Q46))&lt;=0.5,"OK","L46: ERROR")</f>
      </c>
      <c r="AF46" s="181">
        <f>IF(O46-SUM(P46)&gt;=-0.5,"OK","O46: ERROR")</f>
      </c>
      <c r="AG46" s="181">
        <f>IF(Q46-SUM(R46)&gt;=-0.5,"OK","Q46: ERROR")</f>
      </c>
      <c r="AH46" s="181">
        <f>IF(ABS(T46-SUM(U46,W46,V46))&lt;=0.5,"OK","T46: ERROR")</f>
      </c>
      <c r="AI46" s="181">
        <f>IF(ABS(AB46-SUM(L46,K46,T46,Y46,Z46,X46,AA46))&lt;=0.5,"OK","AB46: ERROR")</f>
      </c>
      <c r="AK46" s="46"/>
      <c r="AM46" s="91"/>
    </row>
    <row r="47" spans="1:39" ht="25" customHeight="1" x14ac:dyDescent="0.3">
      <c r="A47" s="17"/>
      <c r="B47" s="91"/>
      <c r="C47" s="91"/>
      <c r="D47" s="131" t="s">
        <v>48</v>
      </c>
      <c r="E47" s="91"/>
      <c r="F47" s="91"/>
      <c r="G47" s="106">
        <f>ROW()</f>
        <v>47</v>
      </c>
      <c r="H47" s="68"/>
      <c r="I47" s="68"/>
      <c r="J47" s="83"/>
      <c r="K47" s="48"/>
      <c r="L47" s="16"/>
      <c r="M47" s="48"/>
      <c r="N47" s="16"/>
      <c r="O47" s="48"/>
      <c r="P47" s="48"/>
      <c r="Q47" s="48"/>
      <c r="R47" s="48"/>
      <c r="S47" s="48"/>
      <c r="T47" s="81"/>
      <c r="U47" s="48"/>
      <c r="V47" s="48"/>
      <c r="W47" s="48"/>
      <c r="X47" s="48"/>
      <c r="Y47" s="48"/>
      <c r="Z47" s="48"/>
      <c r="AA47" s="16"/>
      <c r="AB47" s="16"/>
      <c r="AC47" s="87"/>
      <c r="AE47" s="181">
        <f>IF(ABS(L47-SUM(N47))&lt;=0.5,"OK","L47: ERROR")</f>
      </c>
      <c r="AI47" s="181">
        <f>IF(ABS(AB47-SUM(L47,AA47))&lt;=0.5,"OK","AB47: ERROR")</f>
      </c>
      <c r="AK47" s="91"/>
    </row>
    <row r="48" spans="1:39" ht="15" customHeight="1" x14ac:dyDescent="0.25">
      <c r="A48" s="17"/>
      <c r="B48" s="91"/>
      <c r="C48" s="91"/>
      <c r="D48" s="49" t="s">
        <v>115</v>
      </c>
      <c r="E48" s="91"/>
      <c r="F48" s="91"/>
      <c r="G48" s="106">
        <f>ROW()</f>
        <v>48</v>
      </c>
      <c r="H48" s="68"/>
      <c r="I48" s="68"/>
      <c r="J48" s="100"/>
      <c r="K48" s="48"/>
      <c r="L48" s="48"/>
      <c r="M48" s="48"/>
      <c r="N48" s="48"/>
      <c r="O48" s="48"/>
      <c r="P48" s="48"/>
      <c r="Q48" s="48"/>
      <c r="R48" s="48"/>
      <c r="S48" s="48"/>
      <c r="T48" s="81"/>
      <c r="U48" s="48"/>
      <c r="V48" s="48"/>
      <c r="W48" s="48"/>
      <c r="X48" s="48"/>
      <c r="Y48" s="48"/>
      <c r="Z48" s="48"/>
      <c r="AA48" s="40"/>
      <c r="AB48" s="16"/>
      <c r="AC48" s="87"/>
      <c r="AI48" s="181">
        <f>IF(ABS(AB48-SUM(AA48))&lt;=0.5,"OK","AB48: ERROR")</f>
      </c>
      <c r="AK48" s="91"/>
    </row>
    <row r="49" spans="1:37" ht="15" customHeight="1" x14ac:dyDescent="0.25">
      <c r="A49" s="17"/>
      <c r="B49" s="91"/>
      <c r="C49" s="91"/>
      <c r="D49" s="49" t="s">
        <v>29</v>
      </c>
      <c r="E49" s="91"/>
      <c r="F49" s="91"/>
      <c r="G49" s="106">
        <f>ROW()</f>
        <v>49</v>
      </c>
      <c r="H49" s="68"/>
      <c r="I49" s="68"/>
      <c r="J49" s="100"/>
      <c r="K49" s="48"/>
      <c r="L49" s="48"/>
      <c r="M49" s="48"/>
      <c r="N49" s="48"/>
      <c r="O49" s="48"/>
      <c r="P49" s="48"/>
      <c r="Q49" s="48"/>
      <c r="R49" s="48"/>
      <c r="S49" s="48"/>
      <c r="T49" s="81"/>
      <c r="U49" s="48"/>
      <c r="V49" s="48"/>
      <c r="W49" s="48"/>
      <c r="X49" s="48"/>
      <c r="Y49" s="48"/>
      <c r="Z49" s="48"/>
      <c r="AA49" s="40"/>
      <c r="AB49" s="16"/>
      <c r="AC49" s="87"/>
      <c r="AI49" s="181">
        <f>IF(ABS(AB49-SUM(AA49))&lt;=0.5,"OK","AB49: ERROR")</f>
      </c>
      <c r="AK49" s="91"/>
    </row>
    <row r="50" spans="1:37" ht="15" customHeight="1" x14ac:dyDescent="0.25">
      <c r="A50" s="17"/>
      <c r="B50" s="91"/>
      <c r="C50" s="91"/>
      <c r="D50" s="49" t="s">
        <v>49</v>
      </c>
      <c r="E50" s="91"/>
      <c r="F50" s="91"/>
      <c r="G50" s="106">
        <f>ROW()</f>
        <v>50</v>
      </c>
      <c r="H50" s="68"/>
      <c r="I50" s="68"/>
      <c r="J50" s="100"/>
      <c r="K50" s="48"/>
      <c r="L50" s="16"/>
      <c r="M50" s="48"/>
      <c r="N50" s="40"/>
      <c r="O50" s="48"/>
      <c r="P50" s="48"/>
      <c r="Q50" s="48"/>
      <c r="R50" s="48"/>
      <c r="S50" s="48"/>
      <c r="T50" s="81"/>
      <c r="U50" s="48"/>
      <c r="V50" s="48"/>
      <c r="W50" s="48"/>
      <c r="X50" s="48"/>
      <c r="Y50" s="48"/>
      <c r="Z50" s="48"/>
      <c r="AA50" s="48"/>
      <c r="AB50" s="16"/>
      <c r="AC50" s="87"/>
      <c r="AE50" s="181">
        <f>IF(ABS(L50-SUM(N50))&lt;=0.5,"OK","L50: ERROR")</f>
      </c>
      <c r="AI50" s="181">
        <f>IF(ABS(AB50-SUM(L50))&lt;=0.5,"OK","AB50: ERROR")</f>
      </c>
      <c r="AK50" s="91"/>
    </row>
    <row r="51" spans="1:37" ht="15" customHeight="1" x14ac:dyDescent="0.25">
      <c r="A51" s="17"/>
      <c r="B51" s="91"/>
      <c r="C51" s="91"/>
      <c r="D51" s="49" t="s">
        <v>50</v>
      </c>
      <c r="E51" s="91"/>
      <c r="F51" s="91"/>
      <c r="G51" s="106">
        <f>ROW()</f>
        <v>51</v>
      </c>
      <c r="H51" s="68"/>
      <c r="I51" s="68"/>
      <c r="J51" s="100"/>
      <c r="K51" s="48"/>
      <c r="L51" s="16"/>
      <c r="M51" s="48"/>
      <c r="N51" s="40"/>
      <c r="O51" s="48"/>
      <c r="P51" s="48"/>
      <c r="Q51" s="48"/>
      <c r="R51" s="48"/>
      <c r="S51" s="48"/>
      <c r="T51" s="81"/>
      <c r="U51" s="48"/>
      <c r="V51" s="48"/>
      <c r="W51" s="48"/>
      <c r="X51" s="48"/>
      <c r="Y51" s="48"/>
      <c r="Z51" s="48"/>
      <c r="AA51" s="48"/>
      <c r="AB51" s="16"/>
      <c r="AC51" s="87"/>
      <c r="AE51" s="181">
        <f>IF(ABS(L51-SUM(N51))&lt;=0.5,"OK","L51: ERROR")</f>
      </c>
      <c r="AI51" s="181">
        <f>IF(ABS(AB51-SUM(L51))&lt;=0.5,"OK","AB51: ERROR")</f>
      </c>
      <c r="AK51" s="91"/>
    </row>
    <row r="52" spans="1:37" ht="25" customHeight="1" x14ac:dyDescent="0.3">
      <c r="A52" s="17"/>
      <c r="B52" s="91"/>
      <c r="C52" s="91"/>
      <c r="D52" s="132" t="s">
        <v>78</v>
      </c>
      <c r="E52" s="91"/>
      <c r="F52" s="91"/>
      <c r="G52" s="106">
        <f>ROW()</f>
        <v>52</v>
      </c>
      <c r="H52" s="68"/>
      <c r="I52" s="68"/>
      <c r="J52" s="84"/>
      <c r="K52" s="40"/>
      <c r="L52" s="16"/>
      <c r="M52" s="40"/>
      <c r="N52" s="40"/>
      <c r="O52" s="40"/>
      <c r="P52" s="40"/>
      <c r="Q52" s="40"/>
      <c r="R52" s="40"/>
      <c r="S52" s="40"/>
      <c r="T52" s="16"/>
      <c r="U52" s="40"/>
      <c r="V52" s="40"/>
      <c r="W52" s="40"/>
      <c r="X52" s="40"/>
      <c r="Y52" s="40"/>
      <c r="Z52" s="40"/>
      <c r="AA52" s="40"/>
      <c r="AB52" s="16"/>
      <c r="AC52" s="87"/>
      <c r="AE52" s="181">
        <f>IF(ABS(L52-SUM(N52,S52,O52,M52,Q52))&lt;=0.5,"OK","L52: ERROR")</f>
      </c>
      <c r="AF52" s="181">
        <f>IF(O52-SUM(P52)&gt;=-0.5,"OK","O52: ERROR")</f>
      </c>
      <c r="AG52" s="181">
        <f>IF(Q52-SUM(R52)&gt;=-0.5,"OK","Q52: ERROR")</f>
      </c>
      <c r="AH52" s="181">
        <f>IF(ABS(T52-SUM(U52,W52,V52))&lt;=0.5,"OK","T52: ERROR")</f>
      </c>
      <c r="AI52" s="181">
        <f>IF(ABS(AB52-SUM(L52,K52,T52,Y52,Z52,X52,AA52))&lt;=0.5,"OK","AB52: ERROR")</f>
      </c>
      <c r="AK52" s="91"/>
    </row>
    <row r="53" spans="1:37" ht="27" customHeight="1" x14ac:dyDescent="0.25">
      <c r="A53" s="17"/>
      <c r="B53" s="91"/>
      <c r="C53" s="91"/>
      <c r="D53" s="49" t="s">
        <v>79</v>
      </c>
      <c r="E53" s="91"/>
      <c r="F53" s="91"/>
      <c r="G53" s="106">
        <f>ROW()</f>
        <v>53</v>
      </c>
      <c r="H53" s="68"/>
      <c r="I53" s="68"/>
      <c r="J53" s="95"/>
      <c r="K53" s="40"/>
      <c r="L53" s="16"/>
      <c r="M53" s="40"/>
      <c r="N53" s="40"/>
      <c r="O53" s="40"/>
      <c r="P53" s="40"/>
      <c r="Q53" s="40"/>
      <c r="R53" s="40"/>
      <c r="S53" s="40"/>
      <c r="T53" s="16"/>
      <c r="U53" s="40"/>
      <c r="V53" s="40"/>
      <c r="W53" s="40"/>
      <c r="X53" s="40"/>
      <c r="Y53" s="40"/>
      <c r="Z53" s="40"/>
      <c r="AA53" s="40"/>
      <c r="AB53" s="16"/>
      <c r="AC53" s="87"/>
      <c r="AE53" s="181">
        <f>IF(ABS(L53-SUM(N53,S53,O53,M53,Q53))&lt;=0.5,"OK","L53: ERROR")</f>
      </c>
      <c r="AF53" s="181">
        <f>IF(O53-SUM(P53)&gt;=-0.5,"OK","O53: ERROR")</f>
      </c>
      <c r="AG53" s="181">
        <f>IF(Q53-SUM(R53)&gt;=-0.5,"OK","Q53: ERROR")</f>
      </c>
      <c r="AH53" s="181">
        <f>IF(ABS(T53-SUM(U53,W53,V53))&lt;=0.5,"OK","T53: ERROR")</f>
      </c>
      <c r="AI53" s="181">
        <f>IF(ABS(AB53-SUM(L53,K53,T53,Y53,Z53,X53,AA53))&lt;=0.5,"OK","AB53: ERROR")</f>
      </c>
      <c r="AK53" s="91"/>
    </row>
    <row r="54" spans="1:37" ht="25" customHeight="1" x14ac:dyDescent="0.3">
      <c r="A54" s="17"/>
      <c r="B54" s="91"/>
      <c r="C54" s="91"/>
      <c r="D54" s="131" t="s">
        <v>51</v>
      </c>
      <c r="E54" s="91"/>
      <c r="F54" s="91"/>
      <c r="G54" s="106">
        <f>ROW()</f>
        <v>54</v>
      </c>
      <c r="H54" s="68"/>
      <c r="I54" s="68"/>
      <c r="J54" s="83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87"/>
      <c r="AE54" s="181">
        <f>IF(ABS(L54-SUM(N54,S54,O54,M54,Q54))&lt;=0.5,"OK","L54: ERROR")</f>
      </c>
      <c r="AF54" s="181">
        <f>IF(O54-SUM(P54)&gt;=-0.5,"OK","O54: ERROR")</f>
      </c>
      <c r="AG54" s="181">
        <f>IF(Q54-SUM(R54)&gt;=-0.5,"OK","Q54: ERROR")</f>
      </c>
      <c r="AH54" s="181">
        <f>IF(ABS(T54-SUM(U54,W54,V54))&lt;=0.5,"OK","T54: ERROR")</f>
      </c>
      <c r="AI54" s="181">
        <f>IF(ABS(AB54-SUM(L54,K54,T54,Y54,Z54,X54,AA54))&lt;=0.5,"OK","AB54: ERROR")</f>
      </c>
      <c r="AK54" s="91"/>
    </row>
    <row r="55" spans="1:37" ht="6" customHeight="1" x14ac:dyDescent="0.25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</row>
    <row r="58" spans="1:37" s="108" customFormat="1" x14ac:dyDescent="0.25" ht="13.0" customHeight="true">
      <c r="L58" s="181">
        <f>IF(ABS(L21-SUM(L22,L23,L24))&lt;=0.5,"OK","L21: ERROR")</f>
      </c>
      <c r="M58" s="181">
        <f>IF(ABS(M21-SUM(M22,M23,M24))&lt;=0.5,"OK","M21: ERROR")</f>
      </c>
      <c r="N58" s="181">
        <f>IF(ABS(N21-SUM(N22,N23,N24))&lt;=0.5,"OK","N21: ERROR")</f>
      </c>
      <c r="S58" s="181">
        <f>IF(ABS(S21-SUM(S22,S23,S24))&lt;=0.5,"OK","S21: ERROR")</f>
      </c>
      <c r="AB58" s="181">
        <f>IF(ABS(AB21-SUM(AB22,AB23,AB24))&lt;=0.5,"OK","AB21: ERROR")</f>
      </c>
    </row>
    <row r="59" spans="1:37" s="108" customFormat="1" x14ac:dyDescent="0.25" ht="13.0" customHeight="true">
      <c r="K59" s="181">
        <f>IF(ABS(K26-SUM(K27))&lt;=0.5,"OK","K26: ERROR")</f>
      </c>
      <c r="L59" s="181">
        <f>IF(ABS(L26-SUM(L27))&lt;=0.5,"OK","L26: ERROR")</f>
      </c>
      <c r="O59" s="181">
        <f>IF(ABS(O26-SUM(O27))&lt;=0.5,"OK","O26: ERROR")</f>
      </c>
      <c r="P59" s="181">
        <f>IF(ABS(P26-SUM(P27))&lt;=0.5,"OK","P26: ERROR")</f>
      </c>
      <c r="Q59" s="181">
        <f>IF(ABS(Q26-SUM(Q27))&lt;=0.5,"OK","Q26: ERROR")</f>
      </c>
      <c r="R59" s="181">
        <f>IF(ABS(R26-SUM(R27))&lt;=0.5,"OK","R26: ERROR")</f>
      </c>
      <c r="S59" s="181">
        <f>IF(ABS(S26-SUM(S27))&lt;=0.5,"OK","S26: ERROR")</f>
      </c>
      <c r="T59" s="181">
        <f>IF(ABS(T26-SUM(T27))&lt;=0.5,"OK","T26: ERROR")</f>
      </c>
      <c r="U59" s="181">
        <f>IF(ABS(U26-SUM(U27))&lt;=0.5,"OK","U26: ERROR")</f>
      </c>
      <c r="V59" s="181">
        <f>IF(ABS(V26-SUM(V27))&lt;=0.5,"OK","V26: ERROR")</f>
      </c>
      <c r="W59" s="181">
        <f>IF(ABS(W26-SUM(W27))&lt;=0.5,"OK","W26: ERROR")</f>
      </c>
      <c r="X59" s="181">
        <f>IF(ABS(X26-SUM(X27))&lt;=0.5,"OK","X26: ERROR")</f>
      </c>
      <c r="Y59" s="181">
        <f>IF(ABS(Y26-SUM(Y40,Y27))&lt;=0.5,"OK","Y26: ERROR")</f>
      </c>
      <c r="Z59" s="181">
        <f>IF(ABS(Z26-SUM(Z27))&lt;=0.5,"OK","Z26: ERROR")</f>
      </c>
      <c r="AA59" s="181">
        <f>IF(ABS(AA26-SUM(AA27))&lt;=0.5,"OK","AA26: ERROR")</f>
      </c>
      <c r="AB59" s="181">
        <f>IF(ABS(AB26-SUM(AB40,AB27))&lt;=0.5,"OK","AB26: ERROR")</f>
      </c>
    </row>
    <row r="60" spans="1:37" s="108" customFormat="1" x14ac:dyDescent="0.25" ht="13.0" customHeight="true">
      <c r="K60" s="181">
        <f>IF(ABS(K27-SUM(K28,K29,K33))&lt;=0.5,"OK","K27: ERROR")</f>
      </c>
      <c r="L60" s="181">
        <f>IF(ABS(L27-SUM(L28,L29,L33))&lt;=0.5,"OK","L27: ERROR")</f>
      </c>
      <c r="O60" s="181">
        <f>IF(ABS(O27-SUM(O28,O29,O33))&lt;=0.5,"OK","O27: ERROR")</f>
      </c>
      <c r="P60" s="181">
        <f>IF(ABS(P27-SUM(P28,P29,P33))&lt;=0.5,"OK","P27: ERROR")</f>
      </c>
      <c r="Q60" s="181">
        <f>IF(ABS(Q27-SUM(Q28,Q29,Q33))&lt;=0.5,"OK","Q27: ERROR")</f>
      </c>
      <c r="R60" s="181">
        <f>IF(ABS(R27-SUM(R28,R29,R33))&lt;=0.5,"OK","R27: ERROR")</f>
      </c>
      <c r="S60" s="181">
        <f>IF(ABS(S27-SUM(S28,S29,S33))&lt;=0.5,"OK","S27: ERROR")</f>
      </c>
      <c r="T60" s="181">
        <f>IF(ABS(T27-SUM(T28,T29,T33))&lt;=0.5,"OK","T27: ERROR")</f>
      </c>
      <c r="U60" s="181">
        <f>IF(ABS(U27-SUM(U28,U29,U33))&lt;=0.5,"OK","U27: ERROR")</f>
      </c>
      <c r="V60" s="181">
        <f>IF(ABS(V27-SUM(V28,V29,V33))&lt;=0.5,"OK","V27: ERROR")</f>
      </c>
      <c r="W60" s="181">
        <f>IF(ABS(W27-SUM(W28,W29,W33))&lt;=0.5,"OK","W27: ERROR")</f>
      </c>
      <c r="X60" s="181">
        <f>IF(ABS(X27-SUM(X28,X29,X33))&lt;=0.5,"OK","X27: ERROR")</f>
      </c>
      <c r="Y60" s="181">
        <f>IF(ABS(Y27-SUM(Y28,Y29,Y33))&lt;=0.5,"OK","Y27: ERROR")</f>
      </c>
      <c r="Z60" s="181">
        <f>IF(ABS(Z27-SUM(Z28,Z29,Z33))&lt;=0.5,"OK","Z27: ERROR")</f>
      </c>
      <c r="AA60" s="181">
        <f>IF(ABS(AA27-SUM(AA28,AA29,AA33))&lt;=0.5,"OK","AA27: ERROR")</f>
      </c>
      <c r="AB60" s="181">
        <f>IF(ABS(AB27-SUM(AB28,AB29,AB33))&lt;=0.5,"OK","AB27: ERROR")</f>
      </c>
    </row>
    <row r="61" spans="1:37" s="108" customFormat="1" x14ac:dyDescent="0.25" ht="13.0" customHeight="true">
      <c r="K61" s="181">
        <f>IF(K27-(K32+K39)&gt;=-0.5,"OK","K27: ERROR")</f>
      </c>
      <c r="L61" s="181">
        <f>IF(L27-(L32+L39)&gt;=-0.5,"OK","L27: ERROR")</f>
      </c>
      <c r="O61" s="181">
        <f>IF(O27-(O32+O39)&gt;=-0.5,"OK","O27: ERROR")</f>
      </c>
      <c r="P61" s="181">
        <f>IF(P27-(P32+P39)&gt;=-0.5,"OK","P27: ERROR")</f>
      </c>
      <c r="Q61" s="181">
        <f>IF(Q27-(Q32+Q39)&gt;=-0.5,"OK","Q27: ERROR")</f>
      </c>
      <c r="R61" s="181">
        <f>IF(R27-(R32+R39)&gt;=-0.5,"OK","R27: ERROR")</f>
      </c>
      <c r="S61" s="181">
        <f>IF(S27-(S32+S39)&gt;=-0.5,"OK","S27: ERROR")</f>
      </c>
      <c r="T61" s="181">
        <f>IF(T27-(T32+T39)&gt;=-0.5,"OK","T27: ERROR")</f>
      </c>
      <c r="U61" s="181">
        <f>IF(U27-(U32+U39)&gt;=-0.5,"OK","U27: ERROR")</f>
      </c>
      <c r="V61" s="181">
        <f>IF(V27-(V32+V39)&gt;=-0.5,"OK","V27: ERROR")</f>
      </c>
      <c r="W61" s="181">
        <f>IF(W27-(W32+W39)&gt;=-0.5,"OK","W27: ERROR")</f>
      </c>
      <c r="X61" s="181">
        <f>IF(X27-(X32+X39)&gt;=-0.5,"OK","X27: ERROR")</f>
      </c>
      <c r="Y61" s="181">
        <f>IF(Y27-(Y32+Y39)&gt;=-0.5,"OK","Y27: ERROR")</f>
      </c>
      <c r="Z61" s="181">
        <f>IF(Z27-(Z32+Z39)&gt;=-0.5,"OK","Z27: ERROR")</f>
      </c>
      <c r="AA61" s="181">
        <f>IF(AA27-(AA32+AA39)&gt;=-0.5,"OK","AA27: ERROR")</f>
      </c>
      <c r="AB61" s="181">
        <f>IF(AB27-(AB32+AB39)&gt;=-0.5,"OK","AB27: ERROR")</f>
      </c>
    </row>
    <row r="62" spans="1:37" s="108" customFormat="1" x14ac:dyDescent="0.25" ht="13.0" customHeight="true">
      <c r="K62" s="181">
        <f>IF(K27-K39&gt;=-0.5,"OK","K27: ERROR")</f>
      </c>
      <c r="L62" s="181">
        <f>IF(L27-L39&gt;=-0.5,"OK","L27: ERROR")</f>
      </c>
      <c r="O62" s="181">
        <f>IF(O27-O39&gt;=-0.5,"OK","O27: ERROR")</f>
      </c>
      <c r="P62" s="181">
        <f>IF(P27-P39&gt;=-0.5,"OK","P27: ERROR")</f>
      </c>
      <c r="Q62" s="181">
        <f>IF(Q27-Q39&gt;=-0.5,"OK","Q27: ERROR")</f>
      </c>
      <c r="R62" s="181">
        <f>IF(R27-R39&gt;=-0.5,"OK","R27: ERROR")</f>
      </c>
      <c r="S62" s="181">
        <f>IF(S27-S39&gt;=-0.5,"OK","S27: ERROR")</f>
      </c>
      <c r="T62" s="181">
        <f>IF(T27-T39&gt;=-0.5,"OK","T27: ERROR")</f>
      </c>
      <c r="U62" s="181">
        <f>IF(U27-U39&gt;=-0.5,"OK","U27: ERROR")</f>
      </c>
      <c r="V62" s="181">
        <f>IF(V27-V39&gt;=-0.5,"OK","V27: ERROR")</f>
      </c>
      <c r="W62" s="181">
        <f>IF(W27-W39&gt;=-0.5,"OK","W27: ERROR")</f>
      </c>
      <c r="X62" s="181">
        <f>IF(X27-X39&gt;=-0.5,"OK","X27: ERROR")</f>
      </c>
      <c r="Y62" s="181">
        <f>IF(Y27-Y39&gt;=-0.5,"OK","Y27: ERROR")</f>
      </c>
      <c r="Z62" s="181">
        <f>IF(Z27-Z39&gt;=-0.5,"OK","Z27: ERROR")</f>
      </c>
      <c r="AA62" s="181">
        <f>IF(AA27-AA39&gt;=-0.5,"OK","AA27: ERROR")</f>
      </c>
      <c r="AB62" s="181">
        <f>IF(AB27-AB39&gt;=-0.5,"OK","AB27: ERROR")</f>
      </c>
    </row>
    <row r="63" spans="1:37" s="108" customFormat="1" x14ac:dyDescent="0.25" ht="13.0" customHeight="true">
      <c r="K63" s="181">
        <f>IF(ABS(K29-SUM(K31,K30))&lt;=0.5,"OK","K29: ERROR")</f>
      </c>
      <c r="L63" s="181">
        <f>IF(ABS(L29-SUM(L31,L30))&lt;=0.5,"OK","L29: ERROR")</f>
      </c>
      <c r="O63" s="181">
        <f>IF(ABS(O29-SUM(O31,O30))&lt;=0.5,"OK","O29: ERROR")</f>
      </c>
      <c r="P63" s="181">
        <f>IF(ABS(P29-SUM(P31,P30))&lt;=0.5,"OK","P29: ERROR")</f>
      </c>
      <c r="Q63" s="181">
        <f>IF(ABS(Q29-SUM(Q31,Q30))&lt;=0.5,"OK","Q29: ERROR")</f>
      </c>
      <c r="R63" s="181">
        <f>IF(ABS(R29-SUM(R31,R30))&lt;=0.5,"OK","R29: ERROR")</f>
      </c>
      <c r="S63" s="181">
        <f>IF(ABS(S29-SUM(S31,S30))&lt;=0.5,"OK","S29: ERROR")</f>
      </c>
      <c r="T63" s="181">
        <f>IF(ABS(T29-SUM(T31,T30))&lt;=0.5,"OK","T29: ERROR")</f>
      </c>
      <c r="U63" s="181">
        <f>IF(ABS(U29-SUM(U31,U30))&lt;=0.5,"OK","U29: ERROR")</f>
      </c>
      <c r="V63" s="181">
        <f>IF(ABS(V29-SUM(V31,V30))&lt;=0.5,"OK","V29: ERROR")</f>
      </c>
      <c r="W63" s="181">
        <f>IF(ABS(W29-SUM(W31,W30))&lt;=0.5,"OK","W29: ERROR")</f>
      </c>
      <c r="X63" s="181">
        <f>IF(ABS(X29-SUM(X31,X30))&lt;=0.5,"OK","X29: ERROR")</f>
      </c>
      <c r="Y63" s="181">
        <f>IF(ABS(Y29-SUM(Y31,Y30))&lt;=0.5,"OK","Y29: ERROR")</f>
      </c>
      <c r="Z63" s="181">
        <f>IF(ABS(Z29-SUM(Z31,Z30))&lt;=0.5,"OK","Z29: ERROR")</f>
      </c>
      <c r="AA63" s="181">
        <f>IF(ABS(AA29-SUM(AA31,AA30))&lt;=0.5,"OK","AA29: ERROR")</f>
      </c>
      <c r="AB63" s="181">
        <f>IF(ABS(AB29-SUM(AB31,AB30))&lt;=0.5,"OK","AB29: ERROR")</f>
      </c>
    </row>
    <row r="64" spans="1:37" s="108" customFormat="1" x14ac:dyDescent="0.25" ht="13.0" customHeight="true">
      <c r="K64" s="181">
        <f>IF(K31-K32&gt;=-0.5,"OK","K31: ERROR")</f>
      </c>
      <c r="L64" s="181">
        <f>IF(L31-L32&gt;=-0.5,"OK","L31: ERROR")</f>
      </c>
      <c r="O64" s="181">
        <f>IF(O31-O32&gt;=-0.5,"OK","O31: ERROR")</f>
      </c>
      <c r="P64" s="181">
        <f>IF(P31-P32&gt;=-0.5,"OK","P31: ERROR")</f>
      </c>
      <c r="Q64" s="181">
        <f>IF(Q31-Q32&gt;=-0.5,"OK","Q31: ERROR")</f>
      </c>
      <c r="R64" s="181">
        <f>IF(R31-R32&gt;=-0.5,"OK","R31: ERROR")</f>
      </c>
      <c r="S64" s="181">
        <f>IF(S31-S32&gt;=-0.5,"OK","S31: ERROR")</f>
      </c>
      <c r="T64" s="181">
        <f>IF(T31-T32&gt;=-0.5,"OK","T31: ERROR")</f>
      </c>
      <c r="U64" s="181">
        <f>IF(U31-U32&gt;=-0.5,"OK","U31: ERROR")</f>
      </c>
      <c r="V64" s="181">
        <f>IF(V31-V32&gt;=-0.5,"OK","V31: ERROR")</f>
      </c>
      <c r="W64" s="181">
        <f>IF(W31-W32&gt;=-0.5,"OK","W31: ERROR")</f>
      </c>
      <c r="X64" s="181">
        <f>IF(X31-X32&gt;=-0.5,"OK","X31: ERROR")</f>
      </c>
      <c r="Y64" s="181">
        <f>IF(Y31-Y32&gt;=-0.5,"OK","Y31: ERROR")</f>
      </c>
      <c r="Z64" s="181">
        <f>IF(Z31-Z32&gt;=-0.5,"OK","Z31: ERROR")</f>
      </c>
      <c r="AA64" s="181">
        <f>IF(AA31-AA32&gt;=-0.5,"OK","AA31: ERROR")</f>
      </c>
      <c r="AB64" s="181">
        <f>IF(AB31-AB32&gt;=-0.5,"OK","AB31: ERROR")</f>
      </c>
    </row>
    <row r="65" s="108" customFormat="1" ht="13.0" customHeight="true" x14ac:dyDescent="0.25">
      <c r="K65" s="181">
        <f>IF(ABS(K33-SUM(K34,K37,K35,K36,K38))&lt;=0.5,"OK","K33: ERROR")</f>
      </c>
      <c r="L65" s="181">
        <f>IF(ABS(L33-SUM(L34,L37,L35,L36,L38))&lt;=0.5,"OK","L33: ERROR")</f>
      </c>
      <c r="O65" s="181">
        <f>IF(ABS(O33-SUM(O34,O37,O35,O36,O38))&lt;=0.5,"OK","O33: ERROR")</f>
      </c>
      <c r="P65" s="181">
        <f>IF(ABS(P33-SUM(P34,P37,P35,P36,P38))&lt;=0.5,"OK","P33: ERROR")</f>
      </c>
      <c r="Q65" s="181">
        <f>IF(ABS(Q33-SUM(Q34,Q37,Q35,Q36,Q38))&lt;=0.5,"OK","Q33: ERROR")</f>
      </c>
      <c r="R65" s="181">
        <f>IF(ABS(R33-SUM(R34,R37,R35,R36,R38))&lt;=0.5,"OK","R33: ERROR")</f>
      </c>
      <c r="S65" s="181">
        <f>IF(ABS(S33-SUM(S34,S37,S35,S36,S38))&lt;=0.5,"OK","S33: ERROR")</f>
      </c>
      <c r="T65" s="181">
        <f>IF(ABS(T33-SUM(T34,T37,T35,T36,T38))&lt;=0.5,"OK","T33: ERROR")</f>
      </c>
      <c r="U65" s="181">
        <f>IF(ABS(U33-SUM(U34,U37,U35,U36,U38))&lt;=0.5,"OK","U33: ERROR")</f>
      </c>
      <c r="V65" s="181">
        <f>IF(ABS(V33-SUM(V34,V37,V35,V36,V38))&lt;=0.5,"OK","V33: ERROR")</f>
      </c>
      <c r="W65" s="181">
        <f>IF(ABS(W33-SUM(W34,W37,W35,W36,W38))&lt;=0.5,"OK","W33: ERROR")</f>
      </c>
      <c r="X65" s="181">
        <f>IF(ABS(X33-SUM(X34,X37,X35,X36,X38))&lt;=0.5,"OK","X33: ERROR")</f>
      </c>
      <c r="Y65" s="181">
        <f>IF(ABS(Y33-SUM(Y34,Y37,Y35,Y36,Y38))&lt;=0.5,"OK","Y33: ERROR")</f>
      </c>
      <c r="Z65" s="181">
        <f>IF(ABS(Z33-SUM(Z34,Z37,Z35,Z36,Z38))&lt;=0.5,"OK","Z33: ERROR")</f>
      </c>
      <c r="AA65" s="181">
        <f>IF(ABS(AA33-SUM(AA34,AA37,AA35,AA36,AA38))&lt;=0.5,"OK","AA33: ERROR")</f>
      </c>
      <c r="AB65" s="181">
        <f>IF(ABS(AB33-SUM(AB34,AB37,AB35,AB36,AB38))&lt;=0.5,"OK","AB33: ERROR")</f>
      </c>
    </row>
    <row r="66" s="108" customFormat="1" x14ac:dyDescent="0.25" ht="13.0" customHeight="true">
      <c r="Y66" s="181">
        <f>IF(ABS(Y40-SUM(Y41,Y42))&lt;=0.5,"OK","Y40: ERROR")</f>
      </c>
      <c r="AB66" s="181">
        <f>IF(ABS(AB40-SUM(AB41,AB42))&lt;=0.5,"OK","AB40: ERROR")</f>
      </c>
    </row>
    <row r="67" s="108" customFormat="1" x14ac:dyDescent="0.25" ht="13.0" customHeight="true">
      <c r="L67" s="181">
        <f>IF(ABS(L47-SUM(L51,L50))&lt;=0.5,"OK","L47: ERROR")</f>
      </c>
      <c r="N67" s="181">
        <f>IF(ABS(N47-SUM(N51,N50))&lt;=0.5,"OK","N47: ERROR")</f>
      </c>
      <c r="AA67" s="181">
        <f>IF(ABS(AA47-SUM(AA49,AA48))&lt;=0.5,"OK","AA47: ERROR")</f>
      </c>
      <c r="AB67" s="181">
        <f>IF(ABS(AB47-SUM(AB51,AB50,AB49,AB48))&lt;=0.5,"OK","AB47: ERROR")</f>
      </c>
    </row>
    <row r="68" s="108" customFormat="1" x14ac:dyDescent="0.25" ht="13.0" customHeight="true">
      <c r="K68" s="181">
        <f>IF(K52-K53&gt;=-0.5,"OK","K52: ERROR")</f>
      </c>
      <c r="L68" s="181">
        <f>IF(L52-L53&gt;=-0.5,"OK","L52: ERROR")</f>
      </c>
      <c r="M68" s="181">
        <f>IF(M52-M53&gt;=-0.5,"OK","M52: ERROR")</f>
      </c>
      <c r="N68" s="181">
        <f>IF(N52-N53&gt;=-0.5,"OK","N52: ERROR")</f>
      </c>
      <c r="O68" s="181">
        <f>IF(O52-O53&gt;=-0.5,"OK","O52: ERROR")</f>
      </c>
      <c r="P68" s="181">
        <f>IF(P52-P53&gt;=-0.5,"OK","P52: ERROR")</f>
      </c>
      <c r="Q68" s="181">
        <f>IF(Q52-Q53&gt;=-0.5,"OK","Q52: ERROR")</f>
      </c>
      <c r="R68" s="181">
        <f>IF(R52-R53&gt;=-0.5,"OK","R52: ERROR")</f>
      </c>
      <c r="S68" s="181">
        <f>IF(S52-S53&gt;=-0.5,"OK","S52: ERROR")</f>
      </c>
      <c r="T68" s="181">
        <f>IF(T52-T53&gt;=-0.5,"OK","T52: ERROR")</f>
      </c>
      <c r="U68" s="181">
        <f>IF(U52-U53&gt;=-0.5,"OK","U52: ERROR")</f>
      </c>
      <c r="V68" s="181">
        <f>IF(V52-V53&gt;=-0.5,"OK","V52: ERROR")</f>
      </c>
      <c r="W68" s="181">
        <f>IF(W52-W53&gt;=-0.5,"OK","W52: ERROR")</f>
      </c>
      <c r="X68" s="181">
        <f>IF(X52-X53&gt;=-0.5,"OK","X52: ERROR")</f>
      </c>
      <c r="Y68" s="181">
        <f>IF(Y52-Y53&gt;=-0.5,"OK","Y52: ERROR")</f>
      </c>
      <c r="Z68" s="181">
        <f>IF(Z52-Z53&gt;=-0.5,"OK","Z52: ERROR")</f>
      </c>
      <c r="AA68" s="181">
        <f>IF(AA52-AA53&gt;=-0.5,"OK","AA52: ERROR")</f>
      </c>
      <c r="AB68" s="181">
        <f>IF(AB52-AB53&gt;=-0.5,"OK","AB52: ERROR")</f>
      </c>
    </row>
    <row r="69" s="108" customFormat="1" x14ac:dyDescent="0.25" ht="13.0" customHeight="true">
      <c r="K69" s="181">
        <f>IF(ABS(K54-SUM(K52,K45,K43,K46,K26,K44,K25))&lt;=0.5,"OK","K54: ERROR")</f>
      </c>
      <c r="L69" s="181">
        <f>IF(ABS(L54-SUM(L47,L52,L45,L43,L46,L21,L26,L44,L25))&lt;=0.5,"OK","L54: ERROR")</f>
      </c>
      <c r="M69" s="181">
        <f>IF(ABS(M54-SUM(M52,M45,M43,M46,M21,M44,M25))&lt;=0.5,"OK","M54: ERROR")</f>
      </c>
      <c r="N69" s="181">
        <f>IF(ABS(N54-SUM(N47,N52,N45,N43,N46,N21,N44,N25))&lt;=0.5,"OK","N54: ERROR")</f>
      </c>
      <c r="O69" s="181">
        <f>IF(ABS(O54-SUM(O52,O45,O43,O46,O26,O44,O25))&lt;=0.5,"OK","O54: ERROR")</f>
      </c>
      <c r="P69" s="181">
        <f>IF(ABS(P54-SUM(P52,P45,P43,P46,P26,P44,P25))&lt;=0.5,"OK","P54: ERROR")</f>
      </c>
      <c r="Q69" s="181">
        <f>IF(ABS(Q54-SUM(Q52,Q45,Q43,Q46,Q26,Q44,Q25))&lt;=0.5,"OK","Q54: ERROR")</f>
      </c>
      <c r="R69" s="181">
        <f>IF(ABS(R54-SUM(R52,R45,R43,R46,R26,R44,R25))&lt;=0.5,"OK","R54: ERROR")</f>
      </c>
      <c r="S69" s="181">
        <f>IF(ABS(S54-SUM(S52,S45,S43,S46,S21,S26,S44,S25))&lt;=0.5,"OK","S54: ERROR")</f>
      </c>
      <c r="T69" s="181">
        <f>IF(ABS(T54-SUM(T52,T45,T43,T46,T26,T44,T25))&lt;=0.5,"OK","T54: ERROR")</f>
      </c>
      <c r="U69" s="181">
        <f>IF(ABS(U54-SUM(U52,U45,U43,U46,U26,U44,U25))&lt;=0.5,"OK","U54: ERROR")</f>
      </c>
      <c r="V69" s="181">
        <f>IF(ABS(V54-SUM(V52,V45,V43,V46,V26,V44,V25))&lt;=0.5,"OK","V54: ERROR")</f>
      </c>
      <c r="W69" s="181">
        <f>IF(ABS(W54-SUM(W52,W45,W43,W46,W26,W44,W25))&lt;=0.5,"OK","W54: ERROR")</f>
      </c>
      <c r="X69" s="181">
        <f>IF(ABS(X54-SUM(X52,X45,X43,X46,X26,X44,X25))&lt;=0.5,"OK","X54: ERROR")</f>
      </c>
      <c r="Y69" s="181">
        <f>IF(ABS(Y54-SUM(Y52,Y45,Y43,Y46,Y26,Y44,Y25))&lt;=0.5,"OK","Y54: ERROR")</f>
      </c>
      <c r="Z69" s="181">
        <f>IF(ABS(Z54-SUM(Z52,Z45,Z43,Z46,Z26,Z44,Z25))&lt;=0.5,"OK","Z54: ERROR")</f>
      </c>
      <c r="AA69" s="181">
        <f>IF(ABS(AA54-SUM(AA47,AA52,AA45,AA43,AA46,AA26,AA44,AA25))&lt;=0.5,"OK","AA54: ERROR")</f>
      </c>
      <c r="AB69" s="181">
        <f>IF(ABS(AB54-SUM(AB47,AB52,AB45,AB43,AB46,AB21,AB26,AB44,AB25))&lt;=0.5,"OK","AB54: ERROR")</f>
      </c>
    </row>
    <row r="70" s="108" customFormat="1" x14ac:dyDescent="0.25" ht="13.0" customHeight="true"/>
    <row r="71" s="108" customFormat="1" x14ac:dyDescent="0.25" ht="13.0" customHeight="true"/>
    <row r="72" s="108" customFormat="1" x14ac:dyDescent="0.25" ht="13.0" customHeight="true"/>
    <row r="73" s="108" customFormat="1" x14ac:dyDescent="0.25" ht="13.0" customHeight="true"/>
    <row r="74" s="108" customFormat="1" x14ac:dyDescent="0.25"/>
    <row r="75" s="108" customFormat="1" x14ac:dyDescent="0.25"/>
    <row r="76" s="108" customFormat="1" x14ac:dyDescent="0.25"/>
  </sheetData>
  <sheetProtection sheet="1" objects="1"/>
  <mergeCells count="13">
    <mergeCell ref="K19:AB19"/>
    <mergeCell ref="Y14:Y15"/>
    <mergeCell ref="Z14:Z16"/>
    <mergeCell ref="AA14:AA16"/>
    <mergeCell ref="O15:P15"/>
    <mergeCell ref="Q15:R15"/>
    <mergeCell ref="S15:S16"/>
    <mergeCell ref="X14:X15"/>
    <mergeCell ref="K1:P1"/>
    <mergeCell ref="K2:W2"/>
    <mergeCell ref="K14:K15"/>
    <mergeCell ref="L14:S14"/>
    <mergeCell ref="T14:W14"/>
  </mergeCells>
  <conditionalFormatting sqref="K58:AB69">
    <cfRule type="expression" dxfId="43" priority="1">
      <formula>ISNUMBER(SEARCH("ERROR",K58))</formula>
    </cfRule>
    <cfRule type="expression" dxfId="44" priority="2">
      <formula>ISNUMBER(SEARCH("WARNING",K58))</formula>
    </cfRule>
    <cfRule type="expression" dxfId="45" priority="3">
      <formula>ISNUMBER(SEARCH("OK",K58))</formula>
    </cfRule>
  </conditionalFormatting>
  <conditionalFormatting sqref="AE21:AI54">
    <cfRule type="expression" dxfId="46" priority="4">
      <formula>ISNUMBER(SEARCH("ERROR",AE21))</formula>
    </cfRule>
    <cfRule type="expression" dxfId="47" priority="5">
      <formula>ISNUMBER(SEARCH("WARNING",AE21))</formula>
    </cfRule>
    <cfRule type="expression" dxfId="48" priority="6">
      <formula>ISNUMBER(SEARCH("OK",AE21))</formula>
    </cfRule>
  </conditionalFormatting>
  <conditionalFormatting sqref="B5">
    <cfRule type="expression" dxfId="49" priority="7">
      <formula>OR(B5=0,B5="0")</formula>
    </cfRule>
    <cfRule type="expression" dxfId="50" priority="8">
      <formula>B5&gt;0</formula>
    </cfRule>
  </conditionalFormatting>
  <conditionalFormatting sqref="B6">
    <cfRule type="expression" dxfId="51" priority="9">
      <formula>OR(B6=0,B6="0")</formula>
    </cfRule>
    <cfRule type="expression" dxfId="52" priority="10">
      <formula>B6&gt;0</formula>
    </cfRule>
  </conditionalFormatting>
  <hyperlinks>
    <hyperlink location="Validation_D006_M254_L21_0" ref="AE21"/>
    <hyperlink location="Validation_D006_M254_L22_0" ref="AE22"/>
    <hyperlink location="Validation_D006_M254_L23_0" ref="AE23"/>
    <hyperlink location="Validation_D006_M254_L24_0" ref="AE24"/>
    <hyperlink location="Validation_D006_M254_L25_0" ref="AE25"/>
    <hyperlink location="Validation_D006_M254_L26_0" ref="AE26"/>
    <hyperlink location="Validation_D006_M254_L27_0" ref="AE27"/>
    <hyperlink location="Validation_D006_M254_L28_0" ref="AE28"/>
    <hyperlink location="Validation_D006_M254_L29_0" ref="AE29"/>
    <hyperlink location="Validation_D006_M254_L30_0" ref="AE30"/>
    <hyperlink location="Validation_D006_M254_L31_0" ref="AE31"/>
    <hyperlink location="Validation_D006_M254_L32_0" ref="AE32"/>
    <hyperlink location="Validation_D006_M254_L33_0" ref="AE33"/>
    <hyperlink location="Validation_D006_M254_L34_0" ref="AE34"/>
    <hyperlink location="Validation_D006_M254_L35_0" ref="AE35"/>
    <hyperlink location="Validation_D006_M254_L36_0" ref="AE36"/>
    <hyperlink location="Validation_D006_M254_L37_0" ref="AE37"/>
    <hyperlink location="Validation_D006_M254_L38_0" ref="AE38"/>
    <hyperlink location="Validation_D006_M254_L39_0" ref="AE39"/>
    <hyperlink location="Validation_D006_M254_L43_0" ref="AE43"/>
    <hyperlink location="Validation_D006_M254_L44_0" ref="AE44"/>
    <hyperlink location="Validation_D006_M254_L45_0" ref="AE45"/>
    <hyperlink location="Validation_D006_M254_L46_0" ref="AE46"/>
    <hyperlink location="Validation_D006_M254_L47_0" ref="AE47"/>
    <hyperlink location="Validation_D006_M254_L50_0" ref="AE50"/>
    <hyperlink location="Validation_D006_M254_L51_0" ref="AE51"/>
    <hyperlink location="Validation_D006_M254_L52_0" ref="AE52"/>
    <hyperlink location="Validation_D006_M254_L53_0" ref="AE53"/>
    <hyperlink location="Validation_D006_M254_L54_0" ref="AE54"/>
    <hyperlink location="Validation_D008_M254_O25_0" ref="AF25"/>
    <hyperlink location="Validation_D008_M254_O26_0" ref="AF26"/>
    <hyperlink location="Validation_D008_M254_O27_0" ref="AF27"/>
    <hyperlink location="Validation_D008_M254_O28_0" ref="AF28"/>
    <hyperlink location="Validation_D008_M254_O29_0" ref="AF29"/>
    <hyperlink location="Validation_D008_M254_O30_0" ref="AF30"/>
    <hyperlink location="Validation_D008_M254_O31_0" ref="AF31"/>
    <hyperlink location="Validation_D008_M254_O32_0" ref="AF32"/>
    <hyperlink location="Validation_D008_M254_O33_0" ref="AF33"/>
    <hyperlink location="Validation_D008_M254_O34_0" ref="AF34"/>
    <hyperlink location="Validation_D008_M254_O35_0" ref="AF35"/>
    <hyperlink location="Validation_D008_M254_O36_0" ref="AF36"/>
    <hyperlink location="Validation_D008_M254_O37_0" ref="AF37"/>
    <hyperlink location="Validation_D008_M254_O38_0" ref="AF38"/>
    <hyperlink location="Validation_D008_M254_O39_0" ref="AF39"/>
    <hyperlink location="Validation_D008_M254_O43_0" ref="AF43"/>
    <hyperlink location="Validation_D008_M254_O44_0" ref="AF44"/>
    <hyperlink location="Validation_D008_M254_O45_0" ref="AF45"/>
    <hyperlink location="Validation_D008_M254_O46_0" ref="AF46"/>
    <hyperlink location="Validation_D008_M254_O52_0" ref="AF52"/>
    <hyperlink location="Validation_D008_M254_O53_0" ref="AF53"/>
    <hyperlink location="Validation_D008_M254_O54_0" ref="AF54"/>
    <hyperlink location="Validation_D009_M254_Q25_0" ref="AG25"/>
    <hyperlink location="Validation_D009_M254_Q26_0" ref="AG26"/>
    <hyperlink location="Validation_D009_M254_Q27_0" ref="AG27"/>
    <hyperlink location="Validation_D009_M254_Q28_0" ref="AG28"/>
    <hyperlink location="Validation_D009_M254_Q29_0" ref="AG29"/>
    <hyperlink location="Validation_D009_M254_Q30_0" ref="AG30"/>
    <hyperlink location="Validation_D009_M254_Q31_0" ref="AG31"/>
    <hyperlink location="Validation_D009_M254_Q32_0" ref="AG32"/>
    <hyperlink location="Validation_D009_M254_Q33_0" ref="AG33"/>
    <hyperlink location="Validation_D009_M254_Q34_0" ref="AG34"/>
    <hyperlink location="Validation_D009_M254_Q35_0" ref="AG35"/>
    <hyperlink location="Validation_D009_M254_Q36_0" ref="AG36"/>
    <hyperlink location="Validation_D009_M254_Q37_0" ref="AG37"/>
    <hyperlink location="Validation_D009_M254_Q38_0" ref="AG38"/>
    <hyperlink location="Validation_D009_M254_Q39_0" ref="AG39"/>
    <hyperlink location="Validation_D009_M254_Q43_0" ref="AG43"/>
    <hyperlink location="Validation_D009_M254_Q44_0" ref="AG44"/>
    <hyperlink location="Validation_D009_M254_Q45_0" ref="AG45"/>
    <hyperlink location="Validation_D009_M254_Q46_0" ref="AG46"/>
    <hyperlink location="Validation_D009_M254_Q52_0" ref="AG52"/>
    <hyperlink location="Validation_D009_M254_Q53_0" ref="AG53"/>
    <hyperlink location="Validation_D009_M254_Q54_0" ref="AG54"/>
    <hyperlink location="Validation_D007_M254_T25_0" ref="AH25"/>
    <hyperlink location="Validation_D007_M254_T26_0" ref="AH26"/>
    <hyperlink location="Validation_D007_M254_T27_0" ref="AH27"/>
    <hyperlink location="Validation_D007_M254_T28_0" ref="AH28"/>
    <hyperlink location="Validation_D007_M254_T29_0" ref="AH29"/>
    <hyperlink location="Validation_D007_M254_T30_0" ref="AH30"/>
    <hyperlink location="Validation_D007_M254_T31_0" ref="AH31"/>
    <hyperlink location="Validation_D007_M254_T32_0" ref="AH32"/>
    <hyperlink location="Validation_D007_M254_T33_0" ref="AH33"/>
    <hyperlink location="Validation_D007_M254_T34_0" ref="AH34"/>
    <hyperlink location="Validation_D007_M254_T35_0" ref="AH35"/>
    <hyperlink location="Validation_D007_M254_T36_0" ref="AH36"/>
    <hyperlink location="Validation_D007_M254_T37_0" ref="AH37"/>
    <hyperlink location="Validation_D007_M254_T38_0" ref="AH38"/>
    <hyperlink location="Validation_D007_M254_T39_0" ref="AH39"/>
    <hyperlink location="Validation_D007_M254_T43_0" ref="AH43"/>
    <hyperlink location="Validation_D007_M254_T44_0" ref="AH44"/>
    <hyperlink location="Validation_D007_M254_T45_0" ref="AH45"/>
    <hyperlink location="Validation_D007_M254_T46_0" ref="AH46"/>
    <hyperlink location="Validation_D007_M254_T52_0" ref="AH52"/>
    <hyperlink location="Validation_D007_M254_T53_0" ref="AH53"/>
    <hyperlink location="Validation_D007_M254_T54_0" ref="AH54"/>
    <hyperlink location="Validation_D005_M254_AB21_0" ref="AI21"/>
    <hyperlink location="Validation_D005_M254_AB22_0" ref="AI22"/>
    <hyperlink location="Validation_D005_M254_AB23_0" ref="AI23"/>
    <hyperlink location="Validation_D005_M254_AB24_0" ref="AI24"/>
    <hyperlink location="Validation_D005_M254_AB25_0" ref="AI25"/>
    <hyperlink location="Validation_D005_M254_AB26_0" ref="AI26"/>
    <hyperlink location="Validation_D005_M254_AB27_0" ref="AI27"/>
    <hyperlink location="Validation_D005_M254_AB28_0" ref="AI28"/>
    <hyperlink location="Validation_D005_M254_AB29_0" ref="AI29"/>
    <hyperlink location="Validation_D005_M254_AB30_0" ref="AI30"/>
    <hyperlink location="Validation_D005_M254_AB31_0" ref="AI31"/>
    <hyperlink location="Validation_D005_M254_AB32_0" ref="AI32"/>
    <hyperlink location="Validation_D005_M254_AB33_0" ref="AI33"/>
    <hyperlink location="Validation_D005_M254_AB34_0" ref="AI34"/>
    <hyperlink location="Validation_D005_M254_AB35_0" ref="AI35"/>
    <hyperlink location="Validation_D005_M254_AB36_0" ref="AI36"/>
    <hyperlink location="Validation_D005_M254_AB37_0" ref="AI37"/>
    <hyperlink location="Validation_D005_M254_AB38_0" ref="AI38"/>
    <hyperlink location="Validation_D005_M254_AB39_0" ref="AI39"/>
    <hyperlink location="Validation_D005_M254_AB40_0" ref="AI40"/>
    <hyperlink location="Validation_D005_M254_AB41_0" ref="AI41"/>
    <hyperlink location="Validation_D005_M254_AB42_0" ref="AI42"/>
    <hyperlink location="Validation_D005_M254_AB43_0" ref="AI43"/>
    <hyperlink location="Validation_D005_M254_AB44_0" ref="AI44"/>
    <hyperlink location="Validation_D005_M254_AB45_0" ref="AI45"/>
    <hyperlink location="Validation_D005_M254_AB46_0" ref="AI46"/>
    <hyperlink location="Validation_D005_M254_AB47_0" ref="AI47"/>
    <hyperlink location="Validation_D005_M254_AB48_0" ref="AI48"/>
    <hyperlink location="Validation_D005_M254_AB49_0" ref="AI49"/>
    <hyperlink location="Validation_D005_M254_AB50_0" ref="AI50"/>
    <hyperlink location="Validation_D005_M254_AB51_0" ref="AI51"/>
    <hyperlink location="Validation_D005_M254_AB52_0" ref="AI52"/>
    <hyperlink location="Validation_D005_M254_AB53_0" ref="AI53"/>
    <hyperlink location="Validation_D005_M254_AB54_0" ref="AI54"/>
    <hyperlink location="Validation_D002_M254_L21_0" ref="L58"/>
    <hyperlink location="Validation_D002_M254_M21_0" ref="M58"/>
    <hyperlink location="Validation_D002_M254_N21_0" ref="N58"/>
    <hyperlink location="Validation_D002_M254_S21_0" ref="S58"/>
    <hyperlink location="Validation_D002_M254_AB21_0" ref="AB58"/>
    <hyperlink location="Validation_K008_M254_K26_0" ref="K59"/>
    <hyperlink location="Validation_K008_M254_L26_0" ref="L59"/>
    <hyperlink location="Validation_K008_M254_O26_0" ref="O59"/>
    <hyperlink location="Validation_K008_M254_P26_0" ref="P59"/>
    <hyperlink location="Validation_K008_M254_Q26_0" ref="Q59"/>
    <hyperlink location="Validation_K008_M254_R26_0" ref="R59"/>
    <hyperlink location="Validation_K008_M254_S26_0" ref="S59"/>
    <hyperlink location="Validation_K008_M254_T26_0" ref="T59"/>
    <hyperlink location="Validation_K008_M254_U26_0" ref="U59"/>
    <hyperlink location="Validation_K008_M254_V26_0" ref="V59"/>
    <hyperlink location="Validation_K008_M254_W26_0" ref="W59"/>
    <hyperlink location="Validation_K008_M254_X26_0" ref="X59"/>
    <hyperlink location="Validation_K008_M254_Y26_0" ref="Y59"/>
    <hyperlink location="Validation_K008_M254_Z26_0" ref="Z59"/>
    <hyperlink location="Validation_K008_M254_AA26_0" ref="AA59"/>
    <hyperlink location="Validation_K008_M254_AB26_0" ref="AB59"/>
    <hyperlink location="Validation_D002_M254_K27_0" ref="K60"/>
    <hyperlink location="Validation_K002_M254_K27_0" ref="K61"/>
    <hyperlink location="Validation_K003_M254_K27_0" ref="K62"/>
    <hyperlink location="Validation_D002_M254_L27_0" ref="L60"/>
    <hyperlink location="Validation_K002_M254_L27_0" ref="L61"/>
    <hyperlink location="Validation_K003_M254_L27_0" ref="L62"/>
    <hyperlink location="Validation_D002_M254_O27_0" ref="O60"/>
    <hyperlink location="Validation_K002_M254_O27_0" ref="O61"/>
    <hyperlink location="Validation_K003_M254_O27_0" ref="O62"/>
    <hyperlink location="Validation_D002_M254_P27_0" ref="P60"/>
    <hyperlink location="Validation_K002_M254_P27_0" ref="P61"/>
    <hyperlink location="Validation_K003_M254_P27_0" ref="P62"/>
    <hyperlink location="Validation_D002_M254_Q27_0" ref="Q60"/>
    <hyperlink location="Validation_K002_M254_Q27_0" ref="Q61"/>
    <hyperlink location="Validation_K003_M254_Q27_0" ref="Q62"/>
    <hyperlink location="Validation_D002_M254_R27_0" ref="R60"/>
    <hyperlink location="Validation_K002_M254_R27_0" ref="R61"/>
    <hyperlink location="Validation_K003_M254_R27_0" ref="R62"/>
    <hyperlink location="Validation_D002_M254_S27_0" ref="S60"/>
    <hyperlink location="Validation_K002_M254_S27_0" ref="S61"/>
    <hyperlink location="Validation_K003_M254_S27_0" ref="S62"/>
    <hyperlink location="Validation_D002_M254_T27_0" ref="T60"/>
    <hyperlink location="Validation_K002_M254_T27_0" ref="T61"/>
    <hyperlink location="Validation_K003_M254_T27_0" ref="T62"/>
    <hyperlink location="Validation_D002_M254_U27_0" ref="U60"/>
    <hyperlink location="Validation_K002_M254_U27_0" ref="U61"/>
    <hyperlink location="Validation_K003_M254_U27_0" ref="U62"/>
    <hyperlink location="Validation_D002_M254_V27_0" ref="V60"/>
    <hyperlink location="Validation_K002_M254_V27_0" ref="V61"/>
    <hyperlink location="Validation_K003_M254_V27_0" ref="V62"/>
    <hyperlink location="Validation_D002_M254_W27_0" ref="W60"/>
    <hyperlink location="Validation_K002_M254_W27_0" ref="W61"/>
    <hyperlink location="Validation_K003_M254_W27_0" ref="W62"/>
    <hyperlink location="Validation_D002_M254_X27_0" ref="X60"/>
    <hyperlink location="Validation_K002_M254_X27_0" ref="X61"/>
    <hyperlink location="Validation_K003_M254_X27_0" ref="X62"/>
    <hyperlink location="Validation_D002_M254_Y27_0" ref="Y60"/>
    <hyperlink location="Validation_K002_M254_Y27_0" ref="Y61"/>
    <hyperlink location="Validation_K003_M254_Y27_0" ref="Y62"/>
    <hyperlink location="Validation_D002_M254_Z27_0" ref="Z60"/>
    <hyperlink location="Validation_K002_M254_Z27_0" ref="Z61"/>
    <hyperlink location="Validation_K003_M254_Z27_0" ref="Z62"/>
    <hyperlink location="Validation_D002_M254_AA27_0" ref="AA60"/>
    <hyperlink location="Validation_K002_M254_AA27_0" ref="AA61"/>
    <hyperlink location="Validation_K003_M254_AA27_0" ref="AA62"/>
    <hyperlink location="Validation_D002_M254_AB27_0" ref="AB60"/>
    <hyperlink location="Validation_K002_M254_AB27_0" ref="AB61"/>
    <hyperlink location="Validation_K003_M254_AB27_0" ref="AB62"/>
    <hyperlink location="Validation_D010_M254_K29_0" ref="K63"/>
    <hyperlink location="Validation_D010_M254_L29_0" ref="L63"/>
    <hyperlink location="Validation_D010_M254_O29_0" ref="O63"/>
    <hyperlink location="Validation_D010_M254_P29_0" ref="P63"/>
    <hyperlink location="Validation_D010_M254_Q29_0" ref="Q63"/>
    <hyperlink location="Validation_D010_M254_R29_0" ref="R63"/>
    <hyperlink location="Validation_D010_M254_S29_0" ref="S63"/>
    <hyperlink location="Validation_D010_M254_T29_0" ref="T63"/>
    <hyperlink location="Validation_D010_M254_U29_0" ref="U63"/>
    <hyperlink location="Validation_D010_M254_V29_0" ref="V63"/>
    <hyperlink location="Validation_D010_M254_W29_0" ref="W63"/>
    <hyperlink location="Validation_D010_M254_X29_0" ref="X63"/>
    <hyperlink location="Validation_D010_M254_Y29_0" ref="Y63"/>
    <hyperlink location="Validation_D010_M254_Z29_0" ref="Z63"/>
    <hyperlink location="Validation_D010_M254_AA29_0" ref="AA63"/>
    <hyperlink location="Validation_D010_M254_AB29_0" ref="AB63"/>
    <hyperlink location="Validation_K004_M254_K31_0" ref="K64"/>
    <hyperlink location="Validation_K004_M254_L31_0" ref="L64"/>
    <hyperlink location="Validation_K004_M254_O31_0" ref="O64"/>
    <hyperlink location="Validation_K004_M254_P31_0" ref="P64"/>
    <hyperlink location="Validation_K004_M254_Q31_0" ref="Q64"/>
    <hyperlink location="Validation_K004_M254_R31_0" ref="R64"/>
    <hyperlink location="Validation_K004_M254_S31_0" ref="S64"/>
    <hyperlink location="Validation_K004_M254_T31_0" ref="T64"/>
    <hyperlink location="Validation_K004_M254_U31_0" ref="U64"/>
    <hyperlink location="Validation_K004_M254_V31_0" ref="V64"/>
    <hyperlink location="Validation_K004_M254_W31_0" ref="W64"/>
    <hyperlink location="Validation_K004_M254_X31_0" ref="X64"/>
    <hyperlink location="Validation_K004_M254_Y31_0" ref="Y64"/>
    <hyperlink location="Validation_K004_M254_Z31_0" ref="Z64"/>
    <hyperlink location="Validation_K004_M254_AA31_0" ref="AA64"/>
    <hyperlink location="Validation_K004_M254_AB31_0" ref="AB64"/>
    <hyperlink location="Validation_D003_M254_K33_0" ref="K65"/>
    <hyperlink location="Validation_D003_M254_L33_0" ref="L65"/>
    <hyperlink location="Validation_D003_M254_O33_0" ref="O65"/>
    <hyperlink location="Validation_D003_M254_P33_0" ref="P65"/>
    <hyperlink location="Validation_D003_M254_Q33_0" ref="Q65"/>
    <hyperlink location="Validation_D003_M254_R33_0" ref="R65"/>
    <hyperlink location="Validation_D003_M254_S33_0" ref="S65"/>
    <hyperlink location="Validation_D003_M254_T33_0" ref="T65"/>
    <hyperlink location="Validation_D003_M254_U33_0" ref="U65"/>
    <hyperlink location="Validation_D003_M254_V33_0" ref="V65"/>
    <hyperlink location="Validation_D003_M254_W33_0" ref="W65"/>
    <hyperlink location="Validation_D003_M254_X33_0" ref="X65"/>
    <hyperlink location="Validation_D003_M254_Y33_0" ref="Y65"/>
    <hyperlink location="Validation_D003_M254_Z33_0" ref="Z65"/>
    <hyperlink location="Validation_D003_M254_AA33_0" ref="AA65"/>
    <hyperlink location="Validation_D003_M254_AB33_0" ref="AB65"/>
    <hyperlink location="Validation_K005_M254_Y40_0" ref="Y66"/>
    <hyperlink location="Validation_K005_M254_AB40_0" ref="AB66"/>
    <hyperlink location="Validation_K007_M254_L47_0" ref="L67"/>
    <hyperlink location="Validation_K007_M254_N47_0" ref="N67"/>
    <hyperlink location="Validation_K007_M254_AA47_0" ref="AA67"/>
    <hyperlink location="Validation_K007_M254_AB47_0" ref="AB67"/>
    <hyperlink location="Validation_K006_M254_K52_0" ref="K68"/>
    <hyperlink location="Validation_K006_M254_L52_0" ref="L68"/>
    <hyperlink location="Validation_K006_M254_M52_0" ref="M68"/>
    <hyperlink location="Validation_K006_M254_N52_0" ref="N68"/>
    <hyperlink location="Validation_K006_M254_O52_0" ref="O68"/>
    <hyperlink location="Validation_K006_M254_P52_0" ref="P68"/>
    <hyperlink location="Validation_K006_M254_Q52_0" ref="Q68"/>
    <hyperlink location="Validation_K006_M254_R52_0" ref="R68"/>
    <hyperlink location="Validation_K006_M254_S52_0" ref="S68"/>
    <hyperlink location="Validation_K006_M254_T52_0" ref="T68"/>
    <hyperlink location="Validation_K006_M254_U52_0" ref="U68"/>
    <hyperlink location="Validation_K006_M254_V52_0" ref="V68"/>
    <hyperlink location="Validation_K006_M254_W52_0" ref="W68"/>
    <hyperlink location="Validation_K006_M254_X52_0" ref="X68"/>
    <hyperlink location="Validation_K006_M254_Y52_0" ref="Y68"/>
    <hyperlink location="Validation_K006_M254_Z52_0" ref="Z68"/>
    <hyperlink location="Validation_K006_M254_AA52_0" ref="AA68"/>
    <hyperlink location="Validation_K006_M254_AB52_0" ref="AB68"/>
    <hyperlink location="Validation_K001_M254_K54_0" ref="K69"/>
    <hyperlink location="Validation_K001_M254_L54_0" ref="L69"/>
    <hyperlink location="Validation_K001_M254_M54_0" ref="M69"/>
    <hyperlink location="Validation_K001_M254_N54_0" ref="N69"/>
    <hyperlink location="Validation_K001_M254_O54_0" ref="O69"/>
    <hyperlink location="Validation_K001_M254_P54_0" ref="P69"/>
    <hyperlink location="Validation_K001_M254_Q54_0" ref="Q69"/>
    <hyperlink location="Validation_K001_M254_R54_0" ref="R69"/>
    <hyperlink location="Validation_K001_M254_S54_0" ref="S69"/>
    <hyperlink location="Validation_K001_M254_T54_0" ref="T69"/>
    <hyperlink location="Validation_K001_M254_U54_0" ref="U69"/>
    <hyperlink location="Validation_K001_M254_V54_0" ref="V69"/>
    <hyperlink location="Validation_K001_M254_W54_0" ref="W69"/>
    <hyperlink location="Validation_K001_M254_X54_0" ref="X69"/>
    <hyperlink location="Validation_K001_M254_Y54_0" ref="Y69"/>
    <hyperlink location="Validation_K001_M254_Z54_0" ref="Z69"/>
    <hyperlink location="Validation_K001_M254_AA54_0" ref="AA69"/>
    <hyperlink location="Validation_K001_M254_AB54_0" ref="AB69"/>
  </hyperlinks>
  <printOptions gridLinesSet="0"/>
  <pageMargins left="0.39370078740157483" right="0.39370078740157483" top="0.47244094488188981" bottom="0.59055118110236227" header="0.31496062992125984" footer="0.31496062992125984"/>
  <pageSetup paperSize="9" scale="54" fitToWidth="2" orientation="landscape" r:id="rId1"/>
  <headerFooter>
    <oddFooter><![CDATA[&L&G   &"Arial,Fett"vertraulich&C&D&RSeite &P]]></oddFooter>
  </headerFooter>
  <colBreaks count="1" manualBreakCount="1">
    <brk id="19" min="20" max="54" man="1"/>
  </colBreaks>
  <drawing r:id="rId4"/>
  <legacyDrawing r:id="rId6"/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/>
  <dimension ref="A1:AM50"/>
  <sheetViews>
    <sheetView showGridLines="0" showRowColHeaders="0" showZeros="true" topLeftCell="B1" zoomScale="80" zoomScaleNormal="80" workbookViewId="0">
      <pane xSplit="9" ySplit="20" topLeftCell="K21" activePane="bottomRight" state="frozen"/>
      <selection activeCell="L21" sqref="L21"/>
      <selection pane="topRight" activeCell="L21" sqref="L21"/>
      <selection pane="bottomLeft" activeCell="L21" sqref="L21"/>
      <selection pane="bottomRight" activeCell="K21" sqref="K21"/>
    </sheetView>
  </sheetViews>
  <sheetFormatPr baseColWidth="10" defaultColWidth="11.54296875" defaultRowHeight="12.5" x14ac:dyDescent="0.25"/>
  <cols>
    <col min="35" max="38" customWidth="true" style="13" width="17.54296875"/>
    <col min="34" max="34" customWidth="true" style="13" width="12.78125"/>
    <col min="33" max="33" customWidth="true" style="13" width="12.78125"/>
    <col min="32" max="32" customWidth="true" style="13" width="12.78125"/>
    <col min="1" max="1" customWidth="true" hidden="true" style="13" width="18.0"/>
    <col min="2" max="2" customWidth="true" style="13" width="15.7265625"/>
    <col min="3" max="3" customWidth="true" hidden="true" style="13" width="9.26953125"/>
    <col min="4" max="4" customWidth="true" style="13" width="40.7265625"/>
    <col min="5" max="6" customWidth="true" hidden="true" style="13" width="18.0"/>
    <col min="7" max="7" customWidth="true" style="13" width="4.7265625"/>
    <col min="8" max="9" customWidth="true" hidden="true" style="13" width="5.7265625"/>
    <col min="10" max="10" customWidth="true" hidden="true" style="13" width="17.7265625"/>
    <col min="11" max="28" customWidth="true" style="13" width="15.7265625"/>
    <col min="29" max="29" customWidth="true" style="13" width="1.7265625"/>
    <col min="30" max="30" customWidth="true" style="13" width="11.7265625"/>
    <col min="31" max="31" customWidth="true" style="13" width="12.78125"/>
    <col min="39" max="39" customWidth="true" style="34" width="17.54296875"/>
    <col min="40" max="16384" style="13" width="11.54296875"/>
  </cols>
  <sheetData>
    <row r="1" spans="1:39" ht="22" customHeight="1" x14ac:dyDescent="0.4">
      <c r="A1" s="14"/>
      <c r="B1" s="62" t="str">
        <f>I_ReportName</f>
        <v>MONA_US</v>
      </c>
      <c r="D1" s="11" t="s">
        <v>1</v>
      </c>
      <c r="E1" s="14"/>
      <c r="F1" s="14"/>
      <c r="H1" s="14"/>
      <c r="I1" s="14"/>
      <c r="K1" s="155" t="s">
        <v>54</v>
      </c>
      <c r="L1" s="155"/>
      <c r="M1" s="155"/>
      <c r="N1" s="155"/>
      <c r="O1" s="155"/>
      <c r="P1" s="155"/>
      <c r="Q1" s="45"/>
      <c r="R1" s="45"/>
      <c r="S1" s="45"/>
      <c r="T1" s="45"/>
      <c r="U1" s="45"/>
      <c r="V1" s="45"/>
      <c r="W1" s="45"/>
      <c r="X1" s="32"/>
      <c r="AE1" s="23"/>
      <c r="AF1" s="23"/>
      <c r="AG1" s="23"/>
      <c r="AH1" s="23"/>
    </row>
    <row r="2" spans="1:39" ht="22" customHeight="1" x14ac:dyDescent="0.35">
      <c r="A2" s="14"/>
      <c r="B2" s="62" t="s">
        <v>176</v>
      </c>
      <c r="D2" s="11" t="s">
        <v>13</v>
      </c>
      <c r="E2" s="14"/>
      <c r="F2" s="14"/>
      <c r="H2" s="14"/>
      <c r="I2" s="14"/>
      <c r="K2" s="158" t="s">
        <v>81</v>
      </c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32"/>
      <c r="AE2" s="24"/>
      <c r="AF2" s="24"/>
      <c r="AG2" s="24"/>
      <c r="AH2" s="24"/>
    </row>
    <row r="3" spans="1:39" ht="22" customHeight="1" x14ac:dyDescent="0.3">
      <c r="A3" s="14"/>
      <c r="B3" s="62" t="str">
        <f>I_SubjectId</f>
        <v>XXXXXX</v>
      </c>
      <c r="D3" s="11" t="s">
        <v>197</v>
      </c>
      <c r="E3" s="14"/>
      <c r="F3" s="14"/>
      <c r="H3" s="14"/>
      <c r="I3" s="14"/>
      <c r="K3" s="42" t="s">
        <v>178</v>
      </c>
      <c r="L3" s="43"/>
      <c r="M3" s="43"/>
      <c r="N3" s="43"/>
      <c r="O3" s="43"/>
      <c r="P3" s="44"/>
      <c r="Q3" s="44"/>
      <c r="R3" s="44"/>
      <c r="S3" s="44"/>
      <c r="T3" s="44"/>
      <c r="U3" s="44"/>
      <c r="V3" s="44"/>
      <c r="W3" s="43"/>
      <c r="AE3" s="25"/>
      <c r="AF3" s="25"/>
      <c r="AG3" s="25"/>
      <c r="AH3" s="25"/>
    </row>
    <row r="4" spans="1:39" ht="22" customHeight="1" x14ac:dyDescent="0.35">
      <c r="A4" s="18"/>
      <c r="B4" s="63" t="str">
        <f>I_ReferDate</f>
        <v>TT.MM.JJJJ</v>
      </c>
      <c r="D4" s="11" t="s">
        <v>3</v>
      </c>
      <c r="E4" s="18"/>
      <c r="F4" s="18"/>
      <c r="H4" s="14"/>
      <c r="I4" s="14"/>
      <c r="K4" s="52" t="s">
        <v>69</v>
      </c>
      <c r="X4" s="19"/>
      <c r="Y4" s="19"/>
      <c r="Z4" s="19"/>
    </row>
    <row r="5" spans="1:39" s="21" customFormat="1" ht="20.149999999999999" customHeight="1" x14ac:dyDescent="0.25">
      <c r="A5" s="34"/>
      <c r="B5" s="113">
        <f>COUNTIFS(AE21:AI24,"*ERROR*")+COUNTIFS(K28:AB29,"*ERROR*")</f>
      </c>
      <c r="C5" s="113"/>
      <c r="D5" s="113" t="s">
        <v>191</v>
      </c>
      <c r="E5" s="34"/>
      <c r="F5" s="34"/>
      <c r="G5" s="86"/>
      <c r="H5" s="34"/>
      <c r="I5" s="34"/>
      <c r="J5" s="34"/>
      <c r="K5" s="101" t="s">
        <v>165</v>
      </c>
      <c r="L5" s="34"/>
      <c r="M5" s="34"/>
      <c r="N5" s="34"/>
      <c r="O5" s="105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C5" s="34"/>
      <c r="AJ5" s="13"/>
      <c r="AK5" s="13"/>
      <c r="AL5" s="13"/>
      <c r="AM5" s="34"/>
    </row>
    <row r="6" spans="1:39" s="21" customFormat="1" ht="20.149999999999999" customHeight="1" x14ac:dyDescent="0.25">
      <c r="A6" s="125"/>
      <c r="B6" s="125">
        <f>COUNTIFS(AE21:AI24,"*WARNING*")+COUNTIFS(K28:AB29,"*WARNING*")</f>
      </c>
      <c r="C6" s="125"/>
      <c r="D6" s="125" t="s">
        <v>192</v>
      </c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C6" s="125"/>
      <c r="AJ6" s="13"/>
      <c r="AK6" s="13"/>
      <c r="AL6" s="13"/>
      <c r="AM6" s="125"/>
    </row>
    <row r="7" spans="1:39" ht="15" customHeight="1" x14ac:dyDescent="0.25">
      <c r="A7" s="34"/>
      <c r="B7" s="113"/>
      <c r="C7" s="113"/>
      <c r="D7" s="113"/>
      <c r="E7" s="34"/>
      <c r="F7" s="34"/>
      <c r="G7" s="86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</row>
    <row r="8" spans="1:39" ht="15" hidden="1" customHeight="1" x14ac:dyDescent="0.25">
      <c r="A8" s="34"/>
      <c r="B8" s="34"/>
      <c r="C8" s="60"/>
      <c r="D8" s="34"/>
      <c r="E8" s="34"/>
      <c r="F8" s="34"/>
      <c r="G8" s="86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</row>
    <row r="9" spans="1:39" ht="15" hidden="1" customHeight="1" x14ac:dyDescent="0.25">
      <c r="A9" s="34"/>
      <c r="B9" s="34"/>
      <c r="C9" s="60"/>
      <c r="D9" s="34"/>
      <c r="E9" s="34"/>
      <c r="F9" s="34"/>
      <c r="G9" s="86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</row>
    <row r="10" spans="1:39" ht="15" hidden="1" customHeight="1" x14ac:dyDescent="0.25">
      <c r="A10" s="34"/>
      <c r="B10" s="34"/>
      <c r="C10" s="60"/>
      <c r="D10" s="34"/>
      <c r="E10" s="34"/>
      <c r="F10" s="34"/>
      <c r="G10" s="86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</row>
    <row r="11" spans="1:39" ht="15" hidden="1" customHeight="1" x14ac:dyDescent="0.25">
      <c r="A11" s="34"/>
      <c r="B11" s="34"/>
      <c r="C11" s="60"/>
      <c r="D11" s="34"/>
      <c r="E11" s="34"/>
      <c r="F11" s="34"/>
      <c r="G11" s="86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</row>
    <row r="12" spans="1:39" ht="15" hidden="1" customHeight="1" x14ac:dyDescent="0.25">
      <c r="A12" s="34"/>
      <c r="B12" s="34"/>
      <c r="C12" s="60"/>
      <c r="D12" s="34"/>
      <c r="E12" s="34"/>
      <c r="F12" s="34"/>
      <c r="G12" s="86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</row>
    <row r="13" spans="1:39" ht="14" x14ac:dyDescent="0.25">
      <c r="A13" s="28"/>
      <c r="B13" s="28"/>
      <c r="C13" s="28"/>
      <c r="D13" s="29"/>
      <c r="E13" s="28"/>
      <c r="F13" s="28"/>
      <c r="G13" s="38"/>
      <c r="H13" s="28"/>
      <c r="I13" s="28"/>
      <c r="J13" s="29"/>
      <c r="K13" s="126" t="s">
        <v>16</v>
      </c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61"/>
      <c r="Z13" s="61"/>
      <c r="AA13" s="61"/>
      <c r="AB13" s="61"/>
      <c r="AC13" s="38"/>
    </row>
    <row r="14" spans="1:39" ht="22.5" customHeight="1" x14ac:dyDescent="0.25">
      <c r="A14" s="34"/>
      <c r="B14" s="34"/>
      <c r="C14" s="60"/>
      <c r="D14" s="74"/>
      <c r="E14" s="34"/>
      <c r="F14" s="34"/>
      <c r="G14" s="39"/>
      <c r="H14" s="34"/>
      <c r="I14" s="34"/>
      <c r="J14" s="74"/>
      <c r="K14" s="165" t="s">
        <v>116</v>
      </c>
      <c r="L14" s="156" t="s">
        <v>55</v>
      </c>
      <c r="M14" s="167"/>
      <c r="N14" s="167"/>
      <c r="O14" s="167"/>
      <c r="P14" s="167"/>
      <c r="Q14" s="167"/>
      <c r="R14" s="167"/>
      <c r="S14" s="157"/>
      <c r="T14" s="156" t="s">
        <v>56</v>
      </c>
      <c r="U14" s="167"/>
      <c r="V14" s="167"/>
      <c r="W14" s="157"/>
      <c r="X14" s="162" t="s">
        <v>68</v>
      </c>
      <c r="Y14" s="162" t="s">
        <v>57</v>
      </c>
      <c r="Z14" s="162" t="s">
        <v>58</v>
      </c>
      <c r="AA14" s="162" t="s">
        <v>59</v>
      </c>
      <c r="AB14" s="54" t="s">
        <v>15</v>
      </c>
      <c r="AC14" s="39"/>
    </row>
    <row r="15" spans="1:39" ht="48" customHeight="1" x14ac:dyDescent="0.25">
      <c r="A15" s="34"/>
      <c r="B15" s="34"/>
      <c r="C15" s="60"/>
      <c r="D15" s="74"/>
      <c r="E15" s="34"/>
      <c r="F15" s="34"/>
      <c r="G15" s="39"/>
      <c r="H15" s="34"/>
      <c r="I15" s="34"/>
      <c r="J15" s="74"/>
      <c r="K15" s="166"/>
      <c r="L15" s="58" t="s">
        <v>15</v>
      </c>
      <c r="M15" s="58" t="s">
        <v>60</v>
      </c>
      <c r="N15" s="58" t="s">
        <v>61</v>
      </c>
      <c r="O15" s="156" t="s">
        <v>67</v>
      </c>
      <c r="P15" s="157"/>
      <c r="Q15" s="156" t="s">
        <v>62</v>
      </c>
      <c r="R15" s="157"/>
      <c r="S15" s="162" t="s">
        <v>179</v>
      </c>
      <c r="T15" s="70" t="s">
        <v>15</v>
      </c>
      <c r="U15" s="70" t="s">
        <v>63</v>
      </c>
      <c r="V15" s="70" t="s">
        <v>64</v>
      </c>
      <c r="W15" s="70" t="s">
        <v>65</v>
      </c>
      <c r="X15" s="163"/>
      <c r="Y15" s="163"/>
      <c r="Z15" s="163"/>
      <c r="AA15" s="163"/>
      <c r="AB15" s="55"/>
      <c r="AC15" s="39"/>
      <c r="AE15" s="46"/>
      <c r="AF15" s="46"/>
      <c r="AG15" s="46"/>
      <c r="AH15" s="46"/>
    </row>
    <row r="16" spans="1:39" ht="41.25" customHeight="1" x14ac:dyDescent="0.25">
      <c r="A16" s="34"/>
      <c r="B16" s="34"/>
      <c r="C16" s="60"/>
      <c r="D16" s="74"/>
      <c r="E16" s="34"/>
      <c r="F16" s="34"/>
      <c r="G16" s="39"/>
      <c r="H16" s="34"/>
      <c r="I16" s="34"/>
      <c r="J16" s="74"/>
      <c r="K16" s="73"/>
      <c r="L16" s="59"/>
      <c r="M16" s="59"/>
      <c r="N16" s="59"/>
      <c r="O16" s="41" t="s">
        <v>15</v>
      </c>
      <c r="P16" s="41" t="s">
        <v>221</v>
      </c>
      <c r="Q16" s="41" t="s">
        <v>15</v>
      </c>
      <c r="R16" s="41" t="s">
        <v>66</v>
      </c>
      <c r="S16" s="164"/>
      <c r="T16" s="71"/>
      <c r="U16" s="71"/>
      <c r="V16" s="71"/>
      <c r="W16" s="71"/>
      <c r="X16" s="59"/>
      <c r="Y16" s="59"/>
      <c r="Z16" s="164"/>
      <c r="AA16" s="164"/>
      <c r="AB16" s="56"/>
      <c r="AC16" s="39"/>
      <c r="AE16" s="135"/>
      <c r="AF16" s="135"/>
      <c r="AG16" s="135"/>
      <c r="AH16" s="135"/>
    </row>
    <row r="17" spans="1:39" ht="55.5" customHeight="1" x14ac:dyDescent="0.25">
      <c r="A17" s="34"/>
      <c r="B17" s="34"/>
      <c r="C17" s="60"/>
      <c r="D17" s="143" t="s">
        <v>203</v>
      </c>
      <c r="E17" s="34"/>
      <c r="F17" s="34"/>
      <c r="G17" s="144"/>
      <c r="H17" s="34"/>
      <c r="I17" s="34"/>
      <c r="J17" s="74"/>
      <c r="K17" s="141" t="s">
        <v>204</v>
      </c>
      <c r="L17" s="141" t="s">
        <v>205</v>
      </c>
      <c r="M17" s="141" t="s">
        <v>206</v>
      </c>
      <c r="N17" s="141" t="s">
        <v>207</v>
      </c>
      <c r="O17" s="141" t="s">
        <v>208</v>
      </c>
      <c r="P17" s="141" t="s">
        <v>209</v>
      </c>
      <c r="Q17" s="141" t="s">
        <v>210</v>
      </c>
      <c r="R17" s="141" t="s">
        <v>211</v>
      </c>
      <c r="S17" s="141" t="s">
        <v>212</v>
      </c>
      <c r="T17" s="141" t="s">
        <v>213</v>
      </c>
      <c r="U17" s="141" t="s">
        <v>214</v>
      </c>
      <c r="V17" s="141" t="s">
        <v>215</v>
      </c>
      <c r="W17" s="141" t="s">
        <v>216</v>
      </c>
      <c r="X17" s="141" t="s">
        <v>217</v>
      </c>
      <c r="Y17" s="141" t="s">
        <v>218</v>
      </c>
      <c r="Z17" s="141" t="s">
        <v>219</v>
      </c>
      <c r="AA17" s="142" t="s">
        <v>220</v>
      </c>
      <c r="AB17" s="142" t="s">
        <v>220</v>
      </c>
      <c r="AC17" s="39"/>
      <c r="AE17" s="110"/>
      <c r="AF17" s="110"/>
      <c r="AG17" s="110"/>
      <c r="AH17" s="110"/>
    </row>
    <row r="18" spans="1:39" x14ac:dyDescent="0.25">
      <c r="A18" s="36"/>
      <c r="B18" s="36"/>
      <c r="C18" s="36"/>
      <c r="D18" s="37"/>
      <c r="E18" s="36"/>
      <c r="F18" s="36"/>
      <c r="G18" s="88"/>
      <c r="H18" s="36"/>
      <c r="I18" s="36"/>
      <c r="J18" s="37"/>
      <c r="K18" s="89" t="str">
        <f>SUBSTITUTE(ADDRESS(1,COLUMN(),4,1),1,)</f>
        <v>K</v>
      </c>
      <c r="L18" s="89" t="str">
        <f t="shared" ref="L18:AB18" si="0">SUBSTITUTE(ADDRESS(1,COLUMN(),4,1),1,)</f>
        <v>L</v>
      </c>
      <c r="M18" s="89" t="str">
        <f t="shared" si="0"/>
        <v>M</v>
      </c>
      <c r="N18" s="89" t="str">
        <f t="shared" si="0"/>
        <v>N</v>
      </c>
      <c r="O18" s="89" t="str">
        <f t="shared" si="0"/>
        <v>O</v>
      </c>
      <c r="P18" s="89" t="str">
        <f t="shared" si="0"/>
        <v>P</v>
      </c>
      <c r="Q18" s="89" t="str">
        <f t="shared" si="0"/>
        <v>Q</v>
      </c>
      <c r="R18" s="89" t="str">
        <f t="shared" si="0"/>
        <v>R</v>
      </c>
      <c r="S18" s="89" t="str">
        <f t="shared" si="0"/>
        <v>S</v>
      </c>
      <c r="T18" s="89" t="str">
        <f t="shared" si="0"/>
        <v>T</v>
      </c>
      <c r="U18" s="89" t="str">
        <f t="shared" si="0"/>
        <v>U</v>
      </c>
      <c r="V18" s="89" t="str">
        <f t="shared" si="0"/>
        <v>V</v>
      </c>
      <c r="W18" s="89" t="str">
        <f t="shared" si="0"/>
        <v>W</v>
      </c>
      <c r="X18" s="89" t="str">
        <f t="shared" si="0"/>
        <v>X</v>
      </c>
      <c r="Y18" s="89" t="str">
        <f t="shared" si="0"/>
        <v>Y</v>
      </c>
      <c r="Z18" s="89" t="str">
        <f t="shared" si="0"/>
        <v>Z</v>
      </c>
      <c r="AA18" s="89" t="str">
        <f t="shared" si="0"/>
        <v>AA</v>
      </c>
      <c r="AB18" s="89" t="str">
        <f t="shared" si="0"/>
        <v>AB</v>
      </c>
      <c r="AC18" s="88"/>
      <c r="AE18" s="110"/>
      <c r="AF18" s="110"/>
      <c r="AG18" s="110"/>
      <c r="AH18" s="110"/>
      <c r="AK18" s="22"/>
    </row>
    <row r="19" spans="1:39" ht="18" hidden="1" customHeight="1" x14ac:dyDescent="0.25">
      <c r="A19" s="34"/>
      <c r="B19" s="66"/>
      <c r="C19" s="66"/>
      <c r="D19" s="34"/>
      <c r="E19" s="34"/>
      <c r="F19" s="34"/>
      <c r="G19" s="106"/>
      <c r="H19" s="17"/>
      <c r="I19" s="69"/>
      <c r="J19" s="35"/>
      <c r="K19" s="159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1"/>
      <c r="AC19" s="39"/>
      <c r="AE19" s="110"/>
      <c r="AF19" s="110"/>
      <c r="AG19" s="110"/>
      <c r="AH19" s="110"/>
    </row>
    <row r="20" spans="1:39" ht="18" hidden="1" customHeight="1" x14ac:dyDescent="0.25">
      <c r="A20" s="60"/>
      <c r="B20" s="66"/>
      <c r="C20" s="66"/>
      <c r="D20" s="60"/>
      <c r="E20" s="60"/>
      <c r="F20" s="60"/>
      <c r="G20" s="106"/>
      <c r="H20" s="17"/>
      <c r="I20" s="69"/>
      <c r="J20" s="35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85"/>
      <c r="AC20" s="39"/>
      <c r="AE20" s="110"/>
      <c r="AF20" s="110"/>
      <c r="AG20" s="110"/>
      <c r="AH20" s="110"/>
      <c r="AM20" s="60"/>
    </row>
    <row r="21" spans="1:39" s="43" customFormat="1" ht="25" customHeight="1" x14ac:dyDescent="0.3">
      <c r="A21" s="46"/>
      <c r="B21" s="66"/>
      <c r="C21" s="66"/>
      <c r="D21" s="127" t="s">
        <v>52</v>
      </c>
      <c r="E21" s="46"/>
      <c r="F21" s="46"/>
      <c r="G21" s="106">
        <f>ROW()</f>
        <v>21</v>
      </c>
      <c r="H21" s="17"/>
      <c r="I21" s="69"/>
      <c r="J21" s="72"/>
      <c r="K21" s="40"/>
      <c r="L21" s="16"/>
      <c r="M21" s="48"/>
      <c r="N21" s="40"/>
      <c r="O21" s="40"/>
      <c r="P21" s="40"/>
      <c r="Q21" s="40"/>
      <c r="R21" s="40"/>
      <c r="S21" s="40"/>
      <c r="T21" s="16"/>
      <c r="U21" s="40"/>
      <c r="V21" s="40"/>
      <c r="W21" s="40"/>
      <c r="X21" s="40"/>
      <c r="Y21" s="40"/>
      <c r="Z21" s="40"/>
      <c r="AA21" s="40"/>
      <c r="AB21" s="16"/>
      <c r="AC21" s="87"/>
      <c r="AE21" s="182">
        <f>IF(ABS(L21-SUM(N21,S21,O21,Q21))&lt;=0.5,"OK","L21: ERROR")</f>
      </c>
      <c r="AF21" s="182">
        <f>IF(O21-SUM(P21)&gt;=-0.5,"OK","O21: ERROR")</f>
      </c>
      <c r="AG21" s="182">
        <f>IF(Q21-SUM(R21)&gt;=-0.5,"OK","Q21: ERROR")</f>
      </c>
      <c r="AH21" s="182">
        <f>IF(ABS(T21-SUM(U21,W21,V21))&lt;=0.5,"OK","T21: ERROR")</f>
      </c>
      <c r="AI21" s="182">
        <f>IF(ABS(AB21-SUM(L21,K21,T21,Y21,Z21,X21,AA21))&lt;=0.5,"OK","AB21: ERROR")</f>
      </c>
      <c r="AK21" s="47"/>
      <c r="AM21" s="34"/>
    </row>
    <row r="22" spans="1:39" ht="15" customHeight="1" x14ac:dyDescent="0.25">
      <c r="A22" s="34"/>
      <c r="B22" s="66"/>
      <c r="C22" s="66"/>
      <c r="D22" s="128" t="s">
        <v>80</v>
      </c>
      <c r="E22" s="34"/>
      <c r="F22" s="34"/>
      <c r="G22" s="106">
        <f>ROW()</f>
        <v>22</v>
      </c>
      <c r="H22" s="17"/>
      <c r="I22" s="69"/>
      <c r="J22" s="65"/>
      <c r="K22" s="40"/>
      <c r="L22" s="16"/>
      <c r="M22" s="48"/>
      <c r="N22" s="40"/>
      <c r="O22" s="40"/>
      <c r="P22" s="40"/>
      <c r="Q22" s="40"/>
      <c r="R22" s="40"/>
      <c r="S22" s="40"/>
      <c r="T22" s="16"/>
      <c r="U22" s="40"/>
      <c r="V22" s="40"/>
      <c r="W22" s="40"/>
      <c r="X22" s="40"/>
      <c r="Y22" s="40"/>
      <c r="Z22" s="40"/>
      <c r="AA22" s="40"/>
      <c r="AB22" s="16"/>
      <c r="AC22" s="87"/>
      <c r="AE22" s="182">
        <f>IF(ABS(L22-SUM(N22,S22,O22,Q22))&lt;=0.5,"OK","L22: ERROR")</f>
      </c>
      <c r="AF22" s="182">
        <f>IF(O22-SUM(P22)&gt;=-0.5,"OK","O22: ERROR")</f>
      </c>
      <c r="AG22" s="182">
        <f>IF(Q22-SUM(R22)&gt;=-0.5,"OK","Q22: ERROR")</f>
      </c>
      <c r="AH22" s="182">
        <f>IF(ABS(T22-SUM(U22,W22,V22))&lt;=0.5,"OK","T22: ERROR")</f>
      </c>
      <c r="AI22" s="182">
        <f>IF(ABS(AB22-SUM(L22,K22,T22,Y22,Z22,X22,AA22))&lt;=0.5,"OK","AB22: ERROR")</f>
      </c>
      <c r="AK22" s="34"/>
    </row>
    <row r="23" spans="1:39" ht="25" customHeight="1" x14ac:dyDescent="0.3">
      <c r="A23" s="34"/>
      <c r="B23" s="66"/>
      <c r="C23" s="66"/>
      <c r="D23" s="129" t="s">
        <v>53</v>
      </c>
      <c r="E23" s="34"/>
      <c r="F23" s="34"/>
      <c r="G23" s="106">
        <f>ROW()</f>
        <v>23</v>
      </c>
      <c r="H23" s="17"/>
      <c r="I23" s="69"/>
      <c r="J23" s="72"/>
      <c r="K23" s="40"/>
      <c r="L23" s="16"/>
      <c r="M23" s="48"/>
      <c r="N23" s="40"/>
      <c r="O23" s="40"/>
      <c r="P23" s="40"/>
      <c r="Q23" s="40"/>
      <c r="R23" s="40"/>
      <c r="S23" s="40"/>
      <c r="T23" s="16"/>
      <c r="U23" s="40"/>
      <c r="V23" s="40"/>
      <c r="W23" s="40"/>
      <c r="X23" s="40"/>
      <c r="Y23" s="40"/>
      <c r="Z23" s="40"/>
      <c r="AA23" s="40"/>
      <c r="AB23" s="16"/>
      <c r="AC23" s="87"/>
      <c r="AE23" s="182">
        <f>IF(ABS(L23-SUM(N23,S23,O23,Q23))&lt;=0.5,"OK","L23: ERROR")</f>
      </c>
      <c r="AF23" s="182">
        <f>IF(O23-SUM(P23)&gt;=-0.5,"OK","O23: ERROR")</f>
      </c>
      <c r="AG23" s="182">
        <f>IF(Q23-SUM(R23)&gt;=-0.5,"OK","Q23: ERROR")</f>
      </c>
      <c r="AH23" s="182">
        <f>IF(ABS(T23-SUM(U23,W23,V23))&lt;=0.5,"OK","T23: ERROR")</f>
      </c>
      <c r="AI23" s="182">
        <f>IF(ABS(AB23-SUM(L23,K23,T23,Y23,Z23,X23,AA23))&lt;=0.5,"OK","AB23: ERROR")</f>
      </c>
      <c r="AK23" s="34"/>
    </row>
    <row r="24" spans="1:39" ht="15" customHeight="1" x14ac:dyDescent="0.25">
      <c r="A24" s="34"/>
      <c r="B24" s="66"/>
      <c r="C24" s="66"/>
      <c r="D24" s="128" t="s">
        <v>80</v>
      </c>
      <c r="E24" s="34"/>
      <c r="F24" s="34"/>
      <c r="G24" s="106">
        <f>ROW()</f>
        <v>24</v>
      </c>
      <c r="H24" s="17"/>
      <c r="I24" s="69"/>
      <c r="J24" s="17"/>
      <c r="K24" s="40"/>
      <c r="L24" s="16"/>
      <c r="M24" s="48"/>
      <c r="N24" s="40"/>
      <c r="O24" s="40"/>
      <c r="P24" s="40"/>
      <c r="Q24" s="40"/>
      <c r="R24" s="40"/>
      <c r="S24" s="40"/>
      <c r="T24" s="16"/>
      <c r="U24" s="40"/>
      <c r="V24" s="40"/>
      <c r="W24" s="40"/>
      <c r="X24" s="40"/>
      <c r="Y24" s="40"/>
      <c r="Z24" s="40"/>
      <c r="AA24" s="40"/>
      <c r="AB24" s="16"/>
      <c r="AC24" s="87"/>
      <c r="AE24" s="182">
        <f>IF(ABS(L24-SUM(N24,S24,O24,Q24))&lt;=0.5,"OK","L24: ERROR")</f>
      </c>
      <c r="AF24" s="182">
        <f>IF(O24-SUM(P24)&gt;=-0.5,"OK","O24: ERROR")</f>
      </c>
      <c r="AG24" s="182">
        <f>IF(Q24-SUM(R24)&gt;=-0.5,"OK","Q24: ERROR")</f>
      </c>
      <c r="AH24" s="182">
        <f>IF(ABS(T24-SUM(U24,W24,V24))&lt;=0.5,"OK","T24: ERROR")</f>
      </c>
      <c r="AI24" s="182">
        <f>IF(ABS(AB24-SUM(L24,K24,T24,Y24,Z24,X24,AA24))&lt;=0.5,"OK","AB24: ERROR")</f>
      </c>
      <c r="AK24" s="34"/>
    </row>
    <row r="25" spans="1:39" ht="6" customHeight="1" x14ac:dyDescent="0.25">
      <c r="A25" s="15"/>
      <c r="B25" s="15"/>
      <c r="C25" s="15"/>
      <c r="D25" s="15"/>
      <c r="E25" s="15"/>
      <c r="F25" s="15"/>
      <c r="G25" s="15"/>
      <c r="H25" s="36"/>
      <c r="I25" s="36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E25" s="110"/>
      <c r="AF25" s="110"/>
      <c r="AG25" s="110"/>
      <c r="AH25" s="110"/>
    </row>
    <row r="26" spans="1:39" x14ac:dyDescent="0.25">
      <c r="H26" s="66"/>
      <c r="I26" s="66"/>
      <c r="AE26" s="110"/>
      <c r="AF26" s="110"/>
      <c r="AG26" s="110"/>
      <c r="AH26" s="110"/>
    </row>
    <row r="27" spans="1:39" x14ac:dyDescent="0.25">
      <c r="H27" s="66"/>
      <c r="I27" s="66"/>
    </row>
    <row r="28" spans="1:39" x14ac:dyDescent="0.25" ht="13.0" customHeight="true">
      <c r="H28" s="66"/>
      <c r="I28" s="66"/>
      <c r="K28" s="182">
        <f>IF(K21-SUM(K22)&gt;=-0.5,"OK","K21: WARNING")</f>
      </c>
      <c r="L28" s="182">
        <f>IF(L21-SUM(L22)&gt;=-0.5,"OK","L21: WARNING")</f>
      </c>
      <c r="N28" s="182">
        <f>IF(N21-SUM(N22)&gt;=-0.5,"OK","N21: WARNING")</f>
      </c>
      <c r="O28" s="182">
        <f>IF(O21-SUM(O22)&gt;=-0.5,"OK","O21: WARNING")</f>
      </c>
      <c r="P28" s="182">
        <f>IF(P21-SUM(P22)&gt;=-0.5,"OK","P21: WARNING")</f>
      </c>
      <c r="Q28" s="182">
        <f>IF(Q21-SUM(Q22)&gt;=-0.5,"OK","Q21: WARNING")</f>
      </c>
      <c r="R28" s="182">
        <f>IF(R21-SUM(R22)&gt;=-0.5,"OK","R21: WARNING")</f>
      </c>
      <c r="S28" s="182">
        <f>IF(S21-SUM(S22)&gt;=-0.5,"OK","S21: WARNING")</f>
      </c>
      <c r="T28" s="182">
        <f>IF(T21-SUM(T22)&gt;=-0.5,"OK","T21: WARNING")</f>
      </c>
      <c r="U28" s="182">
        <f>IF(U21-SUM(U22)&gt;=-0.5,"OK","U21: WARNING")</f>
      </c>
      <c r="V28" s="182">
        <f>IF(V21-SUM(V22)&gt;=-0.5,"OK","V21: WARNING")</f>
      </c>
      <c r="W28" s="182">
        <f>IF(W21-SUM(W22)&gt;=-0.5,"OK","W21: WARNING")</f>
      </c>
      <c r="X28" s="182">
        <f>IF(X21-SUM(X22)&gt;=-0.5,"OK","X21: WARNING")</f>
      </c>
      <c r="Y28" s="182">
        <f>IF(Y21-SUM(Y22)&gt;=-0.5,"OK","Y21: WARNING")</f>
      </c>
      <c r="Z28" s="182">
        <f>IF(Z21-SUM(Z22)&gt;=-0.5,"OK","Z21: WARNING")</f>
      </c>
      <c r="AA28" s="182">
        <f>IF(AA21-SUM(AA22)&gt;=-0.5,"OK","AA21: WARNING")</f>
      </c>
      <c r="AB28" s="182">
        <f>IF(AB21-SUM(AB22)&gt;=-0.5,"OK","AB21: WARNING")</f>
      </c>
    </row>
    <row r="29" spans="1:39" s="108" customFormat="1" x14ac:dyDescent="0.25" ht="13.0" customHeight="true">
      <c r="K29" s="182">
        <f>IF(K23-SUM(K24)&gt;=-0.5,"OK","K23: WARNING")</f>
      </c>
      <c r="L29" s="182">
        <f>IF(L23-SUM(L24)&gt;=-0.5,"OK","L23: WARNING")</f>
      </c>
      <c r="N29" s="182">
        <f>IF(N23-SUM(N24)&gt;=-0.5,"OK","N23: WARNING")</f>
      </c>
      <c r="O29" s="182">
        <f>IF(O23-SUM(O24)&gt;=-0.5,"OK","O23: WARNING")</f>
      </c>
      <c r="P29" s="182">
        <f>IF(P23-SUM(P24)&gt;=-0.5,"OK","P23: WARNING")</f>
      </c>
      <c r="Q29" s="182">
        <f>IF(Q23-SUM(Q24)&gt;=-0.5,"OK","Q23: WARNING")</f>
      </c>
      <c r="R29" s="182">
        <f>IF(R23-SUM(R24)&gt;=-0.5,"OK","R23: WARNING")</f>
      </c>
      <c r="S29" s="182">
        <f>IF(S23-SUM(S24)&gt;=-0.5,"OK","S23: WARNING")</f>
      </c>
      <c r="T29" s="182">
        <f>IF(T23-SUM(T24)&gt;=-0.5,"OK","T23: WARNING")</f>
      </c>
      <c r="U29" s="182">
        <f>IF(U23-SUM(U24)&gt;=-0.5,"OK","U23: WARNING")</f>
      </c>
      <c r="V29" s="182">
        <f>IF(V23-SUM(V24)&gt;=-0.5,"OK","V23: WARNING")</f>
      </c>
      <c r="W29" s="182">
        <f>IF(W23-SUM(W24)&gt;=-0.5,"OK","W23: WARNING")</f>
      </c>
      <c r="X29" s="182">
        <f>IF(X23-SUM(X24)&gt;=-0.5,"OK","X23: WARNING")</f>
      </c>
      <c r="Y29" s="182">
        <f>IF(Y23-SUM(Y24)&gt;=-0.5,"OK","Y23: WARNING")</f>
      </c>
      <c r="Z29" s="182">
        <f>IF(Z23-SUM(Z24)&gt;=-0.5,"OK","Z23: WARNING")</f>
      </c>
      <c r="AA29" s="182">
        <f>IF(AA23-SUM(AA24)&gt;=-0.5,"OK","AA23: WARNING")</f>
      </c>
      <c r="AB29" s="182">
        <f>IF(AB23-SUM(AB24)&gt;=-0.5,"OK","AB23: WARNING")</f>
      </c>
    </row>
    <row r="30" spans="1:39" s="108" customFormat="1" x14ac:dyDescent="0.25" ht="13.0" customHeight="true"/>
    <row r="31" spans="1:39" s="108" customFormat="1" x14ac:dyDescent="0.25" ht="13.0" customHeight="true"/>
    <row r="32" spans="1:39" s="108" customFormat="1" x14ac:dyDescent="0.25" ht="13.0" customHeight="true"/>
    <row r="33" spans="8:9" s="108" customFormat="1" ht="13.0" customHeight="true" x14ac:dyDescent="0.25"/>
    <row r="34" spans="8:9" s="108" customFormat="1" x14ac:dyDescent="0.25"/>
    <row r="35" spans="8:9" s="108" customFormat="1" x14ac:dyDescent="0.25"/>
    <row r="36" spans="8:9" s="108" customFormat="1" x14ac:dyDescent="0.25"/>
    <row r="37" spans="8:9" s="108" customFormat="1" x14ac:dyDescent="0.25"/>
    <row r="38" spans="8:9" s="108" customFormat="1" x14ac:dyDescent="0.25"/>
    <row r="39" spans="8:9" s="108" customFormat="1" x14ac:dyDescent="0.25"/>
    <row r="40" spans="8:9" s="108" customFormat="1" x14ac:dyDescent="0.25"/>
    <row r="41" spans="8:9" s="108" customFormat="1" x14ac:dyDescent="0.25"/>
    <row r="42" spans="8:9" x14ac:dyDescent="0.25">
      <c r="H42" s="66"/>
      <c r="I42" s="66"/>
    </row>
    <row r="43" spans="8:9" x14ac:dyDescent="0.25">
      <c r="H43" s="66"/>
      <c r="I43" s="66"/>
    </row>
    <row r="44" spans="8:9" x14ac:dyDescent="0.25">
      <c r="H44" s="66"/>
      <c r="I44" s="66"/>
    </row>
    <row r="45" spans="8:9" x14ac:dyDescent="0.25">
      <c r="H45" s="66"/>
      <c r="I45" s="66"/>
    </row>
    <row r="46" spans="8:9" x14ac:dyDescent="0.25">
      <c r="H46" s="66"/>
      <c r="I46" s="66"/>
    </row>
    <row r="47" spans="8:9" x14ac:dyDescent="0.25">
      <c r="H47" s="66"/>
      <c r="I47" s="66"/>
    </row>
    <row r="48" spans="8:9" x14ac:dyDescent="0.25">
      <c r="H48" s="66"/>
      <c r="I48" s="66"/>
    </row>
    <row r="49" spans="8:9" x14ac:dyDescent="0.25">
      <c r="H49" s="66"/>
      <c r="I49" s="66"/>
    </row>
    <row r="50" spans="8:9" x14ac:dyDescent="0.25">
      <c r="H50" s="66"/>
      <c r="I50" s="66"/>
    </row>
  </sheetData>
  <sheetProtection sheet="1" objects="1"/>
  <customSheetViews>
    <customSheetView guid="{67CA1D9B-19A8-4146-968F-D77BECE02040}" scale="80" showPageBreaks="1" showGridLines="0" zeroValues="0" printArea="1" hiddenRows="1" hiddenColumns="1" topLeftCell="B1">
      <selection activeCell="K12" sqref="K12:AB15"/>
      <colBreaks count="1" manualBreakCount="1">
        <brk id="19" min="19" max="23" man="1"/>
      </colBreaks>
      <pageMargins left="0.39370078740157483" right="0.39370078740157483" top="0.47244094488188981" bottom="0.59055118110236227" header="0.31496062992125984" footer="0.31496062992125984"/>
      <printOptions headings="1"/>
      <pageSetup paperSize="9" scale="57" orientation="landscape" r:id="rId1"/>
      <headerFooter>
        <oddFooter><![CDATA[&L&G   &"Arial,Fett"vertraulich&C&D&RSeite &P]]></oddFooter>
      </headerFooter>
    </customSheetView>
  </customSheetViews>
  <mergeCells count="13">
    <mergeCell ref="K1:P1"/>
    <mergeCell ref="K19:AB19"/>
    <mergeCell ref="Y14:Y15"/>
    <mergeCell ref="Z14:Z16"/>
    <mergeCell ref="AA14:AA16"/>
    <mergeCell ref="O15:P15"/>
    <mergeCell ref="Q15:R15"/>
    <mergeCell ref="S15:S16"/>
    <mergeCell ref="K2:W2"/>
    <mergeCell ref="K14:K15"/>
    <mergeCell ref="L14:S14"/>
    <mergeCell ref="T14:W14"/>
    <mergeCell ref="X14:X15"/>
  </mergeCells>
  <conditionalFormatting sqref="K28:AB29">
    <cfRule type="expression" dxfId="53" priority="1">
      <formula>ISNUMBER(SEARCH("ERROR",K28))</formula>
    </cfRule>
    <cfRule type="expression" dxfId="54" priority="2">
      <formula>ISNUMBER(SEARCH("WARNING",K28))</formula>
    </cfRule>
    <cfRule type="expression" dxfId="55" priority="3">
      <formula>ISNUMBER(SEARCH("OK",K28))</formula>
    </cfRule>
  </conditionalFormatting>
  <conditionalFormatting sqref="AE21:AI24">
    <cfRule type="expression" dxfId="56" priority="4">
      <formula>ISNUMBER(SEARCH("ERROR",AE21))</formula>
    </cfRule>
    <cfRule type="expression" dxfId="57" priority="5">
      <formula>ISNUMBER(SEARCH("WARNING",AE21))</formula>
    </cfRule>
    <cfRule type="expression" dxfId="58" priority="6">
      <formula>ISNUMBER(SEARCH("OK",AE21))</formula>
    </cfRule>
  </conditionalFormatting>
  <conditionalFormatting sqref="B5">
    <cfRule type="expression" dxfId="59" priority="7">
      <formula>OR(B5=0,B5="0")</formula>
    </cfRule>
    <cfRule type="expression" dxfId="60" priority="8">
      <formula>B5&gt;0</formula>
    </cfRule>
  </conditionalFormatting>
  <conditionalFormatting sqref="B6">
    <cfRule type="expression" dxfId="61" priority="9">
      <formula>OR(B6=0,B6="0")</formula>
    </cfRule>
    <cfRule type="expression" dxfId="62" priority="10">
      <formula>B6&gt;0</formula>
    </cfRule>
  </conditionalFormatting>
  <hyperlinks>
    <hyperlink location="Validation_D006_M255_L21_0" ref="AE21"/>
    <hyperlink location="Validation_D006_M255_L22_0" ref="AE22"/>
    <hyperlink location="Validation_D006_M255_L23_0" ref="AE23"/>
    <hyperlink location="Validation_D006_M255_L24_0" ref="AE24"/>
    <hyperlink location="Validation_D008_M255_O21_0" ref="AF21"/>
    <hyperlink location="Validation_D008_M255_O22_0" ref="AF22"/>
    <hyperlink location="Validation_D008_M255_O23_0" ref="AF23"/>
    <hyperlink location="Validation_D008_M255_O24_0" ref="AF24"/>
    <hyperlink location="Validation_D009_M255_Q21_0" ref="AG21"/>
    <hyperlink location="Validation_D009_M255_Q22_0" ref="AG22"/>
    <hyperlink location="Validation_D009_M255_Q23_0" ref="AG23"/>
    <hyperlink location="Validation_D009_M255_Q24_0" ref="AG24"/>
    <hyperlink location="Validation_D007_M255_T21_0" ref="AH21"/>
    <hyperlink location="Validation_D007_M255_T22_0" ref="AH22"/>
    <hyperlink location="Validation_D007_M255_T23_0" ref="AH23"/>
    <hyperlink location="Validation_D007_M255_T24_0" ref="AH24"/>
    <hyperlink location="Validation_D005_M255_AB21_0" ref="AI21"/>
    <hyperlink location="Validation_D005_M255_AB22_0" ref="AI22"/>
    <hyperlink location="Validation_D005_M255_AB23_0" ref="AI23"/>
    <hyperlink location="Validation_D005_M255_AB24_0" ref="AI24"/>
    <hyperlink location="Validation_D001_M255_K21_0" ref="K28"/>
    <hyperlink location="Validation_D001_M255_L21_0" ref="L28"/>
    <hyperlink location="Validation_D001_M255_N21_0" ref="N28"/>
    <hyperlink location="Validation_D001_M255_O21_0" ref="O28"/>
    <hyperlink location="Validation_D001_M255_P21_0" ref="P28"/>
    <hyperlink location="Validation_D001_M255_Q21_0" ref="Q28"/>
    <hyperlink location="Validation_D001_M255_R21_0" ref="R28"/>
    <hyperlink location="Validation_D001_M255_S21_0" ref="S28"/>
    <hyperlink location="Validation_D001_M255_T21_0" ref="T28"/>
    <hyperlink location="Validation_D001_M255_U21_0" ref="U28"/>
    <hyperlink location="Validation_D001_M255_V21_0" ref="V28"/>
    <hyperlink location="Validation_D001_M255_W21_0" ref="W28"/>
    <hyperlink location="Validation_D001_M255_X21_0" ref="X28"/>
    <hyperlink location="Validation_D001_M255_Y21_0" ref="Y28"/>
    <hyperlink location="Validation_D001_M255_Z21_0" ref="Z28"/>
    <hyperlink location="Validation_D001_M255_AA21_0" ref="AA28"/>
    <hyperlink location="Validation_D001_M255_AB21_0" ref="AB28"/>
    <hyperlink location="Validation_D001_M255_K23_0" ref="K29"/>
    <hyperlink location="Validation_D001_M255_L23_0" ref="L29"/>
    <hyperlink location="Validation_D001_M255_N23_0" ref="N29"/>
    <hyperlink location="Validation_D001_M255_O23_0" ref="O29"/>
    <hyperlink location="Validation_D001_M255_P23_0" ref="P29"/>
    <hyperlink location="Validation_D001_M255_Q23_0" ref="Q29"/>
    <hyperlink location="Validation_D001_M255_R23_0" ref="R29"/>
    <hyperlink location="Validation_D001_M255_S23_0" ref="S29"/>
    <hyperlink location="Validation_D001_M255_T23_0" ref="T29"/>
    <hyperlink location="Validation_D001_M255_U23_0" ref="U29"/>
    <hyperlink location="Validation_D001_M255_V23_0" ref="V29"/>
    <hyperlink location="Validation_D001_M255_W23_0" ref="W29"/>
    <hyperlink location="Validation_D001_M255_X23_0" ref="X29"/>
    <hyperlink location="Validation_D001_M255_Y23_0" ref="Y29"/>
    <hyperlink location="Validation_D001_M255_Z23_0" ref="Z29"/>
    <hyperlink location="Validation_D001_M255_AA23_0" ref="AA29"/>
    <hyperlink location="Validation_D001_M255_AB23_0" ref="AB29"/>
  </hyperlinks>
  <printOptions gridLinesSet="0"/>
  <pageMargins left="0.39370078740157483" right="0.39370078740157483" top="0.47244094488188981" bottom="0.59055118110236227" header="0.31496062992125984" footer="0.31496062992125984"/>
  <pageSetup paperSize="9" scale="57" orientation="landscape" r:id="rId2"/>
  <headerFooter>
    <oddFooter><![CDATA[&L&G   &"Arial,Fett"vertraulich&C&D&RSeite &P]]></oddFooter>
  </headerFooter>
  <colBreaks count="1" manualBreakCount="1">
    <brk id="19" min="20" max="24" man="1"/>
  </colBreaks>
  <drawing r:id="rId5"/>
  <legacyDrawing r:id="rId7"/>
  <legacyDrawingHF r:id="rId3"/>
</worksheet>
</file>

<file path=xl/worksheets/sheet9.xml><?xml version="1.0" encoding="utf-8"?>
<worksheet xmlns="http://schemas.openxmlformats.org/spreadsheetml/2006/main">
  <dimension ref="A1:F1791"/>
  <sheetViews>
    <sheetView workbookViewId="0"/>
  </sheetViews>
  <sheetFormatPr defaultRowHeight="15.0"/>
  <cols>
    <col min="1" max="1" width="14.78125" customWidth="true"/>
    <col min="2" max="2" width="24.78125" customWidth="true"/>
    <col min="3" max="3" width="40.78125" customWidth="true"/>
    <col min="4" max="4" width="50.78125" customWidth="true"/>
    <col min="5" max="5" width="50.78125" customWidth="true"/>
    <col min="6" max="6" width="14.78125" customWidth="true"/>
  </cols>
  <sheetData>
    <row r="1">
      <c r="A1" t="s" s="175">
        <v>193</v>
      </c>
    </row>
    <row r="4">
      <c r="A4" t="s" s="174">
        <v>15</v>
      </c>
    </row>
    <row r="5">
      <c r="A5" t="s" s="0">
        <v>3277</v>
      </c>
      <c r="B5" s="0">
        <f>B9+B13+B16+B20+B23</f>
      </c>
    </row>
    <row r="6">
      <c r="A6" t="s" s="0">
        <v>3278</v>
      </c>
      <c r="B6" s="0">
        <f>B10+B17+B24</f>
      </c>
    </row>
    <row r="8">
      <c r="A8" t="s" s="174">
        <v>172</v>
      </c>
    </row>
    <row r="9">
      <c r="A9" t="s" s="0">
        <v>3277</v>
      </c>
      <c r="B9" s="0">
        <f>COUNTIFS(F28:F561,"*ERROR*")</f>
      </c>
    </row>
    <row r="10">
      <c r="A10" t="s" s="0">
        <v>3278</v>
      </c>
      <c r="B10" s="0">
        <f>COUNTIFS(F28:F561,"*WARNING*")</f>
      </c>
    </row>
    <row r="12">
      <c r="A12" t="s" s="174">
        <v>173</v>
      </c>
    </row>
    <row r="13">
      <c r="A13" t="s" s="0">
        <v>3277</v>
      </c>
      <c r="B13" s="0">
        <f>COUNTIFS(F562:F753,"*ERROR*")</f>
      </c>
    </row>
    <row r="15">
      <c r="A15" t="s" s="174">
        <v>174</v>
      </c>
    </row>
    <row r="16">
      <c r="A16" t="s" s="0">
        <v>3277</v>
      </c>
      <c r="B16" s="0">
        <f>COUNTIFS(F754:F1449,"*ERROR*")</f>
      </c>
    </row>
    <row r="17">
      <c r="A17" t="s" s="0">
        <v>3278</v>
      </c>
      <c r="B17" s="0">
        <f>COUNTIFS(F754:F1449,"*WARNING*")</f>
      </c>
    </row>
    <row r="19">
      <c r="A19" t="s" s="174">
        <v>175</v>
      </c>
    </row>
    <row r="20">
      <c r="A20" t="s" s="0">
        <v>3277</v>
      </c>
      <c r="B20" s="0">
        <f>COUNTIFS(F1450:F1737,"*ERROR*")</f>
      </c>
    </row>
    <row r="22">
      <c r="A22" t="s" s="174">
        <v>176</v>
      </c>
    </row>
    <row r="23">
      <c r="A23" t="s" s="0">
        <v>3277</v>
      </c>
      <c r="B23" s="0">
        <f>COUNTIFS(F1738:F1791,"*ERROR*")</f>
      </c>
    </row>
    <row r="24">
      <c r="A24" t="s" s="0">
        <v>3278</v>
      </c>
      <c r="B24" s="0">
        <f>COUNTIFS(F1738:F1791,"*WARNING*")</f>
      </c>
    </row>
    <row r="27">
      <c r="A27" t="s" s="0">
        <v>225</v>
      </c>
      <c r="B27" t="s" s="0">
        <v>226</v>
      </c>
      <c r="C27" t="s" s="0">
        <v>227</v>
      </c>
      <c r="D27" t="s" s="0">
        <v>228</v>
      </c>
      <c r="E27" t="s" s="0">
        <v>229</v>
      </c>
      <c r="F27" t="s" s="0">
        <v>230</v>
      </c>
    </row>
    <row r="28">
      <c r="A28" t="s" s="177">
        <v>172</v>
      </c>
      <c r="B28" t="s" s="176">
        <v>231</v>
      </c>
      <c r="C28" t="s" s="177">
        <v>232</v>
      </c>
      <c r="D28" t="s" s="177">
        <v>233</v>
      </c>
      <c r="E28" t="s" s="177">
        <v>234</v>
      </c>
      <c r="F28" s="177">
        <f>IF(ABS('M251'!K49-SUM('M251'!K47,'M251'!K46,'M251'!K39,'M251'!K38,'M251'!K27,'M251'!K31,'M251'!K30,'M251'!K37,'M251'!K26))&lt;=0.5,"OK","ERROR")</f>
      </c>
    </row>
    <row r="29">
      <c r="A29" t="s" s="177">
        <v>172</v>
      </c>
      <c r="B29" t="s" s="176">
        <v>231</v>
      </c>
      <c r="C29" t="s" s="177">
        <v>232</v>
      </c>
      <c r="D29" t="s" s="177">
        <v>235</v>
      </c>
      <c r="E29" t="s" s="177">
        <v>236</v>
      </c>
      <c r="F29" s="177">
        <f>IF(ABS('M251'!L49-SUM('M251'!L47,'M251'!L46,'M251'!L39,'M251'!L22,'M251'!L38,'M251'!L27,'M251'!L21,'M251'!L31,'M251'!L30,'M251'!L37,'M251'!L26))&lt;=0.5,"OK","ERROR")</f>
      </c>
    </row>
    <row r="30">
      <c r="A30" t="s" s="177">
        <v>172</v>
      </c>
      <c r="B30" t="s" s="176">
        <v>231</v>
      </c>
      <c r="C30" t="s" s="177">
        <v>232</v>
      </c>
      <c r="D30" t="s" s="177">
        <v>237</v>
      </c>
      <c r="E30" t="s" s="177">
        <v>238</v>
      </c>
      <c r="F30" s="177">
        <f>IF(ABS('M251'!M49-SUM('M251'!M47,'M251'!M46,'M251'!M39,'M251'!M22,'M251'!M38,'M251'!M21,'M251'!M31,'M251'!M37,'M251'!M26))&lt;=0.5,"OK","ERROR")</f>
      </c>
    </row>
    <row r="31">
      <c r="A31" t="s" s="177">
        <v>172</v>
      </c>
      <c r="B31" t="s" s="176">
        <v>231</v>
      </c>
      <c r="C31" t="s" s="177">
        <v>232</v>
      </c>
      <c r="D31" t="s" s="177">
        <v>239</v>
      </c>
      <c r="E31" t="s" s="177">
        <v>240</v>
      </c>
      <c r="F31" s="177">
        <f>IF(ABS('M251'!N49-SUM('M251'!N47,'M251'!N46,'M251'!N39,'M251'!N22,'M251'!N38,'M251'!N21,'M251'!N31,'M251'!N30,'M251'!N37,'M251'!N26))&lt;=0.5,"OK","ERROR")</f>
      </c>
    </row>
    <row r="32">
      <c r="A32" t="s" s="177">
        <v>172</v>
      </c>
      <c r="B32" t="s" s="176">
        <v>231</v>
      </c>
      <c r="C32" t="s" s="177">
        <v>232</v>
      </c>
      <c r="D32" t="s" s="177">
        <v>241</v>
      </c>
      <c r="E32" t="s" s="177">
        <v>242</v>
      </c>
      <c r="F32" s="177">
        <f>IF(ABS('M251'!O49-SUM('M251'!O47,'M251'!O46,'M251'!O39,'M251'!O38,'M251'!O27,'M251'!O31,'M251'!O30,'M251'!O37,'M251'!O26))&lt;=0.5,"OK","ERROR")</f>
      </c>
    </row>
    <row r="33">
      <c r="A33" t="s" s="177">
        <v>172</v>
      </c>
      <c r="B33" t="s" s="176">
        <v>231</v>
      </c>
      <c r="C33" t="s" s="177">
        <v>232</v>
      </c>
      <c r="D33" t="s" s="177">
        <v>243</v>
      </c>
      <c r="E33" t="s" s="177">
        <v>244</v>
      </c>
      <c r="F33" s="177">
        <f>IF(ABS('M251'!P49-SUM('M251'!P47,'M251'!P46,'M251'!P39,'M251'!P38,'M251'!P27,'M251'!P31,'M251'!P30,'M251'!P37,'M251'!P26))&lt;=0.5,"OK","ERROR")</f>
      </c>
    </row>
    <row r="34">
      <c r="A34" t="s" s="177">
        <v>172</v>
      </c>
      <c r="B34" t="s" s="176">
        <v>231</v>
      </c>
      <c r="C34" t="s" s="177">
        <v>232</v>
      </c>
      <c r="D34" t="s" s="177">
        <v>245</v>
      </c>
      <c r="E34" t="s" s="177">
        <v>246</v>
      </c>
      <c r="F34" s="177">
        <f>IF(ABS('M251'!Q49-SUM('M251'!Q47,'M251'!Q46,'M251'!Q39,'M251'!Q38,'M251'!Q27,'M251'!Q31,'M251'!Q30,'M251'!Q37,'M251'!Q26))&lt;=0.5,"OK","ERROR")</f>
      </c>
    </row>
    <row r="35">
      <c r="A35" t="s" s="177">
        <v>172</v>
      </c>
      <c r="B35" t="s" s="176">
        <v>231</v>
      </c>
      <c r="C35" t="s" s="177">
        <v>232</v>
      </c>
      <c r="D35" t="s" s="177">
        <v>247</v>
      </c>
      <c r="E35" t="s" s="177">
        <v>248</v>
      </c>
      <c r="F35" s="177">
        <f>IF(ABS('M251'!R49-SUM('M251'!R47,'M251'!R38,'M251'!R27,'M251'!R30,'M251'!R37,'M251'!R26))&lt;=0.5,"OK","ERROR")</f>
      </c>
    </row>
    <row r="36">
      <c r="A36" t="s" s="177">
        <v>172</v>
      </c>
      <c r="B36" t="s" s="176">
        <v>231</v>
      </c>
      <c r="C36" t="s" s="177">
        <v>232</v>
      </c>
      <c r="D36" t="s" s="177">
        <v>249</v>
      </c>
      <c r="E36" t="s" s="177">
        <v>250</v>
      </c>
      <c r="F36" s="177">
        <f>IF(ABS('M251'!S49-SUM('M251'!S47,'M251'!S46,'M251'!S39,'M251'!S22,'M251'!S38,'M251'!S27,'M251'!S31,'M251'!S30,'M251'!S37,'M251'!S26))&lt;=0.5,"OK","ERROR")</f>
      </c>
    </row>
    <row r="37">
      <c r="A37" t="s" s="177">
        <v>172</v>
      </c>
      <c r="B37" t="s" s="176">
        <v>231</v>
      </c>
      <c r="C37" t="s" s="177">
        <v>232</v>
      </c>
      <c r="D37" t="s" s="177">
        <v>251</v>
      </c>
      <c r="E37" t="s" s="177">
        <v>252</v>
      </c>
      <c r="F37" s="177">
        <f>IF(ABS('M251'!T49-SUM('M251'!T47,'M251'!T39,'M251'!T38,'M251'!T27,'M251'!T21,'M251'!T31,'M251'!T30,'M251'!T37,'M251'!T26))&lt;=0.5,"OK","ERROR")</f>
      </c>
    </row>
    <row r="38">
      <c r="A38" t="s" s="177">
        <v>172</v>
      </c>
      <c r="B38" t="s" s="176">
        <v>231</v>
      </c>
      <c r="C38" t="s" s="177">
        <v>232</v>
      </c>
      <c r="D38" t="s" s="177">
        <v>253</v>
      </c>
      <c r="E38" t="s" s="177">
        <v>254</v>
      </c>
      <c r="F38" s="177">
        <f>IF(ABS('M251'!U49-SUM('M251'!U47,'M251'!U39,'M251'!U38,'M251'!U27,'M251'!U21,'M251'!U31,'M251'!U30,'M251'!U37,'M251'!U26))&lt;=0.5,"OK","ERROR")</f>
      </c>
    </row>
    <row r="39">
      <c r="A39" t="s" s="177">
        <v>172</v>
      </c>
      <c r="B39" t="s" s="176">
        <v>231</v>
      </c>
      <c r="C39" t="s" s="177">
        <v>232</v>
      </c>
      <c r="D39" t="s" s="177">
        <v>255</v>
      </c>
      <c r="E39" t="s" s="177">
        <v>256</v>
      </c>
      <c r="F39" s="177">
        <f>IF(ABS('M251'!V49-SUM('M251'!V47,'M251'!V39,'M251'!V38,'M251'!V27,'M251'!V31,'M251'!V30,'M251'!V37,'M251'!V26))&lt;=0.5,"OK","ERROR")</f>
      </c>
    </row>
    <row r="40">
      <c r="A40" t="s" s="177">
        <v>172</v>
      </c>
      <c r="B40" t="s" s="176">
        <v>231</v>
      </c>
      <c r="C40" t="s" s="177">
        <v>232</v>
      </c>
      <c r="D40" t="s" s="177">
        <v>257</v>
      </c>
      <c r="E40" t="s" s="177">
        <v>258</v>
      </c>
      <c r="F40" s="177">
        <f>IF(ABS('M251'!W49-SUM('M251'!W47,'M251'!W39,'M251'!W38,'M251'!W27,'M251'!W31,'M251'!W30,'M251'!W37,'M251'!W26))&lt;=0.5,"OK","ERROR")</f>
      </c>
    </row>
    <row r="41">
      <c r="A41" t="s" s="177">
        <v>172</v>
      </c>
      <c r="B41" t="s" s="176">
        <v>231</v>
      </c>
      <c r="C41" t="s" s="177">
        <v>232</v>
      </c>
      <c r="D41" t="s" s="177">
        <v>259</v>
      </c>
      <c r="E41" t="s" s="177">
        <v>260</v>
      </c>
      <c r="F41" s="177">
        <f>IF(ABS('M251'!X49-SUM('M251'!X47,'M251'!X39,'M251'!X38,'M251'!X27,'M251'!X31,'M251'!X30,'M251'!X37,'M251'!X26))&lt;=0.5,"OK","ERROR")</f>
      </c>
    </row>
    <row r="42">
      <c r="A42" t="s" s="177">
        <v>172</v>
      </c>
      <c r="B42" t="s" s="176">
        <v>231</v>
      </c>
      <c r="C42" t="s" s="177">
        <v>232</v>
      </c>
      <c r="D42" t="s" s="177">
        <v>261</v>
      </c>
      <c r="E42" t="s" s="177">
        <v>262</v>
      </c>
      <c r="F42" s="177">
        <f>IF(ABS('M251'!Y49-SUM('M251'!Y47,'M251'!Y38,'M251'!Y27,'M251'!Y30,'M251'!Y37,'M251'!Y26))&lt;=0.5,"OK","ERROR")</f>
      </c>
    </row>
    <row r="43">
      <c r="A43" t="s" s="177">
        <v>172</v>
      </c>
      <c r="B43" t="s" s="176">
        <v>231</v>
      </c>
      <c r="C43" t="s" s="177">
        <v>232</v>
      </c>
      <c r="D43" t="s" s="177">
        <v>263</v>
      </c>
      <c r="E43" t="s" s="177">
        <v>264</v>
      </c>
      <c r="F43" s="177">
        <f>IF(ABS('M251'!Z49-SUM('M251'!Z47,'M251'!Z46,'M251'!Z39,'M251'!Z38,'M251'!Z27,'M251'!Z31,'M251'!Z30,'M251'!Z37,'M251'!Z26))&lt;=0.5,"OK","ERROR")</f>
      </c>
    </row>
    <row r="44">
      <c r="A44" t="s" s="177">
        <v>172</v>
      </c>
      <c r="B44" t="s" s="176">
        <v>231</v>
      </c>
      <c r="C44" t="s" s="177">
        <v>232</v>
      </c>
      <c r="D44" t="s" s="177">
        <v>265</v>
      </c>
      <c r="E44" t="s" s="177">
        <v>266</v>
      </c>
      <c r="F44" s="177">
        <f>IF(ABS('M251'!AA49-SUM('M251'!AA47,'M251'!AA46,'M251'!AA39,'M251'!AA38,'M251'!AA27,'M251'!AA21,'M251'!AA31,'M251'!AA30,'M251'!AA37,'M251'!AA26))&lt;=0.5,"OK","ERROR")</f>
      </c>
    </row>
    <row r="45">
      <c r="A45" t="s" s="177">
        <v>172</v>
      </c>
      <c r="B45" t="s" s="176">
        <v>231</v>
      </c>
      <c r="C45" t="s" s="177">
        <v>232</v>
      </c>
      <c r="D45" t="s" s="177">
        <v>267</v>
      </c>
      <c r="E45" t="s" s="177">
        <v>268</v>
      </c>
      <c r="F45" s="177">
        <f>IF(ABS('M251'!AB49-SUM('M251'!AB47,'M251'!AB46,'M251'!AB39,'M251'!AB22,'M251'!AB38,'M251'!AB27,'M251'!AB21,'M251'!AB31,'M251'!AB30,'M251'!AB37,'M251'!AB26))&lt;=0.5,"OK","ERROR")</f>
      </c>
    </row>
    <row r="46">
      <c r="A46" t="s" s="177">
        <v>172</v>
      </c>
      <c r="B46" t="s" s="176">
        <v>269</v>
      </c>
      <c r="C46" t="s" s="177">
        <v>270</v>
      </c>
      <c r="D46" t="s" s="177">
        <v>271</v>
      </c>
      <c r="E46" t="s" s="177">
        <v>272</v>
      </c>
      <c r="F46" s="177">
        <f>IF('M251'!K31-SUM('M251'!K34,'M251'!K32,'M251'!K33)&gt;=-0.5,"OK","ERROR")</f>
      </c>
    </row>
    <row r="47">
      <c r="A47" t="s" s="177">
        <v>172</v>
      </c>
      <c r="B47" t="s" s="176">
        <v>269</v>
      </c>
      <c r="C47" t="s" s="177">
        <v>270</v>
      </c>
      <c r="D47" t="s" s="177">
        <v>273</v>
      </c>
      <c r="E47" t="s" s="177">
        <v>274</v>
      </c>
      <c r="F47" s="177">
        <f>IF('M251'!L31-SUM('M251'!L35,'M251'!L34,'M251'!L32,'M251'!L33)&gt;=-0.5,"OK","ERROR")</f>
      </c>
    </row>
    <row r="48">
      <c r="A48" t="s" s="177">
        <v>172</v>
      </c>
      <c r="B48" t="s" s="176">
        <v>269</v>
      </c>
      <c r="C48" t="s" s="177">
        <v>270</v>
      </c>
      <c r="D48" t="s" s="177">
        <v>275</v>
      </c>
      <c r="E48" t="s" s="177">
        <v>276</v>
      </c>
      <c r="F48" s="177">
        <f>IF('M251'!M31-SUM('M251'!M34,'M251'!M32,'M251'!M33)&gt;=-0.5,"OK","ERROR")</f>
      </c>
    </row>
    <row r="49">
      <c r="A49" t="s" s="177">
        <v>172</v>
      </c>
      <c r="B49" t="s" s="176">
        <v>269</v>
      </c>
      <c r="C49" t="s" s="177">
        <v>270</v>
      </c>
      <c r="D49" t="s" s="177">
        <v>277</v>
      </c>
      <c r="E49" t="s" s="177">
        <v>278</v>
      </c>
      <c r="F49" s="177">
        <f>IF('M251'!N31-SUM('M251'!N34,'M251'!N32,'M251'!N33)&gt;=-0.5,"OK","ERROR")</f>
      </c>
    </row>
    <row r="50">
      <c r="A50" t="s" s="177">
        <v>172</v>
      </c>
      <c r="B50" t="s" s="176">
        <v>269</v>
      </c>
      <c r="C50" t="s" s="177">
        <v>270</v>
      </c>
      <c r="D50" t="s" s="177">
        <v>279</v>
      </c>
      <c r="E50" t="s" s="177">
        <v>280</v>
      </c>
      <c r="F50" s="177">
        <f>IF('M251'!O31-SUM('M251'!O35,'M251'!O34,'M251'!O32,'M251'!O33)&gt;=-0.5,"OK","ERROR")</f>
      </c>
    </row>
    <row r="51">
      <c r="A51" t="s" s="177">
        <v>172</v>
      </c>
      <c r="B51" t="s" s="176">
        <v>269</v>
      </c>
      <c r="C51" t="s" s="177">
        <v>270</v>
      </c>
      <c r="D51" t="s" s="177">
        <v>281</v>
      </c>
      <c r="E51" t="s" s="177">
        <v>282</v>
      </c>
      <c r="F51" s="177">
        <f>IF('M251'!P31-SUM('M251'!P35,'M251'!P34,'M251'!P32,'M251'!P33)&gt;=-0.5,"OK","ERROR")</f>
      </c>
    </row>
    <row r="52">
      <c r="A52" t="s" s="177">
        <v>172</v>
      </c>
      <c r="B52" t="s" s="176">
        <v>269</v>
      </c>
      <c r="C52" t="s" s="177">
        <v>270</v>
      </c>
      <c r="D52" t="s" s="177">
        <v>283</v>
      </c>
      <c r="E52" t="s" s="177">
        <v>284</v>
      </c>
      <c r="F52" s="177">
        <f>IF('M251'!Q31-SUM('M251'!Q34,'M251'!Q32,'M251'!Q33)&gt;=-0.5,"OK","ERROR")</f>
      </c>
    </row>
    <row r="53">
      <c r="A53" t="s" s="177">
        <v>172</v>
      </c>
      <c r="B53" t="s" s="176">
        <v>269</v>
      </c>
      <c r="C53" t="s" s="177">
        <v>270</v>
      </c>
      <c r="D53" t="s" s="177">
        <v>285</v>
      </c>
      <c r="E53" t="s" s="177">
        <v>286</v>
      </c>
      <c r="F53" s="177">
        <f>IF('M251'!S31-SUM('M251'!S34,'M251'!S32,'M251'!S33)&gt;=-0.5,"OK","ERROR")</f>
      </c>
    </row>
    <row r="54">
      <c r="A54" t="s" s="177">
        <v>172</v>
      </c>
      <c r="B54" t="s" s="176">
        <v>269</v>
      </c>
      <c r="C54" t="s" s="177">
        <v>270</v>
      </c>
      <c r="D54" t="s" s="177">
        <v>287</v>
      </c>
      <c r="E54" t="s" s="177">
        <v>288</v>
      </c>
      <c r="F54" s="177">
        <f>IF('M251'!T31-SUM('M251'!T32,'M251'!T33)&gt;=-0.5,"OK","ERROR")</f>
      </c>
    </row>
    <row r="55">
      <c r="A55" t="s" s="177">
        <v>172</v>
      </c>
      <c r="B55" t="s" s="176">
        <v>269</v>
      </c>
      <c r="C55" t="s" s="177">
        <v>270</v>
      </c>
      <c r="D55" t="s" s="177">
        <v>289</v>
      </c>
      <c r="E55" t="s" s="177">
        <v>290</v>
      </c>
      <c r="F55" s="177">
        <f>IF('M251'!U31-SUM('M251'!U32,'M251'!U33)&gt;=-0.5,"OK","ERROR")</f>
      </c>
    </row>
    <row r="56">
      <c r="A56" t="s" s="177">
        <v>172</v>
      </c>
      <c r="B56" t="s" s="176">
        <v>269</v>
      </c>
      <c r="C56" t="s" s="177">
        <v>270</v>
      </c>
      <c r="D56" t="s" s="177">
        <v>291</v>
      </c>
      <c r="E56" t="s" s="177">
        <v>292</v>
      </c>
      <c r="F56" s="177">
        <f>IF('M251'!V31-SUM('M251'!V32,'M251'!V33)&gt;=-0.5,"OK","ERROR")</f>
      </c>
    </row>
    <row r="57">
      <c r="A57" t="s" s="177">
        <v>172</v>
      </c>
      <c r="B57" t="s" s="176">
        <v>269</v>
      </c>
      <c r="C57" t="s" s="177">
        <v>270</v>
      </c>
      <c r="D57" t="s" s="177">
        <v>293</v>
      </c>
      <c r="E57" t="s" s="177">
        <v>294</v>
      </c>
      <c r="F57" s="177">
        <f>IF('M251'!W31-SUM('M251'!W32,'M251'!W33)&gt;=-0.5,"OK","ERROR")</f>
      </c>
    </row>
    <row r="58">
      <c r="A58" t="s" s="177">
        <v>172</v>
      </c>
      <c r="B58" t="s" s="176">
        <v>269</v>
      </c>
      <c r="C58" t="s" s="177">
        <v>270</v>
      </c>
      <c r="D58" t="s" s="177">
        <v>295</v>
      </c>
      <c r="E58" t="s" s="177">
        <v>296</v>
      </c>
      <c r="F58" s="177">
        <f>IF('M251'!X31-SUM('M251'!X32,'M251'!X33)&gt;=-0.5,"OK","ERROR")</f>
      </c>
    </row>
    <row r="59">
      <c r="A59" t="s" s="177">
        <v>172</v>
      </c>
      <c r="B59" t="s" s="176">
        <v>269</v>
      </c>
      <c r="C59" t="s" s="177">
        <v>270</v>
      </c>
      <c r="D59" t="s" s="177">
        <v>297</v>
      </c>
      <c r="E59" t="s" s="177">
        <v>298</v>
      </c>
      <c r="F59" s="177">
        <f>IF('M251'!Z31-SUM('M251'!Z34,'M251'!Z32,'M251'!Z33)&gt;=-0.5,"OK","ERROR")</f>
      </c>
    </row>
    <row r="60">
      <c r="A60" t="s" s="177">
        <v>172</v>
      </c>
      <c r="B60" t="s" s="176">
        <v>269</v>
      </c>
      <c r="C60" t="s" s="177">
        <v>270</v>
      </c>
      <c r="D60" t="s" s="177">
        <v>299</v>
      </c>
      <c r="E60" t="s" s="177">
        <v>300</v>
      </c>
      <c r="F60" s="177">
        <f>IF('M251'!AA31-SUM('M251'!AA34,'M251'!AA36,'M251'!AA32,'M251'!AA33)&gt;=-0.5,"OK","ERROR")</f>
      </c>
    </row>
    <row r="61">
      <c r="A61" t="s" s="177">
        <v>172</v>
      </c>
      <c r="B61" t="s" s="176">
        <v>269</v>
      </c>
      <c r="C61" t="s" s="177">
        <v>270</v>
      </c>
      <c r="D61" t="s" s="177">
        <v>301</v>
      </c>
      <c r="E61" t="s" s="177">
        <v>302</v>
      </c>
      <c r="F61" s="177">
        <f>IF('M251'!AB31-SUM('M251'!AB35,'M251'!AB34,'M251'!AB36,'M251'!AB32,'M251'!AB33)&gt;=-0.5,"OK","ERROR")</f>
      </c>
    </row>
    <row r="62">
      <c r="A62" t="s" s="177">
        <v>172</v>
      </c>
      <c r="B62" t="s" s="176">
        <v>303</v>
      </c>
      <c r="C62" t="s" s="177">
        <v>304</v>
      </c>
      <c r="D62" t="s" s="177">
        <v>305</v>
      </c>
      <c r="E62" t="s" s="177">
        <v>306</v>
      </c>
      <c r="F62" s="177">
        <f>IF('M251'!K39-SUM('M251'!K42,'M251'!K40,'M251'!K41)&gt;=-0.5,"OK","ERROR")</f>
      </c>
    </row>
    <row r="63">
      <c r="A63" t="s" s="177">
        <v>172</v>
      </c>
      <c r="B63" t="s" s="176">
        <v>303</v>
      </c>
      <c r="C63" t="s" s="177">
        <v>304</v>
      </c>
      <c r="D63" t="s" s="177">
        <v>307</v>
      </c>
      <c r="E63" t="s" s="177">
        <v>308</v>
      </c>
      <c r="F63" s="177">
        <f>IF('M251'!L39-SUM('M251'!L43,'M251'!L42,'M251'!L40,'M251'!L41)&gt;=-0.5,"OK","ERROR")</f>
      </c>
    </row>
    <row r="64">
      <c r="A64" t="s" s="177">
        <v>172</v>
      </c>
      <c r="B64" t="s" s="176">
        <v>303</v>
      </c>
      <c r="C64" t="s" s="177">
        <v>304</v>
      </c>
      <c r="D64" t="s" s="177">
        <v>309</v>
      </c>
      <c r="E64" t="s" s="177">
        <v>310</v>
      </c>
      <c r="F64" s="177">
        <f>IF('M251'!M39-SUM('M251'!M42,'M251'!M40,'M251'!M41)&gt;=-0.5,"OK","ERROR")</f>
      </c>
    </row>
    <row r="65">
      <c r="A65" t="s" s="177">
        <v>172</v>
      </c>
      <c r="B65" t="s" s="176">
        <v>303</v>
      </c>
      <c r="C65" t="s" s="177">
        <v>304</v>
      </c>
      <c r="D65" t="s" s="177">
        <v>311</v>
      </c>
      <c r="E65" t="s" s="177">
        <v>312</v>
      </c>
      <c r="F65" s="177">
        <f>IF('M251'!N39-SUM('M251'!N42,'M251'!N40,'M251'!N41)&gt;=-0.5,"OK","ERROR")</f>
      </c>
    </row>
    <row r="66">
      <c r="A66" t="s" s="177">
        <v>172</v>
      </c>
      <c r="B66" t="s" s="176">
        <v>303</v>
      </c>
      <c r="C66" t="s" s="177">
        <v>304</v>
      </c>
      <c r="D66" t="s" s="177">
        <v>313</v>
      </c>
      <c r="E66" t="s" s="177">
        <v>314</v>
      </c>
      <c r="F66" s="177">
        <f>IF('M251'!O39-SUM('M251'!O43,'M251'!O42,'M251'!O40,'M251'!O41)&gt;=-0.5,"OK","ERROR")</f>
      </c>
    </row>
    <row r="67">
      <c r="A67" t="s" s="177">
        <v>172</v>
      </c>
      <c r="B67" t="s" s="176">
        <v>303</v>
      </c>
      <c r="C67" t="s" s="177">
        <v>304</v>
      </c>
      <c r="D67" t="s" s="177">
        <v>315</v>
      </c>
      <c r="E67" t="s" s="177">
        <v>316</v>
      </c>
      <c r="F67" s="177">
        <f>IF('M251'!P39-SUM('M251'!P43,'M251'!P42,'M251'!P40,'M251'!P41)&gt;=-0.5,"OK","ERROR")</f>
      </c>
    </row>
    <row r="68">
      <c r="A68" t="s" s="177">
        <v>172</v>
      </c>
      <c r="B68" t="s" s="176">
        <v>303</v>
      </c>
      <c r="C68" t="s" s="177">
        <v>304</v>
      </c>
      <c r="D68" t="s" s="177">
        <v>317</v>
      </c>
      <c r="E68" t="s" s="177">
        <v>318</v>
      </c>
      <c r="F68" s="177">
        <f>IF('M251'!Q39-SUM('M251'!Q42,'M251'!Q40,'M251'!Q41)&gt;=-0.5,"OK","ERROR")</f>
      </c>
    </row>
    <row r="69">
      <c r="A69" t="s" s="177">
        <v>172</v>
      </c>
      <c r="B69" t="s" s="176">
        <v>303</v>
      </c>
      <c r="C69" t="s" s="177">
        <v>304</v>
      </c>
      <c r="D69" t="s" s="177">
        <v>319</v>
      </c>
      <c r="E69" t="s" s="177">
        <v>320</v>
      </c>
      <c r="F69" s="177">
        <f>IF('M251'!S39-SUM('M251'!S42,'M251'!S40,'M251'!S41)&gt;=-0.5,"OK","ERROR")</f>
      </c>
    </row>
    <row r="70">
      <c r="A70" t="s" s="177">
        <v>172</v>
      </c>
      <c r="B70" t="s" s="176">
        <v>303</v>
      </c>
      <c r="C70" t="s" s="177">
        <v>304</v>
      </c>
      <c r="D70" t="s" s="177">
        <v>321</v>
      </c>
      <c r="E70" t="s" s="177">
        <v>322</v>
      </c>
      <c r="F70" s="177">
        <f>IF('M251'!T39-SUM('M251'!T40,'M251'!T41)&gt;=-0.5,"OK","ERROR")</f>
      </c>
    </row>
    <row r="71">
      <c r="A71" t="s" s="177">
        <v>172</v>
      </c>
      <c r="B71" t="s" s="176">
        <v>303</v>
      </c>
      <c r="C71" t="s" s="177">
        <v>304</v>
      </c>
      <c r="D71" t="s" s="177">
        <v>323</v>
      </c>
      <c r="E71" t="s" s="177">
        <v>324</v>
      </c>
      <c r="F71" s="177">
        <f>IF('M251'!U39-SUM('M251'!U40,'M251'!U41)&gt;=-0.5,"OK","ERROR")</f>
      </c>
    </row>
    <row r="72">
      <c r="A72" t="s" s="177">
        <v>172</v>
      </c>
      <c r="B72" t="s" s="176">
        <v>303</v>
      </c>
      <c r="C72" t="s" s="177">
        <v>304</v>
      </c>
      <c r="D72" t="s" s="177">
        <v>325</v>
      </c>
      <c r="E72" t="s" s="177">
        <v>326</v>
      </c>
      <c r="F72" s="177">
        <f>IF('M251'!V39-SUM('M251'!V40,'M251'!V41)&gt;=-0.5,"OK","ERROR")</f>
      </c>
    </row>
    <row r="73">
      <c r="A73" t="s" s="177">
        <v>172</v>
      </c>
      <c r="B73" t="s" s="176">
        <v>303</v>
      </c>
      <c r="C73" t="s" s="177">
        <v>304</v>
      </c>
      <c r="D73" t="s" s="177">
        <v>327</v>
      </c>
      <c r="E73" t="s" s="177">
        <v>328</v>
      </c>
      <c r="F73" s="177">
        <f>IF('M251'!W39-SUM('M251'!W40,'M251'!W41)&gt;=-0.5,"OK","ERROR")</f>
      </c>
    </row>
    <row r="74">
      <c r="A74" t="s" s="177">
        <v>172</v>
      </c>
      <c r="B74" t="s" s="176">
        <v>303</v>
      </c>
      <c r="C74" t="s" s="177">
        <v>304</v>
      </c>
      <c r="D74" t="s" s="177">
        <v>329</v>
      </c>
      <c r="E74" t="s" s="177">
        <v>330</v>
      </c>
      <c r="F74" s="177">
        <f>IF('M251'!X39-SUM('M251'!X40,'M251'!X41)&gt;=-0.5,"OK","ERROR")</f>
      </c>
    </row>
    <row r="75">
      <c r="A75" t="s" s="177">
        <v>172</v>
      </c>
      <c r="B75" t="s" s="176">
        <v>303</v>
      </c>
      <c r="C75" t="s" s="177">
        <v>304</v>
      </c>
      <c r="D75" t="s" s="177">
        <v>331</v>
      </c>
      <c r="E75" t="s" s="177">
        <v>332</v>
      </c>
      <c r="F75" s="177">
        <f>IF('M251'!Z39-SUM('M251'!Z42,'M251'!Z40,'M251'!Z41)&gt;=-0.5,"OK","ERROR")</f>
      </c>
    </row>
    <row r="76">
      <c r="A76" t="s" s="177">
        <v>172</v>
      </c>
      <c r="B76" t="s" s="176">
        <v>303</v>
      </c>
      <c r="C76" t="s" s="177">
        <v>304</v>
      </c>
      <c r="D76" t="s" s="177">
        <v>333</v>
      </c>
      <c r="E76" t="s" s="177">
        <v>334</v>
      </c>
      <c r="F76" s="177">
        <f>IF('M251'!AA39-SUM('M251'!AA42,'M251'!AA44,'M251'!AA40,'M251'!AA45,'M251'!AA41)&gt;=-0.5,"OK","ERROR")</f>
      </c>
    </row>
    <row r="77">
      <c r="A77" t="s" s="177">
        <v>172</v>
      </c>
      <c r="B77" t="s" s="176">
        <v>303</v>
      </c>
      <c r="C77" t="s" s="177">
        <v>304</v>
      </c>
      <c r="D77" t="s" s="177">
        <v>335</v>
      </c>
      <c r="E77" t="s" s="177">
        <v>336</v>
      </c>
      <c r="F77" s="177">
        <f>IF('M251'!AB39-SUM('M251'!AB43,'M251'!AB42,'M251'!AB44,'M251'!AB40,'M251'!AB45,'M251'!AB41)&gt;=-0.5,"OK","ERROR")</f>
      </c>
    </row>
    <row r="78">
      <c r="A78" t="s" s="177">
        <v>172</v>
      </c>
      <c r="B78" t="s" s="176">
        <v>337</v>
      </c>
      <c r="C78" t="s" s="177">
        <v>338</v>
      </c>
      <c r="D78" t="s" s="177">
        <v>339</v>
      </c>
      <c r="E78" t="s" s="177">
        <v>340</v>
      </c>
      <c r="F78" s="177">
        <f>IF('M251'!K47-SUM('M251'!K48)&gt;=-0.5,"OK","ERROR")</f>
      </c>
    </row>
    <row r="79">
      <c r="A79" t="s" s="177">
        <v>172</v>
      </c>
      <c r="B79" t="s" s="176">
        <v>337</v>
      </c>
      <c r="C79" t="s" s="177">
        <v>338</v>
      </c>
      <c r="D79" t="s" s="177">
        <v>341</v>
      </c>
      <c r="E79" t="s" s="177">
        <v>342</v>
      </c>
      <c r="F79" s="177">
        <f>IF('M251'!L47-SUM('M251'!L48)&gt;=-0.5,"OK","ERROR")</f>
      </c>
    </row>
    <row r="80">
      <c r="A80" t="s" s="177">
        <v>172</v>
      </c>
      <c r="B80" t="s" s="176">
        <v>337</v>
      </c>
      <c r="C80" t="s" s="177">
        <v>338</v>
      </c>
      <c r="D80" t="s" s="177">
        <v>343</v>
      </c>
      <c r="E80" t="s" s="177">
        <v>344</v>
      </c>
      <c r="F80" s="177">
        <f>IF('M251'!M47-SUM('M251'!M48)&gt;=-0.5,"OK","ERROR")</f>
      </c>
    </row>
    <row r="81">
      <c r="A81" t="s" s="177">
        <v>172</v>
      </c>
      <c r="B81" t="s" s="176">
        <v>337</v>
      </c>
      <c r="C81" t="s" s="177">
        <v>338</v>
      </c>
      <c r="D81" t="s" s="177">
        <v>345</v>
      </c>
      <c r="E81" t="s" s="177">
        <v>346</v>
      </c>
      <c r="F81" s="177">
        <f>IF('M251'!N47-SUM('M251'!N48)&gt;=-0.5,"OK","ERROR")</f>
      </c>
    </row>
    <row r="82">
      <c r="A82" t="s" s="177">
        <v>172</v>
      </c>
      <c r="B82" t="s" s="176">
        <v>337</v>
      </c>
      <c r="C82" t="s" s="177">
        <v>338</v>
      </c>
      <c r="D82" t="s" s="177">
        <v>347</v>
      </c>
      <c r="E82" t="s" s="177">
        <v>348</v>
      </c>
      <c r="F82" s="177">
        <f>IF('M251'!O47-SUM('M251'!O48)&gt;=-0.5,"OK","ERROR")</f>
      </c>
    </row>
    <row r="83">
      <c r="A83" t="s" s="177">
        <v>172</v>
      </c>
      <c r="B83" t="s" s="176">
        <v>337</v>
      </c>
      <c r="C83" t="s" s="177">
        <v>338</v>
      </c>
      <c r="D83" t="s" s="177">
        <v>349</v>
      </c>
      <c r="E83" t="s" s="177">
        <v>350</v>
      </c>
      <c r="F83" s="177">
        <f>IF('M251'!P47-SUM('M251'!P48)&gt;=-0.5,"OK","ERROR")</f>
      </c>
    </row>
    <row r="84">
      <c r="A84" t="s" s="177">
        <v>172</v>
      </c>
      <c r="B84" t="s" s="176">
        <v>337</v>
      </c>
      <c r="C84" t="s" s="177">
        <v>338</v>
      </c>
      <c r="D84" t="s" s="177">
        <v>351</v>
      </c>
      <c r="E84" t="s" s="177">
        <v>352</v>
      </c>
      <c r="F84" s="177">
        <f>IF('M251'!Q47-SUM('M251'!Q48)&gt;=-0.5,"OK","ERROR")</f>
      </c>
    </row>
    <row r="85">
      <c r="A85" t="s" s="177">
        <v>172</v>
      </c>
      <c r="B85" t="s" s="176">
        <v>337</v>
      </c>
      <c r="C85" t="s" s="177">
        <v>338</v>
      </c>
      <c r="D85" t="s" s="177">
        <v>353</v>
      </c>
      <c r="E85" t="s" s="177">
        <v>354</v>
      </c>
      <c r="F85" s="177">
        <f>IF('M251'!R47-SUM('M251'!R48)&gt;=-0.5,"OK","ERROR")</f>
      </c>
    </row>
    <row r="86">
      <c r="A86" t="s" s="177">
        <v>172</v>
      </c>
      <c r="B86" t="s" s="176">
        <v>337</v>
      </c>
      <c r="C86" t="s" s="177">
        <v>338</v>
      </c>
      <c r="D86" t="s" s="177">
        <v>355</v>
      </c>
      <c r="E86" t="s" s="177">
        <v>356</v>
      </c>
      <c r="F86" s="177">
        <f>IF('M251'!S47-SUM('M251'!S48)&gt;=-0.5,"OK","ERROR")</f>
      </c>
    </row>
    <row r="87">
      <c r="A87" t="s" s="177">
        <v>172</v>
      </c>
      <c r="B87" t="s" s="176">
        <v>337</v>
      </c>
      <c r="C87" t="s" s="177">
        <v>338</v>
      </c>
      <c r="D87" t="s" s="177">
        <v>357</v>
      </c>
      <c r="E87" t="s" s="177">
        <v>358</v>
      </c>
      <c r="F87" s="177">
        <f>IF('M251'!T47-SUM('M251'!T48)&gt;=-0.5,"OK","ERROR")</f>
      </c>
    </row>
    <row r="88">
      <c r="A88" t="s" s="177">
        <v>172</v>
      </c>
      <c r="B88" t="s" s="176">
        <v>337</v>
      </c>
      <c r="C88" t="s" s="177">
        <v>338</v>
      </c>
      <c r="D88" t="s" s="177">
        <v>359</v>
      </c>
      <c r="E88" t="s" s="177">
        <v>360</v>
      </c>
      <c r="F88" s="177">
        <f>IF('M251'!U47-SUM('M251'!U48)&gt;=-0.5,"OK","ERROR")</f>
      </c>
    </row>
    <row r="89">
      <c r="A89" t="s" s="177">
        <v>172</v>
      </c>
      <c r="B89" t="s" s="176">
        <v>337</v>
      </c>
      <c r="C89" t="s" s="177">
        <v>338</v>
      </c>
      <c r="D89" t="s" s="177">
        <v>361</v>
      </c>
      <c r="E89" t="s" s="177">
        <v>362</v>
      </c>
      <c r="F89" s="177">
        <f>IF('M251'!V47-SUM('M251'!V48)&gt;=-0.5,"OK","ERROR")</f>
      </c>
    </row>
    <row r="90">
      <c r="A90" t="s" s="177">
        <v>172</v>
      </c>
      <c r="B90" t="s" s="176">
        <v>337</v>
      </c>
      <c r="C90" t="s" s="177">
        <v>338</v>
      </c>
      <c r="D90" t="s" s="177">
        <v>363</v>
      </c>
      <c r="E90" t="s" s="177">
        <v>364</v>
      </c>
      <c r="F90" s="177">
        <f>IF('M251'!W47-SUM('M251'!W48)&gt;=-0.5,"OK","ERROR")</f>
      </c>
    </row>
    <row r="91">
      <c r="A91" t="s" s="177">
        <v>172</v>
      </c>
      <c r="B91" t="s" s="176">
        <v>337</v>
      </c>
      <c r="C91" t="s" s="177">
        <v>338</v>
      </c>
      <c r="D91" t="s" s="177">
        <v>365</v>
      </c>
      <c r="E91" t="s" s="177">
        <v>366</v>
      </c>
      <c r="F91" s="177">
        <f>IF('M251'!X47-SUM('M251'!X48)&gt;=-0.5,"OK","ERROR")</f>
      </c>
    </row>
    <row r="92">
      <c r="A92" t="s" s="177">
        <v>172</v>
      </c>
      <c r="B92" t="s" s="176">
        <v>337</v>
      </c>
      <c r="C92" t="s" s="177">
        <v>338</v>
      </c>
      <c r="D92" t="s" s="177">
        <v>367</v>
      </c>
      <c r="E92" t="s" s="177">
        <v>368</v>
      </c>
      <c r="F92" s="177">
        <f>IF('M251'!Y47-SUM('M251'!Y48)&gt;=-0.5,"OK","ERROR")</f>
      </c>
    </row>
    <row r="93">
      <c r="A93" t="s" s="177">
        <v>172</v>
      </c>
      <c r="B93" t="s" s="176">
        <v>337</v>
      </c>
      <c r="C93" t="s" s="177">
        <v>338</v>
      </c>
      <c r="D93" t="s" s="177">
        <v>369</v>
      </c>
      <c r="E93" t="s" s="177">
        <v>370</v>
      </c>
      <c r="F93" s="177">
        <f>IF('M251'!Z47-SUM('M251'!Z48)&gt;=-0.5,"OK","ERROR")</f>
      </c>
    </row>
    <row r="94">
      <c r="A94" t="s" s="177">
        <v>172</v>
      </c>
      <c r="B94" t="s" s="176">
        <v>337</v>
      </c>
      <c r="C94" t="s" s="177">
        <v>338</v>
      </c>
      <c r="D94" t="s" s="177">
        <v>371</v>
      </c>
      <c r="E94" t="s" s="177">
        <v>372</v>
      </c>
      <c r="F94" s="177">
        <f>IF('M251'!AA47-SUM('M251'!AA48)&gt;=-0.5,"OK","ERROR")</f>
      </c>
    </row>
    <row r="95">
      <c r="A95" t="s" s="177">
        <v>172</v>
      </c>
      <c r="B95" t="s" s="176">
        <v>337</v>
      </c>
      <c r="C95" t="s" s="177">
        <v>338</v>
      </c>
      <c r="D95" t="s" s="177">
        <v>373</v>
      </c>
      <c r="E95" t="s" s="177">
        <v>374</v>
      </c>
      <c r="F95" s="177">
        <f>IF('M251'!AB47-SUM('M251'!AB48)&gt;=-0.5,"OK","ERROR")</f>
      </c>
    </row>
    <row r="96">
      <c r="A96" t="s" s="177">
        <v>375</v>
      </c>
      <c r="B96" t="s" s="177">
        <v>376</v>
      </c>
      <c r="C96" t="s" s="177">
        <v>377</v>
      </c>
      <c r="D96" t="s" s="177">
        <v>378</v>
      </c>
      <c r="E96" t="s" s="177">
        <v>379</v>
      </c>
      <c r="F96" s="177">
        <f>IF('M251'!L21-SUM('M252'!L21)&gt;=-0.5,"OK","WARNING")</f>
      </c>
    </row>
    <row r="97">
      <c r="A97" t="s" s="177">
        <v>375</v>
      </c>
      <c r="B97" t="s" s="177">
        <v>376</v>
      </c>
      <c r="C97" t="s" s="177">
        <v>377</v>
      </c>
      <c r="D97" t="s" s="177">
        <v>380</v>
      </c>
      <c r="E97" t="s" s="177">
        <v>381</v>
      </c>
      <c r="F97" s="177">
        <f>IF('M251'!M21-SUM('M252'!M21)&gt;=-0.5,"OK","WARNING")</f>
      </c>
    </row>
    <row r="98">
      <c r="A98" t="s" s="177">
        <v>375</v>
      </c>
      <c r="B98" t="s" s="177">
        <v>376</v>
      </c>
      <c r="C98" t="s" s="177">
        <v>377</v>
      </c>
      <c r="D98" t="s" s="177">
        <v>382</v>
      </c>
      <c r="E98" t="s" s="177">
        <v>383</v>
      </c>
      <c r="F98" s="177">
        <f>IF('M251'!N21-SUM('M252'!N21)&gt;=-0.5,"OK","WARNING")</f>
      </c>
    </row>
    <row r="99">
      <c r="A99" t="s" s="177">
        <v>375</v>
      </c>
      <c r="B99" t="s" s="177">
        <v>376</v>
      </c>
      <c r="C99" t="s" s="177">
        <v>377</v>
      </c>
      <c r="D99" t="s" s="177">
        <v>384</v>
      </c>
      <c r="E99" t="s" s="177">
        <v>385</v>
      </c>
      <c r="F99" s="177">
        <f>IF('M251'!T21-SUM('M252'!T21)&gt;=-0.5,"OK","WARNING")</f>
      </c>
    </row>
    <row r="100">
      <c r="A100" t="s" s="177">
        <v>375</v>
      </c>
      <c r="B100" t="s" s="177">
        <v>376</v>
      </c>
      <c r="C100" t="s" s="177">
        <v>377</v>
      </c>
      <c r="D100" t="s" s="177">
        <v>386</v>
      </c>
      <c r="E100" t="s" s="177">
        <v>387</v>
      </c>
      <c r="F100" s="177">
        <f>IF('M251'!U21-SUM('M252'!U21)&gt;=-0.5,"OK","WARNING")</f>
      </c>
    </row>
    <row r="101">
      <c r="A101" t="s" s="177">
        <v>375</v>
      </c>
      <c r="B101" t="s" s="177">
        <v>376</v>
      </c>
      <c r="C101" t="s" s="177">
        <v>377</v>
      </c>
      <c r="D101" t="s" s="177">
        <v>388</v>
      </c>
      <c r="E101" t="s" s="177">
        <v>389</v>
      </c>
      <c r="F101" s="177">
        <f>IF('M251'!AB21-SUM('M252'!AB21)&gt;=-0.5,"OK","WARNING")</f>
      </c>
    </row>
    <row r="102">
      <c r="A102" t="s" s="177">
        <v>375</v>
      </c>
      <c r="B102" t="s" s="177">
        <v>376</v>
      </c>
      <c r="C102" t="s" s="177">
        <v>377</v>
      </c>
      <c r="D102" t="s" s="177">
        <v>390</v>
      </c>
      <c r="E102" t="s" s="177">
        <v>391</v>
      </c>
      <c r="F102" s="177">
        <f>IF('M251'!L22-SUM('M252'!L22)&gt;=-0.5,"OK","WARNING")</f>
      </c>
    </row>
    <row r="103">
      <c r="A103" t="s" s="177">
        <v>375</v>
      </c>
      <c r="B103" t="s" s="177">
        <v>376</v>
      </c>
      <c r="C103" t="s" s="177">
        <v>377</v>
      </c>
      <c r="D103" t="s" s="177">
        <v>392</v>
      </c>
      <c r="E103" t="s" s="177">
        <v>393</v>
      </c>
      <c r="F103" s="177">
        <f>IF('M251'!M22-SUM('M252'!M22)&gt;=-0.5,"OK","WARNING")</f>
      </c>
    </row>
    <row r="104">
      <c r="A104" t="s" s="177">
        <v>375</v>
      </c>
      <c r="B104" t="s" s="177">
        <v>376</v>
      </c>
      <c r="C104" t="s" s="177">
        <v>377</v>
      </c>
      <c r="D104" t="s" s="177">
        <v>394</v>
      </c>
      <c r="E104" t="s" s="177">
        <v>395</v>
      </c>
      <c r="F104" s="177">
        <f>IF('M251'!N22-SUM('M252'!N22)&gt;=-0.5,"OK","WARNING")</f>
      </c>
    </row>
    <row r="105">
      <c r="A105" t="s" s="177">
        <v>375</v>
      </c>
      <c r="B105" t="s" s="177">
        <v>376</v>
      </c>
      <c r="C105" t="s" s="177">
        <v>377</v>
      </c>
      <c r="D105" t="s" s="177">
        <v>396</v>
      </c>
      <c r="E105" t="s" s="177">
        <v>397</v>
      </c>
      <c r="F105" s="177">
        <f>IF('M251'!S22-SUM('M252'!S22)&gt;=-0.5,"OK","WARNING")</f>
      </c>
    </row>
    <row r="106">
      <c r="A106" t="s" s="177">
        <v>375</v>
      </c>
      <c r="B106" t="s" s="177">
        <v>376</v>
      </c>
      <c r="C106" t="s" s="177">
        <v>377</v>
      </c>
      <c r="D106" t="s" s="177">
        <v>398</v>
      </c>
      <c r="E106" t="s" s="177">
        <v>399</v>
      </c>
      <c r="F106" s="177">
        <f>IF('M251'!AB22-SUM('M252'!AB22)&gt;=-0.5,"OK","WARNING")</f>
      </c>
    </row>
    <row r="107">
      <c r="A107" t="s" s="177">
        <v>375</v>
      </c>
      <c r="B107" t="s" s="177">
        <v>376</v>
      </c>
      <c r="C107" t="s" s="177">
        <v>377</v>
      </c>
      <c r="D107" t="s" s="177">
        <v>400</v>
      </c>
      <c r="E107" t="s" s="177">
        <v>401</v>
      </c>
      <c r="F107" s="177">
        <f>IF('M251'!L23-SUM('M252'!L23)&gt;=-0.5,"OK","WARNING")</f>
      </c>
    </row>
    <row r="108">
      <c r="A108" t="s" s="177">
        <v>375</v>
      </c>
      <c r="B108" t="s" s="177">
        <v>376</v>
      </c>
      <c r="C108" t="s" s="177">
        <v>377</v>
      </c>
      <c r="D108" t="s" s="177">
        <v>402</v>
      </c>
      <c r="E108" t="s" s="177">
        <v>403</v>
      </c>
      <c r="F108" s="177">
        <f>IF('M251'!M23-SUM('M252'!M23)&gt;=-0.5,"OK","WARNING")</f>
      </c>
    </row>
    <row r="109">
      <c r="A109" t="s" s="177">
        <v>375</v>
      </c>
      <c r="B109" t="s" s="177">
        <v>376</v>
      </c>
      <c r="C109" t="s" s="177">
        <v>377</v>
      </c>
      <c r="D109" t="s" s="177">
        <v>404</v>
      </c>
      <c r="E109" t="s" s="177">
        <v>405</v>
      </c>
      <c r="F109" s="177">
        <f>IF('M251'!N23-SUM('M252'!N23)&gt;=-0.5,"OK","WARNING")</f>
      </c>
    </row>
    <row r="110">
      <c r="A110" t="s" s="177">
        <v>375</v>
      </c>
      <c r="B110" t="s" s="177">
        <v>376</v>
      </c>
      <c r="C110" t="s" s="177">
        <v>377</v>
      </c>
      <c r="D110" t="s" s="177">
        <v>406</v>
      </c>
      <c r="E110" t="s" s="177">
        <v>407</v>
      </c>
      <c r="F110" s="177">
        <f>IF('M251'!S23-SUM('M252'!S23)&gt;=-0.5,"OK","WARNING")</f>
      </c>
    </row>
    <row r="111">
      <c r="A111" t="s" s="177">
        <v>375</v>
      </c>
      <c r="B111" t="s" s="177">
        <v>376</v>
      </c>
      <c r="C111" t="s" s="177">
        <v>377</v>
      </c>
      <c r="D111" t="s" s="177">
        <v>408</v>
      </c>
      <c r="E111" t="s" s="177">
        <v>409</v>
      </c>
      <c r="F111" s="177">
        <f>IF('M251'!AB23-SUM('M252'!AB23)&gt;=-0.5,"OK","WARNING")</f>
      </c>
    </row>
    <row r="112">
      <c r="A112" t="s" s="177">
        <v>375</v>
      </c>
      <c r="B112" t="s" s="177">
        <v>376</v>
      </c>
      <c r="C112" t="s" s="177">
        <v>377</v>
      </c>
      <c r="D112" t="s" s="177">
        <v>410</v>
      </c>
      <c r="E112" t="s" s="177">
        <v>411</v>
      </c>
      <c r="F112" s="177">
        <f>IF('M251'!L24-SUM('M252'!L24)&gt;=-0.5,"OK","WARNING")</f>
      </c>
    </row>
    <row r="113">
      <c r="A113" t="s" s="177">
        <v>375</v>
      </c>
      <c r="B113" t="s" s="177">
        <v>376</v>
      </c>
      <c r="C113" t="s" s="177">
        <v>377</v>
      </c>
      <c r="D113" t="s" s="177">
        <v>412</v>
      </c>
      <c r="E113" t="s" s="177">
        <v>413</v>
      </c>
      <c r="F113" s="177">
        <f>IF('M251'!M24-SUM('M252'!M24)&gt;=-0.5,"OK","WARNING")</f>
      </c>
    </row>
    <row r="114">
      <c r="A114" t="s" s="177">
        <v>375</v>
      </c>
      <c r="B114" t="s" s="177">
        <v>376</v>
      </c>
      <c r="C114" t="s" s="177">
        <v>377</v>
      </c>
      <c r="D114" t="s" s="177">
        <v>414</v>
      </c>
      <c r="E114" t="s" s="177">
        <v>415</v>
      </c>
      <c r="F114" s="177">
        <f>IF('M251'!N24-SUM('M252'!N24)&gt;=-0.5,"OK","WARNING")</f>
      </c>
    </row>
    <row r="115">
      <c r="A115" t="s" s="177">
        <v>375</v>
      </c>
      <c r="B115" t="s" s="177">
        <v>376</v>
      </c>
      <c r="C115" t="s" s="177">
        <v>377</v>
      </c>
      <c r="D115" t="s" s="177">
        <v>416</v>
      </c>
      <c r="E115" t="s" s="177">
        <v>417</v>
      </c>
      <c r="F115" s="177">
        <f>IF('M251'!S24-SUM('M252'!S24)&gt;=-0.5,"OK","WARNING")</f>
      </c>
    </row>
    <row r="116">
      <c r="A116" t="s" s="177">
        <v>375</v>
      </c>
      <c r="B116" t="s" s="177">
        <v>376</v>
      </c>
      <c r="C116" t="s" s="177">
        <v>377</v>
      </c>
      <c r="D116" t="s" s="177">
        <v>418</v>
      </c>
      <c r="E116" t="s" s="177">
        <v>419</v>
      </c>
      <c r="F116" s="177">
        <f>IF('M251'!AB24-SUM('M252'!AB24)&gt;=-0.5,"OK","WARNING")</f>
      </c>
    </row>
    <row r="117">
      <c r="A117" t="s" s="177">
        <v>375</v>
      </c>
      <c r="B117" t="s" s="177">
        <v>376</v>
      </c>
      <c r="C117" t="s" s="177">
        <v>377</v>
      </c>
      <c r="D117" t="s" s="177">
        <v>420</v>
      </c>
      <c r="E117" t="s" s="177">
        <v>421</v>
      </c>
      <c r="F117" s="177">
        <f>IF('M251'!L25-SUM('M252'!L25)&gt;=-0.5,"OK","WARNING")</f>
      </c>
    </row>
    <row r="118">
      <c r="A118" t="s" s="177">
        <v>375</v>
      </c>
      <c r="B118" t="s" s="177">
        <v>376</v>
      </c>
      <c r="C118" t="s" s="177">
        <v>377</v>
      </c>
      <c r="D118" t="s" s="177">
        <v>422</v>
      </c>
      <c r="E118" t="s" s="177">
        <v>423</v>
      </c>
      <c r="F118" s="177">
        <f>IF('M251'!M25-SUM('M252'!M25)&gt;=-0.5,"OK","WARNING")</f>
      </c>
    </row>
    <row r="119">
      <c r="A119" t="s" s="177">
        <v>375</v>
      </c>
      <c r="B119" t="s" s="177">
        <v>376</v>
      </c>
      <c r="C119" t="s" s="177">
        <v>377</v>
      </c>
      <c r="D119" t="s" s="177">
        <v>424</v>
      </c>
      <c r="E119" t="s" s="177">
        <v>425</v>
      </c>
      <c r="F119" s="177">
        <f>IF('M251'!N25-SUM('M252'!N25)&gt;=-0.5,"OK","WARNING")</f>
      </c>
    </row>
    <row r="120">
      <c r="A120" t="s" s="177">
        <v>375</v>
      </c>
      <c r="B120" t="s" s="177">
        <v>376</v>
      </c>
      <c r="C120" t="s" s="177">
        <v>377</v>
      </c>
      <c r="D120" t="s" s="177">
        <v>426</v>
      </c>
      <c r="E120" t="s" s="177">
        <v>427</v>
      </c>
      <c r="F120" s="177">
        <f>IF('M251'!S25-SUM('M252'!S25)&gt;=-0.5,"OK","WARNING")</f>
      </c>
    </row>
    <row r="121">
      <c r="A121" t="s" s="177">
        <v>375</v>
      </c>
      <c r="B121" t="s" s="177">
        <v>376</v>
      </c>
      <c r="C121" t="s" s="177">
        <v>377</v>
      </c>
      <c r="D121" t="s" s="177">
        <v>428</v>
      </c>
      <c r="E121" t="s" s="177">
        <v>429</v>
      </c>
      <c r="F121" s="177">
        <f>IF('M251'!AB25-SUM('M252'!AB25)&gt;=-0.5,"OK","WARNING")</f>
      </c>
    </row>
    <row r="122">
      <c r="A122" t="s" s="177">
        <v>375</v>
      </c>
      <c r="B122" t="s" s="177">
        <v>376</v>
      </c>
      <c r="C122" t="s" s="177">
        <v>377</v>
      </c>
      <c r="D122" t="s" s="177">
        <v>430</v>
      </c>
      <c r="E122" t="s" s="177">
        <v>431</v>
      </c>
      <c r="F122" s="177">
        <f>IF('M251'!K26-SUM('M252'!K26)&gt;=-0.5,"OK","WARNING")</f>
      </c>
    </row>
    <row r="123">
      <c r="A123" t="s" s="177">
        <v>375</v>
      </c>
      <c r="B123" t="s" s="177">
        <v>376</v>
      </c>
      <c r="C123" t="s" s="177">
        <v>377</v>
      </c>
      <c r="D123" t="s" s="177">
        <v>432</v>
      </c>
      <c r="E123" t="s" s="177">
        <v>433</v>
      </c>
      <c r="F123" s="177">
        <f>IF('M251'!L26-SUM('M252'!L26)&gt;=-0.5,"OK","WARNING")</f>
      </c>
    </row>
    <row r="124">
      <c r="A124" t="s" s="177">
        <v>375</v>
      </c>
      <c r="B124" t="s" s="177">
        <v>376</v>
      </c>
      <c r="C124" t="s" s="177">
        <v>377</v>
      </c>
      <c r="D124" t="s" s="177">
        <v>434</v>
      </c>
      <c r="E124" t="s" s="177">
        <v>435</v>
      </c>
      <c r="F124" s="177">
        <f>IF('M251'!M26-SUM('M252'!M26)&gt;=-0.5,"OK","WARNING")</f>
      </c>
    </row>
    <row r="125">
      <c r="A125" t="s" s="177">
        <v>375</v>
      </c>
      <c r="B125" t="s" s="177">
        <v>376</v>
      </c>
      <c r="C125" t="s" s="177">
        <v>377</v>
      </c>
      <c r="D125" t="s" s="177">
        <v>436</v>
      </c>
      <c r="E125" t="s" s="177">
        <v>437</v>
      </c>
      <c r="F125" s="177">
        <f>IF('M251'!N26-SUM('M252'!N26)&gt;=-0.5,"OK","WARNING")</f>
      </c>
    </row>
    <row r="126">
      <c r="A126" t="s" s="177">
        <v>375</v>
      </c>
      <c r="B126" t="s" s="177">
        <v>376</v>
      </c>
      <c r="C126" t="s" s="177">
        <v>377</v>
      </c>
      <c r="D126" t="s" s="177">
        <v>438</v>
      </c>
      <c r="E126" t="s" s="177">
        <v>439</v>
      </c>
      <c r="F126" s="177">
        <f>IF('M251'!O26-SUM('M252'!O26)&gt;=-0.5,"OK","WARNING")</f>
      </c>
    </row>
    <row r="127">
      <c r="A127" t="s" s="177">
        <v>375</v>
      </c>
      <c r="B127" t="s" s="177">
        <v>376</v>
      </c>
      <c r="C127" t="s" s="177">
        <v>377</v>
      </c>
      <c r="D127" t="s" s="177">
        <v>440</v>
      </c>
      <c r="E127" t="s" s="177">
        <v>441</v>
      </c>
      <c r="F127" s="177">
        <f>IF('M251'!P26-SUM('M252'!P26)&gt;=-0.5,"OK","WARNING")</f>
      </c>
    </row>
    <row r="128">
      <c r="A128" t="s" s="177">
        <v>375</v>
      </c>
      <c r="B128" t="s" s="177">
        <v>376</v>
      </c>
      <c r="C128" t="s" s="177">
        <v>377</v>
      </c>
      <c r="D128" t="s" s="177">
        <v>442</v>
      </c>
      <c r="E128" t="s" s="177">
        <v>443</v>
      </c>
      <c r="F128" s="177">
        <f>IF('M251'!Q26-SUM('M252'!Q26)&gt;=-0.5,"OK","WARNING")</f>
      </c>
    </row>
    <row r="129">
      <c r="A129" t="s" s="177">
        <v>375</v>
      </c>
      <c r="B129" t="s" s="177">
        <v>376</v>
      </c>
      <c r="C129" t="s" s="177">
        <v>377</v>
      </c>
      <c r="D129" t="s" s="177">
        <v>444</v>
      </c>
      <c r="E129" t="s" s="177">
        <v>445</v>
      </c>
      <c r="F129" s="177">
        <f>IF('M251'!R26-SUM('M252'!R26)&gt;=-0.5,"OK","WARNING")</f>
      </c>
    </row>
    <row r="130">
      <c r="A130" t="s" s="177">
        <v>375</v>
      </c>
      <c r="B130" t="s" s="177">
        <v>376</v>
      </c>
      <c r="C130" t="s" s="177">
        <v>377</v>
      </c>
      <c r="D130" t="s" s="177">
        <v>446</v>
      </c>
      <c r="E130" t="s" s="177">
        <v>447</v>
      </c>
      <c r="F130" s="177">
        <f>IF('M251'!S26-SUM('M252'!S26)&gt;=-0.5,"OK","WARNING")</f>
      </c>
    </row>
    <row r="131">
      <c r="A131" t="s" s="177">
        <v>375</v>
      </c>
      <c r="B131" t="s" s="177">
        <v>376</v>
      </c>
      <c r="C131" t="s" s="177">
        <v>377</v>
      </c>
      <c r="D131" t="s" s="177">
        <v>448</v>
      </c>
      <c r="E131" t="s" s="177">
        <v>449</v>
      </c>
      <c r="F131" s="177">
        <f>IF('M251'!T26-SUM('M252'!T26)&gt;=-0.5,"OK","WARNING")</f>
      </c>
    </row>
    <row r="132">
      <c r="A132" t="s" s="177">
        <v>375</v>
      </c>
      <c r="B132" t="s" s="177">
        <v>376</v>
      </c>
      <c r="C132" t="s" s="177">
        <v>377</v>
      </c>
      <c r="D132" t="s" s="177">
        <v>450</v>
      </c>
      <c r="E132" t="s" s="177">
        <v>451</v>
      </c>
      <c r="F132" s="177">
        <f>IF('M251'!U26-SUM('M252'!U26)&gt;=-0.5,"OK","WARNING")</f>
      </c>
    </row>
    <row r="133">
      <c r="A133" t="s" s="177">
        <v>375</v>
      </c>
      <c r="B133" t="s" s="177">
        <v>376</v>
      </c>
      <c r="C133" t="s" s="177">
        <v>377</v>
      </c>
      <c r="D133" t="s" s="177">
        <v>452</v>
      </c>
      <c r="E133" t="s" s="177">
        <v>453</v>
      </c>
      <c r="F133" s="177">
        <f>IF('M251'!V26-SUM('M252'!V26)&gt;=-0.5,"OK","WARNING")</f>
      </c>
    </row>
    <row r="134">
      <c r="A134" t="s" s="177">
        <v>375</v>
      </c>
      <c r="B134" t="s" s="177">
        <v>376</v>
      </c>
      <c r="C134" t="s" s="177">
        <v>377</v>
      </c>
      <c r="D134" t="s" s="177">
        <v>454</v>
      </c>
      <c r="E134" t="s" s="177">
        <v>455</v>
      </c>
      <c r="F134" s="177">
        <f>IF('M251'!W26-SUM('M252'!W26)&gt;=-0.5,"OK","WARNING")</f>
      </c>
    </row>
    <row r="135">
      <c r="A135" t="s" s="177">
        <v>375</v>
      </c>
      <c r="B135" t="s" s="177">
        <v>376</v>
      </c>
      <c r="C135" t="s" s="177">
        <v>377</v>
      </c>
      <c r="D135" t="s" s="177">
        <v>456</v>
      </c>
      <c r="E135" t="s" s="177">
        <v>457</v>
      </c>
      <c r="F135" s="177">
        <f>IF('M251'!X26-SUM('M252'!X26)&gt;=-0.5,"OK","WARNING")</f>
      </c>
    </row>
    <row r="136">
      <c r="A136" t="s" s="177">
        <v>375</v>
      </c>
      <c r="B136" t="s" s="177">
        <v>376</v>
      </c>
      <c r="C136" t="s" s="177">
        <v>377</v>
      </c>
      <c r="D136" t="s" s="177">
        <v>458</v>
      </c>
      <c r="E136" t="s" s="177">
        <v>459</v>
      </c>
      <c r="F136" s="177">
        <f>IF('M251'!Y26-SUM('M252'!Y26)&gt;=-0.5,"OK","WARNING")</f>
      </c>
    </row>
    <row r="137">
      <c r="A137" t="s" s="177">
        <v>375</v>
      </c>
      <c r="B137" t="s" s="177">
        <v>376</v>
      </c>
      <c r="C137" t="s" s="177">
        <v>377</v>
      </c>
      <c r="D137" t="s" s="177">
        <v>460</v>
      </c>
      <c r="E137" t="s" s="177">
        <v>461</v>
      </c>
      <c r="F137" s="177">
        <f>IF('M251'!Z26-SUM('M252'!Z26)&gt;=-0.5,"OK","WARNING")</f>
      </c>
    </row>
    <row r="138">
      <c r="A138" t="s" s="177">
        <v>375</v>
      </c>
      <c r="B138" t="s" s="177">
        <v>376</v>
      </c>
      <c r="C138" t="s" s="177">
        <v>377</v>
      </c>
      <c r="D138" t="s" s="177">
        <v>462</v>
      </c>
      <c r="E138" t="s" s="177">
        <v>463</v>
      </c>
      <c r="F138" s="177">
        <f>IF('M251'!AA26-SUM('M252'!AA26)&gt;=-0.5,"OK","WARNING")</f>
      </c>
    </row>
    <row r="139">
      <c r="A139" t="s" s="177">
        <v>375</v>
      </c>
      <c r="B139" t="s" s="177">
        <v>376</v>
      </c>
      <c r="C139" t="s" s="177">
        <v>377</v>
      </c>
      <c r="D139" t="s" s="177">
        <v>464</v>
      </c>
      <c r="E139" t="s" s="177">
        <v>465</v>
      </c>
      <c r="F139" s="177">
        <f>IF('M251'!AB26-SUM('M252'!AB26)&gt;=-0.5,"OK","WARNING")</f>
      </c>
    </row>
    <row r="140">
      <c r="A140" t="s" s="177">
        <v>375</v>
      </c>
      <c r="B140" t="s" s="177">
        <v>376</v>
      </c>
      <c r="C140" t="s" s="177">
        <v>377</v>
      </c>
      <c r="D140" t="s" s="177">
        <v>466</v>
      </c>
      <c r="E140" t="s" s="177">
        <v>467</v>
      </c>
      <c r="F140" s="177">
        <f>IF('M251'!K27-SUM('M252'!K27)&gt;=-0.5,"OK","WARNING")</f>
      </c>
    </row>
    <row r="141">
      <c r="A141" t="s" s="177">
        <v>375</v>
      </c>
      <c r="B141" t="s" s="177">
        <v>376</v>
      </c>
      <c r="C141" t="s" s="177">
        <v>377</v>
      </c>
      <c r="D141" t="s" s="177">
        <v>468</v>
      </c>
      <c r="E141" t="s" s="177">
        <v>469</v>
      </c>
      <c r="F141" s="177">
        <f>IF('M251'!L27-SUM('M252'!L27)&gt;=-0.5,"OK","WARNING")</f>
      </c>
    </row>
    <row r="142">
      <c r="A142" t="s" s="177">
        <v>375</v>
      </c>
      <c r="B142" t="s" s="177">
        <v>376</v>
      </c>
      <c r="C142" t="s" s="177">
        <v>377</v>
      </c>
      <c r="D142" t="s" s="177">
        <v>470</v>
      </c>
      <c r="E142" t="s" s="177">
        <v>471</v>
      </c>
      <c r="F142" s="177">
        <f>IF('M251'!O27-SUM('M252'!O27)&gt;=-0.5,"OK","WARNING")</f>
      </c>
    </row>
    <row r="143">
      <c r="A143" t="s" s="177">
        <v>375</v>
      </c>
      <c r="B143" t="s" s="177">
        <v>376</v>
      </c>
      <c r="C143" t="s" s="177">
        <v>377</v>
      </c>
      <c r="D143" t="s" s="177">
        <v>472</v>
      </c>
      <c r="E143" t="s" s="177">
        <v>473</v>
      </c>
      <c r="F143" s="177">
        <f>IF('M251'!P27-SUM('M252'!P27)&gt;=-0.5,"OK","WARNING")</f>
      </c>
    </row>
    <row r="144">
      <c r="A144" t="s" s="177">
        <v>375</v>
      </c>
      <c r="B144" t="s" s="177">
        <v>376</v>
      </c>
      <c r="C144" t="s" s="177">
        <v>377</v>
      </c>
      <c r="D144" t="s" s="177">
        <v>474</v>
      </c>
      <c r="E144" t="s" s="177">
        <v>475</v>
      </c>
      <c r="F144" s="177">
        <f>IF('M251'!Q27-SUM('M252'!Q27)&gt;=-0.5,"OK","WARNING")</f>
      </c>
    </row>
    <row r="145">
      <c r="A145" t="s" s="177">
        <v>375</v>
      </c>
      <c r="B145" t="s" s="177">
        <v>376</v>
      </c>
      <c r="C145" t="s" s="177">
        <v>377</v>
      </c>
      <c r="D145" t="s" s="177">
        <v>476</v>
      </c>
      <c r="E145" t="s" s="177">
        <v>477</v>
      </c>
      <c r="F145" s="177">
        <f>IF('M251'!R27-SUM('M252'!R27)&gt;=-0.5,"OK","WARNING")</f>
      </c>
    </row>
    <row r="146">
      <c r="A146" t="s" s="177">
        <v>375</v>
      </c>
      <c r="B146" t="s" s="177">
        <v>376</v>
      </c>
      <c r="C146" t="s" s="177">
        <v>377</v>
      </c>
      <c r="D146" t="s" s="177">
        <v>478</v>
      </c>
      <c r="E146" t="s" s="177">
        <v>479</v>
      </c>
      <c r="F146" s="177">
        <f>IF('M251'!S27-SUM('M252'!S27)&gt;=-0.5,"OK","WARNING")</f>
      </c>
    </row>
    <row r="147">
      <c r="A147" t="s" s="177">
        <v>375</v>
      </c>
      <c r="B147" t="s" s="177">
        <v>376</v>
      </c>
      <c r="C147" t="s" s="177">
        <v>377</v>
      </c>
      <c r="D147" t="s" s="177">
        <v>480</v>
      </c>
      <c r="E147" t="s" s="177">
        <v>481</v>
      </c>
      <c r="F147" s="177">
        <f>IF('M251'!T27-SUM('M252'!T27)&gt;=-0.5,"OK","WARNING")</f>
      </c>
    </row>
    <row r="148">
      <c r="A148" t="s" s="177">
        <v>375</v>
      </c>
      <c r="B148" t="s" s="177">
        <v>376</v>
      </c>
      <c r="C148" t="s" s="177">
        <v>377</v>
      </c>
      <c r="D148" t="s" s="177">
        <v>482</v>
      </c>
      <c r="E148" t="s" s="177">
        <v>483</v>
      </c>
      <c r="F148" s="177">
        <f>IF('M251'!U27-SUM('M252'!U27)&gt;=-0.5,"OK","WARNING")</f>
      </c>
    </row>
    <row r="149">
      <c r="A149" t="s" s="177">
        <v>375</v>
      </c>
      <c r="B149" t="s" s="177">
        <v>376</v>
      </c>
      <c r="C149" t="s" s="177">
        <v>377</v>
      </c>
      <c r="D149" t="s" s="177">
        <v>484</v>
      </c>
      <c r="E149" t="s" s="177">
        <v>485</v>
      </c>
      <c r="F149" s="177">
        <f>IF('M251'!V27-SUM('M252'!V27)&gt;=-0.5,"OK","WARNING")</f>
      </c>
    </row>
    <row r="150">
      <c r="A150" t="s" s="177">
        <v>375</v>
      </c>
      <c r="B150" t="s" s="177">
        <v>376</v>
      </c>
      <c r="C150" t="s" s="177">
        <v>377</v>
      </c>
      <c r="D150" t="s" s="177">
        <v>486</v>
      </c>
      <c r="E150" t="s" s="177">
        <v>487</v>
      </c>
      <c r="F150" s="177">
        <f>IF('M251'!W27-SUM('M252'!W27)&gt;=-0.5,"OK","WARNING")</f>
      </c>
    </row>
    <row r="151">
      <c r="A151" t="s" s="177">
        <v>375</v>
      </c>
      <c r="B151" t="s" s="177">
        <v>376</v>
      </c>
      <c r="C151" t="s" s="177">
        <v>377</v>
      </c>
      <c r="D151" t="s" s="177">
        <v>488</v>
      </c>
      <c r="E151" t="s" s="177">
        <v>489</v>
      </c>
      <c r="F151" s="177">
        <f>IF('M251'!X27-SUM('M252'!X27)&gt;=-0.5,"OK","WARNING")</f>
      </c>
    </row>
    <row r="152">
      <c r="A152" t="s" s="177">
        <v>375</v>
      </c>
      <c r="B152" t="s" s="177">
        <v>376</v>
      </c>
      <c r="C152" t="s" s="177">
        <v>377</v>
      </c>
      <c r="D152" t="s" s="177">
        <v>490</v>
      </c>
      <c r="E152" t="s" s="177">
        <v>491</v>
      </c>
      <c r="F152" s="177">
        <f>IF('M251'!Y27-SUM('M252'!Y27)&gt;=-0.5,"OK","WARNING")</f>
      </c>
    </row>
    <row r="153">
      <c r="A153" t="s" s="177">
        <v>375</v>
      </c>
      <c r="B153" t="s" s="177">
        <v>376</v>
      </c>
      <c r="C153" t="s" s="177">
        <v>377</v>
      </c>
      <c r="D153" t="s" s="177">
        <v>492</v>
      </c>
      <c r="E153" t="s" s="177">
        <v>493</v>
      </c>
      <c r="F153" s="177">
        <f>IF('M251'!Z27-SUM('M252'!Z27)&gt;=-0.5,"OK","WARNING")</f>
      </c>
    </row>
    <row r="154">
      <c r="A154" t="s" s="177">
        <v>375</v>
      </c>
      <c r="B154" t="s" s="177">
        <v>376</v>
      </c>
      <c r="C154" t="s" s="177">
        <v>377</v>
      </c>
      <c r="D154" t="s" s="177">
        <v>494</v>
      </c>
      <c r="E154" t="s" s="177">
        <v>495</v>
      </c>
      <c r="F154" s="177">
        <f>IF('M251'!AA27-SUM('M252'!AA27)&gt;=-0.5,"OK","WARNING")</f>
      </c>
    </row>
    <row r="155">
      <c r="A155" t="s" s="177">
        <v>375</v>
      </c>
      <c r="B155" t="s" s="177">
        <v>376</v>
      </c>
      <c r="C155" t="s" s="177">
        <v>377</v>
      </c>
      <c r="D155" t="s" s="177">
        <v>496</v>
      </c>
      <c r="E155" t="s" s="177">
        <v>497</v>
      </c>
      <c r="F155" s="177">
        <f>IF('M251'!AB27-SUM('M252'!AB27)&gt;=-0.5,"OK","WARNING")</f>
      </c>
    </row>
    <row r="156">
      <c r="A156" t="s" s="177">
        <v>375</v>
      </c>
      <c r="B156" t="s" s="177">
        <v>376</v>
      </c>
      <c r="C156" t="s" s="177">
        <v>377</v>
      </c>
      <c r="D156" t="s" s="177">
        <v>498</v>
      </c>
      <c r="E156" t="s" s="177">
        <v>499</v>
      </c>
      <c r="F156" s="177">
        <f>IF('M251'!K28-SUM('M252'!K28)&gt;=-0.5,"OK","WARNING")</f>
      </c>
    </row>
    <row r="157">
      <c r="A157" t="s" s="177">
        <v>375</v>
      </c>
      <c r="B157" t="s" s="177">
        <v>376</v>
      </c>
      <c r="C157" t="s" s="177">
        <v>377</v>
      </c>
      <c r="D157" t="s" s="177">
        <v>500</v>
      </c>
      <c r="E157" t="s" s="177">
        <v>501</v>
      </c>
      <c r="F157" s="177">
        <f>IF('M251'!L28-SUM('M252'!L28)&gt;=-0.5,"OK","WARNING")</f>
      </c>
    </row>
    <row r="158">
      <c r="A158" t="s" s="177">
        <v>375</v>
      </c>
      <c r="B158" t="s" s="177">
        <v>376</v>
      </c>
      <c r="C158" t="s" s="177">
        <v>377</v>
      </c>
      <c r="D158" t="s" s="177">
        <v>502</v>
      </c>
      <c r="E158" t="s" s="177">
        <v>503</v>
      </c>
      <c r="F158" s="177">
        <f>IF('M251'!O28-SUM('M252'!O28)&gt;=-0.5,"OK","WARNING")</f>
      </c>
    </row>
    <row r="159">
      <c r="A159" t="s" s="177">
        <v>375</v>
      </c>
      <c r="B159" t="s" s="177">
        <v>376</v>
      </c>
      <c r="C159" t="s" s="177">
        <v>377</v>
      </c>
      <c r="D159" t="s" s="177">
        <v>504</v>
      </c>
      <c r="E159" t="s" s="177">
        <v>505</v>
      </c>
      <c r="F159" s="177">
        <f>IF('M251'!P28-SUM('M252'!P28)&gt;=-0.5,"OK","WARNING")</f>
      </c>
    </row>
    <row r="160">
      <c r="A160" t="s" s="177">
        <v>375</v>
      </c>
      <c r="B160" t="s" s="177">
        <v>376</v>
      </c>
      <c r="C160" t="s" s="177">
        <v>377</v>
      </c>
      <c r="D160" t="s" s="177">
        <v>506</v>
      </c>
      <c r="E160" t="s" s="177">
        <v>507</v>
      </c>
      <c r="F160" s="177">
        <f>IF('M251'!Q28-SUM('M252'!Q28)&gt;=-0.5,"OK","WARNING")</f>
      </c>
    </row>
    <row r="161">
      <c r="A161" t="s" s="177">
        <v>375</v>
      </c>
      <c r="B161" t="s" s="177">
        <v>376</v>
      </c>
      <c r="C161" t="s" s="177">
        <v>377</v>
      </c>
      <c r="D161" t="s" s="177">
        <v>508</v>
      </c>
      <c r="E161" t="s" s="177">
        <v>509</v>
      </c>
      <c r="F161" s="177">
        <f>IF('M251'!R28-SUM('M252'!R28)&gt;=-0.5,"OK","WARNING")</f>
      </c>
    </row>
    <row r="162">
      <c r="A162" t="s" s="177">
        <v>375</v>
      </c>
      <c r="B162" t="s" s="177">
        <v>376</v>
      </c>
      <c r="C162" t="s" s="177">
        <v>377</v>
      </c>
      <c r="D162" t="s" s="177">
        <v>510</v>
      </c>
      <c r="E162" t="s" s="177">
        <v>511</v>
      </c>
      <c r="F162" s="177">
        <f>IF('M251'!S28-SUM('M252'!S28)&gt;=-0.5,"OK","WARNING")</f>
      </c>
    </row>
    <row r="163">
      <c r="A163" t="s" s="177">
        <v>375</v>
      </c>
      <c r="B163" t="s" s="177">
        <v>376</v>
      </c>
      <c r="C163" t="s" s="177">
        <v>377</v>
      </c>
      <c r="D163" t="s" s="177">
        <v>512</v>
      </c>
      <c r="E163" t="s" s="177">
        <v>513</v>
      </c>
      <c r="F163" s="177">
        <f>IF('M251'!T28-SUM('M252'!T28)&gt;=-0.5,"OK","WARNING")</f>
      </c>
    </row>
    <row r="164">
      <c r="A164" t="s" s="177">
        <v>375</v>
      </c>
      <c r="B164" t="s" s="177">
        <v>376</v>
      </c>
      <c r="C164" t="s" s="177">
        <v>377</v>
      </c>
      <c r="D164" t="s" s="177">
        <v>514</v>
      </c>
      <c r="E164" t="s" s="177">
        <v>515</v>
      </c>
      <c r="F164" s="177">
        <f>IF('M251'!U28-SUM('M252'!U28)&gt;=-0.5,"OK","WARNING")</f>
      </c>
    </row>
    <row r="165">
      <c r="A165" t="s" s="177">
        <v>375</v>
      </c>
      <c r="B165" t="s" s="177">
        <v>376</v>
      </c>
      <c r="C165" t="s" s="177">
        <v>377</v>
      </c>
      <c r="D165" t="s" s="177">
        <v>516</v>
      </c>
      <c r="E165" t="s" s="177">
        <v>517</v>
      </c>
      <c r="F165" s="177">
        <f>IF('M251'!V28-SUM('M252'!V28)&gt;=-0.5,"OK","WARNING")</f>
      </c>
    </row>
    <row r="166">
      <c r="A166" t="s" s="177">
        <v>375</v>
      </c>
      <c r="B166" t="s" s="177">
        <v>376</v>
      </c>
      <c r="C166" t="s" s="177">
        <v>377</v>
      </c>
      <c r="D166" t="s" s="177">
        <v>518</v>
      </c>
      <c r="E166" t="s" s="177">
        <v>519</v>
      </c>
      <c r="F166" s="177">
        <f>IF('M251'!W28-SUM('M252'!W28)&gt;=-0.5,"OK","WARNING")</f>
      </c>
    </row>
    <row r="167">
      <c r="A167" t="s" s="177">
        <v>375</v>
      </c>
      <c r="B167" t="s" s="177">
        <v>376</v>
      </c>
      <c r="C167" t="s" s="177">
        <v>377</v>
      </c>
      <c r="D167" t="s" s="177">
        <v>520</v>
      </c>
      <c r="E167" t="s" s="177">
        <v>521</v>
      </c>
      <c r="F167" s="177">
        <f>IF('M251'!X28-SUM('M252'!X28)&gt;=-0.5,"OK","WARNING")</f>
      </c>
    </row>
    <row r="168">
      <c r="A168" t="s" s="177">
        <v>375</v>
      </c>
      <c r="B168" t="s" s="177">
        <v>376</v>
      </c>
      <c r="C168" t="s" s="177">
        <v>377</v>
      </c>
      <c r="D168" t="s" s="177">
        <v>522</v>
      </c>
      <c r="E168" t="s" s="177">
        <v>523</v>
      </c>
      <c r="F168" s="177">
        <f>IF('M251'!Y28-SUM('M252'!Y28)&gt;=-0.5,"OK","WARNING")</f>
      </c>
    </row>
    <row r="169">
      <c r="A169" t="s" s="177">
        <v>375</v>
      </c>
      <c r="B169" t="s" s="177">
        <v>376</v>
      </c>
      <c r="C169" t="s" s="177">
        <v>377</v>
      </c>
      <c r="D169" t="s" s="177">
        <v>524</v>
      </c>
      <c r="E169" t="s" s="177">
        <v>525</v>
      </c>
      <c r="F169" s="177">
        <f>IF('M251'!Z28-SUM('M252'!Z28)&gt;=-0.5,"OK","WARNING")</f>
      </c>
    </row>
    <row r="170">
      <c r="A170" t="s" s="177">
        <v>375</v>
      </c>
      <c r="B170" t="s" s="177">
        <v>376</v>
      </c>
      <c r="C170" t="s" s="177">
        <v>377</v>
      </c>
      <c r="D170" t="s" s="177">
        <v>526</v>
      </c>
      <c r="E170" t="s" s="177">
        <v>527</v>
      </c>
      <c r="F170" s="177">
        <f>IF('M251'!AA28-SUM('M252'!AA28)&gt;=-0.5,"OK","WARNING")</f>
      </c>
    </row>
    <row r="171">
      <c r="A171" t="s" s="177">
        <v>375</v>
      </c>
      <c r="B171" t="s" s="177">
        <v>376</v>
      </c>
      <c r="C171" t="s" s="177">
        <v>377</v>
      </c>
      <c r="D171" t="s" s="177">
        <v>528</v>
      </c>
      <c r="E171" t="s" s="177">
        <v>529</v>
      </c>
      <c r="F171" s="177">
        <f>IF('M251'!AB28-SUM('M252'!AB28)&gt;=-0.5,"OK","WARNING")</f>
      </c>
    </row>
    <row r="172">
      <c r="A172" t="s" s="177">
        <v>375</v>
      </c>
      <c r="B172" t="s" s="177">
        <v>376</v>
      </c>
      <c r="C172" t="s" s="177">
        <v>377</v>
      </c>
      <c r="D172" t="s" s="177">
        <v>530</v>
      </c>
      <c r="E172" t="s" s="177">
        <v>531</v>
      </c>
      <c r="F172" s="177">
        <f>IF('M251'!K29-SUM('M252'!K29)&gt;=-0.5,"OK","WARNING")</f>
      </c>
    </row>
    <row r="173">
      <c r="A173" t="s" s="177">
        <v>375</v>
      </c>
      <c r="B173" t="s" s="177">
        <v>376</v>
      </c>
      <c r="C173" t="s" s="177">
        <v>377</v>
      </c>
      <c r="D173" t="s" s="177">
        <v>532</v>
      </c>
      <c r="E173" t="s" s="177">
        <v>533</v>
      </c>
      <c r="F173" s="177">
        <f>IF('M251'!L29-SUM('M252'!L29)&gt;=-0.5,"OK","WARNING")</f>
      </c>
    </row>
    <row r="174">
      <c r="A174" t="s" s="177">
        <v>375</v>
      </c>
      <c r="B174" t="s" s="177">
        <v>376</v>
      </c>
      <c r="C174" t="s" s="177">
        <v>377</v>
      </c>
      <c r="D174" t="s" s="177">
        <v>534</v>
      </c>
      <c r="E174" t="s" s="177">
        <v>535</v>
      </c>
      <c r="F174" s="177">
        <f>IF('M251'!O29-SUM('M252'!O29)&gt;=-0.5,"OK","WARNING")</f>
      </c>
    </row>
    <row r="175">
      <c r="A175" t="s" s="177">
        <v>375</v>
      </c>
      <c r="B175" t="s" s="177">
        <v>376</v>
      </c>
      <c r="C175" t="s" s="177">
        <v>377</v>
      </c>
      <c r="D175" t="s" s="177">
        <v>536</v>
      </c>
      <c r="E175" t="s" s="177">
        <v>537</v>
      </c>
      <c r="F175" s="177">
        <f>IF('M251'!P29-SUM('M252'!P29)&gt;=-0.5,"OK","WARNING")</f>
      </c>
    </row>
    <row r="176">
      <c r="A176" t="s" s="177">
        <v>375</v>
      </c>
      <c r="B176" t="s" s="177">
        <v>376</v>
      </c>
      <c r="C176" t="s" s="177">
        <v>377</v>
      </c>
      <c r="D176" t="s" s="177">
        <v>538</v>
      </c>
      <c r="E176" t="s" s="177">
        <v>539</v>
      </c>
      <c r="F176" s="177">
        <f>IF('M251'!Q29-SUM('M252'!Q29)&gt;=-0.5,"OK","WARNING")</f>
      </c>
    </row>
    <row r="177">
      <c r="A177" t="s" s="177">
        <v>375</v>
      </c>
      <c r="B177" t="s" s="177">
        <v>376</v>
      </c>
      <c r="C177" t="s" s="177">
        <v>377</v>
      </c>
      <c r="D177" t="s" s="177">
        <v>540</v>
      </c>
      <c r="E177" t="s" s="177">
        <v>541</v>
      </c>
      <c r="F177" s="177">
        <f>IF('M251'!R29-SUM('M252'!R29)&gt;=-0.5,"OK","WARNING")</f>
      </c>
    </row>
    <row r="178">
      <c r="A178" t="s" s="177">
        <v>375</v>
      </c>
      <c r="B178" t="s" s="177">
        <v>376</v>
      </c>
      <c r="C178" t="s" s="177">
        <v>377</v>
      </c>
      <c r="D178" t="s" s="177">
        <v>542</v>
      </c>
      <c r="E178" t="s" s="177">
        <v>543</v>
      </c>
      <c r="F178" s="177">
        <f>IF('M251'!S29-SUM('M252'!S29)&gt;=-0.5,"OK","WARNING")</f>
      </c>
    </row>
    <row r="179">
      <c r="A179" t="s" s="177">
        <v>375</v>
      </c>
      <c r="B179" t="s" s="177">
        <v>376</v>
      </c>
      <c r="C179" t="s" s="177">
        <v>377</v>
      </c>
      <c r="D179" t="s" s="177">
        <v>544</v>
      </c>
      <c r="E179" t="s" s="177">
        <v>545</v>
      </c>
      <c r="F179" s="177">
        <f>IF('M251'!T29-SUM('M252'!T29)&gt;=-0.5,"OK","WARNING")</f>
      </c>
    </row>
    <row r="180">
      <c r="A180" t="s" s="177">
        <v>375</v>
      </c>
      <c r="B180" t="s" s="177">
        <v>376</v>
      </c>
      <c r="C180" t="s" s="177">
        <v>377</v>
      </c>
      <c r="D180" t="s" s="177">
        <v>546</v>
      </c>
      <c r="E180" t="s" s="177">
        <v>547</v>
      </c>
      <c r="F180" s="177">
        <f>IF('M251'!U29-SUM('M252'!U29)&gt;=-0.5,"OK","WARNING")</f>
      </c>
    </row>
    <row r="181">
      <c r="A181" t="s" s="177">
        <v>375</v>
      </c>
      <c r="B181" t="s" s="177">
        <v>376</v>
      </c>
      <c r="C181" t="s" s="177">
        <v>377</v>
      </c>
      <c r="D181" t="s" s="177">
        <v>548</v>
      </c>
      <c r="E181" t="s" s="177">
        <v>549</v>
      </c>
      <c r="F181" s="177">
        <f>IF('M251'!V29-SUM('M252'!V29)&gt;=-0.5,"OK","WARNING")</f>
      </c>
    </row>
    <row r="182">
      <c r="A182" t="s" s="177">
        <v>375</v>
      </c>
      <c r="B182" t="s" s="177">
        <v>376</v>
      </c>
      <c r="C182" t="s" s="177">
        <v>377</v>
      </c>
      <c r="D182" t="s" s="177">
        <v>550</v>
      </c>
      <c r="E182" t="s" s="177">
        <v>551</v>
      </c>
      <c r="F182" s="177">
        <f>IF('M251'!W29-SUM('M252'!W29)&gt;=-0.5,"OK","WARNING")</f>
      </c>
    </row>
    <row r="183">
      <c r="A183" t="s" s="177">
        <v>375</v>
      </c>
      <c r="B183" t="s" s="177">
        <v>376</v>
      </c>
      <c r="C183" t="s" s="177">
        <v>377</v>
      </c>
      <c r="D183" t="s" s="177">
        <v>552</v>
      </c>
      <c r="E183" t="s" s="177">
        <v>553</v>
      </c>
      <c r="F183" s="177">
        <f>IF('M251'!X29-SUM('M252'!X29)&gt;=-0.5,"OK","WARNING")</f>
      </c>
    </row>
    <row r="184">
      <c r="A184" t="s" s="177">
        <v>375</v>
      </c>
      <c r="B184" t="s" s="177">
        <v>376</v>
      </c>
      <c r="C184" t="s" s="177">
        <v>377</v>
      </c>
      <c r="D184" t="s" s="177">
        <v>554</v>
      </c>
      <c r="E184" t="s" s="177">
        <v>555</v>
      </c>
      <c r="F184" s="177">
        <f>IF('M251'!Y29-SUM('M252'!Y29)&gt;=-0.5,"OK","WARNING")</f>
      </c>
    </row>
    <row r="185">
      <c r="A185" t="s" s="177">
        <v>375</v>
      </c>
      <c r="B185" t="s" s="177">
        <v>376</v>
      </c>
      <c r="C185" t="s" s="177">
        <v>377</v>
      </c>
      <c r="D185" t="s" s="177">
        <v>556</v>
      </c>
      <c r="E185" t="s" s="177">
        <v>557</v>
      </c>
      <c r="F185" s="177">
        <f>IF('M251'!Z29-SUM('M252'!Z29)&gt;=-0.5,"OK","WARNING")</f>
      </c>
    </row>
    <row r="186">
      <c r="A186" t="s" s="177">
        <v>375</v>
      </c>
      <c r="B186" t="s" s="177">
        <v>376</v>
      </c>
      <c r="C186" t="s" s="177">
        <v>377</v>
      </c>
      <c r="D186" t="s" s="177">
        <v>558</v>
      </c>
      <c r="E186" t="s" s="177">
        <v>559</v>
      </c>
      <c r="F186" s="177">
        <f>IF('M251'!AA29-SUM('M252'!AA29)&gt;=-0.5,"OK","WARNING")</f>
      </c>
    </row>
    <row r="187">
      <c r="A187" t="s" s="177">
        <v>375</v>
      </c>
      <c r="B187" t="s" s="177">
        <v>376</v>
      </c>
      <c r="C187" t="s" s="177">
        <v>377</v>
      </c>
      <c r="D187" t="s" s="177">
        <v>560</v>
      </c>
      <c r="E187" t="s" s="177">
        <v>561</v>
      </c>
      <c r="F187" s="177">
        <f>IF('M251'!AB29-SUM('M252'!AB29)&gt;=-0.5,"OK","WARNING")</f>
      </c>
    </row>
    <row r="188">
      <c r="A188" t="s" s="177">
        <v>375</v>
      </c>
      <c r="B188" t="s" s="177">
        <v>376</v>
      </c>
      <c r="C188" t="s" s="177">
        <v>377</v>
      </c>
      <c r="D188" t="s" s="177">
        <v>562</v>
      </c>
      <c r="E188" t="s" s="177">
        <v>563</v>
      </c>
      <c r="F188" s="177">
        <f>IF('M251'!K30-SUM('M252'!K30)&gt;=-0.5,"OK","WARNING")</f>
      </c>
    </row>
    <row r="189">
      <c r="A189" t="s" s="177">
        <v>375</v>
      </c>
      <c r="B189" t="s" s="177">
        <v>376</v>
      </c>
      <c r="C189" t="s" s="177">
        <v>377</v>
      </c>
      <c r="D189" t="s" s="177">
        <v>564</v>
      </c>
      <c r="E189" t="s" s="177">
        <v>565</v>
      </c>
      <c r="F189" s="177">
        <f>IF('M251'!L30-SUM('M252'!L30)&gt;=-0.5,"OK","WARNING")</f>
      </c>
    </row>
    <row r="190">
      <c r="A190" t="s" s="177">
        <v>375</v>
      </c>
      <c r="B190" t="s" s="177">
        <v>376</v>
      </c>
      <c r="C190" t="s" s="177">
        <v>377</v>
      </c>
      <c r="D190" t="s" s="177">
        <v>566</v>
      </c>
      <c r="E190" t="s" s="177">
        <v>567</v>
      </c>
      <c r="F190" s="177">
        <f>IF('M251'!N30-SUM('M252'!N30)&gt;=-0.5,"OK","WARNING")</f>
      </c>
    </row>
    <row r="191">
      <c r="A191" t="s" s="177">
        <v>375</v>
      </c>
      <c r="B191" t="s" s="177">
        <v>376</v>
      </c>
      <c r="C191" t="s" s="177">
        <v>377</v>
      </c>
      <c r="D191" t="s" s="177">
        <v>568</v>
      </c>
      <c r="E191" t="s" s="177">
        <v>569</v>
      </c>
      <c r="F191" s="177">
        <f>IF('M251'!O30-SUM('M252'!O30)&gt;=-0.5,"OK","WARNING")</f>
      </c>
    </row>
    <row r="192">
      <c r="A192" t="s" s="177">
        <v>375</v>
      </c>
      <c r="B192" t="s" s="177">
        <v>376</v>
      </c>
      <c r="C192" t="s" s="177">
        <v>377</v>
      </c>
      <c r="D192" t="s" s="177">
        <v>570</v>
      </c>
      <c r="E192" t="s" s="177">
        <v>571</v>
      </c>
      <c r="F192" s="177">
        <f>IF('M251'!P30-SUM('M252'!P30)&gt;=-0.5,"OK","WARNING")</f>
      </c>
    </row>
    <row r="193">
      <c r="A193" t="s" s="177">
        <v>375</v>
      </c>
      <c r="B193" t="s" s="177">
        <v>376</v>
      </c>
      <c r="C193" t="s" s="177">
        <v>377</v>
      </c>
      <c r="D193" t="s" s="177">
        <v>572</v>
      </c>
      <c r="E193" t="s" s="177">
        <v>573</v>
      </c>
      <c r="F193" s="177">
        <f>IF('M251'!Q30-SUM('M252'!Q30)&gt;=-0.5,"OK","WARNING")</f>
      </c>
    </row>
    <row r="194">
      <c r="A194" t="s" s="177">
        <v>375</v>
      </c>
      <c r="B194" t="s" s="177">
        <v>376</v>
      </c>
      <c r="C194" t="s" s="177">
        <v>377</v>
      </c>
      <c r="D194" t="s" s="177">
        <v>574</v>
      </c>
      <c r="E194" t="s" s="177">
        <v>575</v>
      </c>
      <c r="F194" s="177">
        <f>IF('M251'!R30-SUM('M252'!R30)&gt;=-0.5,"OK","WARNING")</f>
      </c>
    </row>
    <row r="195">
      <c r="A195" t="s" s="177">
        <v>375</v>
      </c>
      <c r="B195" t="s" s="177">
        <v>376</v>
      </c>
      <c r="C195" t="s" s="177">
        <v>377</v>
      </c>
      <c r="D195" t="s" s="177">
        <v>576</v>
      </c>
      <c r="E195" t="s" s="177">
        <v>577</v>
      </c>
      <c r="F195" s="177">
        <f>IF('M251'!S30-SUM('M252'!S30)&gt;=-0.5,"OK","WARNING")</f>
      </c>
    </row>
    <row r="196">
      <c r="A196" t="s" s="177">
        <v>375</v>
      </c>
      <c r="B196" t="s" s="177">
        <v>376</v>
      </c>
      <c r="C196" t="s" s="177">
        <v>377</v>
      </c>
      <c r="D196" t="s" s="177">
        <v>578</v>
      </c>
      <c r="E196" t="s" s="177">
        <v>579</v>
      </c>
      <c r="F196" s="177">
        <f>IF('M251'!T30-SUM('M252'!T30)&gt;=-0.5,"OK","WARNING")</f>
      </c>
    </row>
    <row r="197">
      <c r="A197" t="s" s="177">
        <v>375</v>
      </c>
      <c r="B197" t="s" s="177">
        <v>376</v>
      </c>
      <c r="C197" t="s" s="177">
        <v>377</v>
      </c>
      <c r="D197" t="s" s="177">
        <v>580</v>
      </c>
      <c r="E197" t="s" s="177">
        <v>581</v>
      </c>
      <c r="F197" s="177">
        <f>IF('M251'!U30-SUM('M252'!U30)&gt;=-0.5,"OK","WARNING")</f>
      </c>
    </row>
    <row r="198">
      <c r="A198" t="s" s="177">
        <v>375</v>
      </c>
      <c r="B198" t="s" s="177">
        <v>376</v>
      </c>
      <c r="C198" t="s" s="177">
        <v>377</v>
      </c>
      <c r="D198" t="s" s="177">
        <v>582</v>
      </c>
      <c r="E198" t="s" s="177">
        <v>583</v>
      </c>
      <c r="F198" s="177">
        <f>IF('M251'!V30-SUM('M252'!V30)&gt;=-0.5,"OK","WARNING")</f>
      </c>
    </row>
    <row r="199">
      <c r="A199" t="s" s="177">
        <v>375</v>
      </c>
      <c r="B199" t="s" s="177">
        <v>376</v>
      </c>
      <c r="C199" t="s" s="177">
        <v>377</v>
      </c>
      <c r="D199" t="s" s="177">
        <v>584</v>
      </c>
      <c r="E199" t="s" s="177">
        <v>585</v>
      </c>
      <c r="F199" s="177">
        <f>IF('M251'!W30-SUM('M252'!W30)&gt;=-0.5,"OK","WARNING")</f>
      </c>
    </row>
    <row r="200">
      <c r="A200" t="s" s="177">
        <v>375</v>
      </c>
      <c r="B200" t="s" s="177">
        <v>376</v>
      </c>
      <c r="C200" t="s" s="177">
        <v>377</v>
      </c>
      <c r="D200" t="s" s="177">
        <v>586</v>
      </c>
      <c r="E200" t="s" s="177">
        <v>587</v>
      </c>
      <c r="F200" s="177">
        <f>IF('M251'!X30-SUM('M252'!X30)&gt;=-0.5,"OK","WARNING")</f>
      </c>
    </row>
    <row r="201">
      <c r="A201" t="s" s="177">
        <v>375</v>
      </c>
      <c r="B201" t="s" s="177">
        <v>376</v>
      </c>
      <c r="C201" t="s" s="177">
        <v>377</v>
      </c>
      <c r="D201" t="s" s="177">
        <v>588</v>
      </c>
      <c r="E201" t="s" s="177">
        <v>589</v>
      </c>
      <c r="F201" s="177">
        <f>IF('M251'!Y30-SUM('M252'!Y30)&gt;=-0.5,"OK","WARNING")</f>
      </c>
    </row>
    <row r="202">
      <c r="A202" t="s" s="177">
        <v>375</v>
      </c>
      <c r="B202" t="s" s="177">
        <v>376</v>
      </c>
      <c r="C202" t="s" s="177">
        <v>377</v>
      </c>
      <c r="D202" t="s" s="177">
        <v>590</v>
      </c>
      <c r="E202" t="s" s="177">
        <v>591</v>
      </c>
      <c r="F202" s="177">
        <f>IF('M251'!Z30-SUM('M252'!Z30)&gt;=-0.5,"OK","WARNING")</f>
      </c>
    </row>
    <row r="203">
      <c r="A203" t="s" s="177">
        <v>375</v>
      </c>
      <c r="B203" t="s" s="177">
        <v>376</v>
      </c>
      <c r="C203" t="s" s="177">
        <v>377</v>
      </c>
      <c r="D203" t="s" s="177">
        <v>592</v>
      </c>
      <c r="E203" t="s" s="177">
        <v>593</v>
      </c>
      <c r="F203" s="177">
        <f>IF('M251'!AA30-SUM('M252'!AA30)&gt;=-0.5,"OK","WARNING")</f>
      </c>
    </row>
    <row r="204">
      <c r="A204" t="s" s="177">
        <v>375</v>
      </c>
      <c r="B204" t="s" s="177">
        <v>376</v>
      </c>
      <c r="C204" t="s" s="177">
        <v>377</v>
      </c>
      <c r="D204" t="s" s="177">
        <v>594</v>
      </c>
      <c r="E204" t="s" s="177">
        <v>595</v>
      </c>
      <c r="F204" s="177">
        <f>IF('M251'!AB30-SUM('M252'!AB30)&gt;=-0.5,"OK","WARNING")</f>
      </c>
    </row>
    <row r="205">
      <c r="A205" t="s" s="177">
        <v>375</v>
      </c>
      <c r="B205" t="s" s="177">
        <v>376</v>
      </c>
      <c r="C205" t="s" s="177">
        <v>377</v>
      </c>
      <c r="D205" t="s" s="177">
        <v>596</v>
      </c>
      <c r="E205" t="s" s="177">
        <v>597</v>
      </c>
      <c r="F205" s="177">
        <f>IF('M251'!K31-SUM('M252'!K31)&gt;=-0.5,"OK","WARNING")</f>
      </c>
    </row>
    <row r="206">
      <c r="A206" t="s" s="177">
        <v>375</v>
      </c>
      <c r="B206" t="s" s="177">
        <v>376</v>
      </c>
      <c r="C206" t="s" s="177">
        <v>377</v>
      </c>
      <c r="D206" t="s" s="177">
        <v>598</v>
      </c>
      <c r="E206" t="s" s="177">
        <v>599</v>
      </c>
      <c r="F206" s="177">
        <f>IF('M251'!L31-SUM('M252'!L31)&gt;=-0.5,"OK","WARNING")</f>
      </c>
    </row>
    <row r="207">
      <c r="A207" t="s" s="177">
        <v>375</v>
      </c>
      <c r="B207" t="s" s="177">
        <v>376</v>
      </c>
      <c r="C207" t="s" s="177">
        <v>377</v>
      </c>
      <c r="D207" t="s" s="177">
        <v>600</v>
      </c>
      <c r="E207" t="s" s="177">
        <v>601</v>
      </c>
      <c r="F207" s="177">
        <f>IF('M251'!M31-SUM('M252'!M31)&gt;=-0.5,"OK","WARNING")</f>
      </c>
    </row>
    <row r="208">
      <c r="A208" t="s" s="177">
        <v>375</v>
      </c>
      <c r="B208" t="s" s="177">
        <v>376</v>
      </c>
      <c r="C208" t="s" s="177">
        <v>377</v>
      </c>
      <c r="D208" t="s" s="177">
        <v>602</v>
      </c>
      <c r="E208" t="s" s="177">
        <v>603</v>
      </c>
      <c r="F208" s="177">
        <f>IF('M251'!N31-SUM('M252'!N31)&gt;=-0.5,"OK","WARNING")</f>
      </c>
    </row>
    <row r="209">
      <c r="A209" t="s" s="177">
        <v>375</v>
      </c>
      <c r="B209" t="s" s="177">
        <v>376</v>
      </c>
      <c r="C209" t="s" s="177">
        <v>377</v>
      </c>
      <c r="D209" t="s" s="177">
        <v>604</v>
      </c>
      <c r="E209" t="s" s="177">
        <v>605</v>
      </c>
      <c r="F209" s="177">
        <f>IF('M251'!O31-SUM('M252'!O31)&gt;=-0.5,"OK","WARNING")</f>
      </c>
    </row>
    <row r="210">
      <c r="A210" t="s" s="177">
        <v>375</v>
      </c>
      <c r="B210" t="s" s="177">
        <v>376</v>
      </c>
      <c r="C210" t="s" s="177">
        <v>377</v>
      </c>
      <c r="D210" t="s" s="177">
        <v>606</v>
      </c>
      <c r="E210" t="s" s="177">
        <v>607</v>
      </c>
      <c r="F210" s="177">
        <f>IF('M251'!P31-SUM('M252'!P31)&gt;=-0.5,"OK","WARNING")</f>
      </c>
    </row>
    <row r="211">
      <c r="A211" t="s" s="177">
        <v>375</v>
      </c>
      <c r="B211" t="s" s="177">
        <v>376</v>
      </c>
      <c r="C211" t="s" s="177">
        <v>377</v>
      </c>
      <c r="D211" t="s" s="177">
        <v>608</v>
      </c>
      <c r="E211" t="s" s="177">
        <v>609</v>
      </c>
      <c r="F211" s="177">
        <f>IF('M251'!Q31-SUM('M252'!Q31)&gt;=-0.5,"OK","WARNING")</f>
      </c>
    </row>
    <row r="212">
      <c r="A212" t="s" s="177">
        <v>375</v>
      </c>
      <c r="B212" t="s" s="177">
        <v>376</v>
      </c>
      <c r="C212" t="s" s="177">
        <v>377</v>
      </c>
      <c r="D212" t="s" s="177">
        <v>610</v>
      </c>
      <c r="E212" t="s" s="177">
        <v>611</v>
      </c>
      <c r="F212" s="177">
        <f>IF('M251'!S31-SUM('M252'!S31)&gt;=-0.5,"OK","WARNING")</f>
      </c>
    </row>
    <row r="213">
      <c r="A213" t="s" s="177">
        <v>375</v>
      </c>
      <c r="B213" t="s" s="177">
        <v>376</v>
      </c>
      <c r="C213" t="s" s="177">
        <v>377</v>
      </c>
      <c r="D213" t="s" s="177">
        <v>612</v>
      </c>
      <c r="E213" t="s" s="177">
        <v>613</v>
      </c>
      <c r="F213" s="177">
        <f>IF('M251'!T31-SUM('M252'!T31)&gt;=-0.5,"OK","WARNING")</f>
      </c>
    </row>
    <row r="214">
      <c r="A214" t="s" s="177">
        <v>375</v>
      </c>
      <c r="B214" t="s" s="177">
        <v>376</v>
      </c>
      <c r="C214" t="s" s="177">
        <v>377</v>
      </c>
      <c r="D214" t="s" s="177">
        <v>614</v>
      </c>
      <c r="E214" t="s" s="177">
        <v>615</v>
      </c>
      <c r="F214" s="177">
        <f>IF('M251'!U31-SUM('M252'!U31)&gt;=-0.5,"OK","WARNING")</f>
      </c>
    </row>
    <row r="215">
      <c r="A215" t="s" s="177">
        <v>375</v>
      </c>
      <c r="B215" t="s" s="177">
        <v>376</v>
      </c>
      <c r="C215" t="s" s="177">
        <v>377</v>
      </c>
      <c r="D215" t="s" s="177">
        <v>616</v>
      </c>
      <c r="E215" t="s" s="177">
        <v>617</v>
      </c>
      <c r="F215" s="177">
        <f>IF('M251'!V31-SUM('M252'!V31)&gt;=-0.5,"OK","WARNING")</f>
      </c>
    </row>
    <row r="216">
      <c r="A216" t="s" s="177">
        <v>375</v>
      </c>
      <c r="B216" t="s" s="177">
        <v>376</v>
      </c>
      <c r="C216" t="s" s="177">
        <v>377</v>
      </c>
      <c r="D216" t="s" s="177">
        <v>618</v>
      </c>
      <c r="E216" t="s" s="177">
        <v>619</v>
      </c>
      <c r="F216" s="177">
        <f>IF('M251'!W31-SUM('M252'!W31)&gt;=-0.5,"OK","WARNING")</f>
      </c>
    </row>
    <row r="217">
      <c r="A217" t="s" s="177">
        <v>375</v>
      </c>
      <c r="B217" t="s" s="177">
        <v>376</v>
      </c>
      <c r="C217" t="s" s="177">
        <v>377</v>
      </c>
      <c r="D217" t="s" s="177">
        <v>620</v>
      </c>
      <c r="E217" t="s" s="177">
        <v>621</v>
      </c>
      <c r="F217" s="177">
        <f>IF('M251'!X31-SUM('M252'!X31)&gt;=-0.5,"OK","WARNING")</f>
      </c>
    </row>
    <row r="218">
      <c r="A218" t="s" s="177">
        <v>375</v>
      </c>
      <c r="B218" t="s" s="177">
        <v>376</v>
      </c>
      <c r="C218" t="s" s="177">
        <v>377</v>
      </c>
      <c r="D218" t="s" s="177">
        <v>622</v>
      </c>
      <c r="E218" t="s" s="177">
        <v>623</v>
      </c>
      <c r="F218" s="177">
        <f>IF('M251'!Z31-SUM('M252'!Z31)&gt;=-0.5,"OK","WARNING")</f>
      </c>
    </row>
    <row r="219">
      <c r="A219" t="s" s="177">
        <v>375</v>
      </c>
      <c r="B219" t="s" s="177">
        <v>376</v>
      </c>
      <c r="C219" t="s" s="177">
        <v>377</v>
      </c>
      <c r="D219" t="s" s="177">
        <v>624</v>
      </c>
      <c r="E219" t="s" s="177">
        <v>625</v>
      </c>
      <c r="F219" s="177">
        <f>IF('M251'!AA31-SUM('M252'!AA31)&gt;=-0.5,"OK","WARNING")</f>
      </c>
    </row>
    <row r="220">
      <c r="A220" t="s" s="177">
        <v>375</v>
      </c>
      <c r="B220" t="s" s="177">
        <v>376</v>
      </c>
      <c r="C220" t="s" s="177">
        <v>377</v>
      </c>
      <c r="D220" t="s" s="177">
        <v>626</v>
      </c>
      <c r="E220" t="s" s="177">
        <v>627</v>
      </c>
      <c r="F220" s="177">
        <f>IF('M251'!AB31-SUM('M252'!AB31)&gt;=-0.5,"OK","WARNING")</f>
      </c>
    </row>
    <row r="221">
      <c r="A221" t="s" s="177">
        <v>375</v>
      </c>
      <c r="B221" t="s" s="177">
        <v>376</v>
      </c>
      <c r="C221" t="s" s="177">
        <v>377</v>
      </c>
      <c r="D221" t="s" s="177">
        <v>628</v>
      </c>
      <c r="E221" t="s" s="177">
        <v>629</v>
      </c>
      <c r="F221" s="177">
        <f>IF('M251'!K32-SUM('M252'!K32)&gt;=-0.5,"OK","WARNING")</f>
      </c>
    </row>
    <row r="222">
      <c r="A222" t="s" s="177">
        <v>375</v>
      </c>
      <c r="B222" t="s" s="177">
        <v>376</v>
      </c>
      <c r="C222" t="s" s="177">
        <v>377</v>
      </c>
      <c r="D222" t="s" s="177">
        <v>630</v>
      </c>
      <c r="E222" t="s" s="177">
        <v>631</v>
      </c>
      <c r="F222" s="177">
        <f>IF('M251'!L32-SUM('M252'!L32)&gt;=-0.5,"OK","WARNING")</f>
      </c>
    </row>
    <row r="223">
      <c r="A223" t="s" s="177">
        <v>375</v>
      </c>
      <c r="B223" t="s" s="177">
        <v>376</v>
      </c>
      <c r="C223" t="s" s="177">
        <v>377</v>
      </c>
      <c r="D223" t="s" s="177">
        <v>632</v>
      </c>
      <c r="E223" t="s" s="177">
        <v>633</v>
      </c>
      <c r="F223" s="177">
        <f>IF('M251'!M32-SUM('M252'!M32)&gt;=-0.5,"OK","WARNING")</f>
      </c>
    </row>
    <row r="224">
      <c r="A224" t="s" s="177">
        <v>375</v>
      </c>
      <c r="B224" t="s" s="177">
        <v>376</v>
      </c>
      <c r="C224" t="s" s="177">
        <v>377</v>
      </c>
      <c r="D224" t="s" s="177">
        <v>634</v>
      </c>
      <c r="E224" t="s" s="177">
        <v>635</v>
      </c>
      <c r="F224" s="177">
        <f>IF('M251'!N32-SUM('M252'!N32)&gt;=-0.5,"OK","WARNING")</f>
      </c>
    </row>
    <row r="225">
      <c r="A225" t="s" s="177">
        <v>375</v>
      </c>
      <c r="B225" t="s" s="177">
        <v>376</v>
      </c>
      <c r="C225" t="s" s="177">
        <v>377</v>
      </c>
      <c r="D225" t="s" s="177">
        <v>636</v>
      </c>
      <c r="E225" t="s" s="177">
        <v>637</v>
      </c>
      <c r="F225" s="177">
        <f>IF('M251'!O32-SUM('M252'!O32)&gt;=-0.5,"OK","WARNING")</f>
      </c>
    </row>
    <row r="226">
      <c r="A226" t="s" s="177">
        <v>375</v>
      </c>
      <c r="B226" t="s" s="177">
        <v>376</v>
      </c>
      <c r="C226" t="s" s="177">
        <v>377</v>
      </c>
      <c r="D226" t="s" s="177">
        <v>638</v>
      </c>
      <c r="E226" t="s" s="177">
        <v>639</v>
      </c>
      <c r="F226" s="177">
        <f>IF('M251'!P32-SUM('M252'!P32)&gt;=-0.5,"OK","WARNING")</f>
      </c>
    </row>
    <row r="227">
      <c r="A227" t="s" s="177">
        <v>375</v>
      </c>
      <c r="B227" t="s" s="177">
        <v>376</v>
      </c>
      <c r="C227" t="s" s="177">
        <v>377</v>
      </c>
      <c r="D227" t="s" s="177">
        <v>640</v>
      </c>
      <c r="E227" t="s" s="177">
        <v>641</v>
      </c>
      <c r="F227" s="177">
        <f>IF('M251'!Q32-SUM('M252'!Q32)&gt;=-0.5,"OK","WARNING")</f>
      </c>
    </row>
    <row r="228">
      <c r="A228" t="s" s="177">
        <v>375</v>
      </c>
      <c r="B228" t="s" s="177">
        <v>376</v>
      </c>
      <c r="C228" t="s" s="177">
        <v>377</v>
      </c>
      <c r="D228" t="s" s="177">
        <v>642</v>
      </c>
      <c r="E228" t="s" s="177">
        <v>643</v>
      </c>
      <c r="F228" s="177">
        <f>IF('M251'!S32-SUM('M252'!S32)&gt;=-0.5,"OK","WARNING")</f>
      </c>
    </row>
    <row r="229">
      <c r="A229" t="s" s="177">
        <v>375</v>
      </c>
      <c r="B229" t="s" s="177">
        <v>376</v>
      </c>
      <c r="C229" t="s" s="177">
        <v>377</v>
      </c>
      <c r="D229" t="s" s="177">
        <v>644</v>
      </c>
      <c r="E229" t="s" s="177">
        <v>645</v>
      </c>
      <c r="F229" s="177">
        <f>IF('M251'!T32-SUM('M252'!T32)&gt;=-0.5,"OK","WARNING")</f>
      </c>
    </row>
    <row r="230">
      <c r="A230" t="s" s="177">
        <v>375</v>
      </c>
      <c r="B230" t="s" s="177">
        <v>376</v>
      </c>
      <c r="C230" t="s" s="177">
        <v>377</v>
      </c>
      <c r="D230" t="s" s="177">
        <v>646</v>
      </c>
      <c r="E230" t="s" s="177">
        <v>647</v>
      </c>
      <c r="F230" s="177">
        <f>IF('M251'!U32-SUM('M252'!U32)&gt;=-0.5,"OK","WARNING")</f>
      </c>
    </row>
    <row r="231">
      <c r="A231" t="s" s="177">
        <v>375</v>
      </c>
      <c r="B231" t="s" s="177">
        <v>376</v>
      </c>
      <c r="C231" t="s" s="177">
        <v>377</v>
      </c>
      <c r="D231" t="s" s="177">
        <v>648</v>
      </c>
      <c r="E231" t="s" s="177">
        <v>649</v>
      </c>
      <c r="F231" s="177">
        <f>IF('M251'!V32-SUM('M252'!V32)&gt;=-0.5,"OK","WARNING")</f>
      </c>
    </row>
    <row r="232">
      <c r="A232" t="s" s="177">
        <v>375</v>
      </c>
      <c r="B232" t="s" s="177">
        <v>376</v>
      </c>
      <c r="C232" t="s" s="177">
        <v>377</v>
      </c>
      <c r="D232" t="s" s="177">
        <v>650</v>
      </c>
      <c r="E232" t="s" s="177">
        <v>651</v>
      </c>
      <c r="F232" s="177">
        <f>IF('M251'!W32-SUM('M252'!W32)&gt;=-0.5,"OK","WARNING")</f>
      </c>
    </row>
    <row r="233">
      <c r="A233" t="s" s="177">
        <v>375</v>
      </c>
      <c r="B233" t="s" s="177">
        <v>376</v>
      </c>
      <c r="C233" t="s" s="177">
        <v>377</v>
      </c>
      <c r="D233" t="s" s="177">
        <v>652</v>
      </c>
      <c r="E233" t="s" s="177">
        <v>653</v>
      </c>
      <c r="F233" s="177">
        <f>IF('M251'!X32-SUM('M252'!X32)&gt;=-0.5,"OK","WARNING")</f>
      </c>
    </row>
    <row r="234">
      <c r="A234" t="s" s="177">
        <v>375</v>
      </c>
      <c r="B234" t="s" s="177">
        <v>376</v>
      </c>
      <c r="C234" t="s" s="177">
        <v>377</v>
      </c>
      <c r="D234" t="s" s="177">
        <v>654</v>
      </c>
      <c r="E234" t="s" s="177">
        <v>655</v>
      </c>
      <c r="F234" s="177">
        <f>IF('M251'!Z32-SUM('M252'!Z32)&gt;=-0.5,"OK","WARNING")</f>
      </c>
    </row>
    <row r="235">
      <c r="A235" t="s" s="177">
        <v>375</v>
      </c>
      <c r="B235" t="s" s="177">
        <v>376</v>
      </c>
      <c r="C235" t="s" s="177">
        <v>377</v>
      </c>
      <c r="D235" t="s" s="177">
        <v>656</v>
      </c>
      <c r="E235" t="s" s="177">
        <v>657</v>
      </c>
      <c r="F235" s="177">
        <f>IF('M251'!AA32-SUM('M252'!AA32)&gt;=-0.5,"OK","WARNING")</f>
      </c>
    </row>
    <row r="236">
      <c r="A236" t="s" s="177">
        <v>375</v>
      </c>
      <c r="B236" t="s" s="177">
        <v>376</v>
      </c>
      <c r="C236" t="s" s="177">
        <v>377</v>
      </c>
      <c r="D236" t="s" s="177">
        <v>658</v>
      </c>
      <c r="E236" t="s" s="177">
        <v>659</v>
      </c>
      <c r="F236" s="177">
        <f>IF('M251'!AB32-SUM('M252'!AB32)&gt;=-0.5,"OK","WARNING")</f>
      </c>
    </row>
    <row r="237">
      <c r="A237" t="s" s="177">
        <v>375</v>
      </c>
      <c r="B237" t="s" s="177">
        <v>376</v>
      </c>
      <c r="C237" t="s" s="177">
        <v>377</v>
      </c>
      <c r="D237" t="s" s="177">
        <v>660</v>
      </c>
      <c r="E237" t="s" s="177">
        <v>661</v>
      </c>
      <c r="F237" s="177">
        <f>IF('M251'!K33-SUM('M252'!K33)&gt;=-0.5,"OK","WARNING")</f>
      </c>
    </row>
    <row r="238">
      <c r="A238" t="s" s="177">
        <v>375</v>
      </c>
      <c r="B238" t="s" s="177">
        <v>376</v>
      </c>
      <c r="C238" t="s" s="177">
        <v>377</v>
      </c>
      <c r="D238" t="s" s="177">
        <v>662</v>
      </c>
      <c r="E238" t="s" s="177">
        <v>663</v>
      </c>
      <c r="F238" s="177">
        <f>IF('M251'!L33-SUM('M252'!L33)&gt;=-0.5,"OK","WARNING")</f>
      </c>
    </row>
    <row r="239">
      <c r="A239" t="s" s="177">
        <v>375</v>
      </c>
      <c r="B239" t="s" s="177">
        <v>376</v>
      </c>
      <c r="C239" t="s" s="177">
        <v>377</v>
      </c>
      <c r="D239" t="s" s="177">
        <v>664</v>
      </c>
      <c r="E239" t="s" s="177">
        <v>665</v>
      </c>
      <c r="F239" s="177">
        <f>IF('M251'!M33-SUM('M252'!M33)&gt;=-0.5,"OK","WARNING")</f>
      </c>
    </row>
    <row r="240">
      <c r="A240" t="s" s="177">
        <v>375</v>
      </c>
      <c r="B240" t="s" s="177">
        <v>376</v>
      </c>
      <c r="C240" t="s" s="177">
        <v>377</v>
      </c>
      <c r="D240" t="s" s="177">
        <v>666</v>
      </c>
      <c r="E240" t="s" s="177">
        <v>667</v>
      </c>
      <c r="F240" s="177">
        <f>IF('M251'!N33-SUM('M252'!N33)&gt;=-0.5,"OK","WARNING")</f>
      </c>
    </row>
    <row r="241">
      <c r="A241" t="s" s="177">
        <v>375</v>
      </c>
      <c r="B241" t="s" s="177">
        <v>376</v>
      </c>
      <c r="C241" t="s" s="177">
        <v>377</v>
      </c>
      <c r="D241" t="s" s="177">
        <v>668</v>
      </c>
      <c r="E241" t="s" s="177">
        <v>669</v>
      </c>
      <c r="F241" s="177">
        <f>IF('M251'!O33-SUM('M252'!O33)&gt;=-0.5,"OK","WARNING")</f>
      </c>
    </row>
    <row r="242">
      <c r="A242" t="s" s="177">
        <v>375</v>
      </c>
      <c r="B242" t="s" s="177">
        <v>376</v>
      </c>
      <c r="C242" t="s" s="177">
        <v>377</v>
      </c>
      <c r="D242" t="s" s="177">
        <v>670</v>
      </c>
      <c r="E242" t="s" s="177">
        <v>671</v>
      </c>
      <c r="F242" s="177">
        <f>IF('M251'!P33-SUM('M252'!P33)&gt;=-0.5,"OK","WARNING")</f>
      </c>
    </row>
    <row r="243">
      <c r="A243" t="s" s="177">
        <v>375</v>
      </c>
      <c r="B243" t="s" s="177">
        <v>376</v>
      </c>
      <c r="C243" t="s" s="177">
        <v>377</v>
      </c>
      <c r="D243" t="s" s="177">
        <v>672</v>
      </c>
      <c r="E243" t="s" s="177">
        <v>673</v>
      </c>
      <c r="F243" s="177">
        <f>IF('M251'!Q33-SUM('M252'!Q33)&gt;=-0.5,"OK","WARNING")</f>
      </c>
    </row>
    <row r="244">
      <c r="A244" t="s" s="177">
        <v>375</v>
      </c>
      <c r="B244" t="s" s="177">
        <v>376</v>
      </c>
      <c r="C244" t="s" s="177">
        <v>377</v>
      </c>
      <c r="D244" t="s" s="177">
        <v>674</v>
      </c>
      <c r="E244" t="s" s="177">
        <v>675</v>
      </c>
      <c r="F244" s="177">
        <f>IF('M251'!S33-SUM('M252'!S33)&gt;=-0.5,"OK","WARNING")</f>
      </c>
    </row>
    <row r="245">
      <c r="A245" t="s" s="177">
        <v>375</v>
      </c>
      <c r="B245" t="s" s="177">
        <v>376</v>
      </c>
      <c r="C245" t="s" s="177">
        <v>377</v>
      </c>
      <c r="D245" t="s" s="177">
        <v>676</v>
      </c>
      <c r="E245" t="s" s="177">
        <v>677</v>
      </c>
      <c r="F245" s="177">
        <f>IF('M251'!T33-SUM('M252'!T33)&gt;=-0.5,"OK","WARNING")</f>
      </c>
    </row>
    <row r="246">
      <c r="A246" t="s" s="177">
        <v>375</v>
      </c>
      <c r="B246" t="s" s="177">
        <v>376</v>
      </c>
      <c r="C246" t="s" s="177">
        <v>377</v>
      </c>
      <c r="D246" t="s" s="177">
        <v>678</v>
      </c>
      <c r="E246" t="s" s="177">
        <v>679</v>
      </c>
      <c r="F246" s="177">
        <f>IF('M251'!U33-SUM('M252'!U33)&gt;=-0.5,"OK","WARNING")</f>
      </c>
    </row>
    <row r="247">
      <c r="A247" t="s" s="177">
        <v>375</v>
      </c>
      <c r="B247" t="s" s="177">
        <v>376</v>
      </c>
      <c r="C247" t="s" s="177">
        <v>377</v>
      </c>
      <c r="D247" t="s" s="177">
        <v>680</v>
      </c>
      <c r="E247" t="s" s="177">
        <v>681</v>
      </c>
      <c r="F247" s="177">
        <f>IF('M251'!V33-SUM('M252'!V33)&gt;=-0.5,"OK","WARNING")</f>
      </c>
    </row>
    <row r="248">
      <c r="A248" t="s" s="177">
        <v>375</v>
      </c>
      <c r="B248" t="s" s="177">
        <v>376</v>
      </c>
      <c r="C248" t="s" s="177">
        <v>377</v>
      </c>
      <c r="D248" t="s" s="177">
        <v>682</v>
      </c>
      <c r="E248" t="s" s="177">
        <v>683</v>
      </c>
      <c r="F248" s="177">
        <f>IF('M251'!W33-SUM('M252'!W33)&gt;=-0.5,"OK","WARNING")</f>
      </c>
    </row>
    <row r="249">
      <c r="A249" t="s" s="177">
        <v>375</v>
      </c>
      <c r="B249" t="s" s="177">
        <v>376</v>
      </c>
      <c r="C249" t="s" s="177">
        <v>377</v>
      </c>
      <c r="D249" t="s" s="177">
        <v>684</v>
      </c>
      <c r="E249" t="s" s="177">
        <v>685</v>
      </c>
      <c r="F249" s="177">
        <f>IF('M251'!X33-SUM('M252'!X33)&gt;=-0.5,"OK","WARNING")</f>
      </c>
    </row>
    <row r="250">
      <c r="A250" t="s" s="177">
        <v>375</v>
      </c>
      <c r="B250" t="s" s="177">
        <v>376</v>
      </c>
      <c r="C250" t="s" s="177">
        <v>377</v>
      </c>
      <c r="D250" t="s" s="177">
        <v>686</v>
      </c>
      <c r="E250" t="s" s="177">
        <v>687</v>
      </c>
      <c r="F250" s="177">
        <f>IF('M251'!Z33-SUM('M252'!Z33)&gt;=-0.5,"OK","WARNING")</f>
      </c>
    </row>
    <row r="251">
      <c r="A251" t="s" s="177">
        <v>375</v>
      </c>
      <c r="B251" t="s" s="177">
        <v>376</v>
      </c>
      <c r="C251" t="s" s="177">
        <v>377</v>
      </c>
      <c r="D251" t="s" s="177">
        <v>688</v>
      </c>
      <c r="E251" t="s" s="177">
        <v>689</v>
      </c>
      <c r="F251" s="177">
        <f>IF('M251'!AA33-SUM('M252'!AA33)&gt;=-0.5,"OK","WARNING")</f>
      </c>
    </row>
    <row r="252">
      <c r="A252" t="s" s="177">
        <v>375</v>
      </c>
      <c r="B252" t="s" s="177">
        <v>376</v>
      </c>
      <c r="C252" t="s" s="177">
        <v>377</v>
      </c>
      <c r="D252" t="s" s="177">
        <v>690</v>
      </c>
      <c r="E252" t="s" s="177">
        <v>691</v>
      </c>
      <c r="F252" s="177">
        <f>IF('M251'!AB33-SUM('M252'!AB33)&gt;=-0.5,"OK","WARNING")</f>
      </c>
    </row>
    <row r="253">
      <c r="A253" t="s" s="177">
        <v>375</v>
      </c>
      <c r="B253" t="s" s="177">
        <v>376</v>
      </c>
      <c r="C253" t="s" s="177">
        <v>377</v>
      </c>
      <c r="D253" t="s" s="177">
        <v>692</v>
      </c>
      <c r="E253" t="s" s="177">
        <v>693</v>
      </c>
      <c r="F253" s="177">
        <f>IF('M251'!K34-SUM('M252'!K34)&gt;=-0.5,"OK","WARNING")</f>
      </c>
    </row>
    <row r="254">
      <c r="A254" t="s" s="177">
        <v>375</v>
      </c>
      <c r="B254" t="s" s="177">
        <v>376</v>
      </c>
      <c r="C254" t="s" s="177">
        <v>377</v>
      </c>
      <c r="D254" t="s" s="177">
        <v>694</v>
      </c>
      <c r="E254" t="s" s="177">
        <v>695</v>
      </c>
      <c r="F254" s="177">
        <f>IF('M251'!L34-SUM('M252'!L34)&gt;=-0.5,"OK","WARNING")</f>
      </c>
    </row>
    <row r="255">
      <c r="A255" t="s" s="177">
        <v>375</v>
      </c>
      <c r="B255" t="s" s="177">
        <v>376</v>
      </c>
      <c r="C255" t="s" s="177">
        <v>377</v>
      </c>
      <c r="D255" t="s" s="177">
        <v>696</v>
      </c>
      <c r="E255" t="s" s="177">
        <v>697</v>
      </c>
      <c r="F255" s="177">
        <f>IF('M251'!M34-SUM('M252'!M34)&gt;=-0.5,"OK","WARNING")</f>
      </c>
    </row>
    <row r="256">
      <c r="A256" t="s" s="177">
        <v>375</v>
      </c>
      <c r="B256" t="s" s="177">
        <v>376</v>
      </c>
      <c r="C256" t="s" s="177">
        <v>377</v>
      </c>
      <c r="D256" t="s" s="177">
        <v>698</v>
      </c>
      <c r="E256" t="s" s="177">
        <v>699</v>
      </c>
      <c r="F256" s="177">
        <f>IF('M251'!N34-SUM('M252'!N34)&gt;=-0.5,"OK","WARNING")</f>
      </c>
    </row>
    <row r="257">
      <c r="A257" t="s" s="177">
        <v>375</v>
      </c>
      <c r="B257" t="s" s="177">
        <v>376</v>
      </c>
      <c r="C257" t="s" s="177">
        <v>377</v>
      </c>
      <c r="D257" t="s" s="177">
        <v>700</v>
      </c>
      <c r="E257" t="s" s="177">
        <v>701</v>
      </c>
      <c r="F257" s="177">
        <f>IF('M251'!O34-SUM('M252'!O34)&gt;=-0.5,"OK","WARNING")</f>
      </c>
    </row>
    <row r="258">
      <c r="A258" t="s" s="177">
        <v>375</v>
      </c>
      <c r="B258" t="s" s="177">
        <v>376</v>
      </c>
      <c r="C258" t="s" s="177">
        <v>377</v>
      </c>
      <c r="D258" t="s" s="177">
        <v>702</v>
      </c>
      <c r="E258" t="s" s="177">
        <v>703</v>
      </c>
      <c r="F258" s="177">
        <f>IF('M251'!P34-SUM('M252'!P34)&gt;=-0.5,"OK","WARNING")</f>
      </c>
    </row>
    <row r="259">
      <c r="A259" t="s" s="177">
        <v>375</v>
      </c>
      <c r="B259" t="s" s="177">
        <v>376</v>
      </c>
      <c r="C259" t="s" s="177">
        <v>377</v>
      </c>
      <c r="D259" t="s" s="177">
        <v>704</v>
      </c>
      <c r="E259" t="s" s="177">
        <v>705</v>
      </c>
      <c r="F259" s="177">
        <f>IF('M251'!Q34-SUM('M252'!Q34)&gt;=-0.5,"OK","WARNING")</f>
      </c>
    </row>
    <row r="260">
      <c r="A260" t="s" s="177">
        <v>375</v>
      </c>
      <c r="B260" t="s" s="177">
        <v>376</v>
      </c>
      <c r="C260" t="s" s="177">
        <v>377</v>
      </c>
      <c r="D260" t="s" s="177">
        <v>706</v>
      </c>
      <c r="E260" t="s" s="177">
        <v>707</v>
      </c>
      <c r="F260" s="177">
        <f>IF('M251'!S34-SUM('M252'!S34)&gt;=-0.5,"OK","WARNING")</f>
      </c>
    </row>
    <row r="261">
      <c r="A261" t="s" s="177">
        <v>375</v>
      </c>
      <c r="B261" t="s" s="177">
        <v>376</v>
      </c>
      <c r="C261" t="s" s="177">
        <v>377</v>
      </c>
      <c r="D261" t="s" s="177">
        <v>708</v>
      </c>
      <c r="E261" t="s" s="177">
        <v>709</v>
      </c>
      <c r="F261" s="177">
        <f>IF('M251'!Z34-SUM('M252'!Z34)&gt;=-0.5,"OK","WARNING")</f>
      </c>
    </row>
    <row r="262">
      <c r="A262" t="s" s="177">
        <v>375</v>
      </c>
      <c r="B262" t="s" s="177">
        <v>376</v>
      </c>
      <c r="C262" t="s" s="177">
        <v>377</v>
      </c>
      <c r="D262" t="s" s="177">
        <v>710</v>
      </c>
      <c r="E262" t="s" s="177">
        <v>711</v>
      </c>
      <c r="F262" s="177">
        <f>IF('M251'!AA34-SUM('M252'!AA34)&gt;=-0.5,"OK","WARNING")</f>
      </c>
    </row>
    <row r="263">
      <c r="A263" t="s" s="177">
        <v>375</v>
      </c>
      <c r="B263" t="s" s="177">
        <v>376</v>
      </c>
      <c r="C263" t="s" s="177">
        <v>377</v>
      </c>
      <c r="D263" t="s" s="177">
        <v>712</v>
      </c>
      <c r="E263" t="s" s="177">
        <v>713</v>
      </c>
      <c r="F263" s="177">
        <f>IF('M251'!AB34-SUM('M252'!AB34)&gt;=-0.5,"OK","WARNING")</f>
      </c>
    </row>
    <row r="264">
      <c r="A264" t="s" s="177">
        <v>375</v>
      </c>
      <c r="B264" t="s" s="177">
        <v>376</v>
      </c>
      <c r="C264" t="s" s="177">
        <v>377</v>
      </c>
      <c r="D264" t="s" s="177">
        <v>714</v>
      </c>
      <c r="E264" t="s" s="177">
        <v>715</v>
      </c>
      <c r="F264" s="177">
        <f>IF('M251'!L35-SUM('M252'!L35)&gt;=-0.5,"OK","WARNING")</f>
      </c>
    </row>
    <row r="265">
      <c r="A265" t="s" s="177">
        <v>375</v>
      </c>
      <c r="B265" t="s" s="177">
        <v>376</v>
      </c>
      <c r="C265" t="s" s="177">
        <v>377</v>
      </c>
      <c r="D265" t="s" s="177">
        <v>716</v>
      </c>
      <c r="E265" t="s" s="177">
        <v>717</v>
      </c>
      <c r="F265" s="177">
        <f>IF('M251'!O35-SUM('M252'!O35)&gt;=-0.5,"OK","WARNING")</f>
      </c>
    </row>
    <row r="266">
      <c r="A266" t="s" s="177">
        <v>375</v>
      </c>
      <c r="B266" t="s" s="177">
        <v>376</v>
      </c>
      <c r="C266" t="s" s="177">
        <v>377</v>
      </c>
      <c r="D266" t="s" s="177">
        <v>718</v>
      </c>
      <c r="E266" t="s" s="177">
        <v>719</v>
      </c>
      <c r="F266" s="177">
        <f>IF('M251'!P35-SUM('M252'!P35)&gt;=-0.5,"OK","WARNING")</f>
      </c>
    </row>
    <row r="267">
      <c r="A267" t="s" s="177">
        <v>375</v>
      </c>
      <c r="B267" t="s" s="177">
        <v>376</v>
      </c>
      <c r="C267" t="s" s="177">
        <v>377</v>
      </c>
      <c r="D267" t="s" s="177">
        <v>720</v>
      </c>
      <c r="E267" t="s" s="177">
        <v>721</v>
      </c>
      <c r="F267" s="177">
        <f>IF('M251'!AB35-SUM('M252'!AB35)&gt;=-0.5,"OK","WARNING")</f>
      </c>
    </row>
    <row r="268">
      <c r="A268" t="s" s="177">
        <v>375</v>
      </c>
      <c r="B268" t="s" s="177">
        <v>376</v>
      </c>
      <c r="C268" t="s" s="177">
        <v>377</v>
      </c>
      <c r="D268" t="s" s="177">
        <v>722</v>
      </c>
      <c r="E268" t="s" s="177">
        <v>723</v>
      </c>
      <c r="F268" s="177">
        <f>IF('M251'!AA36-SUM('M252'!AA36)&gt;=-0.5,"OK","WARNING")</f>
      </c>
    </row>
    <row r="269">
      <c r="A269" t="s" s="177">
        <v>375</v>
      </c>
      <c r="B269" t="s" s="177">
        <v>376</v>
      </c>
      <c r="C269" t="s" s="177">
        <v>377</v>
      </c>
      <c r="D269" t="s" s="177">
        <v>724</v>
      </c>
      <c r="E269" t="s" s="177">
        <v>725</v>
      </c>
      <c r="F269" s="177">
        <f>IF('M251'!AB36-SUM('M252'!AB36)&gt;=-0.5,"OK","WARNING")</f>
      </c>
    </row>
    <row r="270">
      <c r="A270" t="s" s="177">
        <v>375</v>
      </c>
      <c r="B270" t="s" s="177">
        <v>376</v>
      </c>
      <c r="C270" t="s" s="177">
        <v>377</v>
      </c>
      <c r="D270" t="s" s="177">
        <v>726</v>
      </c>
      <c r="E270" t="s" s="177">
        <v>727</v>
      </c>
      <c r="F270" s="177">
        <f>IF('M251'!K37-SUM('M252'!K37)&gt;=-0.5,"OK","WARNING")</f>
      </c>
    </row>
    <row r="271">
      <c r="A271" t="s" s="177">
        <v>375</v>
      </c>
      <c r="B271" t="s" s="177">
        <v>376</v>
      </c>
      <c r="C271" t="s" s="177">
        <v>377</v>
      </c>
      <c r="D271" t="s" s="177">
        <v>728</v>
      </c>
      <c r="E271" t="s" s="177">
        <v>729</v>
      </c>
      <c r="F271" s="177">
        <f>IF('M251'!L37-SUM('M252'!L37)&gt;=-0.5,"OK","WARNING")</f>
      </c>
    </row>
    <row r="272">
      <c r="A272" t="s" s="177">
        <v>375</v>
      </c>
      <c r="B272" t="s" s="177">
        <v>376</v>
      </c>
      <c r="C272" t="s" s="177">
        <v>377</v>
      </c>
      <c r="D272" t="s" s="177">
        <v>730</v>
      </c>
      <c r="E272" t="s" s="177">
        <v>731</v>
      </c>
      <c r="F272" s="177">
        <f>IF('M251'!M37-SUM('M252'!M37)&gt;=-0.5,"OK","WARNING")</f>
      </c>
    </row>
    <row r="273">
      <c r="A273" t="s" s="177">
        <v>375</v>
      </c>
      <c r="B273" t="s" s="177">
        <v>376</v>
      </c>
      <c r="C273" t="s" s="177">
        <v>377</v>
      </c>
      <c r="D273" t="s" s="177">
        <v>732</v>
      </c>
      <c r="E273" t="s" s="177">
        <v>733</v>
      </c>
      <c r="F273" s="177">
        <f>IF('M251'!N37-SUM('M252'!N37)&gt;=-0.5,"OK","WARNING")</f>
      </c>
    </row>
    <row r="274">
      <c r="A274" t="s" s="177">
        <v>375</v>
      </c>
      <c r="B274" t="s" s="177">
        <v>376</v>
      </c>
      <c r="C274" t="s" s="177">
        <v>377</v>
      </c>
      <c r="D274" t="s" s="177">
        <v>734</v>
      </c>
      <c r="E274" t="s" s="177">
        <v>735</v>
      </c>
      <c r="F274" s="177">
        <f>IF('M251'!O37-SUM('M252'!O37)&gt;=-0.5,"OK","WARNING")</f>
      </c>
    </row>
    <row r="275">
      <c r="A275" t="s" s="177">
        <v>375</v>
      </c>
      <c r="B275" t="s" s="177">
        <v>376</v>
      </c>
      <c r="C275" t="s" s="177">
        <v>377</v>
      </c>
      <c r="D275" t="s" s="177">
        <v>736</v>
      </c>
      <c r="E275" t="s" s="177">
        <v>737</v>
      </c>
      <c r="F275" s="177">
        <f>IF('M251'!P37-SUM('M252'!P37)&gt;=-0.5,"OK","WARNING")</f>
      </c>
    </row>
    <row r="276">
      <c r="A276" t="s" s="177">
        <v>375</v>
      </c>
      <c r="B276" t="s" s="177">
        <v>376</v>
      </c>
      <c r="C276" t="s" s="177">
        <v>377</v>
      </c>
      <c r="D276" t="s" s="177">
        <v>738</v>
      </c>
      <c r="E276" t="s" s="177">
        <v>739</v>
      </c>
      <c r="F276" s="177">
        <f>IF('M251'!Q37-SUM('M252'!Q37)&gt;=-0.5,"OK","WARNING")</f>
      </c>
    </row>
    <row r="277">
      <c r="A277" t="s" s="177">
        <v>375</v>
      </c>
      <c r="B277" t="s" s="177">
        <v>376</v>
      </c>
      <c r="C277" t="s" s="177">
        <v>377</v>
      </c>
      <c r="D277" t="s" s="177">
        <v>740</v>
      </c>
      <c r="E277" t="s" s="177">
        <v>741</v>
      </c>
      <c r="F277" s="177">
        <f>IF('M251'!R37-SUM('M252'!R37)&gt;=-0.5,"OK","WARNING")</f>
      </c>
    </row>
    <row r="278">
      <c r="A278" t="s" s="177">
        <v>375</v>
      </c>
      <c r="B278" t="s" s="177">
        <v>376</v>
      </c>
      <c r="C278" t="s" s="177">
        <v>377</v>
      </c>
      <c r="D278" t="s" s="177">
        <v>742</v>
      </c>
      <c r="E278" t="s" s="177">
        <v>743</v>
      </c>
      <c r="F278" s="177">
        <f>IF('M251'!S37-SUM('M252'!S37)&gt;=-0.5,"OK","WARNING")</f>
      </c>
    </row>
    <row r="279">
      <c r="A279" t="s" s="177">
        <v>375</v>
      </c>
      <c r="B279" t="s" s="177">
        <v>376</v>
      </c>
      <c r="C279" t="s" s="177">
        <v>377</v>
      </c>
      <c r="D279" t="s" s="177">
        <v>744</v>
      </c>
      <c r="E279" t="s" s="177">
        <v>745</v>
      </c>
      <c r="F279" s="177">
        <f>IF('M251'!T37-SUM('M252'!T37)&gt;=-0.5,"OK","WARNING")</f>
      </c>
    </row>
    <row r="280">
      <c r="A280" t="s" s="177">
        <v>375</v>
      </c>
      <c r="B280" t="s" s="177">
        <v>376</v>
      </c>
      <c r="C280" t="s" s="177">
        <v>377</v>
      </c>
      <c r="D280" t="s" s="177">
        <v>746</v>
      </c>
      <c r="E280" t="s" s="177">
        <v>747</v>
      </c>
      <c r="F280" s="177">
        <f>IF('M251'!U37-SUM('M252'!U37)&gt;=-0.5,"OK","WARNING")</f>
      </c>
    </row>
    <row r="281">
      <c r="A281" t="s" s="177">
        <v>375</v>
      </c>
      <c r="B281" t="s" s="177">
        <v>376</v>
      </c>
      <c r="C281" t="s" s="177">
        <v>377</v>
      </c>
      <c r="D281" t="s" s="177">
        <v>748</v>
      </c>
      <c r="E281" t="s" s="177">
        <v>749</v>
      </c>
      <c r="F281" s="177">
        <f>IF('M251'!V37-SUM('M252'!V37)&gt;=-0.5,"OK","WARNING")</f>
      </c>
    </row>
    <row r="282">
      <c r="A282" t="s" s="177">
        <v>375</v>
      </c>
      <c r="B282" t="s" s="177">
        <v>376</v>
      </c>
      <c r="C282" t="s" s="177">
        <v>377</v>
      </c>
      <c r="D282" t="s" s="177">
        <v>750</v>
      </c>
      <c r="E282" t="s" s="177">
        <v>751</v>
      </c>
      <c r="F282" s="177">
        <f>IF('M251'!W37-SUM('M252'!W37)&gt;=-0.5,"OK","WARNING")</f>
      </c>
    </row>
    <row r="283">
      <c r="A283" t="s" s="177">
        <v>375</v>
      </c>
      <c r="B283" t="s" s="177">
        <v>376</v>
      </c>
      <c r="C283" t="s" s="177">
        <v>377</v>
      </c>
      <c r="D283" t="s" s="177">
        <v>752</v>
      </c>
      <c r="E283" t="s" s="177">
        <v>753</v>
      </c>
      <c r="F283" s="177">
        <f>IF('M251'!X37-SUM('M252'!X37)&gt;=-0.5,"OK","WARNING")</f>
      </c>
    </row>
    <row r="284">
      <c r="A284" t="s" s="177">
        <v>375</v>
      </c>
      <c r="B284" t="s" s="177">
        <v>376</v>
      </c>
      <c r="C284" t="s" s="177">
        <v>377</v>
      </c>
      <c r="D284" t="s" s="177">
        <v>754</v>
      </c>
      <c r="E284" t="s" s="177">
        <v>755</v>
      </c>
      <c r="F284" s="177">
        <f>IF('M251'!Y37-SUM('M252'!Y37)&gt;=-0.5,"OK","WARNING")</f>
      </c>
    </row>
    <row r="285">
      <c r="A285" t="s" s="177">
        <v>375</v>
      </c>
      <c r="B285" t="s" s="177">
        <v>376</v>
      </c>
      <c r="C285" t="s" s="177">
        <v>377</v>
      </c>
      <c r="D285" t="s" s="177">
        <v>756</v>
      </c>
      <c r="E285" t="s" s="177">
        <v>757</v>
      </c>
      <c r="F285" s="177">
        <f>IF('M251'!Z37-SUM('M252'!Z37)&gt;=-0.5,"OK","WARNING")</f>
      </c>
    </row>
    <row r="286">
      <c r="A286" t="s" s="177">
        <v>375</v>
      </c>
      <c r="B286" t="s" s="177">
        <v>376</v>
      </c>
      <c r="C286" t="s" s="177">
        <v>377</v>
      </c>
      <c r="D286" t="s" s="177">
        <v>758</v>
      </c>
      <c r="E286" t="s" s="177">
        <v>759</v>
      </c>
      <c r="F286" s="177">
        <f>IF('M251'!AA37-SUM('M252'!AA37)&gt;=-0.5,"OK","WARNING")</f>
      </c>
    </row>
    <row r="287">
      <c r="A287" t="s" s="177">
        <v>375</v>
      </c>
      <c r="B287" t="s" s="177">
        <v>376</v>
      </c>
      <c r="C287" t="s" s="177">
        <v>377</v>
      </c>
      <c r="D287" t="s" s="177">
        <v>760</v>
      </c>
      <c r="E287" t="s" s="177">
        <v>761</v>
      </c>
      <c r="F287" s="177">
        <f>IF('M251'!AB37-SUM('M252'!AB37)&gt;=-0.5,"OK","WARNING")</f>
      </c>
    </row>
    <row r="288">
      <c r="A288" t="s" s="177">
        <v>375</v>
      </c>
      <c r="B288" t="s" s="177">
        <v>376</v>
      </c>
      <c r="C288" t="s" s="177">
        <v>377</v>
      </c>
      <c r="D288" t="s" s="177">
        <v>762</v>
      </c>
      <c r="E288" t="s" s="177">
        <v>763</v>
      </c>
      <c r="F288" s="177">
        <f>IF('M251'!K38-SUM('M252'!K38)&gt;=-0.5,"OK","WARNING")</f>
      </c>
    </row>
    <row r="289">
      <c r="A289" t="s" s="177">
        <v>375</v>
      </c>
      <c r="B289" t="s" s="177">
        <v>376</v>
      </c>
      <c r="C289" t="s" s="177">
        <v>377</v>
      </c>
      <c r="D289" t="s" s="177">
        <v>764</v>
      </c>
      <c r="E289" t="s" s="177">
        <v>765</v>
      </c>
      <c r="F289" s="177">
        <f>IF('M251'!L38-SUM('M252'!L38)&gt;=-0.5,"OK","WARNING")</f>
      </c>
    </row>
    <row r="290">
      <c r="A290" t="s" s="177">
        <v>375</v>
      </c>
      <c r="B290" t="s" s="177">
        <v>376</v>
      </c>
      <c r="C290" t="s" s="177">
        <v>377</v>
      </c>
      <c r="D290" t="s" s="177">
        <v>766</v>
      </c>
      <c r="E290" t="s" s="177">
        <v>767</v>
      </c>
      <c r="F290" s="177">
        <f>IF('M251'!M38-SUM('M252'!M38)&gt;=-0.5,"OK","WARNING")</f>
      </c>
    </row>
    <row r="291">
      <c r="A291" t="s" s="177">
        <v>375</v>
      </c>
      <c r="B291" t="s" s="177">
        <v>376</v>
      </c>
      <c r="C291" t="s" s="177">
        <v>377</v>
      </c>
      <c r="D291" t="s" s="177">
        <v>768</v>
      </c>
      <c r="E291" t="s" s="177">
        <v>769</v>
      </c>
      <c r="F291" s="177">
        <f>IF('M251'!N38-SUM('M252'!N38)&gt;=-0.5,"OK","WARNING")</f>
      </c>
    </row>
    <row r="292">
      <c r="A292" t="s" s="177">
        <v>375</v>
      </c>
      <c r="B292" t="s" s="177">
        <v>376</v>
      </c>
      <c r="C292" t="s" s="177">
        <v>377</v>
      </c>
      <c r="D292" t="s" s="177">
        <v>770</v>
      </c>
      <c r="E292" t="s" s="177">
        <v>771</v>
      </c>
      <c r="F292" s="177">
        <f>IF('M251'!O38-SUM('M252'!O38)&gt;=-0.5,"OK","WARNING")</f>
      </c>
    </row>
    <row r="293">
      <c r="A293" t="s" s="177">
        <v>375</v>
      </c>
      <c r="B293" t="s" s="177">
        <v>376</v>
      </c>
      <c r="C293" t="s" s="177">
        <v>377</v>
      </c>
      <c r="D293" t="s" s="177">
        <v>772</v>
      </c>
      <c r="E293" t="s" s="177">
        <v>773</v>
      </c>
      <c r="F293" s="177">
        <f>IF('M251'!P38-SUM('M252'!P38)&gt;=-0.5,"OK","WARNING")</f>
      </c>
    </row>
    <row r="294">
      <c r="A294" t="s" s="177">
        <v>375</v>
      </c>
      <c r="B294" t="s" s="177">
        <v>376</v>
      </c>
      <c r="C294" t="s" s="177">
        <v>377</v>
      </c>
      <c r="D294" t="s" s="177">
        <v>774</v>
      </c>
      <c r="E294" t="s" s="177">
        <v>775</v>
      </c>
      <c r="F294" s="177">
        <f>IF('M251'!Q38-SUM('M252'!Q38)&gt;=-0.5,"OK","WARNING")</f>
      </c>
    </row>
    <row r="295">
      <c r="A295" t="s" s="177">
        <v>375</v>
      </c>
      <c r="B295" t="s" s="177">
        <v>376</v>
      </c>
      <c r="C295" t="s" s="177">
        <v>377</v>
      </c>
      <c r="D295" t="s" s="177">
        <v>776</v>
      </c>
      <c r="E295" t="s" s="177">
        <v>777</v>
      </c>
      <c r="F295" s="177">
        <f>IF('M251'!R38-SUM('M252'!R38)&gt;=-0.5,"OK","WARNING")</f>
      </c>
    </row>
    <row r="296">
      <c r="A296" t="s" s="177">
        <v>375</v>
      </c>
      <c r="B296" t="s" s="177">
        <v>376</v>
      </c>
      <c r="C296" t="s" s="177">
        <v>377</v>
      </c>
      <c r="D296" t="s" s="177">
        <v>778</v>
      </c>
      <c r="E296" t="s" s="177">
        <v>779</v>
      </c>
      <c r="F296" s="177">
        <f>IF('M251'!S38-SUM('M252'!S38)&gt;=-0.5,"OK","WARNING")</f>
      </c>
    </row>
    <row r="297">
      <c r="A297" t="s" s="177">
        <v>375</v>
      </c>
      <c r="B297" t="s" s="177">
        <v>376</v>
      </c>
      <c r="C297" t="s" s="177">
        <v>377</v>
      </c>
      <c r="D297" t="s" s="177">
        <v>780</v>
      </c>
      <c r="E297" t="s" s="177">
        <v>781</v>
      </c>
      <c r="F297" s="177">
        <f>IF('M251'!T38-SUM('M252'!T38)&gt;=-0.5,"OK","WARNING")</f>
      </c>
    </row>
    <row r="298">
      <c r="A298" t="s" s="177">
        <v>375</v>
      </c>
      <c r="B298" t="s" s="177">
        <v>376</v>
      </c>
      <c r="C298" t="s" s="177">
        <v>377</v>
      </c>
      <c r="D298" t="s" s="177">
        <v>782</v>
      </c>
      <c r="E298" t="s" s="177">
        <v>783</v>
      </c>
      <c r="F298" s="177">
        <f>IF('M251'!U38-SUM('M252'!U38)&gt;=-0.5,"OK","WARNING")</f>
      </c>
    </row>
    <row r="299">
      <c r="A299" t="s" s="177">
        <v>375</v>
      </c>
      <c r="B299" t="s" s="177">
        <v>376</v>
      </c>
      <c r="C299" t="s" s="177">
        <v>377</v>
      </c>
      <c r="D299" t="s" s="177">
        <v>784</v>
      </c>
      <c r="E299" t="s" s="177">
        <v>785</v>
      </c>
      <c r="F299" s="177">
        <f>IF('M251'!V38-SUM('M252'!V38)&gt;=-0.5,"OK","WARNING")</f>
      </c>
    </row>
    <row r="300">
      <c r="A300" t="s" s="177">
        <v>375</v>
      </c>
      <c r="B300" t="s" s="177">
        <v>376</v>
      </c>
      <c r="C300" t="s" s="177">
        <v>377</v>
      </c>
      <c r="D300" t="s" s="177">
        <v>786</v>
      </c>
      <c r="E300" t="s" s="177">
        <v>787</v>
      </c>
      <c r="F300" s="177">
        <f>IF('M251'!W38-SUM('M252'!W38)&gt;=-0.5,"OK","WARNING")</f>
      </c>
    </row>
    <row r="301">
      <c r="A301" t="s" s="177">
        <v>375</v>
      </c>
      <c r="B301" t="s" s="177">
        <v>376</v>
      </c>
      <c r="C301" t="s" s="177">
        <v>377</v>
      </c>
      <c r="D301" t="s" s="177">
        <v>788</v>
      </c>
      <c r="E301" t="s" s="177">
        <v>789</v>
      </c>
      <c r="F301" s="177">
        <f>IF('M251'!X38-SUM('M252'!X38)&gt;=-0.5,"OK","WARNING")</f>
      </c>
    </row>
    <row r="302">
      <c r="A302" t="s" s="177">
        <v>375</v>
      </c>
      <c r="B302" t="s" s="177">
        <v>376</v>
      </c>
      <c r="C302" t="s" s="177">
        <v>377</v>
      </c>
      <c r="D302" t="s" s="177">
        <v>790</v>
      </c>
      <c r="E302" t="s" s="177">
        <v>791</v>
      </c>
      <c r="F302" s="177">
        <f>IF('M251'!Y38-SUM('M252'!Y38)&gt;=-0.5,"OK","WARNING")</f>
      </c>
    </row>
    <row r="303">
      <c r="A303" t="s" s="177">
        <v>375</v>
      </c>
      <c r="B303" t="s" s="177">
        <v>376</v>
      </c>
      <c r="C303" t="s" s="177">
        <v>377</v>
      </c>
      <c r="D303" t="s" s="177">
        <v>792</v>
      </c>
      <c r="E303" t="s" s="177">
        <v>793</v>
      </c>
      <c r="F303" s="177">
        <f>IF('M251'!Z38-SUM('M252'!Z38)&gt;=-0.5,"OK","WARNING")</f>
      </c>
    </row>
    <row r="304">
      <c r="A304" t="s" s="177">
        <v>375</v>
      </c>
      <c r="B304" t="s" s="177">
        <v>376</v>
      </c>
      <c r="C304" t="s" s="177">
        <v>377</v>
      </c>
      <c r="D304" t="s" s="177">
        <v>794</v>
      </c>
      <c r="E304" t="s" s="177">
        <v>795</v>
      </c>
      <c r="F304" s="177">
        <f>IF('M251'!AA38-SUM('M252'!AA38)&gt;=-0.5,"OK","WARNING")</f>
      </c>
    </row>
    <row r="305">
      <c r="A305" t="s" s="177">
        <v>375</v>
      </c>
      <c r="B305" t="s" s="177">
        <v>376</v>
      </c>
      <c r="C305" t="s" s="177">
        <v>377</v>
      </c>
      <c r="D305" t="s" s="177">
        <v>796</v>
      </c>
      <c r="E305" t="s" s="177">
        <v>797</v>
      </c>
      <c r="F305" s="177">
        <f>IF('M251'!AB38-SUM('M252'!AB38)&gt;=-0.5,"OK","WARNING")</f>
      </c>
    </row>
    <row r="306">
      <c r="A306" t="s" s="177">
        <v>375</v>
      </c>
      <c r="B306" t="s" s="177">
        <v>376</v>
      </c>
      <c r="C306" t="s" s="177">
        <v>377</v>
      </c>
      <c r="D306" t="s" s="177">
        <v>798</v>
      </c>
      <c r="E306" t="s" s="177">
        <v>799</v>
      </c>
      <c r="F306" s="177">
        <f>IF('M251'!K39-SUM('M252'!K39)&gt;=-0.5,"OK","WARNING")</f>
      </c>
    </row>
    <row r="307">
      <c r="A307" t="s" s="177">
        <v>375</v>
      </c>
      <c r="B307" t="s" s="177">
        <v>376</v>
      </c>
      <c r="C307" t="s" s="177">
        <v>377</v>
      </c>
      <c r="D307" t="s" s="177">
        <v>800</v>
      </c>
      <c r="E307" t="s" s="177">
        <v>801</v>
      </c>
      <c r="F307" s="177">
        <f>IF('M251'!L39-SUM('M252'!L39)&gt;=-0.5,"OK","WARNING")</f>
      </c>
    </row>
    <row r="308">
      <c r="A308" t="s" s="177">
        <v>375</v>
      </c>
      <c r="B308" t="s" s="177">
        <v>376</v>
      </c>
      <c r="C308" t="s" s="177">
        <v>377</v>
      </c>
      <c r="D308" t="s" s="177">
        <v>802</v>
      </c>
      <c r="E308" t="s" s="177">
        <v>803</v>
      </c>
      <c r="F308" s="177">
        <f>IF('M251'!M39-SUM('M252'!M39)&gt;=-0.5,"OK","WARNING")</f>
      </c>
    </row>
    <row r="309">
      <c r="A309" t="s" s="177">
        <v>375</v>
      </c>
      <c r="B309" t="s" s="177">
        <v>376</v>
      </c>
      <c r="C309" t="s" s="177">
        <v>377</v>
      </c>
      <c r="D309" t="s" s="177">
        <v>804</v>
      </c>
      <c r="E309" t="s" s="177">
        <v>805</v>
      </c>
      <c r="F309" s="177">
        <f>IF('M251'!N39-SUM('M252'!N39)&gt;=-0.5,"OK","WARNING")</f>
      </c>
    </row>
    <row r="310">
      <c r="A310" t="s" s="177">
        <v>375</v>
      </c>
      <c r="B310" t="s" s="177">
        <v>376</v>
      </c>
      <c r="C310" t="s" s="177">
        <v>377</v>
      </c>
      <c r="D310" t="s" s="177">
        <v>806</v>
      </c>
      <c r="E310" t="s" s="177">
        <v>807</v>
      </c>
      <c r="F310" s="177">
        <f>IF('M251'!O39-SUM('M252'!O39)&gt;=-0.5,"OK","WARNING")</f>
      </c>
    </row>
    <row r="311">
      <c r="A311" t="s" s="177">
        <v>375</v>
      </c>
      <c r="B311" t="s" s="177">
        <v>376</v>
      </c>
      <c r="C311" t="s" s="177">
        <v>377</v>
      </c>
      <c r="D311" t="s" s="177">
        <v>808</v>
      </c>
      <c r="E311" t="s" s="177">
        <v>809</v>
      </c>
      <c r="F311" s="177">
        <f>IF('M251'!P39-SUM('M252'!P39)&gt;=-0.5,"OK","WARNING")</f>
      </c>
    </row>
    <row r="312">
      <c r="A312" t="s" s="177">
        <v>375</v>
      </c>
      <c r="B312" t="s" s="177">
        <v>376</v>
      </c>
      <c r="C312" t="s" s="177">
        <v>377</v>
      </c>
      <c r="D312" t="s" s="177">
        <v>810</v>
      </c>
      <c r="E312" t="s" s="177">
        <v>811</v>
      </c>
      <c r="F312" s="177">
        <f>IF('M251'!Q39-SUM('M252'!Q39)&gt;=-0.5,"OK","WARNING")</f>
      </c>
    </row>
    <row r="313">
      <c r="A313" t="s" s="177">
        <v>375</v>
      </c>
      <c r="B313" t="s" s="177">
        <v>376</v>
      </c>
      <c r="C313" t="s" s="177">
        <v>377</v>
      </c>
      <c r="D313" t="s" s="177">
        <v>812</v>
      </c>
      <c r="E313" t="s" s="177">
        <v>813</v>
      </c>
      <c r="F313" s="177">
        <f>IF('M251'!S39-SUM('M252'!S39)&gt;=-0.5,"OK","WARNING")</f>
      </c>
    </row>
    <row r="314">
      <c r="A314" t="s" s="177">
        <v>375</v>
      </c>
      <c r="B314" t="s" s="177">
        <v>376</v>
      </c>
      <c r="C314" t="s" s="177">
        <v>377</v>
      </c>
      <c r="D314" t="s" s="177">
        <v>814</v>
      </c>
      <c r="E314" t="s" s="177">
        <v>815</v>
      </c>
      <c r="F314" s="177">
        <f>IF('M251'!T39-SUM('M252'!T39)&gt;=-0.5,"OK","WARNING")</f>
      </c>
    </row>
    <row r="315">
      <c r="A315" t="s" s="177">
        <v>375</v>
      </c>
      <c r="B315" t="s" s="177">
        <v>376</v>
      </c>
      <c r="C315" t="s" s="177">
        <v>377</v>
      </c>
      <c r="D315" t="s" s="177">
        <v>816</v>
      </c>
      <c r="E315" t="s" s="177">
        <v>817</v>
      </c>
      <c r="F315" s="177">
        <f>IF('M251'!U39-SUM('M252'!U39)&gt;=-0.5,"OK","WARNING")</f>
      </c>
    </row>
    <row r="316">
      <c r="A316" t="s" s="177">
        <v>375</v>
      </c>
      <c r="B316" t="s" s="177">
        <v>376</v>
      </c>
      <c r="C316" t="s" s="177">
        <v>377</v>
      </c>
      <c r="D316" t="s" s="177">
        <v>818</v>
      </c>
      <c r="E316" t="s" s="177">
        <v>819</v>
      </c>
      <c r="F316" s="177">
        <f>IF('M251'!V39-SUM('M252'!V39)&gt;=-0.5,"OK","WARNING")</f>
      </c>
    </row>
    <row r="317">
      <c r="A317" t="s" s="177">
        <v>375</v>
      </c>
      <c r="B317" t="s" s="177">
        <v>376</v>
      </c>
      <c r="C317" t="s" s="177">
        <v>377</v>
      </c>
      <c r="D317" t="s" s="177">
        <v>820</v>
      </c>
      <c r="E317" t="s" s="177">
        <v>821</v>
      </c>
      <c r="F317" s="177">
        <f>IF('M251'!W39-SUM('M252'!W39)&gt;=-0.5,"OK","WARNING")</f>
      </c>
    </row>
    <row r="318">
      <c r="A318" t="s" s="177">
        <v>375</v>
      </c>
      <c r="B318" t="s" s="177">
        <v>376</v>
      </c>
      <c r="C318" t="s" s="177">
        <v>377</v>
      </c>
      <c r="D318" t="s" s="177">
        <v>822</v>
      </c>
      <c r="E318" t="s" s="177">
        <v>823</v>
      </c>
      <c r="F318" s="177">
        <f>IF('M251'!X39-SUM('M252'!X39)&gt;=-0.5,"OK","WARNING")</f>
      </c>
    </row>
    <row r="319">
      <c r="A319" t="s" s="177">
        <v>375</v>
      </c>
      <c r="B319" t="s" s="177">
        <v>376</v>
      </c>
      <c r="C319" t="s" s="177">
        <v>377</v>
      </c>
      <c r="D319" t="s" s="177">
        <v>824</v>
      </c>
      <c r="E319" t="s" s="177">
        <v>825</v>
      </c>
      <c r="F319" s="177">
        <f>IF('M251'!Z39-SUM('M252'!Z39)&gt;=-0.5,"OK","WARNING")</f>
      </c>
    </row>
    <row r="320">
      <c r="A320" t="s" s="177">
        <v>375</v>
      </c>
      <c r="B320" t="s" s="177">
        <v>376</v>
      </c>
      <c r="C320" t="s" s="177">
        <v>377</v>
      </c>
      <c r="D320" t="s" s="177">
        <v>826</v>
      </c>
      <c r="E320" t="s" s="177">
        <v>827</v>
      </c>
      <c r="F320" s="177">
        <f>IF('M251'!AA39-SUM('M252'!AA39)&gt;=-0.5,"OK","WARNING")</f>
      </c>
    </row>
    <row r="321">
      <c r="A321" t="s" s="177">
        <v>375</v>
      </c>
      <c r="B321" t="s" s="177">
        <v>376</v>
      </c>
      <c r="C321" t="s" s="177">
        <v>377</v>
      </c>
      <c r="D321" t="s" s="177">
        <v>828</v>
      </c>
      <c r="E321" t="s" s="177">
        <v>829</v>
      </c>
      <c r="F321" s="177">
        <f>IF('M251'!AB39-SUM('M252'!AB39)&gt;=-0.5,"OK","WARNING")</f>
      </c>
    </row>
    <row r="322">
      <c r="A322" t="s" s="177">
        <v>375</v>
      </c>
      <c r="B322" t="s" s="177">
        <v>376</v>
      </c>
      <c r="C322" t="s" s="177">
        <v>377</v>
      </c>
      <c r="D322" t="s" s="177">
        <v>830</v>
      </c>
      <c r="E322" t="s" s="177">
        <v>831</v>
      </c>
      <c r="F322" s="177">
        <f>IF('M251'!K40-SUM('M252'!K40)&gt;=-0.5,"OK","WARNING")</f>
      </c>
    </row>
    <row r="323">
      <c r="A323" t="s" s="177">
        <v>375</v>
      </c>
      <c r="B323" t="s" s="177">
        <v>376</v>
      </c>
      <c r="C323" t="s" s="177">
        <v>377</v>
      </c>
      <c r="D323" t="s" s="177">
        <v>832</v>
      </c>
      <c r="E323" t="s" s="177">
        <v>833</v>
      </c>
      <c r="F323" s="177">
        <f>IF('M251'!L40-SUM('M252'!L40)&gt;=-0.5,"OK","WARNING")</f>
      </c>
    </row>
    <row r="324">
      <c r="A324" t="s" s="177">
        <v>375</v>
      </c>
      <c r="B324" t="s" s="177">
        <v>376</v>
      </c>
      <c r="C324" t="s" s="177">
        <v>377</v>
      </c>
      <c r="D324" t="s" s="177">
        <v>834</v>
      </c>
      <c r="E324" t="s" s="177">
        <v>835</v>
      </c>
      <c r="F324" s="177">
        <f>IF('M251'!M40-SUM('M252'!M40)&gt;=-0.5,"OK","WARNING")</f>
      </c>
    </row>
    <row r="325">
      <c r="A325" t="s" s="177">
        <v>375</v>
      </c>
      <c r="B325" t="s" s="177">
        <v>376</v>
      </c>
      <c r="C325" t="s" s="177">
        <v>377</v>
      </c>
      <c r="D325" t="s" s="177">
        <v>836</v>
      </c>
      <c r="E325" t="s" s="177">
        <v>837</v>
      </c>
      <c r="F325" s="177">
        <f>IF('M251'!N40-SUM('M252'!N40)&gt;=-0.5,"OK","WARNING")</f>
      </c>
    </row>
    <row r="326">
      <c r="A326" t="s" s="177">
        <v>375</v>
      </c>
      <c r="B326" t="s" s="177">
        <v>376</v>
      </c>
      <c r="C326" t="s" s="177">
        <v>377</v>
      </c>
      <c r="D326" t="s" s="177">
        <v>838</v>
      </c>
      <c r="E326" t="s" s="177">
        <v>839</v>
      </c>
      <c r="F326" s="177">
        <f>IF('M251'!O40-SUM('M252'!O40)&gt;=-0.5,"OK","WARNING")</f>
      </c>
    </row>
    <row r="327">
      <c r="A327" t="s" s="177">
        <v>375</v>
      </c>
      <c r="B327" t="s" s="177">
        <v>376</v>
      </c>
      <c r="C327" t="s" s="177">
        <v>377</v>
      </c>
      <c r="D327" t="s" s="177">
        <v>840</v>
      </c>
      <c r="E327" t="s" s="177">
        <v>841</v>
      </c>
      <c r="F327" s="177">
        <f>IF('M251'!P40-SUM('M252'!P40)&gt;=-0.5,"OK","WARNING")</f>
      </c>
    </row>
    <row r="328">
      <c r="A328" t="s" s="177">
        <v>375</v>
      </c>
      <c r="B328" t="s" s="177">
        <v>376</v>
      </c>
      <c r="C328" t="s" s="177">
        <v>377</v>
      </c>
      <c r="D328" t="s" s="177">
        <v>842</v>
      </c>
      <c r="E328" t="s" s="177">
        <v>843</v>
      </c>
      <c r="F328" s="177">
        <f>IF('M251'!Q40-SUM('M252'!Q40)&gt;=-0.5,"OK","WARNING")</f>
      </c>
    </row>
    <row r="329">
      <c r="A329" t="s" s="177">
        <v>375</v>
      </c>
      <c r="B329" t="s" s="177">
        <v>376</v>
      </c>
      <c r="C329" t="s" s="177">
        <v>377</v>
      </c>
      <c r="D329" t="s" s="177">
        <v>844</v>
      </c>
      <c r="E329" t="s" s="177">
        <v>845</v>
      </c>
      <c r="F329" s="177">
        <f>IF('M251'!S40-SUM('M252'!S40)&gt;=-0.5,"OK","WARNING")</f>
      </c>
    </row>
    <row r="330">
      <c r="A330" t="s" s="177">
        <v>375</v>
      </c>
      <c r="B330" t="s" s="177">
        <v>376</v>
      </c>
      <c r="C330" t="s" s="177">
        <v>377</v>
      </c>
      <c r="D330" t="s" s="177">
        <v>846</v>
      </c>
      <c r="E330" t="s" s="177">
        <v>847</v>
      </c>
      <c r="F330" s="177">
        <f>IF('M251'!T40-SUM('M252'!T40)&gt;=-0.5,"OK","WARNING")</f>
      </c>
    </row>
    <row r="331">
      <c r="A331" t="s" s="177">
        <v>375</v>
      </c>
      <c r="B331" t="s" s="177">
        <v>376</v>
      </c>
      <c r="C331" t="s" s="177">
        <v>377</v>
      </c>
      <c r="D331" t="s" s="177">
        <v>848</v>
      </c>
      <c r="E331" t="s" s="177">
        <v>849</v>
      </c>
      <c r="F331" s="177">
        <f>IF('M251'!U40-SUM('M252'!U40)&gt;=-0.5,"OK","WARNING")</f>
      </c>
    </row>
    <row r="332">
      <c r="A332" t="s" s="177">
        <v>375</v>
      </c>
      <c r="B332" t="s" s="177">
        <v>376</v>
      </c>
      <c r="C332" t="s" s="177">
        <v>377</v>
      </c>
      <c r="D332" t="s" s="177">
        <v>850</v>
      </c>
      <c r="E332" t="s" s="177">
        <v>851</v>
      </c>
      <c r="F332" s="177">
        <f>IF('M251'!V40-SUM('M252'!V40)&gt;=-0.5,"OK","WARNING")</f>
      </c>
    </row>
    <row r="333">
      <c r="A333" t="s" s="177">
        <v>375</v>
      </c>
      <c r="B333" t="s" s="177">
        <v>376</v>
      </c>
      <c r="C333" t="s" s="177">
        <v>377</v>
      </c>
      <c r="D333" t="s" s="177">
        <v>852</v>
      </c>
      <c r="E333" t="s" s="177">
        <v>853</v>
      </c>
      <c r="F333" s="177">
        <f>IF('M251'!W40-SUM('M252'!W40)&gt;=-0.5,"OK","WARNING")</f>
      </c>
    </row>
    <row r="334">
      <c r="A334" t="s" s="177">
        <v>375</v>
      </c>
      <c r="B334" t="s" s="177">
        <v>376</v>
      </c>
      <c r="C334" t="s" s="177">
        <v>377</v>
      </c>
      <c r="D334" t="s" s="177">
        <v>854</v>
      </c>
      <c r="E334" t="s" s="177">
        <v>855</v>
      </c>
      <c r="F334" s="177">
        <f>IF('M251'!X40-SUM('M252'!X40)&gt;=-0.5,"OK","WARNING")</f>
      </c>
    </row>
    <row r="335">
      <c r="A335" t="s" s="177">
        <v>375</v>
      </c>
      <c r="B335" t="s" s="177">
        <v>376</v>
      </c>
      <c r="C335" t="s" s="177">
        <v>377</v>
      </c>
      <c r="D335" t="s" s="177">
        <v>856</v>
      </c>
      <c r="E335" t="s" s="177">
        <v>857</v>
      </c>
      <c r="F335" s="177">
        <f>IF('M251'!Z40-SUM('M252'!Z40)&gt;=-0.5,"OK","WARNING")</f>
      </c>
    </row>
    <row r="336">
      <c r="A336" t="s" s="177">
        <v>375</v>
      </c>
      <c r="B336" t="s" s="177">
        <v>376</v>
      </c>
      <c r="C336" t="s" s="177">
        <v>377</v>
      </c>
      <c r="D336" t="s" s="177">
        <v>858</v>
      </c>
      <c r="E336" t="s" s="177">
        <v>859</v>
      </c>
      <c r="F336" s="177">
        <f>IF('M251'!AA40-SUM('M252'!AA40)&gt;=-0.5,"OK","WARNING")</f>
      </c>
    </row>
    <row r="337">
      <c r="A337" t="s" s="177">
        <v>375</v>
      </c>
      <c r="B337" t="s" s="177">
        <v>376</v>
      </c>
      <c r="C337" t="s" s="177">
        <v>377</v>
      </c>
      <c r="D337" t="s" s="177">
        <v>860</v>
      </c>
      <c r="E337" t="s" s="177">
        <v>861</v>
      </c>
      <c r="F337" s="177">
        <f>IF('M251'!AB40-SUM('M252'!AB40)&gt;=-0.5,"OK","WARNING")</f>
      </c>
    </row>
    <row r="338">
      <c r="A338" t="s" s="177">
        <v>375</v>
      </c>
      <c r="B338" t="s" s="177">
        <v>376</v>
      </c>
      <c r="C338" t="s" s="177">
        <v>377</v>
      </c>
      <c r="D338" t="s" s="177">
        <v>862</v>
      </c>
      <c r="E338" t="s" s="177">
        <v>863</v>
      </c>
      <c r="F338" s="177">
        <f>IF('M251'!K41-SUM('M252'!K41)&gt;=-0.5,"OK","WARNING")</f>
      </c>
    </row>
    <row r="339">
      <c r="A339" t="s" s="177">
        <v>375</v>
      </c>
      <c r="B339" t="s" s="177">
        <v>376</v>
      </c>
      <c r="C339" t="s" s="177">
        <v>377</v>
      </c>
      <c r="D339" t="s" s="177">
        <v>864</v>
      </c>
      <c r="E339" t="s" s="177">
        <v>865</v>
      </c>
      <c r="F339" s="177">
        <f>IF('M251'!L41-SUM('M252'!L41)&gt;=-0.5,"OK","WARNING")</f>
      </c>
    </row>
    <row r="340">
      <c r="A340" t="s" s="177">
        <v>375</v>
      </c>
      <c r="B340" t="s" s="177">
        <v>376</v>
      </c>
      <c r="C340" t="s" s="177">
        <v>377</v>
      </c>
      <c r="D340" t="s" s="177">
        <v>866</v>
      </c>
      <c r="E340" t="s" s="177">
        <v>867</v>
      </c>
      <c r="F340" s="177">
        <f>IF('M251'!M41-SUM('M252'!M41)&gt;=-0.5,"OK","WARNING")</f>
      </c>
    </row>
    <row r="341">
      <c r="A341" t="s" s="177">
        <v>375</v>
      </c>
      <c r="B341" t="s" s="177">
        <v>376</v>
      </c>
      <c r="C341" t="s" s="177">
        <v>377</v>
      </c>
      <c r="D341" t="s" s="177">
        <v>868</v>
      </c>
      <c r="E341" t="s" s="177">
        <v>869</v>
      </c>
      <c r="F341" s="177">
        <f>IF('M251'!N41-SUM('M252'!N41)&gt;=-0.5,"OK","WARNING")</f>
      </c>
    </row>
    <row r="342">
      <c r="A342" t="s" s="177">
        <v>375</v>
      </c>
      <c r="B342" t="s" s="177">
        <v>376</v>
      </c>
      <c r="C342" t="s" s="177">
        <v>377</v>
      </c>
      <c r="D342" t="s" s="177">
        <v>870</v>
      </c>
      <c r="E342" t="s" s="177">
        <v>871</v>
      </c>
      <c r="F342" s="177">
        <f>IF('M251'!O41-SUM('M252'!O41)&gt;=-0.5,"OK","WARNING")</f>
      </c>
    </row>
    <row r="343">
      <c r="A343" t="s" s="177">
        <v>375</v>
      </c>
      <c r="B343" t="s" s="177">
        <v>376</v>
      </c>
      <c r="C343" t="s" s="177">
        <v>377</v>
      </c>
      <c r="D343" t="s" s="177">
        <v>872</v>
      </c>
      <c r="E343" t="s" s="177">
        <v>873</v>
      </c>
      <c r="F343" s="177">
        <f>IF('M251'!P41-SUM('M252'!P41)&gt;=-0.5,"OK","WARNING")</f>
      </c>
    </row>
    <row r="344">
      <c r="A344" t="s" s="177">
        <v>375</v>
      </c>
      <c r="B344" t="s" s="177">
        <v>376</v>
      </c>
      <c r="C344" t="s" s="177">
        <v>377</v>
      </c>
      <c r="D344" t="s" s="177">
        <v>874</v>
      </c>
      <c r="E344" t="s" s="177">
        <v>875</v>
      </c>
      <c r="F344" s="177">
        <f>IF('M251'!Q41-SUM('M252'!Q41)&gt;=-0.5,"OK","WARNING")</f>
      </c>
    </row>
    <row r="345">
      <c r="A345" t="s" s="177">
        <v>375</v>
      </c>
      <c r="B345" t="s" s="177">
        <v>376</v>
      </c>
      <c r="C345" t="s" s="177">
        <v>377</v>
      </c>
      <c r="D345" t="s" s="177">
        <v>876</v>
      </c>
      <c r="E345" t="s" s="177">
        <v>877</v>
      </c>
      <c r="F345" s="177">
        <f>IF('M251'!S41-SUM('M252'!S41)&gt;=-0.5,"OK","WARNING")</f>
      </c>
    </row>
    <row r="346">
      <c r="A346" t="s" s="177">
        <v>375</v>
      </c>
      <c r="B346" t="s" s="177">
        <v>376</v>
      </c>
      <c r="C346" t="s" s="177">
        <v>377</v>
      </c>
      <c r="D346" t="s" s="177">
        <v>878</v>
      </c>
      <c r="E346" t="s" s="177">
        <v>879</v>
      </c>
      <c r="F346" s="177">
        <f>IF('M251'!T41-SUM('M252'!T41)&gt;=-0.5,"OK","WARNING")</f>
      </c>
    </row>
    <row r="347">
      <c r="A347" t="s" s="177">
        <v>375</v>
      </c>
      <c r="B347" t="s" s="177">
        <v>376</v>
      </c>
      <c r="C347" t="s" s="177">
        <v>377</v>
      </c>
      <c r="D347" t="s" s="177">
        <v>880</v>
      </c>
      <c r="E347" t="s" s="177">
        <v>881</v>
      </c>
      <c r="F347" s="177">
        <f>IF('M251'!U41-SUM('M252'!U41)&gt;=-0.5,"OK","WARNING")</f>
      </c>
    </row>
    <row r="348">
      <c r="A348" t="s" s="177">
        <v>375</v>
      </c>
      <c r="B348" t="s" s="177">
        <v>376</v>
      </c>
      <c r="C348" t="s" s="177">
        <v>377</v>
      </c>
      <c r="D348" t="s" s="177">
        <v>882</v>
      </c>
      <c r="E348" t="s" s="177">
        <v>883</v>
      </c>
      <c r="F348" s="177">
        <f>IF('M251'!V41-SUM('M252'!V41)&gt;=-0.5,"OK","WARNING")</f>
      </c>
    </row>
    <row r="349">
      <c r="A349" t="s" s="177">
        <v>375</v>
      </c>
      <c r="B349" t="s" s="177">
        <v>376</v>
      </c>
      <c r="C349" t="s" s="177">
        <v>377</v>
      </c>
      <c r="D349" t="s" s="177">
        <v>884</v>
      </c>
      <c r="E349" t="s" s="177">
        <v>885</v>
      </c>
      <c r="F349" s="177">
        <f>IF('M251'!W41-SUM('M252'!W41)&gt;=-0.5,"OK","WARNING")</f>
      </c>
    </row>
    <row r="350">
      <c r="A350" t="s" s="177">
        <v>375</v>
      </c>
      <c r="B350" t="s" s="177">
        <v>376</v>
      </c>
      <c r="C350" t="s" s="177">
        <v>377</v>
      </c>
      <c r="D350" t="s" s="177">
        <v>886</v>
      </c>
      <c r="E350" t="s" s="177">
        <v>887</v>
      </c>
      <c r="F350" s="177">
        <f>IF('M251'!X41-SUM('M252'!X41)&gt;=-0.5,"OK","WARNING")</f>
      </c>
    </row>
    <row r="351">
      <c r="A351" t="s" s="177">
        <v>375</v>
      </c>
      <c r="B351" t="s" s="177">
        <v>376</v>
      </c>
      <c r="C351" t="s" s="177">
        <v>377</v>
      </c>
      <c r="D351" t="s" s="177">
        <v>888</v>
      </c>
      <c r="E351" t="s" s="177">
        <v>889</v>
      </c>
      <c r="F351" s="177">
        <f>IF('M251'!Z41-SUM('M252'!Z41)&gt;=-0.5,"OK","WARNING")</f>
      </c>
    </row>
    <row r="352">
      <c r="A352" t="s" s="177">
        <v>375</v>
      </c>
      <c r="B352" t="s" s="177">
        <v>376</v>
      </c>
      <c r="C352" t="s" s="177">
        <v>377</v>
      </c>
      <c r="D352" t="s" s="177">
        <v>890</v>
      </c>
      <c r="E352" t="s" s="177">
        <v>891</v>
      </c>
      <c r="F352" s="177">
        <f>IF('M251'!AA41-SUM('M252'!AA41)&gt;=-0.5,"OK","WARNING")</f>
      </c>
    </row>
    <row r="353">
      <c r="A353" t="s" s="177">
        <v>375</v>
      </c>
      <c r="B353" t="s" s="177">
        <v>376</v>
      </c>
      <c r="C353" t="s" s="177">
        <v>377</v>
      </c>
      <c r="D353" t="s" s="177">
        <v>892</v>
      </c>
      <c r="E353" t="s" s="177">
        <v>893</v>
      </c>
      <c r="F353" s="177">
        <f>IF('M251'!AB41-SUM('M252'!AB41)&gt;=-0.5,"OK","WARNING")</f>
      </c>
    </row>
    <row r="354">
      <c r="A354" t="s" s="177">
        <v>375</v>
      </c>
      <c r="B354" t="s" s="177">
        <v>376</v>
      </c>
      <c r="C354" t="s" s="177">
        <v>377</v>
      </c>
      <c r="D354" t="s" s="177">
        <v>894</v>
      </c>
      <c r="E354" t="s" s="177">
        <v>895</v>
      </c>
      <c r="F354" s="177">
        <f>IF('M251'!K42-SUM('M252'!K42)&gt;=-0.5,"OK","WARNING")</f>
      </c>
    </row>
    <row r="355">
      <c r="A355" t="s" s="177">
        <v>375</v>
      </c>
      <c r="B355" t="s" s="177">
        <v>376</v>
      </c>
      <c r="C355" t="s" s="177">
        <v>377</v>
      </c>
      <c r="D355" t="s" s="177">
        <v>896</v>
      </c>
      <c r="E355" t="s" s="177">
        <v>897</v>
      </c>
      <c r="F355" s="177">
        <f>IF('M251'!L42-SUM('M252'!L42)&gt;=-0.5,"OK","WARNING")</f>
      </c>
    </row>
    <row r="356">
      <c r="A356" t="s" s="177">
        <v>375</v>
      </c>
      <c r="B356" t="s" s="177">
        <v>376</v>
      </c>
      <c r="C356" t="s" s="177">
        <v>377</v>
      </c>
      <c r="D356" t="s" s="177">
        <v>898</v>
      </c>
      <c r="E356" t="s" s="177">
        <v>899</v>
      </c>
      <c r="F356" s="177">
        <f>IF('M251'!M42-SUM('M252'!M42)&gt;=-0.5,"OK","WARNING")</f>
      </c>
    </row>
    <row r="357">
      <c r="A357" t="s" s="177">
        <v>375</v>
      </c>
      <c r="B357" t="s" s="177">
        <v>376</v>
      </c>
      <c r="C357" t="s" s="177">
        <v>377</v>
      </c>
      <c r="D357" t="s" s="177">
        <v>900</v>
      </c>
      <c r="E357" t="s" s="177">
        <v>901</v>
      </c>
      <c r="F357" s="177">
        <f>IF('M251'!N42-SUM('M252'!N42)&gt;=-0.5,"OK","WARNING")</f>
      </c>
    </row>
    <row r="358">
      <c r="A358" t="s" s="177">
        <v>375</v>
      </c>
      <c r="B358" t="s" s="177">
        <v>376</v>
      </c>
      <c r="C358" t="s" s="177">
        <v>377</v>
      </c>
      <c r="D358" t="s" s="177">
        <v>902</v>
      </c>
      <c r="E358" t="s" s="177">
        <v>903</v>
      </c>
      <c r="F358" s="177">
        <f>IF('M251'!O42-SUM('M252'!O42)&gt;=-0.5,"OK","WARNING")</f>
      </c>
    </row>
    <row r="359">
      <c r="A359" t="s" s="177">
        <v>375</v>
      </c>
      <c r="B359" t="s" s="177">
        <v>376</v>
      </c>
      <c r="C359" t="s" s="177">
        <v>377</v>
      </c>
      <c r="D359" t="s" s="177">
        <v>904</v>
      </c>
      <c r="E359" t="s" s="177">
        <v>905</v>
      </c>
      <c r="F359" s="177">
        <f>IF('M251'!P42-SUM('M252'!P42)&gt;=-0.5,"OK","WARNING")</f>
      </c>
    </row>
    <row r="360">
      <c r="A360" t="s" s="177">
        <v>375</v>
      </c>
      <c r="B360" t="s" s="177">
        <v>376</v>
      </c>
      <c r="C360" t="s" s="177">
        <v>377</v>
      </c>
      <c r="D360" t="s" s="177">
        <v>906</v>
      </c>
      <c r="E360" t="s" s="177">
        <v>907</v>
      </c>
      <c r="F360" s="177">
        <f>IF('M251'!Q42-SUM('M252'!Q42)&gt;=-0.5,"OK","WARNING")</f>
      </c>
    </row>
    <row r="361">
      <c r="A361" t="s" s="177">
        <v>375</v>
      </c>
      <c r="B361" t="s" s="177">
        <v>376</v>
      </c>
      <c r="C361" t="s" s="177">
        <v>377</v>
      </c>
      <c r="D361" t="s" s="177">
        <v>908</v>
      </c>
      <c r="E361" t="s" s="177">
        <v>909</v>
      </c>
      <c r="F361" s="177">
        <f>IF('M251'!S42-SUM('M252'!S42)&gt;=-0.5,"OK","WARNING")</f>
      </c>
    </row>
    <row r="362">
      <c r="A362" t="s" s="177">
        <v>375</v>
      </c>
      <c r="B362" t="s" s="177">
        <v>376</v>
      </c>
      <c r="C362" t="s" s="177">
        <v>377</v>
      </c>
      <c r="D362" t="s" s="177">
        <v>910</v>
      </c>
      <c r="E362" t="s" s="177">
        <v>911</v>
      </c>
      <c r="F362" s="177">
        <f>IF('M251'!Z42-SUM('M252'!Z42)&gt;=-0.5,"OK","WARNING")</f>
      </c>
    </row>
    <row r="363">
      <c r="A363" t="s" s="177">
        <v>375</v>
      </c>
      <c r="B363" t="s" s="177">
        <v>376</v>
      </c>
      <c r="C363" t="s" s="177">
        <v>377</v>
      </c>
      <c r="D363" t="s" s="177">
        <v>912</v>
      </c>
      <c r="E363" t="s" s="177">
        <v>913</v>
      </c>
      <c r="F363" s="177">
        <f>IF('M251'!AA42-SUM('M252'!AA42)&gt;=-0.5,"OK","WARNING")</f>
      </c>
    </row>
    <row r="364">
      <c r="A364" t="s" s="177">
        <v>375</v>
      </c>
      <c r="B364" t="s" s="177">
        <v>376</v>
      </c>
      <c r="C364" t="s" s="177">
        <v>377</v>
      </c>
      <c r="D364" t="s" s="177">
        <v>914</v>
      </c>
      <c r="E364" t="s" s="177">
        <v>915</v>
      </c>
      <c r="F364" s="177">
        <f>IF('M251'!AB42-SUM('M252'!AB42)&gt;=-0.5,"OK","WARNING")</f>
      </c>
    </row>
    <row r="365">
      <c r="A365" t="s" s="177">
        <v>375</v>
      </c>
      <c r="B365" t="s" s="177">
        <v>376</v>
      </c>
      <c r="C365" t="s" s="177">
        <v>377</v>
      </c>
      <c r="D365" t="s" s="177">
        <v>916</v>
      </c>
      <c r="E365" t="s" s="177">
        <v>917</v>
      </c>
      <c r="F365" s="177">
        <f>IF('M251'!L43-SUM('M252'!L43)&gt;=-0.5,"OK","WARNING")</f>
      </c>
    </row>
    <row r="366">
      <c r="A366" t="s" s="177">
        <v>375</v>
      </c>
      <c r="B366" t="s" s="177">
        <v>376</v>
      </c>
      <c r="C366" t="s" s="177">
        <v>377</v>
      </c>
      <c r="D366" t="s" s="177">
        <v>918</v>
      </c>
      <c r="E366" t="s" s="177">
        <v>919</v>
      </c>
      <c r="F366" s="177">
        <f>IF('M251'!O43-SUM('M252'!O43)&gt;=-0.5,"OK","WARNING")</f>
      </c>
    </row>
    <row r="367">
      <c r="A367" t="s" s="177">
        <v>375</v>
      </c>
      <c r="B367" t="s" s="177">
        <v>376</v>
      </c>
      <c r="C367" t="s" s="177">
        <v>377</v>
      </c>
      <c r="D367" t="s" s="177">
        <v>920</v>
      </c>
      <c r="E367" t="s" s="177">
        <v>921</v>
      </c>
      <c r="F367" s="177">
        <f>IF('M251'!P43-SUM('M252'!P43)&gt;=-0.5,"OK","WARNING")</f>
      </c>
    </row>
    <row r="368">
      <c r="A368" t="s" s="177">
        <v>375</v>
      </c>
      <c r="B368" t="s" s="177">
        <v>376</v>
      </c>
      <c r="C368" t="s" s="177">
        <v>377</v>
      </c>
      <c r="D368" t="s" s="177">
        <v>922</v>
      </c>
      <c r="E368" t="s" s="177">
        <v>923</v>
      </c>
      <c r="F368" s="177">
        <f>IF('M251'!AB43-SUM('M252'!AB43)&gt;=-0.5,"OK","WARNING")</f>
      </c>
    </row>
    <row r="369">
      <c r="A369" t="s" s="177">
        <v>375</v>
      </c>
      <c r="B369" t="s" s="177">
        <v>376</v>
      </c>
      <c r="C369" t="s" s="177">
        <v>377</v>
      </c>
      <c r="D369" t="s" s="177">
        <v>924</v>
      </c>
      <c r="E369" t="s" s="177">
        <v>925</v>
      </c>
      <c r="F369" s="177">
        <f>IF('M251'!AA44-SUM('M252'!AA44)&gt;=-0.5,"OK","WARNING")</f>
      </c>
    </row>
    <row r="370">
      <c r="A370" t="s" s="177">
        <v>375</v>
      </c>
      <c r="B370" t="s" s="177">
        <v>376</v>
      </c>
      <c r="C370" t="s" s="177">
        <v>377</v>
      </c>
      <c r="D370" t="s" s="177">
        <v>926</v>
      </c>
      <c r="E370" t="s" s="177">
        <v>927</v>
      </c>
      <c r="F370" s="177">
        <f>IF('M251'!AB44-SUM('M252'!AB44)&gt;=-0.5,"OK","WARNING")</f>
      </c>
    </row>
    <row r="371">
      <c r="A371" t="s" s="177">
        <v>375</v>
      </c>
      <c r="B371" t="s" s="177">
        <v>376</v>
      </c>
      <c r="C371" t="s" s="177">
        <v>377</v>
      </c>
      <c r="D371" t="s" s="177">
        <v>928</v>
      </c>
      <c r="E371" t="s" s="177">
        <v>929</v>
      </c>
      <c r="F371" s="177">
        <f>IF('M251'!AA45-SUM('M252'!AA45)&gt;=-0.5,"OK","WARNING")</f>
      </c>
    </row>
    <row r="372">
      <c r="A372" t="s" s="177">
        <v>375</v>
      </c>
      <c r="B372" t="s" s="177">
        <v>376</v>
      </c>
      <c r="C372" t="s" s="177">
        <v>377</v>
      </c>
      <c r="D372" t="s" s="177">
        <v>930</v>
      </c>
      <c r="E372" t="s" s="177">
        <v>931</v>
      </c>
      <c r="F372" s="177">
        <f>IF('M251'!AB45-SUM('M252'!AB45)&gt;=-0.5,"OK","WARNING")</f>
      </c>
    </row>
    <row r="373">
      <c r="A373" t="s" s="177">
        <v>375</v>
      </c>
      <c r="B373" t="s" s="177">
        <v>376</v>
      </c>
      <c r="C373" t="s" s="177">
        <v>377</v>
      </c>
      <c r="D373" t="s" s="177">
        <v>932</v>
      </c>
      <c r="E373" t="s" s="177">
        <v>933</v>
      </c>
      <c r="F373" s="177">
        <f>IF('M251'!K46-SUM('M252'!K46)&gt;=-0.5,"OK","WARNING")</f>
      </c>
    </row>
    <row r="374">
      <c r="A374" t="s" s="177">
        <v>375</v>
      </c>
      <c r="B374" t="s" s="177">
        <v>376</v>
      </c>
      <c r="C374" t="s" s="177">
        <v>377</v>
      </c>
      <c r="D374" t="s" s="177">
        <v>934</v>
      </c>
      <c r="E374" t="s" s="177">
        <v>935</v>
      </c>
      <c r="F374" s="177">
        <f>IF('M251'!L46-SUM('M252'!L46)&gt;=-0.5,"OK","WARNING")</f>
      </c>
    </row>
    <row r="375">
      <c r="A375" t="s" s="177">
        <v>375</v>
      </c>
      <c r="B375" t="s" s="177">
        <v>376</v>
      </c>
      <c r="C375" t="s" s="177">
        <v>377</v>
      </c>
      <c r="D375" t="s" s="177">
        <v>936</v>
      </c>
      <c r="E375" t="s" s="177">
        <v>937</v>
      </c>
      <c r="F375" s="177">
        <f>IF('M251'!M46-SUM('M252'!M46)&gt;=-0.5,"OK","WARNING")</f>
      </c>
    </row>
    <row r="376">
      <c r="A376" t="s" s="177">
        <v>375</v>
      </c>
      <c r="B376" t="s" s="177">
        <v>376</v>
      </c>
      <c r="C376" t="s" s="177">
        <v>377</v>
      </c>
      <c r="D376" t="s" s="177">
        <v>938</v>
      </c>
      <c r="E376" t="s" s="177">
        <v>939</v>
      </c>
      <c r="F376" s="177">
        <f>IF('M251'!N46-SUM('M252'!N46)&gt;=-0.5,"OK","WARNING")</f>
      </c>
    </row>
    <row r="377">
      <c r="A377" t="s" s="177">
        <v>375</v>
      </c>
      <c r="B377" t="s" s="177">
        <v>376</v>
      </c>
      <c r="C377" t="s" s="177">
        <v>377</v>
      </c>
      <c r="D377" t="s" s="177">
        <v>940</v>
      </c>
      <c r="E377" t="s" s="177">
        <v>941</v>
      </c>
      <c r="F377" s="177">
        <f>IF('M251'!O46-SUM('M252'!O46)&gt;=-0.5,"OK","WARNING")</f>
      </c>
    </row>
    <row r="378">
      <c r="A378" t="s" s="177">
        <v>375</v>
      </c>
      <c r="B378" t="s" s="177">
        <v>376</v>
      </c>
      <c r="C378" t="s" s="177">
        <v>377</v>
      </c>
      <c r="D378" t="s" s="177">
        <v>942</v>
      </c>
      <c r="E378" t="s" s="177">
        <v>943</v>
      </c>
      <c r="F378" s="177">
        <f>IF('M251'!P46-SUM('M252'!P46)&gt;=-0.5,"OK","WARNING")</f>
      </c>
    </row>
    <row r="379">
      <c r="A379" t="s" s="177">
        <v>375</v>
      </c>
      <c r="B379" t="s" s="177">
        <v>376</v>
      </c>
      <c r="C379" t="s" s="177">
        <v>377</v>
      </c>
      <c r="D379" t="s" s="177">
        <v>944</v>
      </c>
      <c r="E379" t="s" s="177">
        <v>945</v>
      </c>
      <c r="F379" s="177">
        <f>IF('M251'!Q46-SUM('M252'!Q46)&gt;=-0.5,"OK","WARNING")</f>
      </c>
    </row>
    <row r="380">
      <c r="A380" t="s" s="177">
        <v>375</v>
      </c>
      <c r="B380" t="s" s="177">
        <v>376</v>
      </c>
      <c r="C380" t="s" s="177">
        <v>377</v>
      </c>
      <c r="D380" t="s" s="177">
        <v>946</v>
      </c>
      <c r="E380" t="s" s="177">
        <v>947</v>
      </c>
      <c r="F380" s="177">
        <f>IF('M251'!S46-SUM('M252'!S46)&gt;=-0.5,"OK","WARNING")</f>
      </c>
    </row>
    <row r="381">
      <c r="A381" t="s" s="177">
        <v>375</v>
      </c>
      <c r="B381" t="s" s="177">
        <v>376</v>
      </c>
      <c r="C381" t="s" s="177">
        <v>377</v>
      </c>
      <c r="D381" t="s" s="177">
        <v>948</v>
      </c>
      <c r="E381" t="s" s="177">
        <v>949</v>
      </c>
      <c r="F381" s="177">
        <f>IF('M251'!Z46-SUM('M252'!Z46)&gt;=-0.5,"OK","WARNING")</f>
      </c>
    </row>
    <row r="382">
      <c r="A382" t="s" s="177">
        <v>375</v>
      </c>
      <c r="B382" t="s" s="177">
        <v>376</v>
      </c>
      <c r="C382" t="s" s="177">
        <v>377</v>
      </c>
      <c r="D382" t="s" s="177">
        <v>950</v>
      </c>
      <c r="E382" t="s" s="177">
        <v>951</v>
      </c>
      <c r="F382" s="177">
        <f>IF('M251'!AA46-SUM('M252'!AA46)&gt;=-0.5,"OK","WARNING")</f>
      </c>
    </row>
    <row r="383">
      <c r="A383" t="s" s="177">
        <v>375</v>
      </c>
      <c r="B383" t="s" s="177">
        <v>376</v>
      </c>
      <c r="C383" t="s" s="177">
        <v>377</v>
      </c>
      <c r="D383" t="s" s="177">
        <v>952</v>
      </c>
      <c r="E383" t="s" s="177">
        <v>953</v>
      </c>
      <c r="F383" s="177">
        <f>IF('M251'!AB46-SUM('M252'!AB46)&gt;=-0.5,"OK","WARNING")</f>
      </c>
    </row>
    <row r="384">
      <c r="A384" t="s" s="177">
        <v>375</v>
      </c>
      <c r="B384" t="s" s="177">
        <v>376</v>
      </c>
      <c r="C384" t="s" s="177">
        <v>377</v>
      </c>
      <c r="D384" t="s" s="177">
        <v>954</v>
      </c>
      <c r="E384" t="s" s="177">
        <v>955</v>
      </c>
      <c r="F384" s="177">
        <f>IF('M251'!K47-SUM('M252'!K47)&gt;=-0.5,"OK","WARNING")</f>
      </c>
    </row>
    <row r="385">
      <c r="A385" t="s" s="177">
        <v>375</v>
      </c>
      <c r="B385" t="s" s="177">
        <v>376</v>
      </c>
      <c r="C385" t="s" s="177">
        <v>377</v>
      </c>
      <c r="D385" t="s" s="177">
        <v>956</v>
      </c>
      <c r="E385" t="s" s="177">
        <v>957</v>
      </c>
      <c r="F385" s="177">
        <f>IF('M251'!L47-SUM('M252'!L47)&gt;=-0.5,"OK","WARNING")</f>
      </c>
    </row>
    <row r="386">
      <c r="A386" t="s" s="177">
        <v>375</v>
      </c>
      <c r="B386" t="s" s="177">
        <v>376</v>
      </c>
      <c r="C386" t="s" s="177">
        <v>377</v>
      </c>
      <c r="D386" t="s" s="177">
        <v>958</v>
      </c>
      <c r="E386" t="s" s="177">
        <v>959</v>
      </c>
      <c r="F386" s="177">
        <f>IF('M251'!M47-SUM('M252'!M47)&gt;=-0.5,"OK","WARNING")</f>
      </c>
    </row>
    <row r="387">
      <c r="A387" t="s" s="177">
        <v>375</v>
      </c>
      <c r="B387" t="s" s="177">
        <v>376</v>
      </c>
      <c r="C387" t="s" s="177">
        <v>377</v>
      </c>
      <c r="D387" t="s" s="177">
        <v>960</v>
      </c>
      <c r="E387" t="s" s="177">
        <v>961</v>
      </c>
      <c r="F387" s="177">
        <f>IF('M251'!N47-SUM('M252'!N47)&gt;=-0.5,"OK","WARNING")</f>
      </c>
    </row>
    <row r="388">
      <c r="A388" t="s" s="177">
        <v>375</v>
      </c>
      <c r="B388" t="s" s="177">
        <v>376</v>
      </c>
      <c r="C388" t="s" s="177">
        <v>377</v>
      </c>
      <c r="D388" t="s" s="177">
        <v>962</v>
      </c>
      <c r="E388" t="s" s="177">
        <v>963</v>
      </c>
      <c r="F388" s="177">
        <f>IF('M251'!O47-SUM('M252'!O47)&gt;=-0.5,"OK","WARNING")</f>
      </c>
    </row>
    <row r="389">
      <c r="A389" t="s" s="177">
        <v>375</v>
      </c>
      <c r="B389" t="s" s="177">
        <v>376</v>
      </c>
      <c r="C389" t="s" s="177">
        <v>377</v>
      </c>
      <c r="D389" t="s" s="177">
        <v>964</v>
      </c>
      <c r="E389" t="s" s="177">
        <v>965</v>
      </c>
      <c r="F389" s="177">
        <f>IF('M251'!P47-SUM('M252'!P47)&gt;=-0.5,"OK","WARNING")</f>
      </c>
    </row>
    <row r="390">
      <c r="A390" t="s" s="177">
        <v>375</v>
      </c>
      <c r="B390" t="s" s="177">
        <v>376</v>
      </c>
      <c r="C390" t="s" s="177">
        <v>377</v>
      </c>
      <c r="D390" t="s" s="177">
        <v>966</v>
      </c>
      <c r="E390" t="s" s="177">
        <v>967</v>
      </c>
      <c r="F390" s="177">
        <f>IF('M251'!Q47-SUM('M252'!Q47)&gt;=-0.5,"OK","WARNING")</f>
      </c>
    </row>
    <row r="391">
      <c r="A391" t="s" s="177">
        <v>375</v>
      </c>
      <c r="B391" t="s" s="177">
        <v>376</v>
      </c>
      <c r="C391" t="s" s="177">
        <v>377</v>
      </c>
      <c r="D391" t="s" s="177">
        <v>968</v>
      </c>
      <c r="E391" t="s" s="177">
        <v>969</v>
      </c>
      <c r="F391" s="177">
        <f>IF('M251'!R47-SUM('M252'!R47)&gt;=-0.5,"OK","WARNING")</f>
      </c>
    </row>
    <row r="392">
      <c r="A392" t="s" s="177">
        <v>375</v>
      </c>
      <c r="B392" t="s" s="177">
        <v>376</v>
      </c>
      <c r="C392" t="s" s="177">
        <v>377</v>
      </c>
      <c r="D392" t="s" s="177">
        <v>970</v>
      </c>
      <c r="E392" t="s" s="177">
        <v>971</v>
      </c>
      <c r="F392" s="177">
        <f>IF('M251'!S47-SUM('M252'!S47)&gt;=-0.5,"OK","WARNING")</f>
      </c>
    </row>
    <row r="393">
      <c r="A393" t="s" s="177">
        <v>375</v>
      </c>
      <c r="B393" t="s" s="177">
        <v>376</v>
      </c>
      <c r="C393" t="s" s="177">
        <v>377</v>
      </c>
      <c r="D393" t="s" s="177">
        <v>972</v>
      </c>
      <c r="E393" t="s" s="177">
        <v>973</v>
      </c>
      <c r="F393" s="177">
        <f>IF('M251'!T47-SUM('M252'!T47)&gt;=-0.5,"OK","WARNING")</f>
      </c>
    </row>
    <row r="394">
      <c r="A394" t="s" s="177">
        <v>375</v>
      </c>
      <c r="B394" t="s" s="177">
        <v>376</v>
      </c>
      <c r="C394" t="s" s="177">
        <v>377</v>
      </c>
      <c r="D394" t="s" s="177">
        <v>974</v>
      </c>
      <c r="E394" t="s" s="177">
        <v>975</v>
      </c>
      <c r="F394" s="177">
        <f>IF('M251'!U47-SUM('M252'!U47)&gt;=-0.5,"OK","WARNING")</f>
      </c>
    </row>
    <row r="395">
      <c r="A395" t="s" s="177">
        <v>375</v>
      </c>
      <c r="B395" t="s" s="177">
        <v>376</v>
      </c>
      <c r="C395" t="s" s="177">
        <v>377</v>
      </c>
      <c r="D395" t="s" s="177">
        <v>976</v>
      </c>
      <c r="E395" t="s" s="177">
        <v>977</v>
      </c>
      <c r="F395" s="177">
        <f>IF('M251'!V47-SUM('M252'!V47)&gt;=-0.5,"OK","WARNING")</f>
      </c>
    </row>
    <row r="396">
      <c r="A396" t="s" s="177">
        <v>375</v>
      </c>
      <c r="B396" t="s" s="177">
        <v>376</v>
      </c>
      <c r="C396" t="s" s="177">
        <v>377</v>
      </c>
      <c r="D396" t="s" s="177">
        <v>978</v>
      </c>
      <c r="E396" t="s" s="177">
        <v>979</v>
      </c>
      <c r="F396" s="177">
        <f>IF('M251'!W47-SUM('M252'!W47)&gt;=-0.5,"OK","WARNING")</f>
      </c>
    </row>
    <row r="397">
      <c r="A397" t="s" s="177">
        <v>375</v>
      </c>
      <c r="B397" t="s" s="177">
        <v>376</v>
      </c>
      <c r="C397" t="s" s="177">
        <v>377</v>
      </c>
      <c r="D397" t="s" s="177">
        <v>980</v>
      </c>
      <c r="E397" t="s" s="177">
        <v>981</v>
      </c>
      <c r="F397" s="177">
        <f>IF('M251'!X47-SUM('M252'!X47)&gt;=-0.5,"OK","WARNING")</f>
      </c>
    </row>
    <row r="398">
      <c r="A398" t="s" s="177">
        <v>375</v>
      </c>
      <c r="B398" t="s" s="177">
        <v>376</v>
      </c>
      <c r="C398" t="s" s="177">
        <v>377</v>
      </c>
      <c r="D398" t="s" s="177">
        <v>982</v>
      </c>
      <c r="E398" t="s" s="177">
        <v>983</v>
      </c>
      <c r="F398" s="177">
        <f>IF('M251'!Y47-SUM('M252'!Y47)&gt;=-0.5,"OK","WARNING")</f>
      </c>
    </row>
    <row r="399">
      <c r="A399" t="s" s="177">
        <v>375</v>
      </c>
      <c r="B399" t="s" s="177">
        <v>376</v>
      </c>
      <c r="C399" t="s" s="177">
        <v>377</v>
      </c>
      <c r="D399" t="s" s="177">
        <v>984</v>
      </c>
      <c r="E399" t="s" s="177">
        <v>985</v>
      </c>
      <c r="F399" s="177">
        <f>IF('M251'!Z47-SUM('M252'!Z47)&gt;=-0.5,"OK","WARNING")</f>
      </c>
    </row>
    <row r="400">
      <c r="A400" t="s" s="177">
        <v>375</v>
      </c>
      <c r="B400" t="s" s="177">
        <v>376</v>
      </c>
      <c r="C400" t="s" s="177">
        <v>377</v>
      </c>
      <c r="D400" t="s" s="177">
        <v>986</v>
      </c>
      <c r="E400" t="s" s="177">
        <v>987</v>
      </c>
      <c r="F400" s="177">
        <f>IF('M251'!AA47-SUM('M252'!AA47)&gt;=-0.5,"OK","WARNING")</f>
      </c>
    </row>
    <row r="401">
      <c r="A401" t="s" s="177">
        <v>375</v>
      </c>
      <c r="B401" t="s" s="177">
        <v>376</v>
      </c>
      <c r="C401" t="s" s="177">
        <v>377</v>
      </c>
      <c r="D401" t="s" s="177">
        <v>988</v>
      </c>
      <c r="E401" t="s" s="177">
        <v>989</v>
      </c>
      <c r="F401" s="177">
        <f>IF('M251'!AB47-SUM('M252'!AB47)&gt;=-0.5,"OK","WARNING")</f>
      </c>
    </row>
    <row r="402">
      <c r="A402" t="s" s="177">
        <v>375</v>
      </c>
      <c r="B402" t="s" s="177">
        <v>376</v>
      </c>
      <c r="C402" t="s" s="177">
        <v>377</v>
      </c>
      <c r="D402" t="s" s="177">
        <v>990</v>
      </c>
      <c r="E402" t="s" s="177">
        <v>991</v>
      </c>
      <c r="F402" s="177">
        <f>IF('M251'!K48-SUM('M252'!K48)&gt;=-0.5,"OK","WARNING")</f>
      </c>
    </row>
    <row r="403">
      <c r="A403" t="s" s="177">
        <v>375</v>
      </c>
      <c r="B403" t="s" s="177">
        <v>376</v>
      </c>
      <c r="C403" t="s" s="177">
        <v>377</v>
      </c>
      <c r="D403" t="s" s="177">
        <v>992</v>
      </c>
      <c r="E403" t="s" s="177">
        <v>993</v>
      </c>
      <c r="F403" s="177">
        <f>IF('M251'!L48-SUM('M252'!L48)&gt;=-0.5,"OK","WARNING")</f>
      </c>
    </row>
    <row r="404">
      <c r="A404" t="s" s="177">
        <v>375</v>
      </c>
      <c r="B404" t="s" s="177">
        <v>376</v>
      </c>
      <c r="C404" t="s" s="177">
        <v>377</v>
      </c>
      <c r="D404" t="s" s="177">
        <v>994</v>
      </c>
      <c r="E404" t="s" s="177">
        <v>995</v>
      </c>
      <c r="F404" s="177">
        <f>IF('M251'!M48-SUM('M252'!M48)&gt;=-0.5,"OK","WARNING")</f>
      </c>
    </row>
    <row r="405">
      <c r="A405" t="s" s="177">
        <v>375</v>
      </c>
      <c r="B405" t="s" s="177">
        <v>376</v>
      </c>
      <c r="C405" t="s" s="177">
        <v>377</v>
      </c>
      <c r="D405" t="s" s="177">
        <v>996</v>
      </c>
      <c r="E405" t="s" s="177">
        <v>997</v>
      </c>
      <c r="F405" s="177">
        <f>IF('M251'!N48-SUM('M252'!N48)&gt;=-0.5,"OK","WARNING")</f>
      </c>
    </row>
    <row r="406">
      <c r="A406" t="s" s="177">
        <v>375</v>
      </c>
      <c r="B406" t="s" s="177">
        <v>376</v>
      </c>
      <c r="C406" t="s" s="177">
        <v>377</v>
      </c>
      <c r="D406" t="s" s="177">
        <v>998</v>
      </c>
      <c r="E406" t="s" s="177">
        <v>999</v>
      </c>
      <c r="F406" s="177">
        <f>IF('M251'!O48-SUM('M252'!O48)&gt;=-0.5,"OK","WARNING")</f>
      </c>
    </row>
    <row r="407">
      <c r="A407" t="s" s="177">
        <v>375</v>
      </c>
      <c r="B407" t="s" s="177">
        <v>376</v>
      </c>
      <c r="C407" t="s" s="177">
        <v>377</v>
      </c>
      <c r="D407" t="s" s="177">
        <v>1000</v>
      </c>
      <c r="E407" t="s" s="177">
        <v>1001</v>
      </c>
      <c r="F407" s="177">
        <f>IF('M251'!P48-SUM('M252'!P48)&gt;=-0.5,"OK","WARNING")</f>
      </c>
    </row>
    <row r="408">
      <c r="A408" t="s" s="177">
        <v>375</v>
      </c>
      <c r="B408" t="s" s="177">
        <v>376</v>
      </c>
      <c r="C408" t="s" s="177">
        <v>377</v>
      </c>
      <c r="D408" t="s" s="177">
        <v>1002</v>
      </c>
      <c r="E408" t="s" s="177">
        <v>1003</v>
      </c>
      <c r="F408" s="177">
        <f>IF('M251'!Q48-SUM('M252'!Q48)&gt;=-0.5,"OK","WARNING")</f>
      </c>
    </row>
    <row r="409">
      <c r="A409" t="s" s="177">
        <v>375</v>
      </c>
      <c r="B409" t="s" s="177">
        <v>376</v>
      </c>
      <c r="C409" t="s" s="177">
        <v>377</v>
      </c>
      <c r="D409" t="s" s="177">
        <v>1004</v>
      </c>
      <c r="E409" t="s" s="177">
        <v>1005</v>
      </c>
      <c r="F409" s="177">
        <f>IF('M251'!R48-SUM('M252'!R48)&gt;=-0.5,"OK","WARNING")</f>
      </c>
    </row>
    <row r="410">
      <c r="A410" t="s" s="177">
        <v>375</v>
      </c>
      <c r="B410" t="s" s="177">
        <v>376</v>
      </c>
      <c r="C410" t="s" s="177">
        <v>377</v>
      </c>
      <c r="D410" t="s" s="177">
        <v>1006</v>
      </c>
      <c r="E410" t="s" s="177">
        <v>1007</v>
      </c>
      <c r="F410" s="177">
        <f>IF('M251'!S48-SUM('M252'!S48)&gt;=-0.5,"OK","WARNING")</f>
      </c>
    </row>
    <row r="411">
      <c r="A411" t="s" s="177">
        <v>375</v>
      </c>
      <c r="B411" t="s" s="177">
        <v>376</v>
      </c>
      <c r="C411" t="s" s="177">
        <v>377</v>
      </c>
      <c r="D411" t="s" s="177">
        <v>1008</v>
      </c>
      <c r="E411" t="s" s="177">
        <v>1009</v>
      </c>
      <c r="F411" s="177">
        <f>IF('M251'!T48-SUM('M252'!T48)&gt;=-0.5,"OK","WARNING")</f>
      </c>
    </row>
    <row r="412">
      <c r="A412" t="s" s="177">
        <v>375</v>
      </c>
      <c r="B412" t="s" s="177">
        <v>376</v>
      </c>
      <c r="C412" t="s" s="177">
        <v>377</v>
      </c>
      <c r="D412" t="s" s="177">
        <v>1010</v>
      </c>
      <c r="E412" t="s" s="177">
        <v>1011</v>
      </c>
      <c r="F412" s="177">
        <f>IF('M251'!U48-SUM('M252'!U48)&gt;=-0.5,"OK","WARNING")</f>
      </c>
    </row>
    <row r="413">
      <c r="A413" t="s" s="177">
        <v>375</v>
      </c>
      <c r="B413" t="s" s="177">
        <v>376</v>
      </c>
      <c r="C413" t="s" s="177">
        <v>377</v>
      </c>
      <c r="D413" t="s" s="177">
        <v>1012</v>
      </c>
      <c r="E413" t="s" s="177">
        <v>1013</v>
      </c>
      <c r="F413" s="177">
        <f>IF('M251'!V48-SUM('M252'!V48)&gt;=-0.5,"OK","WARNING")</f>
      </c>
    </row>
    <row r="414">
      <c r="A414" t="s" s="177">
        <v>375</v>
      </c>
      <c r="B414" t="s" s="177">
        <v>376</v>
      </c>
      <c r="C414" t="s" s="177">
        <v>377</v>
      </c>
      <c r="D414" t="s" s="177">
        <v>1014</v>
      </c>
      <c r="E414" t="s" s="177">
        <v>1015</v>
      </c>
      <c r="F414" s="177">
        <f>IF('M251'!W48-SUM('M252'!W48)&gt;=-0.5,"OK","WARNING")</f>
      </c>
    </row>
    <row r="415">
      <c r="A415" t="s" s="177">
        <v>375</v>
      </c>
      <c r="B415" t="s" s="177">
        <v>376</v>
      </c>
      <c r="C415" t="s" s="177">
        <v>377</v>
      </c>
      <c r="D415" t="s" s="177">
        <v>1016</v>
      </c>
      <c r="E415" t="s" s="177">
        <v>1017</v>
      </c>
      <c r="F415" s="177">
        <f>IF('M251'!X48-SUM('M252'!X48)&gt;=-0.5,"OK","WARNING")</f>
      </c>
    </row>
    <row r="416">
      <c r="A416" t="s" s="177">
        <v>375</v>
      </c>
      <c r="B416" t="s" s="177">
        <v>376</v>
      </c>
      <c r="C416" t="s" s="177">
        <v>377</v>
      </c>
      <c r="D416" t="s" s="177">
        <v>1018</v>
      </c>
      <c r="E416" t="s" s="177">
        <v>1019</v>
      </c>
      <c r="F416" s="177">
        <f>IF('M251'!Y48-SUM('M252'!Y48)&gt;=-0.5,"OK","WARNING")</f>
      </c>
    </row>
    <row r="417">
      <c r="A417" t="s" s="177">
        <v>375</v>
      </c>
      <c r="B417" t="s" s="177">
        <v>376</v>
      </c>
      <c r="C417" t="s" s="177">
        <v>377</v>
      </c>
      <c r="D417" t="s" s="177">
        <v>1020</v>
      </c>
      <c r="E417" t="s" s="177">
        <v>1021</v>
      </c>
      <c r="F417" s="177">
        <f>IF('M251'!Z48-SUM('M252'!Z48)&gt;=-0.5,"OK","WARNING")</f>
      </c>
    </row>
    <row r="418">
      <c r="A418" t="s" s="177">
        <v>375</v>
      </c>
      <c r="B418" t="s" s="177">
        <v>376</v>
      </c>
      <c r="C418" t="s" s="177">
        <v>377</v>
      </c>
      <c r="D418" t="s" s="177">
        <v>1022</v>
      </c>
      <c r="E418" t="s" s="177">
        <v>1023</v>
      </c>
      <c r="F418" s="177">
        <f>IF('M251'!AA48-SUM('M252'!AA48)&gt;=-0.5,"OK","WARNING")</f>
      </c>
    </row>
    <row r="419">
      <c r="A419" t="s" s="177">
        <v>375</v>
      </c>
      <c r="B419" t="s" s="177">
        <v>376</v>
      </c>
      <c r="C419" t="s" s="177">
        <v>377</v>
      </c>
      <c r="D419" t="s" s="177">
        <v>1024</v>
      </c>
      <c r="E419" t="s" s="177">
        <v>1025</v>
      </c>
      <c r="F419" s="177">
        <f>IF('M251'!AB48-SUM('M252'!AB48)&gt;=-0.5,"OK","WARNING")</f>
      </c>
    </row>
    <row r="420">
      <c r="A420" t="s" s="177">
        <v>375</v>
      </c>
      <c r="B420" t="s" s="177">
        <v>376</v>
      </c>
      <c r="C420" t="s" s="177">
        <v>377</v>
      </c>
      <c r="D420" t="s" s="177">
        <v>1026</v>
      </c>
      <c r="E420" t="s" s="177">
        <v>1027</v>
      </c>
      <c r="F420" s="177">
        <f>IF('M251'!K49-SUM('M252'!K49)&gt;=-0.5,"OK","WARNING")</f>
      </c>
    </row>
    <row r="421">
      <c r="A421" t="s" s="177">
        <v>375</v>
      </c>
      <c r="B421" t="s" s="177">
        <v>376</v>
      </c>
      <c r="C421" t="s" s="177">
        <v>377</v>
      </c>
      <c r="D421" t="s" s="177">
        <v>1028</v>
      </c>
      <c r="E421" t="s" s="177">
        <v>1029</v>
      </c>
      <c r="F421" s="177">
        <f>IF('M251'!L49-SUM('M252'!L49)&gt;=-0.5,"OK","WARNING")</f>
      </c>
    </row>
    <row r="422">
      <c r="A422" t="s" s="177">
        <v>375</v>
      </c>
      <c r="B422" t="s" s="177">
        <v>376</v>
      </c>
      <c r="C422" t="s" s="177">
        <v>377</v>
      </c>
      <c r="D422" t="s" s="177">
        <v>1030</v>
      </c>
      <c r="E422" t="s" s="177">
        <v>1031</v>
      </c>
      <c r="F422" s="177">
        <f>IF('M251'!M49-SUM('M252'!M49)&gt;=-0.5,"OK","WARNING")</f>
      </c>
    </row>
    <row r="423">
      <c r="A423" t="s" s="177">
        <v>375</v>
      </c>
      <c r="B423" t="s" s="177">
        <v>376</v>
      </c>
      <c r="C423" t="s" s="177">
        <v>377</v>
      </c>
      <c r="D423" t="s" s="177">
        <v>1032</v>
      </c>
      <c r="E423" t="s" s="177">
        <v>1033</v>
      </c>
      <c r="F423" s="177">
        <f>IF('M251'!N49-SUM('M252'!N49)&gt;=-0.5,"OK","WARNING")</f>
      </c>
    </row>
    <row r="424">
      <c r="A424" t="s" s="177">
        <v>375</v>
      </c>
      <c r="B424" t="s" s="177">
        <v>376</v>
      </c>
      <c r="C424" t="s" s="177">
        <v>377</v>
      </c>
      <c r="D424" t="s" s="177">
        <v>1034</v>
      </c>
      <c r="E424" t="s" s="177">
        <v>1035</v>
      </c>
      <c r="F424" s="177">
        <f>IF('M251'!O49-SUM('M252'!O49)&gt;=-0.5,"OK","WARNING")</f>
      </c>
    </row>
    <row r="425">
      <c r="A425" t="s" s="177">
        <v>375</v>
      </c>
      <c r="B425" t="s" s="177">
        <v>376</v>
      </c>
      <c r="C425" t="s" s="177">
        <v>377</v>
      </c>
      <c r="D425" t="s" s="177">
        <v>1036</v>
      </c>
      <c r="E425" t="s" s="177">
        <v>1037</v>
      </c>
      <c r="F425" s="177">
        <f>IF('M251'!P49-SUM('M252'!P49)&gt;=-0.5,"OK","WARNING")</f>
      </c>
    </row>
    <row r="426">
      <c r="A426" t="s" s="177">
        <v>375</v>
      </c>
      <c r="B426" t="s" s="177">
        <v>376</v>
      </c>
      <c r="C426" t="s" s="177">
        <v>377</v>
      </c>
      <c r="D426" t="s" s="177">
        <v>1038</v>
      </c>
      <c r="E426" t="s" s="177">
        <v>1039</v>
      </c>
      <c r="F426" s="177">
        <f>IF('M251'!Q49-SUM('M252'!Q49)&gt;=-0.5,"OK","WARNING")</f>
      </c>
    </row>
    <row r="427">
      <c r="A427" t="s" s="177">
        <v>375</v>
      </c>
      <c r="B427" t="s" s="177">
        <v>376</v>
      </c>
      <c r="C427" t="s" s="177">
        <v>377</v>
      </c>
      <c r="D427" t="s" s="177">
        <v>1040</v>
      </c>
      <c r="E427" t="s" s="177">
        <v>1041</v>
      </c>
      <c r="F427" s="177">
        <f>IF('M251'!R49-SUM('M252'!R49)&gt;=-0.5,"OK","WARNING")</f>
      </c>
    </row>
    <row r="428">
      <c r="A428" t="s" s="177">
        <v>375</v>
      </c>
      <c r="B428" t="s" s="177">
        <v>376</v>
      </c>
      <c r="C428" t="s" s="177">
        <v>377</v>
      </c>
      <c r="D428" t="s" s="177">
        <v>1042</v>
      </c>
      <c r="E428" t="s" s="177">
        <v>1043</v>
      </c>
      <c r="F428" s="177">
        <f>IF('M251'!S49-SUM('M252'!S49)&gt;=-0.5,"OK","WARNING")</f>
      </c>
    </row>
    <row r="429">
      <c r="A429" t="s" s="177">
        <v>375</v>
      </c>
      <c r="B429" t="s" s="177">
        <v>376</v>
      </c>
      <c r="C429" t="s" s="177">
        <v>377</v>
      </c>
      <c r="D429" t="s" s="177">
        <v>1044</v>
      </c>
      <c r="E429" t="s" s="177">
        <v>1045</v>
      </c>
      <c r="F429" s="177">
        <f>IF('M251'!T49-SUM('M252'!T49)&gt;=-0.5,"OK","WARNING")</f>
      </c>
    </row>
    <row r="430">
      <c r="A430" t="s" s="177">
        <v>375</v>
      </c>
      <c r="B430" t="s" s="177">
        <v>376</v>
      </c>
      <c r="C430" t="s" s="177">
        <v>377</v>
      </c>
      <c r="D430" t="s" s="177">
        <v>1046</v>
      </c>
      <c r="E430" t="s" s="177">
        <v>1047</v>
      </c>
      <c r="F430" s="177">
        <f>IF('M251'!U49-SUM('M252'!U49)&gt;=-0.5,"OK","WARNING")</f>
      </c>
    </row>
    <row r="431">
      <c r="A431" t="s" s="177">
        <v>375</v>
      </c>
      <c r="B431" t="s" s="177">
        <v>376</v>
      </c>
      <c r="C431" t="s" s="177">
        <v>377</v>
      </c>
      <c r="D431" t="s" s="177">
        <v>1048</v>
      </c>
      <c r="E431" t="s" s="177">
        <v>1049</v>
      </c>
      <c r="F431" s="177">
        <f>IF('M251'!V49-SUM('M252'!V49)&gt;=-0.5,"OK","WARNING")</f>
      </c>
    </row>
    <row r="432">
      <c r="A432" t="s" s="177">
        <v>375</v>
      </c>
      <c r="B432" t="s" s="177">
        <v>376</v>
      </c>
      <c r="C432" t="s" s="177">
        <v>377</v>
      </c>
      <c r="D432" t="s" s="177">
        <v>1050</v>
      </c>
      <c r="E432" t="s" s="177">
        <v>1051</v>
      </c>
      <c r="F432" s="177">
        <f>IF('M251'!W49-SUM('M252'!W49)&gt;=-0.5,"OK","WARNING")</f>
      </c>
    </row>
    <row r="433">
      <c r="A433" t="s" s="177">
        <v>375</v>
      </c>
      <c r="B433" t="s" s="177">
        <v>376</v>
      </c>
      <c r="C433" t="s" s="177">
        <v>377</v>
      </c>
      <c r="D433" t="s" s="177">
        <v>1052</v>
      </c>
      <c r="E433" t="s" s="177">
        <v>1053</v>
      </c>
      <c r="F433" s="177">
        <f>IF('M251'!X49-SUM('M252'!X49)&gt;=-0.5,"OK","WARNING")</f>
      </c>
    </row>
    <row r="434">
      <c r="A434" t="s" s="177">
        <v>375</v>
      </c>
      <c r="B434" t="s" s="177">
        <v>376</v>
      </c>
      <c r="C434" t="s" s="177">
        <v>377</v>
      </c>
      <c r="D434" t="s" s="177">
        <v>1054</v>
      </c>
      <c r="E434" t="s" s="177">
        <v>1055</v>
      </c>
      <c r="F434" s="177">
        <f>IF('M251'!Y49-SUM('M252'!Y49)&gt;=-0.5,"OK","WARNING")</f>
      </c>
    </row>
    <row r="435">
      <c r="A435" t="s" s="177">
        <v>375</v>
      </c>
      <c r="B435" t="s" s="177">
        <v>376</v>
      </c>
      <c r="C435" t="s" s="177">
        <v>377</v>
      </c>
      <c r="D435" t="s" s="177">
        <v>1056</v>
      </c>
      <c r="E435" t="s" s="177">
        <v>1057</v>
      </c>
      <c r="F435" s="177">
        <f>IF('M251'!Z49-SUM('M252'!Z49)&gt;=-0.5,"OK","WARNING")</f>
      </c>
    </row>
    <row r="436">
      <c r="A436" t="s" s="177">
        <v>375</v>
      </c>
      <c r="B436" t="s" s="177">
        <v>376</v>
      </c>
      <c r="C436" t="s" s="177">
        <v>377</v>
      </c>
      <c r="D436" t="s" s="177">
        <v>1058</v>
      </c>
      <c r="E436" t="s" s="177">
        <v>1059</v>
      </c>
      <c r="F436" s="177">
        <f>IF('M251'!AA49-SUM('M252'!AA49)&gt;=-0.5,"OK","WARNING")</f>
      </c>
    </row>
    <row r="437">
      <c r="A437" t="s" s="177">
        <v>375</v>
      </c>
      <c r="B437" t="s" s="177">
        <v>376</v>
      </c>
      <c r="C437" t="s" s="177">
        <v>377</v>
      </c>
      <c r="D437" t="s" s="177">
        <v>1060</v>
      </c>
      <c r="E437" t="s" s="177">
        <v>1061</v>
      </c>
      <c r="F437" s="177">
        <f>IF('M251'!AB49-SUM('M252'!AB49)&gt;=-0.5,"OK","WARNING")</f>
      </c>
    </row>
    <row r="438">
      <c r="A438" t="s" s="177">
        <v>172</v>
      </c>
      <c r="B438" t="s" s="176">
        <v>1062</v>
      </c>
      <c r="C438" t="s" s="177">
        <v>1063</v>
      </c>
      <c r="D438" t="s" s="177">
        <v>1064</v>
      </c>
      <c r="E438" t="s" s="177">
        <v>1065</v>
      </c>
      <c r="F438" s="177">
        <f>IF(ABS('M251'!L22-SUM('M251'!L23,'M251'!L24,'M251'!L25))&lt;=0.5,"OK","ERROR")</f>
      </c>
    </row>
    <row r="439">
      <c r="A439" t="s" s="177">
        <v>172</v>
      </c>
      <c r="B439" t="s" s="176">
        <v>1062</v>
      </c>
      <c r="C439" t="s" s="177">
        <v>1063</v>
      </c>
      <c r="D439" t="s" s="177">
        <v>1066</v>
      </c>
      <c r="E439" t="s" s="177">
        <v>1067</v>
      </c>
      <c r="F439" s="177">
        <f>IF(ABS('M251'!M22-SUM('M251'!M23,'M251'!M24,'M251'!M25))&lt;=0.5,"OK","ERROR")</f>
      </c>
    </row>
    <row r="440">
      <c r="A440" t="s" s="177">
        <v>172</v>
      </c>
      <c r="B440" t="s" s="176">
        <v>1062</v>
      </c>
      <c r="C440" t="s" s="177">
        <v>1063</v>
      </c>
      <c r="D440" t="s" s="177">
        <v>1068</v>
      </c>
      <c r="E440" t="s" s="177">
        <v>1069</v>
      </c>
      <c r="F440" s="177">
        <f>IF(ABS('M251'!N22-SUM('M251'!N23,'M251'!N24,'M251'!N25))&lt;=0.5,"OK","ERROR")</f>
      </c>
    </row>
    <row r="441">
      <c r="A441" t="s" s="177">
        <v>172</v>
      </c>
      <c r="B441" t="s" s="176">
        <v>1062</v>
      </c>
      <c r="C441" t="s" s="177">
        <v>1063</v>
      </c>
      <c r="D441" t="s" s="177">
        <v>1070</v>
      </c>
      <c r="E441" t="s" s="177">
        <v>1071</v>
      </c>
      <c r="F441" s="177">
        <f>IF(ABS('M251'!S22-SUM('M251'!S23,'M251'!S24,'M251'!S25))&lt;=0.5,"OK","ERROR")</f>
      </c>
    </row>
    <row r="442">
      <c r="A442" t="s" s="177">
        <v>172</v>
      </c>
      <c r="B442" t="s" s="176">
        <v>1062</v>
      </c>
      <c r="C442" t="s" s="177">
        <v>1063</v>
      </c>
      <c r="D442" t="s" s="177">
        <v>1072</v>
      </c>
      <c r="E442" t="s" s="177">
        <v>1073</v>
      </c>
      <c r="F442" s="177">
        <f>IF(ABS('M251'!AB22-SUM('M251'!AB23,'M251'!AB24,'M251'!AB25))&lt;=0.5,"OK","ERROR")</f>
      </c>
    </row>
    <row r="443">
      <c r="A443" t="s" s="177">
        <v>172</v>
      </c>
      <c r="B443" t="s" s="176">
        <v>1074</v>
      </c>
      <c r="C443" t="s" s="177">
        <v>1075</v>
      </c>
      <c r="D443" t="s" s="177">
        <v>1076</v>
      </c>
      <c r="E443" t="s" s="177">
        <v>1077</v>
      </c>
      <c r="F443" s="177">
        <f>IF(ABS('M251'!K27-SUM('M251'!K29,'M251'!K28))&lt;=0.5,"OK","ERROR")</f>
      </c>
    </row>
    <row r="444">
      <c r="A444" t="s" s="177">
        <v>172</v>
      </c>
      <c r="B444" t="s" s="176">
        <v>1074</v>
      </c>
      <c r="C444" t="s" s="177">
        <v>1075</v>
      </c>
      <c r="D444" t="s" s="177">
        <v>1078</v>
      </c>
      <c r="E444" t="s" s="177">
        <v>1079</v>
      </c>
      <c r="F444" s="177">
        <f>IF(ABS('M251'!L27-SUM('M251'!L29,'M251'!L28))&lt;=0.5,"OK","ERROR")</f>
      </c>
    </row>
    <row r="445">
      <c r="A445" t="s" s="177">
        <v>172</v>
      </c>
      <c r="B445" t="s" s="176">
        <v>1074</v>
      </c>
      <c r="C445" t="s" s="177">
        <v>1075</v>
      </c>
      <c r="D445" t="s" s="177">
        <v>1080</v>
      </c>
      <c r="E445" t="s" s="177">
        <v>1081</v>
      </c>
      <c r="F445" s="177">
        <f>IF(ABS('M251'!O27-SUM('M251'!O29,'M251'!O28))&lt;=0.5,"OK","ERROR")</f>
      </c>
    </row>
    <row r="446">
      <c r="A446" t="s" s="177">
        <v>172</v>
      </c>
      <c r="B446" t="s" s="176">
        <v>1074</v>
      </c>
      <c r="C446" t="s" s="177">
        <v>1075</v>
      </c>
      <c r="D446" t="s" s="177">
        <v>1082</v>
      </c>
      <c r="E446" t="s" s="177">
        <v>1083</v>
      </c>
      <c r="F446" s="177">
        <f>IF(ABS('M251'!P27-SUM('M251'!P29,'M251'!P28))&lt;=0.5,"OK","ERROR")</f>
      </c>
    </row>
    <row r="447">
      <c r="A447" t="s" s="177">
        <v>172</v>
      </c>
      <c r="B447" t="s" s="176">
        <v>1074</v>
      </c>
      <c r="C447" t="s" s="177">
        <v>1075</v>
      </c>
      <c r="D447" t="s" s="177">
        <v>1084</v>
      </c>
      <c r="E447" t="s" s="177">
        <v>1085</v>
      </c>
      <c r="F447" s="177">
        <f>IF(ABS('M251'!Q27-SUM('M251'!Q29,'M251'!Q28))&lt;=0.5,"OK","ERROR")</f>
      </c>
    </row>
    <row r="448">
      <c r="A448" t="s" s="177">
        <v>172</v>
      </c>
      <c r="B448" t="s" s="176">
        <v>1074</v>
      </c>
      <c r="C448" t="s" s="177">
        <v>1075</v>
      </c>
      <c r="D448" t="s" s="177">
        <v>1086</v>
      </c>
      <c r="E448" t="s" s="177">
        <v>1087</v>
      </c>
      <c r="F448" s="177">
        <f>IF(ABS('M251'!R27-SUM('M251'!R29,'M251'!R28))&lt;=0.5,"OK","ERROR")</f>
      </c>
    </row>
    <row r="449">
      <c r="A449" t="s" s="177">
        <v>172</v>
      </c>
      <c r="B449" t="s" s="176">
        <v>1074</v>
      </c>
      <c r="C449" t="s" s="177">
        <v>1075</v>
      </c>
      <c r="D449" t="s" s="177">
        <v>1088</v>
      </c>
      <c r="E449" t="s" s="177">
        <v>1089</v>
      </c>
      <c r="F449" s="177">
        <f>IF(ABS('M251'!S27-SUM('M251'!S29,'M251'!S28))&lt;=0.5,"OK","ERROR")</f>
      </c>
    </row>
    <row r="450">
      <c r="A450" t="s" s="177">
        <v>172</v>
      </c>
      <c r="B450" t="s" s="176">
        <v>1074</v>
      </c>
      <c r="C450" t="s" s="177">
        <v>1075</v>
      </c>
      <c r="D450" t="s" s="177">
        <v>1090</v>
      </c>
      <c r="E450" t="s" s="177">
        <v>1091</v>
      </c>
      <c r="F450" s="177">
        <f>IF(ABS('M251'!T27-SUM('M251'!T29,'M251'!T28))&lt;=0.5,"OK","ERROR")</f>
      </c>
    </row>
    <row r="451">
      <c r="A451" t="s" s="177">
        <v>172</v>
      </c>
      <c r="B451" t="s" s="176">
        <v>1074</v>
      </c>
      <c r="C451" t="s" s="177">
        <v>1075</v>
      </c>
      <c r="D451" t="s" s="177">
        <v>1092</v>
      </c>
      <c r="E451" t="s" s="177">
        <v>1093</v>
      </c>
      <c r="F451" s="177">
        <f>IF(ABS('M251'!U27-SUM('M251'!U29,'M251'!U28))&lt;=0.5,"OK","ERROR")</f>
      </c>
    </row>
    <row r="452">
      <c r="A452" t="s" s="177">
        <v>172</v>
      </c>
      <c r="B452" t="s" s="176">
        <v>1074</v>
      </c>
      <c r="C452" t="s" s="177">
        <v>1075</v>
      </c>
      <c r="D452" t="s" s="177">
        <v>1094</v>
      </c>
      <c r="E452" t="s" s="177">
        <v>1095</v>
      </c>
      <c r="F452" s="177">
        <f>IF(ABS('M251'!V27-SUM('M251'!V29,'M251'!V28))&lt;=0.5,"OK","ERROR")</f>
      </c>
    </row>
    <row r="453">
      <c r="A453" t="s" s="177">
        <v>172</v>
      </c>
      <c r="B453" t="s" s="176">
        <v>1074</v>
      </c>
      <c r="C453" t="s" s="177">
        <v>1075</v>
      </c>
      <c r="D453" t="s" s="177">
        <v>1096</v>
      </c>
      <c r="E453" t="s" s="177">
        <v>1097</v>
      </c>
      <c r="F453" s="177">
        <f>IF(ABS('M251'!W27-SUM('M251'!W29,'M251'!W28))&lt;=0.5,"OK","ERROR")</f>
      </c>
    </row>
    <row r="454">
      <c r="A454" t="s" s="177">
        <v>172</v>
      </c>
      <c r="B454" t="s" s="176">
        <v>1074</v>
      </c>
      <c r="C454" t="s" s="177">
        <v>1075</v>
      </c>
      <c r="D454" t="s" s="177">
        <v>1098</v>
      </c>
      <c r="E454" t="s" s="177">
        <v>1099</v>
      </c>
      <c r="F454" s="177">
        <f>IF(ABS('M251'!X27-SUM('M251'!X29,'M251'!X28))&lt;=0.5,"OK","ERROR")</f>
      </c>
    </row>
    <row r="455">
      <c r="A455" t="s" s="177">
        <v>172</v>
      </c>
      <c r="B455" t="s" s="176">
        <v>1074</v>
      </c>
      <c r="C455" t="s" s="177">
        <v>1075</v>
      </c>
      <c r="D455" t="s" s="177">
        <v>1100</v>
      </c>
      <c r="E455" t="s" s="177">
        <v>1101</v>
      </c>
      <c r="F455" s="177">
        <f>IF(ABS('M251'!Y27-SUM('M251'!Y29,'M251'!Y28))&lt;=0.5,"OK","ERROR")</f>
      </c>
    </row>
    <row r="456">
      <c r="A456" t="s" s="177">
        <v>172</v>
      </c>
      <c r="B456" t="s" s="176">
        <v>1074</v>
      </c>
      <c r="C456" t="s" s="177">
        <v>1075</v>
      </c>
      <c r="D456" t="s" s="177">
        <v>1102</v>
      </c>
      <c r="E456" t="s" s="177">
        <v>1103</v>
      </c>
      <c r="F456" s="177">
        <f>IF(ABS('M251'!Z27-SUM('M251'!Z29,'M251'!Z28))&lt;=0.5,"OK","ERROR")</f>
      </c>
    </row>
    <row r="457">
      <c r="A457" t="s" s="177">
        <v>172</v>
      </c>
      <c r="B457" t="s" s="176">
        <v>1074</v>
      </c>
      <c r="C457" t="s" s="177">
        <v>1075</v>
      </c>
      <c r="D457" t="s" s="177">
        <v>1104</v>
      </c>
      <c r="E457" t="s" s="177">
        <v>1105</v>
      </c>
      <c r="F457" s="177">
        <f>IF(ABS('M251'!AA27-SUM('M251'!AA29,'M251'!AA28))&lt;=0.5,"OK","ERROR")</f>
      </c>
    </row>
    <row r="458">
      <c r="A458" t="s" s="177">
        <v>172</v>
      </c>
      <c r="B458" t="s" s="176">
        <v>1074</v>
      </c>
      <c r="C458" t="s" s="177">
        <v>1075</v>
      </c>
      <c r="D458" t="s" s="177">
        <v>1106</v>
      </c>
      <c r="E458" t="s" s="177">
        <v>1107</v>
      </c>
      <c r="F458" s="177">
        <f>IF(ABS('M251'!AB27-SUM('M251'!AB29,'M251'!AB28))&lt;=0.5,"OK","ERROR")</f>
      </c>
    </row>
    <row r="459">
      <c r="A459" t="s" s="177">
        <v>172</v>
      </c>
      <c r="B459" t="s" s="176">
        <v>1108</v>
      </c>
      <c r="C459" t="s" s="177">
        <v>1109</v>
      </c>
      <c r="D459" t="s" s="177">
        <v>1110</v>
      </c>
      <c r="E459" t="s" s="177">
        <v>1111</v>
      </c>
      <c r="F459" s="177">
        <f>IF(ABS('M251'!AB21-SUM('M251'!L21,'M251'!T21,'M251'!AA21))&lt;=0.5,"OK","ERROR")</f>
      </c>
    </row>
    <row r="460">
      <c r="A460" t="s" s="177">
        <v>172</v>
      </c>
      <c r="B460" t="s" s="176">
        <v>1108</v>
      </c>
      <c r="C460" t="s" s="177">
        <v>1109</v>
      </c>
      <c r="D460" t="s" s="177">
        <v>1112</v>
      </c>
      <c r="E460" t="s" s="177">
        <v>1113</v>
      </c>
      <c r="F460" s="177">
        <f>IF(ABS('M251'!AB22-SUM('M251'!L22))&lt;=0.5,"OK","ERROR")</f>
      </c>
    </row>
    <row r="461">
      <c r="A461" t="s" s="177">
        <v>172</v>
      </c>
      <c r="B461" t="s" s="176">
        <v>1108</v>
      </c>
      <c r="C461" t="s" s="177">
        <v>1109</v>
      </c>
      <c r="D461" t="s" s="177">
        <v>1114</v>
      </c>
      <c r="E461" t="s" s="177">
        <v>1115</v>
      </c>
      <c r="F461" s="177">
        <f>IF(ABS('M251'!AB23-SUM('M251'!L23))&lt;=0.5,"OK","ERROR")</f>
      </c>
    </row>
    <row r="462">
      <c r="A462" t="s" s="177">
        <v>172</v>
      </c>
      <c r="B462" t="s" s="176">
        <v>1108</v>
      </c>
      <c r="C462" t="s" s="177">
        <v>1109</v>
      </c>
      <c r="D462" t="s" s="177">
        <v>1116</v>
      </c>
      <c r="E462" t="s" s="177">
        <v>1117</v>
      </c>
      <c r="F462" s="177">
        <f>IF(ABS('M251'!AB24-SUM('M251'!L24))&lt;=0.5,"OK","ERROR")</f>
      </c>
    </row>
    <row r="463">
      <c r="A463" t="s" s="177">
        <v>172</v>
      </c>
      <c r="B463" t="s" s="176">
        <v>1108</v>
      </c>
      <c r="C463" t="s" s="177">
        <v>1109</v>
      </c>
      <c r="D463" t="s" s="177">
        <v>1118</v>
      </c>
      <c r="E463" t="s" s="177">
        <v>1119</v>
      </c>
      <c r="F463" s="177">
        <f>IF(ABS('M251'!AB25-SUM('M251'!L25))&lt;=0.5,"OK","ERROR")</f>
      </c>
    </row>
    <row r="464">
      <c r="A464" t="s" s="177">
        <v>172</v>
      </c>
      <c r="B464" t="s" s="176">
        <v>1108</v>
      </c>
      <c r="C464" t="s" s="177">
        <v>1109</v>
      </c>
      <c r="D464" t="s" s="177">
        <v>1120</v>
      </c>
      <c r="E464" t="s" s="177">
        <v>1121</v>
      </c>
      <c r="F464" s="177">
        <f>IF(ABS('M251'!AB26-SUM('M251'!L26,'M251'!K26,'M251'!T26,'M251'!Y26,'M251'!Z26,'M251'!X26,'M251'!AA26))&lt;=0.5,"OK","ERROR")</f>
      </c>
    </row>
    <row r="465">
      <c r="A465" t="s" s="177">
        <v>172</v>
      </c>
      <c r="B465" t="s" s="176">
        <v>1108</v>
      </c>
      <c r="C465" t="s" s="177">
        <v>1109</v>
      </c>
      <c r="D465" t="s" s="177">
        <v>1122</v>
      </c>
      <c r="E465" t="s" s="177">
        <v>1123</v>
      </c>
      <c r="F465" s="177">
        <f>IF(ABS('M251'!AB27-SUM('M251'!L27,'M251'!K27,'M251'!T27,'M251'!Y27,'M251'!Z27,'M251'!X27,'M251'!AA27))&lt;=0.5,"OK","ERROR")</f>
      </c>
    </row>
    <row r="466">
      <c r="A466" t="s" s="177">
        <v>172</v>
      </c>
      <c r="B466" t="s" s="176">
        <v>1108</v>
      </c>
      <c r="C466" t="s" s="177">
        <v>1109</v>
      </c>
      <c r="D466" t="s" s="177">
        <v>1124</v>
      </c>
      <c r="E466" t="s" s="177">
        <v>1125</v>
      </c>
      <c r="F466" s="177">
        <f>IF(ABS('M251'!AB28-SUM('M251'!L28,'M251'!K28,'M251'!T28,'M251'!Y28,'M251'!Z28,'M251'!X28,'M251'!AA28))&lt;=0.5,"OK","ERROR")</f>
      </c>
    </row>
    <row r="467">
      <c r="A467" t="s" s="177">
        <v>172</v>
      </c>
      <c r="B467" t="s" s="176">
        <v>1108</v>
      </c>
      <c r="C467" t="s" s="177">
        <v>1109</v>
      </c>
      <c r="D467" t="s" s="177">
        <v>1126</v>
      </c>
      <c r="E467" t="s" s="177">
        <v>1127</v>
      </c>
      <c r="F467" s="177">
        <f>IF(ABS('M251'!AB29-SUM('M251'!L29,'M251'!K29,'M251'!T29,'M251'!Y29,'M251'!Z29,'M251'!X29,'M251'!AA29))&lt;=0.5,"OK","ERROR")</f>
      </c>
    </row>
    <row r="468">
      <c r="A468" t="s" s="177">
        <v>172</v>
      </c>
      <c r="B468" t="s" s="176">
        <v>1108</v>
      </c>
      <c r="C468" t="s" s="177">
        <v>1109</v>
      </c>
      <c r="D468" t="s" s="177">
        <v>1128</v>
      </c>
      <c r="E468" t="s" s="177">
        <v>1129</v>
      </c>
      <c r="F468" s="177">
        <f>IF(ABS('M251'!AB30-SUM('M251'!L30,'M251'!K30,'M251'!T30,'M251'!Y30,'M251'!Z30,'M251'!X30,'M251'!AA30))&lt;=0.5,"OK","ERROR")</f>
      </c>
    </row>
    <row r="469">
      <c r="A469" t="s" s="177">
        <v>172</v>
      </c>
      <c r="B469" t="s" s="176">
        <v>1108</v>
      </c>
      <c r="C469" t="s" s="177">
        <v>1109</v>
      </c>
      <c r="D469" t="s" s="177">
        <v>1130</v>
      </c>
      <c r="E469" t="s" s="177">
        <v>1131</v>
      </c>
      <c r="F469" s="177">
        <f>IF(ABS('M251'!AB31-SUM('M251'!L31,'M251'!K31,'M251'!T31,'M251'!Z31,'M251'!X31,'M251'!AA31))&lt;=0.5,"OK","ERROR")</f>
      </c>
    </row>
    <row r="470">
      <c r="A470" t="s" s="177">
        <v>172</v>
      </c>
      <c r="B470" t="s" s="176">
        <v>1108</v>
      </c>
      <c r="C470" t="s" s="177">
        <v>1109</v>
      </c>
      <c r="D470" t="s" s="177">
        <v>1132</v>
      </c>
      <c r="E470" t="s" s="177">
        <v>1133</v>
      </c>
      <c r="F470" s="177">
        <f>IF(ABS('M251'!AB32-SUM('M251'!L32,'M251'!K32,'M251'!T32,'M251'!Z32,'M251'!X32,'M251'!AA32))&lt;=0.5,"OK","ERROR")</f>
      </c>
    </row>
    <row r="471">
      <c r="A471" t="s" s="177">
        <v>172</v>
      </c>
      <c r="B471" t="s" s="176">
        <v>1108</v>
      </c>
      <c r="C471" t="s" s="177">
        <v>1109</v>
      </c>
      <c r="D471" t="s" s="177">
        <v>1134</v>
      </c>
      <c r="E471" t="s" s="177">
        <v>1135</v>
      </c>
      <c r="F471" s="177">
        <f>IF(ABS('M251'!AB33-SUM('M251'!L33,'M251'!K33,'M251'!T33,'M251'!Z33,'M251'!X33,'M251'!AA33))&lt;=0.5,"OK","ERROR")</f>
      </c>
    </row>
    <row r="472">
      <c r="A472" t="s" s="177">
        <v>172</v>
      </c>
      <c r="B472" t="s" s="176">
        <v>1108</v>
      </c>
      <c r="C472" t="s" s="177">
        <v>1109</v>
      </c>
      <c r="D472" t="s" s="177">
        <v>1136</v>
      </c>
      <c r="E472" t="s" s="177">
        <v>1137</v>
      </c>
      <c r="F472" s="177">
        <f>IF(ABS('M251'!AB34-SUM('M251'!L34,'M251'!K34,'M251'!Z34,'M251'!AA34))&lt;=0.5,"OK","ERROR")</f>
      </c>
    </row>
    <row r="473">
      <c r="A473" t="s" s="177">
        <v>172</v>
      </c>
      <c r="B473" t="s" s="176">
        <v>1108</v>
      </c>
      <c r="C473" t="s" s="177">
        <v>1109</v>
      </c>
      <c r="D473" t="s" s="177">
        <v>1138</v>
      </c>
      <c r="E473" t="s" s="177">
        <v>1139</v>
      </c>
      <c r="F473" s="177">
        <f>IF(ABS('M251'!AB35-SUM('M251'!L35))&lt;=0.5,"OK","ERROR")</f>
      </c>
    </row>
    <row r="474">
      <c r="A474" t="s" s="177">
        <v>172</v>
      </c>
      <c r="B474" t="s" s="176">
        <v>1108</v>
      </c>
      <c r="C474" t="s" s="177">
        <v>1109</v>
      </c>
      <c r="D474" t="s" s="177">
        <v>1140</v>
      </c>
      <c r="E474" t="s" s="177">
        <v>1141</v>
      </c>
      <c r="F474" s="177">
        <f>IF(ABS('M251'!AB36-SUM('M251'!AA36))&lt;=0.5,"OK","ERROR")</f>
      </c>
    </row>
    <row r="475">
      <c r="A475" t="s" s="177">
        <v>172</v>
      </c>
      <c r="B475" t="s" s="176">
        <v>1108</v>
      </c>
      <c r="C475" t="s" s="177">
        <v>1109</v>
      </c>
      <c r="D475" t="s" s="177">
        <v>1142</v>
      </c>
      <c r="E475" t="s" s="177">
        <v>1143</v>
      </c>
      <c r="F475" s="177">
        <f>IF(ABS('M251'!AB37-SUM('M251'!L37,'M251'!K37,'M251'!T37,'M251'!Y37,'M251'!Z37,'M251'!X37,'M251'!AA37))&lt;=0.5,"OK","ERROR")</f>
      </c>
    </row>
    <row r="476">
      <c r="A476" t="s" s="177">
        <v>172</v>
      </c>
      <c r="B476" t="s" s="176">
        <v>1108</v>
      </c>
      <c r="C476" t="s" s="177">
        <v>1109</v>
      </c>
      <c r="D476" t="s" s="177">
        <v>1144</v>
      </c>
      <c r="E476" t="s" s="177">
        <v>1145</v>
      </c>
      <c r="F476" s="177">
        <f>IF(ABS('M251'!AB38-SUM('M251'!L38,'M251'!K38,'M251'!T38,'M251'!Y38,'M251'!Z38,'M251'!X38,'M251'!AA38))&lt;=0.5,"OK","ERROR")</f>
      </c>
    </row>
    <row r="477">
      <c r="A477" t="s" s="177">
        <v>172</v>
      </c>
      <c r="B477" t="s" s="176">
        <v>1108</v>
      </c>
      <c r="C477" t="s" s="177">
        <v>1109</v>
      </c>
      <c r="D477" t="s" s="177">
        <v>1146</v>
      </c>
      <c r="E477" t="s" s="177">
        <v>1147</v>
      </c>
      <c r="F477" s="177">
        <f>IF(ABS('M251'!AB39-SUM('M251'!L39,'M251'!K39,'M251'!T39,'M251'!Z39,'M251'!X39,'M251'!AA39))&lt;=0.5,"OK","ERROR")</f>
      </c>
    </row>
    <row r="478">
      <c r="A478" t="s" s="177">
        <v>172</v>
      </c>
      <c r="B478" t="s" s="176">
        <v>1108</v>
      </c>
      <c r="C478" t="s" s="177">
        <v>1109</v>
      </c>
      <c r="D478" t="s" s="177">
        <v>1148</v>
      </c>
      <c r="E478" t="s" s="177">
        <v>1149</v>
      </c>
      <c r="F478" s="177">
        <f>IF(ABS('M251'!AB40-SUM('M251'!L40,'M251'!K40,'M251'!T40,'M251'!Z40,'M251'!X40,'M251'!AA40))&lt;=0.5,"OK","ERROR")</f>
      </c>
    </row>
    <row r="479">
      <c r="A479" t="s" s="177">
        <v>172</v>
      </c>
      <c r="B479" t="s" s="176">
        <v>1108</v>
      </c>
      <c r="C479" t="s" s="177">
        <v>1109</v>
      </c>
      <c r="D479" t="s" s="177">
        <v>1150</v>
      </c>
      <c r="E479" t="s" s="177">
        <v>1151</v>
      </c>
      <c r="F479" s="177">
        <f>IF(ABS('M251'!AB41-SUM('M251'!L41,'M251'!K41,'M251'!T41,'M251'!Z41,'M251'!X41,'M251'!AA41))&lt;=0.5,"OK","ERROR")</f>
      </c>
    </row>
    <row r="480">
      <c r="A480" t="s" s="177">
        <v>172</v>
      </c>
      <c r="B480" t="s" s="176">
        <v>1108</v>
      </c>
      <c r="C480" t="s" s="177">
        <v>1109</v>
      </c>
      <c r="D480" t="s" s="177">
        <v>1152</v>
      </c>
      <c r="E480" t="s" s="177">
        <v>1153</v>
      </c>
      <c r="F480" s="177">
        <f>IF(ABS('M251'!AB42-SUM('M251'!L42,'M251'!K42,'M251'!Z42,'M251'!AA42))&lt;=0.5,"OK","ERROR")</f>
      </c>
    </row>
    <row r="481">
      <c r="A481" t="s" s="177">
        <v>172</v>
      </c>
      <c r="B481" t="s" s="176">
        <v>1108</v>
      </c>
      <c r="C481" t="s" s="177">
        <v>1109</v>
      </c>
      <c r="D481" t="s" s="177">
        <v>1154</v>
      </c>
      <c r="E481" t="s" s="177">
        <v>1155</v>
      </c>
      <c r="F481" s="177">
        <f>IF(ABS('M251'!AB43-SUM('M251'!L43))&lt;=0.5,"OK","ERROR")</f>
      </c>
    </row>
    <row r="482">
      <c r="A482" t="s" s="177">
        <v>172</v>
      </c>
      <c r="B482" t="s" s="176">
        <v>1108</v>
      </c>
      <c r="C482" t="s" s="177">
        <v>1109</v>
      </c>
      <c r="D482" t="s" s="177">
        <v>1156</v>
      </c>
      <c r="E482" t="s" s="177">
        <v>1157</v>
      </c>
      <c r="F482" s="177">
        <f>IF(ABS('M251'!AB44-SUM('M251'!AA44))&lt;=0.5,"OK","ERROR")</f>
      </c>
    </row>
    <row r="483">
      <c r="A483" t="s" s="177">
        <v>172</v>
      </c>
      <c r="B483" t="s" s="176">
        <v>1108</v>
      </c>
      <c r="C483" t="s" s="177">
        <v>1109</v>
      </c>
      <c r="D483" t="s" s="177">
        <v>1158</v>
      </c>
      <c r="E483" t="s" s="177">
        <v>1159</v>
      </c>
      <c r="F483" s="177">
        <f>IF(ABS('M251'!AB45-SUM('M251'!AA45))&lt;=0.5,"OK","ERROR")</f>
      </c>
    </row>
    <row r="484">
      <c r="A484" t="s" s="177">
        <v>172</v>
      </c>
      <c r="B484" t="s" s="176">
        <v>1108</v>
      </c>
      <c r="C484" t="s" s="177">
        <v>1109</v>
      </c>
      <c r="D484" t="s" s="177">
        <v>1160</v>
      </c>
      <c r="E484" t="s" s="177">
        <v>1161</v>
      </c>
      <c r="F484" s="177">
        <f>IF(ABS('M251'!AB46-SUM('M251'!L46,'M251'!K46,'M251'!Z46,'M251'!AA46))&lt;=0.5,"OK","ERROR")</f>
      </c>
    </row>
    <row r="485">
      <c r="A485" t="s" s="177">
        <v>172</v>
      </c>
      <c r="B485" t="s" s="176">
        <v>1108</v>
      </c>
      <c r="C485" t="s" s="177">
        <v>1109</v>
      </c>
      <c r="D485" t="s" s="177">
        <v>1162</v>
      </c>
      <c r="E485" t="s" s="177">
        <v>1163</v>
      </c>
      <c r="F485" s="177">
        <f>IF(ABS('M251'!AB47-SUM('M251'!L47,'M251'!K47,'M251'!T47,'M251'!Y47,'M251'!Z47,'M251'!X47,'M251'!AA47))&lt;=0.5,"OK","ERROR")</f>
      </c>
    </row>
    <row r="486">
      <c r="A486" t="s" s="177">
        <v>172</v>
      </c>
      <c r="B486" t="s" s="176">
        <v>1108</v>
      </c>
      <c r="C486" t="s" s="177">
        <v>1109</v>
      </c>
      <c r="D486" t="s" s="177">
        <v>1164</v>
      </c>
      <c r="E486" t="s" s="177">
        <v>1165</v>
      </c>
      <c r="F486" s="177">
        <f>IF(ABS('M251'!AB48-SUM('M251'!L48,'M251'!K48,'M251'!T48,'M251'!Y48,'M251'!Z48,'M251'!X48,'M251'!AA48))&lt;=0.5,"OK","ERROR")</f>
      </c>
    </row>
    <row r="487">
      <c r="A487" t="s" s="177">
        <v>172</v>
      </c>
      <c r="B487" t="s" s="176">
        <v>1108</v>
      </c>
      <c r="C487" t="s" s="177">
        <v>1109</v>
      </c>
      <c r="D487" t="s" s="177">
        <v>1166</v>
      </c>
      <c r="E487" t="s" s="177">
        <v>1167</v>
      </c>
      <c r="F487" s="177">
        <f>IF(ABS('M251'!AB49-SUM('M251'!L49,'M251'!K49,'M251'!T49,'M251'!Y49,'M251'!Z49,'M251'!X49,'M251'!AA49))&lt;=0.5,"OK","ERROR")</f>
      </c>
    </row>
    <row r="488">
      <c r="A488" t="s" s="177">
        <v>172</v>
      </c>
      <c r="B488" t="s" s="176">
        <v>1168</v>
      </c>
      <c r="C488" t="s" s="177">
        <v>1169</v>
      </c>
      <c r="D488" t="s" s="177">
        <v>1170</v>
      </c>
      <c r="E488" t="s" s="177">
        <v>1171</v>
      </c>
      <c r="F488" s="177">
        <f>IF(ABS('M251'!L21-SUM('M251'!N21,'M251'!M21))&lt;=0.5,"OK","ERROR")</f>
      </c>
    </row>
    <row r="489">
      <c r="A489" t="s" s="177">
        <v>172</v>
      </c>
      <c r="B489" t="s" s="176">
        <v>1168</v>
      </c>
      <c r="C489" t="s" s="177">
        <v>1169</v>
      </c>
      <c r="D489" t="s" s="177">
        <v>1172</v>
      </c>
      <c r="E489" t="s" s="177">
        <v>1173</v>
      </c>
      <c r="F489" s="177">
        <f>IF(ABS('M251'!L22-SUM('M251'!N22,'M251'!S22,'M251'!M22))&lt;=0.5,"OK","ERROR")</f>
      </c>
    </row>
    <row r="490">
      <c r="A490" t="s" s="177">
        <v>172</v>
      </c>
      <c r="B490" t="s" s="176">
        <v>1168</v>
      </c>
      <c r="C490" t="s" s="177">
        <v>1169</v>
      </c>
      <c r="D490" t="s" s="177">
        <v>1174</v>
      </c>
      <c r="E490" t="s" s="177">
        <v>1175</v>
      </c>
      <c r="F490" s="177">
        <f>IF(ABS('M251'!L23-SUM('M251'!N23,'M251'!S23,'M251'!M23))&lt;=0.5,"OK","ERROR")</f>
      </c>
    </row>
    <row r="491">
      <c r="A491" t="s" s="177">
        <v>172</v>
      </c>
      <c r="B491" t="s" s="176">
        <v>1168</v>
      </c>
      <c r="C491" t="s" s="177">
        <v>1169</v>
      </c>
      <c r="D491" t="s" s="177">
        <v>1176</v>
      </c>
      <c r="E491" t="s" s="177">
        <v>1177</v>
      </c>
      <c r="F491" s="177">
        <f>IF(ABS('M251'!L24-SUM('M251'!N24,'M251'!S24,'M251'!M24))&lt;=0.5,"OK","ERROR")</f>
      </c>
    </row>
    <row r="492">
      <c r="A492" t="s" s="177">
        <v>172</v>
      </c>
      <c r="B492" t="s" s="176">
        <v>1168</v>
      </c>
      <c r="C492" t="s" s="177">
        <v>1169</v>
      </c>
      <c r="D492" t="s" s="177">
        <v>1178</v>
      </c>
      <c r="E492" t="s" s="177">
        <v>1179</v>
      </c>
      <c r="F492" s="177">
        <f>IF(ABS('M251'!L25-SUM('M251'!N25,'M251'!S25,'M251'!M25))&lt;=0.5,"OK","ERROR")</f>
      </c>
    </row>
    <row r="493">
      <c r="A493" t="s" s="177">
        <v>172</v>
      </c>
      <c r="B493" t="s" s="176">
        <v>1168</v>
      </c>
      <c r="C493" t="s" s="177">
        <v>1169</v>
      </c>
      <c r="D493" t="s" s="177">
        <v>1180</v>
      </c>
      <c r="E493" t="s" s="177">
        <v>1181</v>
      </c>
      <c r="F493" s="177">
        <f>IF(ABS('M251'!L26-SUM('M251'!N26,'M251'!S26,'M251'!O26,'M251'!M26,'M251'!Q26))&lt;=0.5,"OK","ERROR")</f>
      </c>
    </row>
    <row r="494">
      <c r="A494" t="s" s="177">
        <v>172</v>
      </c>
      <c r="B494" t="s" s="176">
        <v>1168</v>
      </c>
      <c r="C494" t="s" s="177">
        <v>1169</v>
      </c>
      <c r="D494" t="s" s="177">
        <v>1182</v>
      </c>
      <c r="E494" t="s" s="177">
        <v>1183</v>
      </c>
      <c r="F494" s="177">
        <f>IF(ABS('M251'!L27-SUM('M251'!S27,'M251'!O27,'M251'!Q27))&lt;=0.5,"OK","ERROR")</f>
      </c>
    </row>
    <row r="495">
      <c r="A495" t="s" s="177">
        <v>172</v>
      </c>
      <c r="B495" t="s" s="176">
        <v>1168</v>
      </c>
      <c r="C495" t="s" s="177">
        <v>1169</v>
      </c>
      <c r="D495" t="s" s="177">
        <v>1184</v>
      </c>
      <c r="E495" t="s" s="177">
        <v>1185</v>
      </c>
      <c r="F495" s="177">
        <f>IF(ABS('M251'!L28-SUM('M251'!S28,'M251'!O28,'M251'!Q28))&lt;=0.5,"OK","ERROR")</f>
      </c>
    </row>
    <row r="496">
      <c r="A496" t="s" s="177">
        <v>172</v>
      </c>
      <c r="B496" t="s" s="176">
        <v>1168</v>
      </c>
      <c r="C496" t="s" s="177">
        <v>1169</v>
      </c>
      <c r="D496" t="s" s="177">
        <v>1186</v>
      </c>
      <c r="E496" t="s" s="177">
        <v>1187</v>
      </c>
      <c r="F496" s="177">
        <f>IF(ABS('M251'!L29-SUM('M251'!S29,'M251'!O29,'M251'!Q29))&lt;=0.5,"OK","ERROR")</f>
      </c>
    </row>
    <row r="497">
      <c r="A497" t="s" s="177">
        <v>172</v>
      </c>
      <c r="B497" t="s" s="176">
        <v>1168</v>
      </c>
      <c r="C497" t="s" s="177">
        <v>1169</v>
      </c>
      <c r="D497" t="s" s="177">
        <v>1188</v>
      </c>
      <c r="E497" t="s" s="177">
        <v>1189</v>
      </c>
      <c r="F497" s="177">
        <f>IF(ABS('M251'!L30-SUM('M251'!N30,'M251'!S30,'M251'!O30,'M251'!Q30))&lt;=0.5,"OK","ERROR")</f>
      </c>
    </row>
    <row r="498">
      <c r="A498" t="s" s="177">
        <v>172</v>
      </c>
      <c r="B498" t="s" s="176">
        <v>1168</v>
      </c>
      <c r="C498" t="s" s="177">
        <v>1169</v>
      </c>
      <c r="D498" t="s" s="177">
        <v>1190</v>
      </c>
      <c r="E498" t="s" s="177">
        <v>1191</v>
      </c>
      <c r="F498" s="177">
        <f>IF(ABS('M251'!L31-SUM('M251'!N31,'M251'!S31,'M251'!O31,'M251'!M31,'M251'!Q31))&lt;=0.5,"OK","ERROR")</f>
      </c>
    </row>
    <row r="499">
      <c r="A499" t="s" s="177">
        <v>172</v>
      </c>
      <c r="B499" t="s" s="176">
        <v>1168</v>
      </c>
      <c r="C499" t="s" s="177">
        <v>1169</v>
      </c>
      <c r="D499" t="s" s="177">
        <v>1192</v>
      </c>
      <c r="E499" t="s" s="177">
        <v>1193</v>
      </c>
      <c r="F499" s="177">
        <f>IF(ABS('M251'!L32-SUM('M251'!N32,'M251'!S32,'M251'!O32,'M251'!M32,'M251'!Q32))&lt;=0.5,"OK","ERROR")</f>
      </c>
    </row>
    <row r="500">
      <c r="A500" t="s" s="177">
        <v>172</v>
      </c>
      <c r="B500" t="s" s="176">
        <v>1168</v>
      </c>
      <c r="C500" t="s" s="177">
        <v>1169</v>
      </c>
      <c r="D500" t="s" s="177">
        <v>1194</v>
      </c>
      <c r="E500" t="s" s="177">
        <v>1195</v>
      </c>
      <c r="F500" s="177">
        <f>IF(ABS('M251'!L33-SUM('M251'!N33,'M251'!S33,'M251'!O33,'M251'!M33,'M251'!Q33))&lt;=0.5,"OK","ERROR")</f>
      </c>
    </row>
    <row r="501">
      <c r="A501" t="s" s="177">
        <v>172</v>
      </c>
      <c r="B501" t="s" s="176">
        <v>1168</v>
      </c>
      <c r="C501" t="s" s="177">
        <v>1169</v>
      </c>
      <c r="D501" t="s" s="177">
        <v>1196</v>
      </c>
      <c r="E501" t="s" s="177">
        <v>1197</v>
      </c>
      <c r="F501" s="177">
        <f>IF(ABS('M251'!L34-SUM('M251'!N34,'M251'!S34,'M251'!O34,'M251'!M34,'M251'!Q34))&lt;=0.5,"OK","ERROR")</f>
      </c>
    </row>
    <row r="502">
      <c r="A502" t="s" s="177">
        <v>172</v>
      </c>
      <c r="B502" t="s" s="176">
        <v>1168</v>
      </c>
      <c r="C502" t="s" s="177">
        <v>1169</v>
      </c>
      <c r="D502" t="s" s="177">
        <v>1198</v>
      </c>
      <c r="E502" t="s" s="177">
        <v>1199</v>
      </c>
      <c r="F502" s="177">
        <f>IF(ABS('M251'!L35-SUM('M251'!O35))&lt;=0.5,"OK","ERROR")</f>
      </c>
    </row>
    <row r="503">
      <c r="A503" t="s" s="177">
        <v>172</v>
      </c>
      <c r="B503" t="s" s="176">
        <v>1168</v>
      </c>
      <c r="C503" t="s" s="177">
        <v>1169</v>
      </c>
      <c r="D503" t="s" s="177">
        <v>1200</v>
      </c>
      <c r="E503" t="s" s="177">
        <v>1201</v>
      </c>
      <c r="F503" s="177">
        <f>IF(ABS('M251'!L37-SUM('M251'!N37,'M251'!S37,'M251'!O37,'M251'!M37,'M251'!Q37))&lt;=0.5,"OK","ERROR")</f>
      </c>
    </row>
    <row r="504">
      <c r="A504" t="s" s="177">
        <v>172</v>
      </c>
      <c r="B504" t="s" s="176">
        <v>1168</v>
      </c>
      <c r="C504" t="s" s="177">
        <v>1169</v>
      </c>
      <c r="D504" t="s" s="177">
        <v>1202</v>
      </c>
      <c r="E504" t="s" s="177">
        <v>1203</v>
      </c>
      <c r="F504" s="177">
        <f>IF(ABS('M251'!L38-SUM('M251'!N38,'M251'!S38,'M251'!O38,'M251'!M38,'M251'!Q38))&lt;=0.5,"OK","ERROR")</f>
      </c>
    </row>
    <row r="505">
      <c r="A505" t="s" s="177">
        <v>172</v>
      </c>
      <c r="B505" t="s" s="176">
        <v>1168</v>
      </c>
      <c r="C505" t="s" s="177">
        <v>1169</v>
      </c>
      <c r="D505" t="s" s="177">
        <v>1204</v>
      </c>
      <c r="E505" t="s" s="177">
        <v>1205</v>
      </c>
      <c r="F505" s="177">
        <f>IF(ABS('M251'!L39-SUM('M251'!N39,'M251'!S39,'M251'!O39,'M251'!M39,'M251'!Q39))&lt;=0.5,"OK","ERROR")</f>
      </c>
    </row>
    <row r="506">
      <c r="A506" t="s" s="177">
        <v>172</v>
      </c>
      <c r="B506" t="s" s="176">
        <v>1168</v>
      </c>
      <c r="C506" t="s" s="177">
        <v>1169</v>
      </c>
      <c r="D506" t="s" s="177">
        <v>1206</v>
      </c>
      <c r="E506" t="s" s="177">
        <v>1207</v>
      </c>
      <c r="F506" s="177">
        <f>IF(ABS('M251'!L40-SUM('M251'!N40,'M251'!S40,'M251'!O40,'M251'!M40,'M251'!Q40))&lt;=0.5,"OK","ERROR")</f>
      </c>
    </row>
    <row r="507">
      <c r="A507" t="s" s="177">
        <v>172</v>
      </c>
      <c r="B507" t="s" s="176">
        <v>1168</v>
      </c>
      <c r="C507" t="s" s="177">
        <v>1169</v>
      </c>
      <c r="D507" t="s" s="177">
        <v>1208</v>
      </c>
      <c r="E507" t="s" s="177">
        <v>1209</v>
      </c>
      <c r="F507" s="177">
        <f>IF(ABS('M251'!L41-SUM('M251'!N41,'M251'!S41,'M251'!O41,'M251'!M41,'M251'!Q41))&lt;=0.5,"OK","ERROR")</f>
      </c>
    </row>
    <row r="508">
      <c r="A508" t="s" s="177">
        <v>172</v>
      </c>
      <c r="B508" t="s" s="176">
        <v>1168</v>
      </c>
      <c r="C508" t="s" s="177">
        <v>1169</v>
      </c>
      <c r="D508" t="s" s="177">
        <v>1210</v>
      </c>
      <c r="E508" t="s" s="177">
        <v>1211</v>
      </c>
      <c r="F508" s="177">
        <f>IF(ABS('M251'!L42-SUM('M251'!N42,'M251'!S42,'M251'!O42,'M251'!M42,'M251'!Q42))&lt;=0.5,"OK","ERROR")</f>
      </c>
    </row>
    <row r="509">
      <c r="A509" t="s" s="177">
        <v>172</v>
      </c>
      <c r="B509" t="s" s="176">
        <v>1168</v>
      </c>
      <c r="C509" t="s" s="177">
        <v>1169</v>
      </c>
      <c r="D509" t="s" s="177">
        <v>1212</v>
      </c>
      <c r="E509" t="s" s="177">
        <v>1213</v>
      </c>
      <c r="F509" s="177">
        <f>IF(ABS('M251'!L43-SUM('M251'!O43))&lt;=0.5,"OK","ERROR")</f>
      </c>
    </row>
    <row r="510">
      <c r="A510" t="s" s="177">
        <v>172</v>
      </c>
      <c r="B510" t="s" s="176">
        <v>1168</v>
      </c>
      <c r="C510" t="s" s="177">
        <v>1169</v>
      </c>
      <c r="D510" t="s" s="177">
        <v>1214</v>
      </c>
      <c r="E510" t="s" s="177">
        <v>1215</v>
      </c>
      <c r="F510" s="177">
        <f>IF(ABS('M251'!L46-SUM('M251'!N46,'M251'!S46,'M251'!O46,'M251'!M46,'M251'!Q46))&lt;=0.5,"OK","ERROR")</f>
      </c>
    </row>
    <row r="511">
      <c r="A511" t="s" s="177">
        <v>172</v>
      </c>
      <c r="B511" t="s" s="176">
        <v>1168</v>
      </c>
      <c r="C511" t="s" s="177">
        <v>1169</v>
      </c>
      <c r="D511" t="s" s="177">
        <v>1216</v>
      </c>
      <c r="E511" t="s" s="177">
        <v>1217</v>
      </c>
      <c r="F511" s="177">
        <f>IF(ABS('M251'!L47-SUM('M251'!N47,'M251'!S47,'M251'!O47,'M251'!M47,'M251'!Q47))&lt;=0.5,"OK","ERROR")</f>
      </c>
    </row>
    <row r="512">
      <c r="A512" t="s" s="177">
        <v>172</v>
      </c>
      <c r="B512" t="s" s="176">
        <v>1168</v>
      </c>
      <c r="C512" t="s" s="177">
        <v>1169</v>
      </c>
      <c r="D512" t="s" s="177">
        <v>1218</v>
      </c>
      <c r="E512" t="s" s="177">
        <v>1219</v>
      </c>
      <c r="F512" s="177">
        <f>IF(ABS('M251'!L48-SUM('M251'!N48,'M251'!S48,'M251'!O48,'M251'!M48,'M251'!Q48))&lt;=0.5,"OK","ERROR")</f>
      </c>
    </row>
    <row r="513">
      <c r="A513" t="s" s="177">
        <v>172</v>
      </c>
      <c r="B513" t="s" s="176">
        <v>1168</v>
      </c>
      <c r="C513" t="s" s="177">
        <v>1169</v>
      </c>
      <c r="D513" t="s" s="177">
        <v>1220</v>
      </c>
      <c r="E513" t="s" s="177">
        <v>1221</v>
      </c>
      <c r="F513" s="177">
        <f>IF(ABS('M251'!L49-SUM('M251'!N49,'M251'!S49,'M251'!O49,'M251'!M49,'M251'!Q49))&lt;=0.5,"OK","ERROR")</f>
      </c>
    </row>
    <row r="514">
      <c r="A514" t="s" s="177">
        <v>172</v>
      </c>
      <c r="B514" t="s" s="176">
        <v>1222</v>
      </c>
      <c r="C514" t="s" s="177">
        <v>1223</v>
      </c>
      <c r="D514" t="s" s="177">
        <v>1224</v>
      </c>
      <c r="E514" t="s" s="177">
        <v>1225</v>
      </c>
      <c r="F514" s="177">
        <f>IF(ABS('M251'!T21-SUM('M251'!U21))&lt;=0.5,"OK","ERROR")</f>
      </c>
    </row>
    <row r="515">
      <c r="A515" t="s" s="177">
        <v>172</v>
      </c>
      <c r="B515" t="s" s="176">
        <v>1222</v>
      </c>
      <c r="C515" t="s" s="177">
        <v>1223</v>
      </c>
      <c r="D515" t="s" s="177">
        <v>1226</v>
      </c>
      <c r="E515" t="s" s="177">
        <v>1227</v>
      </c>
      <c r="F515" s="177">
        <f>IF(ABS('M251'!T26-SUM('M251'!U26,'M251'!W26,'M251'!V26))&lt;=0.5,"OK","ERROR")</f>
      </c>
    </row>
    <row r="516">
      <c r="A516" t="s" s="177">
        <v>172</v>
      </c>
      <c r="B516" t="s" s="176">
        <v>1222</v>
      </c>
      <c r="C516" t="s" s="177">
        <v>1223</v>
      </c>
      <c r="D516" t="s" s="177">
        <v>1228</v>
      </c>
      <c r="E516" t="s" s="177">
        <v>1229</v>
      </c>
      <c r="F516" s="177">
        <f>IF(ABS('M251'!T27-SUM('M251'!U27,'M251'!W27,'M251'!V27))&lt;=0.5,"OK","ERROR")</f>
      </c>
    </row>
    <row r="517">
      <c r="A517" t="s" s="177">
        <v>172</v>
      </c>
      <c r="B517" t="s" s="176">
        <v>1222</v>
      </c>
      <c r="C517" t="s" s="177">
        <v>1223</v>
      </c>
      <c r="D517" t="s" s="177">
        <v>1230</v>
      </c>
      <c r="E517" t="s" s="177">
        <v>1231</v>
      </c>
      <c r="F517" s="177">
        <f>IF(ABS('M251'!T28-SUM('M251'!U28,'M251'!W28,'M251'!V28))&lt;=0.5,"OK","ERROR")</f>
      </c>
    </row>
    <row r="518">
      <c r="A518" t="s" s="177">
        <v>172</v>
      </c>
      <c r="B518" t="s" s="176">
        <v>1222</v>
      </c>
      <c r="C518" t="s" s="177">
        <v>1223</v>
      </c>
      <c r="D518" t="s" s="177">
        <v>1232</v>
      </c>
      <c r="E518" t="s" s="177">
        <v>1233</v>
      </c>
      <c r="F518" s="177">
        <f>IF(ABS('M251'!T29-SUM('M251'!U29,'M251'!W29,'M251'!V29))&lt;=0.5,"OK","ERROR")</f>
      </c>
    </row>
    <row r="519">
      <c r="A519" t="s" s="177">
        <v>172</v>
      </c>
      <c r="B519" t="s" s="176">
        <v>1222</v>
      </c>
      <c r="C519" t="s" s="177">
        <v>1223</v>
      </c>
      <c r="D519" t="s" s="177">
        <v>1234</v>
      </c>
      <c r="E519" t="s" s="177">
        <v>1235</v>
      </c>
      <c r="F519" s="177">
        <f>IF(ABS('M251'!T30-SUM('M251'!U30,'M251'!W30,'M251'!V30))&lt;=0.5,"OK","ERROR")</f>
      </c>
    </row>
    <row r="520">
      <c r="A520" t="s" s="177">
        <v>172</v>
      </c>
      <c r="B520" t="s" s="176">
        <v>1222</v>
      </c>
      <c r="C520" t="s" s="177">
        <v>1223</v>
      </c>
      <c r="D520" t="s" s="177">
        <v>1236</v>
      </c>
      <c r="E520" t="s" s="177">
        <v>1237</v>
      </c>
      <c r="F520" s="177">
        <f>IF(ABS('M251'!T31-SUM('M251'!U31,'M251'!W31,'M251'!V31))&lt;=0.5,"OK","ERROR")</f>
      </c>
    </row>
    <row r="521">
      <c r="A521" t="s" s="177">
        <v>172</v>
      </c>
      <c r="B521" t="s" s="176">
        <v>1222</v>
      </c>
      <c r="C521" t="s" s="177">
        <v>1223</v>
      </c>
      <c r="D521" t="s" s="177">
        <v>1238</v>
      </c>
      <c r="E521" t="s" s="177">
        <v>1239</v>
      </c>
      <c r="F521" s="177">
        <f>IF(ABS('M251'!T32-SUM('M251'!U32,'M251'!W32,'M251'!V32))&lt;=0.5,"OK","ERROR")</f>
      </c>
    </row>
    <row r="522">
      <c r="A522" t="s" s="177">
        <v>172</v>
      </c>
      <c r="B522" t="s" s="176">
        <v>1222</v>
      </c>
      <c r="C522" t="s" s="177">
        <v>1223</v>
      </c>
      <c r="D522" t="s" s="177">
        <v>1240</v>
      </c>
      <c r="E522" t="s" s="177">
        <v>1241</v>
      </c>
      <c r="F522" s="177">
        <f>IF(ABS('M251'!T33-SUM('M251'!U33,'M251'!W33,'M251'!V33))&lt;=0.5,"OK","ERROR")</f>
      </c>
    </row>
    <row r="523">
      <c r="A523" t="s" s="177">
        <v>172</v>
      </c>
      <c r="B523" t="s" s="176">
        <v>1222</v>
      </c>
      <c r="C523" t="s" s="177">
        <v>1223</v>
      </c>
      <c r="D523" t="s" s="177">
        <v>1242</v>
      </c>
      <c r="E523" t="s" s="177">
        <v>1243</v>
      </c>
      <c r="F523" s="177">
        <f>IF(ABS('M251'!T37-SUM('M251'!U37,'M251'!W37,'M251'!V37))&lt;=0.5,"OK","ERROR")</f>
      </c>
    </row>
    <row r="524">
      <c r="A524" t="s" s="177">
        <v>172</v>
      </c>
      <c r="B524" t="s" s="176">
        <v>1222</v>
      </c>
      <c r="C524" t="s" s="177">
        <v>1223</v>
      </c>
      <c r="D524" t="s" s="177">
        <v>1244</v>
      </c>
      <c r="E524" t="s" s="177">
        <v>1245</v>
      </c>
      <c r="F524" s="177">
        <f>IF(ABS('M251'!T38-SUM('M251'!U38,'M251'!W38,'M251'!V38))&lt;=0.5,"OK","ERROR")</f>
      </c>
    </row>
    <row r="525">
      <c r="A525" t="s" s="177">
        <v>172</v>
      </c>
      <c r="B525" t="s" s="176">
        <v>1222</v>
      </c>
      <c r="C525" t="s" s="177">
        <v>1223</v>
      </c>
      <c r="D525" t="s" s="177">
        <v>1246</v>
      </c>
      <c r="E525" t="s" s="177">
        <v>1247</v>
      </c>
      <c r="F525" s="177">
        <f>IF(ABS('M251'!T39-SUM('M251'!U39,'M251'!W39,'M251'!V39))&lt;=0.5,"OK","ERROR")</f>
      </c>
    </row>
    <row r="526">
      <c r="A526" t="s" s="177">
        <v>172</v>
      </c>
      <c r="B526" t="s" s="176">
        <v>1222</v>
      </c>
      <c r="C526" t="s" s="177">
        <v>1223</v>
      </c>
      <c r="D526" t="s" s="177">
        <v>1248</v>
      </c>
      <c r="E526" t="s" s="177">
        <v>1249</v>
      </c>
      <c r="F526" s="177">
        <f>IF(ABS('M251'!T40-SUM('M251'!U40,'M251'!W40,'M251'!V40))&lt;=0.5,"OK","ERROR")</f>
      </c>
    </row>
    <row r="527">
      <c r="A527" t="s" s="177">
        <v>172</v>
      </c>
      <c r="B527" t="s" s="176">
        <v>1222</v>
      </c>
      <c r="C527" t="s" s="177">
        <v>1223</v>
      </c>
      <c r="D527" t="s" s="177">
        <v>1250</v>
      </c>
      <c r="E527" t="s" s="177">
        <v>1251</v>
      </c>
      <c r="F527" s="177">
        <f>IF(ABS('M251'!T41-SUM('M251'!U41,'M251'!W41,'M251'!V41))&lt;=0.5,"OK","ERROR")</f>
      </c>
    </row>
    <row r="528">
      <c r="A528" t="s" s="177">
        <v>172</v>
      </c>
      <c r="B528" t="s" s="176">
        <v>1222</v>
      </c>
      <c r="C528" t="s" s="177">
        <v>1223</v>
      </c>
      <c r="D528" t="s" s="177">
        <v>1252</v>
      </c>
      <c r="E528" t="s" s="177">
        <v>1253</v>
      </c>
      <c r="F528" s="177">
        <f>IF(ABS('M251'!T47-SUM('M251'!U47,'M251'!W47,'M251'!V47))&lt;=0.5,"OK","ERROR")</f>
      </c>
    </row>
    <row r="529">
      <c r="A529" t="s" s="177">
        <v>172</v>
      </c>
      <c r="B529" t="s" s="176">
        <v>1222</v>
      </c>
      <c r="C529" t="s" s="177">
        <v>1223</v>
      </c>
      <c r="D529" t="s" s="177">
        <v>1254</v>
      </c>
      <c r="E529" t="s" s="177">
        <v>1255</v>
      </c>
      <c r="F529" s="177">
        <f>IF(ABS('M251'!T48-SUM('M251'!U48,'M251'!W48,'M251'!V48))&lt;=0.5,"OK","ERROR")</f>
      </c>
    </row>
    <row r="530">
      <c r="A530" t="s" s="177">
        <v>172</v>
      </c>
      <c r="B530" t="s" s="176">
        <v>1222</v>
      </c>
      <c r="C530" t="s" s="177">
        <v>1223</v>
      </c>
      <c r="D530" t="s" s="177">
        <v>1256</v>
      </c>
      <c r="E530" t="s" s="177">
        <v>1257</v>
      </c>
      <c r="F530" s="177">
        <f>IF(ABS('M251'!T49-SUM('M251'!U49,'M251'!W49,'M251'!V49))&lt;=0.5,"OK","ERROR")</f>
      </c>
    </row>
    <row r="531">
      <c r="A531" t="s" s="177">
        <v>172</v>
      </c>
      <c r="B531" t="s" s="176">
        <v>1258</v>
      </c>
      <c r="C531" t="s" s="177">
        <v>1259</v>
      </c>
      <c r="D531" t="s" s="177">
        <v>1260</v>
      </c>
      <c r="E531" t="s" s="177">
        <v>1261</v>
      </c>
      <c r="F531" s="177">
        <f>IF('M251'!O26-SUM('M251'!P26)&gt;=-0.5,"OK","ERROR")</f>
      </c>
    </row>
    <row r="532">
      <c r="A532" t="s" s="177">
        <v>172</v>
      </c>
      <c r="B532" t="s" s="176">
        <v>1258</v>
      </c>
      <c r="C532" t="s" s="177">
        <v>1259</v>
      </c>
      <c r="D532" t="s" s="177">
        <v>1262</v>
      </c>
      <c r="E532" t="s" s="177">
        <v>1263</v>
      </c>
      <c r="F532" s="177">
        <f>IF('M251'!O27-SUM('M251'!P27)&gt;=-0.5,"OK","ERROR")</f>
      </c>
    </row>
    <row r="533">
      <c r="A533" t="s" s="177">
        <v>172</v>
      </c>
      <c r="B533" t="s" s="176">
        <v>1258</v>
      </c>
      <c r="C533" t="s" s="177">
        <v>1259</v>
      </c>
      <c r="D533" t="s" s="177">
        <v>1264</v>
      </c>
      <c r="E533" t="s" s="177">
        <v>1265</v>
      </c>
      <c r="F533" s="177">
        <f>IF('M251'!O28-SUM('M251'!P28)&gt;=-0.5,"OK","ERROR")</f>
      </c>
    </row>
    <row r="534">
      <c r="A534" t="s" s="177">
        <v>172</v>
      </c>
      <c r="B534" t="s" s="176">
        <v>1258</v>
      </c>
      <c r="C534" t="s" s="177">
        <v>1259</v>
      </c>
      <c r="D534" t="s" s="177">
        <v>1266</v>
      </c>
      <c r="E534" t="s" s="177">
        <v>1267</v>
      </c>
      <c r="F534" s="177">
        <f>IF('M251'!O29-SUM('M251'!P29)&gt;=-0.5,"OK","ERROR")</f>
      </c>
    </row>
    <row r="535">
      <c r="A535" t="s" s="177">
        <v>172</v>
      </c>
      <c r="B535" t="s" s="176">
        <v>1258</v>
      </c>
      <c r="C535" t="s" s="177">
        <v>1259</v>
      </c>
      <c r="D535" t="s" s="177">
        <v>1268</v>
      </c>
      <c r="E535" t="s" s="177">
        <v>1269</v>
      </c>
      <c r="F535" s="177">
        <f>IF('M251'!O30-SUM('M251'!P30)&gt;=-0.5,"OK","ERROR")</f>
      </c>
    </row>
    <row r="536">
      <c r="A536" t="s" s="177">
        <v>172</v>
      </c>
      <c r="B536" t="s" s="176">
        <v>1258</v>
      </c>
      <c r="C536" t="s" s="177">
        <v>1259</v>
      </c>
      <c r="D536" t="s" s="177">
        <v>1270</v>
      </c>
      <c r="E536" t="s" s="177">
        <v>1271</v>
      </c>
      <c r="F536" s="177">
        <f>IF('M251'!O31-SUM('M251'!P31)&gt;=-0.5,"OK","ERROR")</f>
      </c>
    </row>
    <row r="537">
      <c r="A537" t="s" s="177">
        <v>172</v>
      </c>
      <c r="B537" t="s" s="176">
        <v>1258</v>
      </c>
      <c r="C537" t="s" s="177">
        <v>1259</v>
      </c>
      <c r="D537" t="s" s="177">
        <v>1272</v>
      </c>
      <c r="E537" t="s" s="177">
        <v>1273</v>
      </c>
      <c r="F537" s="177">
        <f>IF('M251'!O32-SUM('M251'!P32)&gt;=-0.5,"OK","ERROR")</f>
      </c>
    </row>
    <row r="538">
      <c r="A538" t="s" s="177">
        <v>172</v>
      </c>
      <c r="B538" t="s" s="176">
        <v>1258</v>
      </c>
      <c r="C538" t="s" s="177">
        <v>1259</v>
      </c>
      <c r="D538" t="s" s="177">
        <v>1274</v>
      </c>
      <c r="E538" t="s" s="177">
        <v>1275</v>
      </c>
      <c r="F538" s="177">
        <f>IF('M251'!O33-SUM('M251'!P33)&gt;=-0.5,"OK","ERROR")</f>
      </c>
    </row>
    <row r="539">
      <c r="A539" t="s" s="177">
        <v>172</v>
      </c>
      <c r="B539" t="s" s="176">
        <v>1258</v>
      </c>
      <c r="C539" t="s" s="177">
        <v>1259</v>
      </c>
      <c r="D539" t="s" s="177">
        <v>1276</v>
      </c>
      <c r="E539" t="s" s="177">
        <v>1277</v>
      </c>
      <c r="F539" s="177">
        <f>IF('M251'!O34-SUM('M251'!P34)&gt;=-0.5,"OK","ERROR")</f>
      </c>
    </row>
    <row r="540">
      <c r="A540" t="s" s="177">
        <v>172</v>
      </c>
      <c r="B540" t="s" s="176">
        <v>1258</v>
      </c>
      <c r="C540" t="s" s="177">
        <v>1259</v>
      </c>
      <c r="D540" t="s" s="177">
        <v>1278</v>
      </c>
      <c r="E540" t="s" s="177">
        <v>1279</v>
      </c>
      <c r="F540" s="177">
        <f>IF('M251'!O35-SUM('M251'!P35)&gt;=-0.5,"OK","ERROR")</f>
      </c>
    </row>
    <row r="541">
      <c r="A541" t="s" s="177">
        <v>172</v>
      </c>
      <c r="B541" t="s" s="176">
        <v>1258</v>
      </c>
      <c r="C541" t="s" s="177">
        <v>1259</v>
      </c>
      <c r="D541" t="s" s="177">
        <v>1280</v>
      </c>
      <c r="E541" t="s" s="177">
        <v>1281</v>
      </c>
      <c r="F541" s="177">
        <f>IF('M251'!O37-SUM('M251'!P37)&gt;=-0.5,"OK","ERROR")</f>
      </c>
    </row>
    <row r="542">
      <c r="A542" t="s" s="177">
        <v>172</v>
      </c>
      <c r="B542" t="s" s="176">
        <v>1258</v>
      </c>
      <c r="C542" t="s" s="177">
        <v>1259</v>
      </c>
      <c r="D542" t="s" s="177">
        <v>1282</v>
      </c>
      <c r="E542" t="s" s="177">
        <v>1283</v>
      </c>
      <c r="F542" s="177">
        <f>IF('M251'!O38-SUM('M251'!P38)&gt;=-0.5,"OK","ERROR")</f>
      </c>
    </row>
    <row r="543">
      <c r="A543" t="s" s="177">
        <v>172</v>
      </c>
      <c r="B543" t="s" s="176">
        <v>1258</v>
      </c>
      <c r="C543" t="s" s="177">
        <v>1259</v>
      </c>
      <c r="D543" t="s" s="177">
        <v>1284</v>
      </c>
      <c r="E543" t="s" s="177">
        <v>1285</v>
      </c>
      <c r="F543" s="177">
        <f>IF('M251'!O39-SUM('M251'!P39)&gt;=-0.5,"OK","ERROR")</f>
      </c>
    </row>
    <row r="544">
      <c r="A544" t="s" s="177">
        <v>172</v>
      </c>
      <c r="B544" t="s" s="176">
        <v>1258</v>
      </c>
      <c r="C544" t="s" s="177">
        <v>1259</v>
      </c>
      <c r="D544" t="s" s="177">
        <v>1286</v>
      </c>
      <c r="E544" t="s" s="177">
        <v>1287</v>
      </c>
      <c r="F544" s="177">
        <f>IF('M251'!O40-SUM('M251'!P40)&gt;=-0.5,"OK","ERROR")</f>
      </c>
    </row>
    <row r="545">
      <c r="A545" t="s" s="177">
        <v>172</v>
      </c>
      <c r="B545" t="s" s="176">
        <v>1258</v>
      </c>
      <c r="C545" t="s" s="177">
        <v>1259</v>
      </c>
      <c r="D545" t="s" s="177">
        <v>1288</v>
      </c>
      <c r="E545" t="s" s="177">
        <v>1289</v>
      </c>
      <c r="F545" s="177">
        <f>IF('M251'!O41-SUM('M251'!P41)&gt;=-0.5,"OK","ERROR")</f>
      </c>
    </row>
    <row r="546">
      <c r="A546" t="s" s="177">
        <v>172</v>
      </c>
      <c r="B546" t="s" s="176">
        <v>1258</v>
      </c>
      <c r="C546" t="s" s="177">
        <v>1259</v>
      </c>
      <c r="D546" t="s" s="177">
        <v>1290</v>
      </c>
      <c r="E546" t="s" s="177">
        <v>1291</v>
      </c>
      <c r="F546" s="177">
        <f>IF('M251'!O42-SUM('M251'!P42)&gt;=-0.5,"OK","ERROR")</f>
      </c>
    </row>
    <row r="547">
      <c r="A547" t="s" s="177">
        <v>172</v>
      </c>
      <c r="B547" t="s" s="176">
        <v>1258</v>
      </c>
      <c r="C547" t="s" s="177">
        <v>1259</v>
      </c>
      <c r="D547" t="s" s="177">
        <v>1292</v>
      </c>
      <c r="E547" t="s" s="177">
        <v>1293</v>
      </c>
      <c r="F547" s="177">
        <f>IF('M251'!O43-SUM('M251'!P43)&gt;=-0.5,"OK","ERROR")</f>
      </c>
    </row>
    <row r="548">
      <c r="A548" t="s" s="177">
        <v>172</v>
      </c>
      <c r="B548" t="s" s="176">
        <v>1258</v>
      </c>
      <c r="C548" t="s" s="177">
        <v>1259</v>
      </c>
      <c r="D548" t="s" s="177">
        <v>1294</v>
      </c>
      <c r="E548" t="s" s="177">
        <v>1295</v>
      </c>
      <c r="F548" s="177">
        <f>IF('M251'!O46-SUM('M251'!P46)&gt;=-0.5,"OK","ERROR")</f>
      </c>
    </row>
    <row r="549">
      <c r="A549" t="s" s="177">
        <v>172</v>
      </c>
      <c r="B549" t="s" s="176">
        <v>1258</v>
      </c>
      <c r="C549" t="s" s="177">
        <v>1259</v>
      </c>
      <c r="D549" t="s" s="177">
        <v>1296</v>
      </c>
      <c r="E549" t="s" s="177">
        <v>1297</v>
      </c>
      <c r="F549" s="177">
        <f>IF('M251'!O47-SUM('M251'!P47)&gt;=-0.5,"OK","ERROR")</f>
      </c>
    </row>
    <row r="550">
      <c r="A550" t="s" s="177">
        <v>172</v>
      </c>
      <c r="B550" t="s" s="176">
        <v>1258</v>
      </c>
      <c r="C550" t="s" s="177">
        <v>1259</v>
      </c>
      <c r="D550" t="s" s="177">
        <v>1298</v>
      </c>
      <c r="E550" t="s" s="177">
        <v>1299</v>
      </c>
      <c r="F550" s="177">
        <f>IF('M251'!O48-SUM('M251'!P48)&gt;=-0.5,"OK","ERROR")</f>
      </c>
    </row>
    <row r="551">
      <c r="A551" t="s" s="177">
        <v>172</v>
      </c>
      <c r="B551" t="s" s="176">
        <v>1258</v>
      </c>
      <c r="C551" t="s" s="177">
        <v>1259</v>
      </c>
      <c r="D551" t="s" s="177">
        <v>1300</v>
      </c>
      <c r="E551" t="s" s="177">
        <v>1301</v>
      </c>
      <c r="F551" s="177">
        <f>IF('M251'!O49-SUM('M251'!P49)&gt;=-0.5,"OK","ERROR")</f>
      </c>
    </row>
    <row r="552">
      <c r="A552" t="s" s="177">
        <v>172</v>
      </c>
      <c r="B552" t="s" s="176">
        <v>1302</v>
      </c>
      <c r="C552" t="s" s="177">
        <v>1303</v>
      </c>
      <c r="D552" t="s" s="177">
        <v>1304</v>
      </c>
      <c r="E552" t="s" s="177">
        <v>1305</v>
      </c>
      <c r="F552" s="177">
        <f>IF('M251'!Q26-SUM('M251'!R26)&gt;=-0.5,"OK","ERROR")</f>
      </c>
    </row>
    <row r="553">
      <c r="A553" t="s" s="177">
        <v>172</v>
      </c>
      <c r="B553" t="s" s="176">
        <v>1302</v>
      </c>
      <c r="C553" t="s" s="177">
        <v>1303</v>
      </c>
      <c r="D553" t="s" s="177">
        <v>1306</v>
      </c>
      <c r="E553" t="s" s="177">
        <v>1307</v>
      </c>
      <c r="F553" s="177">
        <f>IF('M251'!Q27-SUM('M251'!R27)&gt;=-0.5,"OK","ERROR")</f>
      </c>
    </row>
    <row r="554">
      <c r="A554" t="s" s="177">
        <v>172</v>
      </c>
      <c r="B554" t="s" s="176">
        <v>1302</v>
      </c>
      <c r="C554" t="s" s="177">
        <v>1303</v>
      </c>
      <c r="D554" t="s" s="177">
        <v>1308</v>
      </c>
      <c r="E554" t="s" s="177">
        <v>1309</v>
      </c>
      <c r="F554" s="177">
        <f>IF('M251'!Q28-SUM('M251'!R28)&gt;=-0.5,"OK","ERROR")</f>
      </c>
    </row>
    <row r="555">
      <c r="A555" t="s" s="177">
        <v>172</v>
      </c>
      <c r="B555" t="s" s="176">
        <v>1302</v>
      </c>
      <c r="C555" t="s" s="177">
        <v>1303</v>
      </c>
      <c r="D555" t="s" s="177">
        <v>1310</v>
      </c>
      <c r="E555" t="s" s="177">
        <v>1311</v>
      </c>
      <c r="F555" s="177">
        <f>IF('M251'!Q29-SUM('M251'!R29)&gt;=-0.5,"OK","ERROR")</f>
      </c>
    </row>
    <row r="556">
      <c r="A556" t="s" s="177">
        <v>172</v>
      </c>
      <c r="B556" t="s" s="176">
        <v>1302</v>
      </c>
      <c r="C556" t="s" s="177">
        <v>1303</v>
      </c>
      <c r="D556" t="s" s="177">
        <v>1312</v>
      </c>
      <c r="E556" t="s" s="177">
        <v>1313</v>
      </c>
      <c r="F556" s="177">
        <f>IF('M251'!Q30-SUM('M251'!R30)&gt;=-0.5,"OK","ERROR")</f>
      </c>
    </row>
    <row r="557">
      <c r="A557" t="s" s="177">
        <v>172</v>
      </c>
      <c r="B557" t="s" s="176">
        <v>1302</v>
      </c>
      <c r="C557" t="s" s="177">
        <v>1303</v>
      </c>
      <c r="D557" t="s" s="177">
        <v>1314</v>
      </c>
      <c r="E557" t="s" s="177">
        <v>1315</v>
      </c>
      <c r="F557" s="177">
        <f>IF('M251'!Q37-SUM('M251'!R37)&gt;=-0.5,"OK","ERROR")</f>
      </c>
    </row>
    <row r="558">
      <c r="A558" t="s" s="177">
        <v>172</v>
      </c>
      <c r="B558" t="s" s="176">
        <v>1302</v>
      </c>
      <c r="C558" t="s" s="177">
        <v>1303</v>
      </c>
      <c r="D558" t="s" s="177">
        <v>1316</v>
      </c>
      <c r="E558" t="s" s="177">
        <v>1317</v>
      </c>
      <c r="F558" s="177">
        <f>IF('M251'!Q38-SUM('M251'!R38)&gt;=-0.5,"OK","ERROR")</f>
      </c>
    </row>
    <row r="559">
      <c r="A559" t="s" s="177">
        <v>172</v>
      </c>
      <c r="B559" t="s" s="176">
        <v>1302</v>
      </c>
      <c r="C559" t="s" s="177">
        <v>1303</v>
      </c>
      <c r="D559" t="s" s="177">
        <v>1318</v>
      </c>
      <c r="E559" t="s" s="177">
        <v>1319</v>
      </c>
      <c r="F559" s="177">
        <f>IF('M251'!Q47-SUM('M251'!R47)&gt;=-0.5,"OK","ERROR")</f>
      </c>
    </row>
    <row r="560">
      <c r="A560" t="s" s="177">
        <v>172</v>
      </c>
      <c r="B560" t="s" s="176">
        <v>1302</v>
      </c>
      <c r="C560" t="s" s="177">
        <v>1303</v>
      </c>
      <c r="D560" t="s" s="177">
        <v>1320</v>
      </c>
      <c r="E560" t="s" s="177">
        <v>1321</v>
      </c>
      <c r="F560" s="177">
        <f>IF('M251'!Q48-SUM('M251'!R48)&gt;=-0.5,"OK","ERROR")</f>
      </c>
    </row>
    <row r="561">
      <c r="A561" t="s" s="177">
        <v>172</v>
      </c>
      <c r="B561" t="s" s="176">
        <v>1302</v>
      </c>
      <c r="C561" t="s" s="177">
        <v>1303</v>
      </c>
      <c r="D561" t="s" s="177">
        <v>1322</v>
      </c>
      <c r="E561" t="s" s="177">
        <v>1323</v>
      </c>
      <c r="F561" s="177">
        <f>IF('M251'!Q49-SUM('M251'!R49)&gt;=-0.5,"OK","ERROR")</f>
      </c>
    </row>
    <row r="562">
      <c r="A562" t="s" s="177">
        <v>173</v>
      </c>
      <c r="B562" t="s" s="176">
        <v>231</v>
      </c>
      <c r="C562" t="s" s="177">
        <v>232</v>
      </c>
      <c r="D562" t="s" s="177">
        <v>233</v>
      </c>
      <c r="E562" t="s" s="177">
        <v>1324</v>
      </c>
      <c r="F562" s="177">
        <f>IF(ABS('M252'!K49-SUM('M252'!K47,'M252'!K46,'M252'!K39,'M252'!K38,'M252'!K27,'M252'!K31,'M252'!K30,'M252'!K37,'M252'!K26))&lt;=0.5,"OK","ERROR")</f>
      </c>
    </row>
    <row r="563">
      <c r="A563" t="s" s="177">
        <v>173</v>
      </c>
      <c r="B563" t="s" s="176">
        <v>231</v>
      </c>
      <c r="C563" t="s" s="177">
        <v>232</v>
      </c>
      <c r="D563" t="s" s="177">
        <v>235</v>
      </c>
      <c r="E563" t="s" s="177">
        <v>1325</v>
      </c>
      <c r="F563" s="177">
        <f>IF(ABS('M252'!L49-SUM('M252'!L47,'M252'!L46,'M252'!L39,'M252'!L22,'M252'!L38,'M252'!L27,'M252'!L21,'M252'!L31,'M252'!L30,'M252'!L37,'M252'!L26))&lt;=0.5,"OK","ERROR")</f>
      </c>
    </row>
    <row r="564">
      <c r="A564" t="s" s="177">
        <v>173</v>
      </c>
      <c r="B564" t="s" s="176">
        <v>231</v>
      </c>
      <c r="C564" t="s" s="177">
        <v>232</v>
      </c>
      <c r="D564" t="s" s="177">
        <v>237</v>
      </c>
      <c r="E564" t="s" s="177">
        <v>1326</v>
      </c>
      <c r="F564" s="177">
        <f>IF(ABS('M252'!M49-SUM('M252'!M47,'M252'!M46,'M252'!M39,'M252'!M22,'M252'!M38,'M252'!M21,'M252'!M31,'M252'!M37,'M252'!M26))&lt;=0.5,"OK","ERROR")</f>
      </c>
    </row>
    <row r="565">
      <c r="A565" t="s" s="177">
        <v>173</v>
      </c>
      <c r="B565" t="s" s="176">
        <v>231</v>
      </c>
      <c r="C565" t="s" s="177">
        <v>232</v>
      </c>
      <c r="D565" t="s" s="177">
        <v>239</v>
      </c>
      <c r="E565" t="s" s="177">
        <v>1327</v>
      </c>
      <c r="F565" s="177">
        <f>IF(ABS('M252'!N49-SUM('M252'!N47,'M252'!N46,'M252'!N39,'M252'!N22,'M252'!N38,'M252'!N21,'M252'!N31,'M252'!N30,'M252'!N37,'M252'!N26))&lt;=0.5,"OK","ERROR")</f>
      </c>
    </row>
    <row r="566">
      <c r="A566" t="s" s="177">
        <v>173</v>
      </c>
      <c r="B566" t="s" s="176">
        <v>231</v>
      </c>
      <c r="C566" t="s" s="177">
        <v>232</v>
      </c>
      <c r="D566" t="s" s="177">
        <v>241</v>
      </c>
      <c r="E566" t="s" s="177">
        <v>1328</v>
      </c>
      <c r="F566" s="177">
        <f>IF(ABS('M252'!O49-SUM('M252'!O47,'M252'!O46,'M252'!O39,'M252'!O38,'M252'!O27,'M252'!O31,'M252'!O30,'M252'!O37,'M252'!O26))&lt;=0.5,"OK","ERROR")</f>
      </c>
    </row>
    <row r="567">
      <c r="A567" t="s" s="177">
        <v>173</v>
      </c>
      <c r="B567" t="s" s="176">
        <v>231</v>
      </c>
      <c r="C567" t="s" s="177">
        <v>232</v>
      </c>
      <c r="D567" t="s" s="177">
        <v>243</v>
      </c>
      <c r="E567" t="s" s="177">
        <v>1329</v>
      </c>
      <c r="F567" s="177">
        <f>IF(ABS('M252'!P49-SUM('M252'!P47,'M252'!P46,'M252'!P39,'M252'!P38,'M252'!P27,'M252'!P31,'M252'!P30,'M252'!P37,'M252'!P26))&lt;=0.5,"OK","ERROR")</f>
      </c>
    </row>
    <row r="568">
      <c r="A568" t="s" s="177">
        <v>173</v>
      </c>
      <c r="B568" t="s" s="176">
        <v>231</v>
      </c>
      <c r="C568" t="s" s="177">
        <v>232</v>
      </c>
      <c r="D568" t="s" s="177">
        <v>245</v>
      </c>
      <c r="E568" t="s" s="177">
        <v>1330</v>
      </c>
      <c r="F568" s="177">
        <f>IF(ABS('M252'!Q49-SUM('M252'!Q47,'M252'!Q46,'M252'!Q39,'M252'!Q38,'M252'!Q27,'M252'!Q31,'M252'!Q30,'M252'!Q37,'M252'!Q26))&lt;=0.5,"OK","ERROR")</f>
      </c>
    </row>
    <row r="569">
      <c r="A569" t="s" s="177">
        <v>173</v>
      </c>
      <c r="B569" t="s" s="176">
        <v>231</v>
      </c>
      <c r="C569" t="s" s="177">
        <v>232</v>
      </c>
      <c r="D569" t="s" s="177">
        <v>247</v>
      </c>
      <c r="E569" t="s" s="177">
        <v>1331</v>
      </c>
      <c r="F569" s="177">
        <f>IF(ABS('M252'!R49-SUM('M252'!R47,'M252'!R38,'M252'!R27,'M252'!R30,'M252'!R37,'M252'!R26))&lt;=0.5,"OK","ERROR")</f>
      </c>
    </row>
    <row r="570">
      <c r="A570" t="s" s="177">
        <v>173</v>
      </c>
      <c r="B570" t="s" s="176">
        <v>231</v>
      </c>
      <c r="C570" t="s" s="177">
        <v>232</v>
      </c>
      <c r="D570" t="s" s="177">
        <v>249</v>
      </c>
      <c r="E570" t="s" s="177">
        <v>1332</v>
      </c>
      <c r="F570" s="177">
        <f>IF(ABS('M252'!S49-SUM('M252'!S47,'M252'!S46,'M252'!S39,'M252'!S22,'M252'!S38,'M252'!S27,'M252'!S31,'M252'!S30,'M252'!S37,'M252'!S26))&lt;=0.5,"OK","ERROR")</f>
      </c>
    </row>
    <row r="571">
      <c r="A571" t="s" s="177">
        <v>173</v>
      </c>
      <c r="B571" t="s" s="176">
        <v>231</v>
      </c>
      <c r="C571" t="s" s="177">
        <v>232</v>
      </c>
      <c r="D571" t="s" s="177">
        <v>251</v>
      </c>
      <c r="E571" t="s" s="177">
        <v>1333</v>
      </c>
      <c r="F571" s="177">
        <f>IF(ABS('M252'!T49-SUM('M252'!T47,'M252'!T39,'M252'!T38,'M252'!T27,'M252'!T21,'M252'!T31,'M252'!T30,'M252'!T37,'M252'!T26))&lt;=0.5,"OK","ERROR")</f>
      </c>
    </row>
    <row r="572">
      <c r="A572" t="s" s="177">
        <v>173</v>
      </c>
      <c r="B572" t="s" s="176">
        <v>231</v>
      </c>
      <c r="C572" t="s" s="177">
        <v>232</v>
      </c>
      <c r="D572" t="s" s="177">
        <v>253</v>
      </c>
      <c r="E572" t="s" s="177">
        <v>1334</v>
      </c>
      <c r="F572" s="177">
        <f>IF(ABS('M252'!U49-SUM('M252'!U47,'M252'!U39,'M252'!U38,'M252'!U27,'M252'!U21,'M252'!U31,'M252'!U30,'M252'!U37,'M252'!U26))&lt;=0.5,"OK","ERROR")</f>
      </c>
    </row>
    <row r="573">
      <c r="A573" t="s" s="177">
        <v>173</v>
      </c>
      <c r="B573" t="s" s="176">
        <v>231</v>
      </c>
      <c r="C573" t="s" s="177">
        <v>232</v>
      </c>
      <c r="D573" t="s" s="177">
        <v>255</v>
      </c>
      <c r="E573" t="s" s="177">
        <v>1335</v>
      </c>
      <c r="F573" s="177">
        <f>IF(ABS('M252'!V49-SUM('M252'!V47,'M252'!V39,'M252'!V38,'M252'!V27,'M252'!V31,'M252'!V30,'M252'!V37,'M252'!V26))&lt;=0.5,"OK","ERROR")</f>
      </c>
    </row>
    <row r="574">
      <c r="A574" t="s" s="177">
        <v>173</v>
      </c>
      <c r="B574" t="s" s="176">
        <v>231</v>
      </c>
      <c r="C574" t="s" s="177">
        <v>232</v>
      </c>
      <c r="D574" t="s" s="177">
        <v>257</v>
      </c>
      <c r="E574" t="s" s="177">
        <v>1336</v>
      </c>
      <c r="F574" s="177">
        <f>IF(ABS('M252'!W49-SUM('M252'!W47,'M252'!W39,'M252'!W38,'M252'!W27,'M252'!W31,'M252'!W30,'M252'!W37,'M252'!W26))&lt;=0.5,"OK","ERROR")</f>
      </c>
    </row>
    <row r="575">
      <c r="A575" t="s" s="177">
        <v>173</v>
      </c>
      <c r="B575" t="s" s="176">
        <v>231</v>
      </c>
      <c r="C575" t="s" s="177">
        <v>232</v>
      </c>
      <c r="D575" t="s" s="177">
        <v>259</v>
      </c>
      <c r="E575" t="s" s="177">
        <v>1337</v>
      </c>
      <c r="F575" s="177">
        <f>IF(ABS('M252'!X49-SUM('M252'!X47,'M252'!X39,'M252'!X38,'M252'!X27,'M252'!X31,'M252'!X30,'M252'!X37,'M252'!X26))&lt;=0.5,"OK","ERROR")</f>
      </c>
    </row>
    <row r="576">
      <c r="A576" t="s" s="177">
        <v>173</v>
      </c>
      <c r="B576" t="s" s="176">
        <v>231</v>
      </c>
      <c r="C576" t="s" s="177">
        <v>232</v>
      </c>
      <c r="D576" t="s" s="177">
        <v>261</v>
      </c>
      <c r="E576" t="s" s="177">
        <v>1338</v>
      </c>
      <c r="F576" s="177">
        <f>IF(ABS('M252'!Y49-SUM('M252'!Y47,'M252'!Y38,'M252'!Y27,'M252'!Y30,'M252'!Y37,'M252'!Y26))&lt;=0.5,"OK","ERROR")</f>
      </c>
    </row>
    <row r="577">
      <c r="A577" t="s" s="177">
        <v>173</v>
      </c>
      <c r="B577" t="s" s="176">
        <v>231</v>
      </c>
      <c r="C577" t="s" s="177">
        <v>232</v>
      </c>
      <c r="D577" t="s" s="177">
        <v>263</v>
      </c>
      <c r="E577" t="s" s="177">
        <v>1339</v>
      </c>
      <c r="F577" s="177">
        <f>IF(ABS('M252'!Z49-SUM('M252'!Z47,'M252'!Z46,'M252'!Z39,'M252'!Z38,'M252'!Z27,'M252'!Z31,'M252'!Z30,'M252'!Z37,'M252'!Z26))&lt;=0.5,"OK","ERROR")</f>
      </c>
    </row>
    <row r="578">
      <c r="A578" t="s" s="177">
        <v>173</v>
      </c>
      <c r="B578" t="s" s="176">
        <v>231</v>
      </c>
      <c r="C578" t="s" s="177">
        <v>232</v>
      </c>
      <c r="D578" t="s" s="177">
        <v>1340</v>
      </c>
      <c r="E578" t="s" s="177">
        <v>1341</v>
      </c>
      <c r="F578" s="177">
        <f>IF(ABS('M252'!AA49-SUM('M252'!AA47,'M252'!AA46,'M252'!AA39,'M252'!AA38,'M252'!AA27,'M252'!AA31,'M252'!AA30,'M252'!AA37,'M252'!AA26))&lt;=0.5,"OK","ERROR")</f>
      </c>
    </row>
    <row r="579">
      <c r="A579" t="s" s="177">
        <v>173</v>
      </c>
      <c r="B579" t="s" s="176">
        <v>231</v>
      </c>
      <c r="C579" t="s" s="177">
        <v>232</v>
      </c>
      <c r="D579" t="s" s="177">
        <v>267</v>
      </c>
      <c r="E579" t="s" s="177">
        <v>1342</v>
      </c>
      <c r="F579" s="177">
        <f>IF(ABS('M252'!AB49-SUM('M252'!AB47,'M252'!AB46,'M252'!AB39,'M252'!AB22,'M252'!AB38,'M252'!AB27,'M252'!AB21,'M252'!AB31,'M252'!AB30,'M252'!AB37,'M252'!AB26))&lt;=0.5,"OK","ERROR")</f>
      </c>
    </row>
    <row r="580">
      <c r="A580" t="s" s="177">
        <v>173</v>
      </c>
      <c r="B580" t="s" s="176">
        <v>269</v>
      </c>
      <c r="C580" t="s" s="177">
        <v>270</v>
      </c>
      <c r="D580" t="s" s="177">
        <v>271</v>
      </c>
      <c r="E580" t="s" s="177">
        <v>1343</v>
      </c>
      <c r="F580" s="177">
        <f>IF('M252'!K31-SUM('M252'!K34,'M252'!K32,'M252'!K33)&gt;=-0.5,"OK","ERROR")</f>
      </c>
    </row>
    <row r="581">
      <c r="A581" t="s" s="177">
        <v>173</v>
      </c>
      <c r="B581" t="s" s="176">
        <v>269</v>
      </c>
      <c r="C581" t="s" s="177">
        <v>270</v>
      </c>
      <c r="D581" t="s" s="177">
        <v>273</v>
      </c>
      <c r="E581" t="s" s="177">
        <v>1344</v>
      </c>
      <c r="F581" s="177">
        <f>IF('M252'!L31-SUM('M252'!L35,'M252'!L34,'M252'!L32,'M252'!L33)&gt;=-0.5,"OK","ERROR")</f>
      </c>
    </row>
    <row r="582">
      <c r="A582" t="s" s="177">
        <v>173</v>
      </c>
      <c r="B582" t="s" s="176">
        <v>269</v>
      </c>
      <c r="C582" t="s" s="177">
        <v>270</v>
      </c>
      <c r="D582" t="s" s="177">
        <v>275</v>
      </c>
      <c r="E582" t="s" s="177">
        <v>1345</v>
      </c>
      <c r="F582" s="177">
        <f>IF('M252'!M31-SUM('M252'!M34,'M252'!M32,'M252'!M33)&gt;=-0.5,"OK","ERROR")</f>
      </c>
    </row>
    <row r="583">
      <c r="A583" t="s" s="177">
        <v>173</v>
      </c>
      <c r="B583" t="s" s="176">
        <v>269</v>
      </c>
      <c r="C583" t="s" s="177">
        <v>270</v>
      </c>
      <c r="D583" t="s" s="177">
        <v>277</v>
      </c>
      <c r="E583" t="s" s="177">
        <v>1346</v>
      </c>
      <c r="F583" s="177">
        <f>IF('M252'!N31-SUM('M252'!N34,'M252'!N32,'M252'!N33)&gt;=-0.5,"OK","ERROR")</f>
      </c>
    </row>
    <row r="584">
      <c r="A584" t="s" s="177">
        <v>173</v>
      </c>
      <c r="B584" t="s" s="176">
        <v>269</v>
      </c>
      <c r="C584" t="s" s="177">
        <v>270</v>
      </c>
      <c r="D584" t="s" s="177">
        <v>279</v>
      </c>
      <c r="E584" t="s" s="177">
        <v>1347</v>
      </c>
      <c r="F584" s="177">
        <f>IF('M252'!O31-SUM('M252'!O35,'M252'!O34,'M252'!O32,'M252'!O33)&gt;=-0.5,"OK","ERROR")</f>
      </c>
    </row>
    <row r="585">
      <c r="A585" t="s" s="177">
        <v>173</v>
      </c>
      <c r="B585" t="s" s="176">
        <v>269</v>
      </c>
      <c r="C585" t="s" s="177">
        <v>270</v>
      </c>
      <c r="D585" t="s" s="177">
        <v>281</v>
      </c>
      <c r="E585" t="s" s="177">
        <v>1348</v>
      </c>
      <c r="F585" s="177">
        <f>IF('M252'!P31-SUM('M252'!P35,'M252'!P34,'M252'!P32,'M252'!P33)&gt;=-0.5,"OK","ERROR")</f>
      </c>
    </row>
    <row r="586">
      <c r="A586" t="s" s="177">
        <v>173</v>
      </c>
      <c r="B586" t="s" s="176">
        <v>269</v>
      </c>
      <c r="C586" t="s" s="177">
        <v>270</v>
      </c>
      <c r="D586" t="s" s="177">
        <v>283</v>
      </c>
      <c r="E586" t="s" s="177">
        <v>1349</v>
      </c>
      <c r="F586" s="177">
        <f>IF('M252'!Q31-SUM('M252'!Q34,'M252'!Q32,'M252'!Q33)&gt;=-0.5,"OK","ERROR")</f>
      </c>
    </row>
    <row r="587">
      <c r="A587" t="s" s="177">
        <v>173</v>
      </c>
      <c r="B587" t="s" s="176">
        <v>269</v>
      </c>
      <c r="C587" t="s" s="177">
        <v>270</v>
      </c>
      <c r="D587" t="s" s="177">
        <v>285</v>
      </c>
      <c r="E587" t="s" s="177">
        <v>1350</v>
      </c>
      <c r="F587" s="177">
        <f>IF('M252'!S31-SUM('M252'!S34,'M252'!S32,'M252'!S33)&gt;=-0.5,"OK","ERROR")</f>
      </c>
    </row>
    <row r="588">
      <c r="A588" t="s" s="177">
        <v>173</v>
      </c>
      <c r="B588" t="s" s="176">
        <v>269</v>
      </c>
      <c r="C588" t="s" s="177">
        <v>270</v>
      </c>
      <c r="D588" t="s" s="177">
        <v>287</v>
      </c>
      <c r="E588" t="s" s="177">
        <v>1351</v>
      </c>
      <c r="F588" s="177">
        <f>IF('M252'!T31-SUM('M252'!T32,'M252'!T33)&gt;=-0.5,"OK","ERROR")</f>
      </c>
    </row>
    <row r="589">
      <c r="A589" t="s" s="177">
        <v>173</v>
      </c>
      <c r="B589" t="s" s="176">
        <v>269</v>
      </c>
      <c r="C589" t="s" s="177">
        <v>270</v>
      </c>
      <c r="D589" t="s" s="177">
        <v>289</v>
      </c>
      <c r="E589" t="s" s="177">
        <v>1352</v>
      </c>
      <c r="F589" s="177">
        <f>IF('M252'!U31-SUM('M252'!U32,'M252'!U33)&gt;=-0.5,"OK","ERROR")</f>
      </c>
    </row>
    <row r="590">
      <c r="A590" t="s" s="177">
        <v>173</v>
      </c>
      <c r="B590" t="s" s="176">
        <v>269</v>
      </c>
      <c r="C590" t="s" s="177">
        <v>270</v>
      </c>
      <c r="D590" t="s" s="177">
        <v>291</v>
      </c>
      <c r="E590" t="s" s="177">
        <v>1353</v>
      </c>
      <c r="F590" s="177">
        <f>IF('M252'!V31-SUM('M252'!V32,'M252'!V33)&gt;=-0.5,"OK","ERROR")</f>
      </c>
    </row>
    <row r="591">
      <c r="A591" t="s" s="177">
        <v>173</v>
      </c>
      <c r="B591" t="s" s="176">
        <v>269</v>
      </c>
      <c r="C591" t="s" s="177">
        <v>270</v>
      </c>
      <c r="D591" t="s" s="177">
        <v>293</v>
      </c>
      <c r="E591" t="s" s="177">
        <v>1354</v>
      </c>
      <c r="F591" s="177">
        <f>IF('M252'!W31-SUM('M252'!W32,'M252'!W33)&gt;=-0.5,"OK","ERROR")</f>
      </c>
    </row>
    <row r="592">
      <c r="A592" t="s" s="177">
        <v>173</v>
      </c>
      <c r="B592" t="s" s="176">
        <v>269</v>
      </c>
      <c r="C592" t="s" s="177">
        <v>270</v>
      </c>
      <c r="D592" t="s" s="177">
        <v>295</v>
      </c>
      <c r="E592" t="s" s="177">
        <v>1355</v>
      </c>
      <c r="F592" s="177">
        <f>IF('M252'!X31-SUM('M252'!X32,'M252'!X33)&gt;=-0.5,"OK","ERROR")</f>
      </c>
    </row>
    <row r="593">
      <c r="A593" t="s" s="177">
        <v>173</v>
      </c>
      <c r="B593" t="s" s="176">
        <v>269</v>
      </c>
      <c r="C593" t="s" s="177">
        <v>270</v>
      </c>
      <c r="D593" t="s" s="177">
        <v>297</v>
      </c>
      <c r="E593" t="s" s="177">
        <v>1356</v>
      </c>
      <c r="F593" s="177">
        <f>IF('M252'!Z31-SUM('M252'!Z34,'M252'!Z32,'M252'!Z33)&gt;=-0.5,"OK","ERROR")</f>
      </c>
    </row>
    <row r="594">
      <c r="A594" t="s" s="177">
        <v>173</v>
      </c>
      <c r="B594" t="s" s="176">
        <v>269</v>
      </c>
      <c r="C594" t="s" s="177">
        <v>270</v>
      </c>
      <c r="D594" t="s" s="177">
        <v>299</v>
      </c>
      <c r="E594" t="s" s="177">
        <v>1357</v>
      </c>
      <c r="F594" s="177">
        <f>IF('M252'!AA31-SUM('M252'!AA34,'M252'!AA36,'M252'!AA32,'M252'!AA33)&gt;=-0.5,"OK","ERROR")</f>
      </c>
    </row>
    <row r="595">
      <c r="A595" t="s" s="177">
        <v>173</v>
      </c>
      <c r="B595" t="s" s="176">
        <v>269</v>
      </c>
      <c r="C595" t="s" s="177">
        <v>270</v>
      </c>
      <c r="D595" t="s" s="177">
        <v>301</v>
      </c>
      <c r="E595" t="s" s="177">
        <v>1358</v>
      </c>
      <c r="F595" s="177">
        <f>IF('M252'!AB31-SUM('M252'!AB35,'M252'!AB34,'M252'!AB36,'M252'!AB32,'M252'!AB33)&gt;=-0.5,"OK","ERROR")</f>
      </c>
    </row>
    <row r="596">
      <c r="A596" t="s" s="177">
        <v>173</v>
      </c>
      <c r="B596" t="s" s="176">
        <v>303</v>
      </c>
      <c r="C596" t="s" s="177">
        <v>304</v>
      </c>
      <c r="D596" t="s" s="177">
        <v>305</v>
      </c>
      <c r="E596" t="s" s="177">
        <v>1359</v>
      </c>
      <c r="F596" s="177">
        <f>IF('M252'!K39-SUM('M252'!K42,'M252'!K40,'M252'!K41)&gt;=-0.5,"OK","ERROR")</f>
      </c>
    </row>
    <row r="597">
      <c r="A597" t="s" s="177">
        <v>173</v>
      </c>
      <c r="B597" t="s" s="176">
        <v>303</v>
      </c>
      <c r="C597" t="s" s="177">
        <v>304</v>
      </c>
      <c r="D597" t="s" s="177">
        <v>307</v>
      </c>
      <c r="E597" t="s" s="177">
        <v>1360</v>
      </c>
      <c r="F597" s="177">
        <f>IF('M252'!L39-SUM('M252'!L43,'M252'!L42,'M252'!L40,'M252'!L41)&gt;=-0.5,"OK","ERROR")</f>
      </c>
    </row>
    <row r="598">
      <c r="A598" t="s" s="177">
        <v>173</v>
      </c>
      <c r="B598" t="s" s="176">
        <v>303</v>
      </c>
      <c r="C598" t="s" s="177">
        <v>304</v>
      </c>
      <c r="D598" t="s" s="177">
        <v>309</v>
      </c>
      <c r="E598" t="s" s="177">
        <v>1361</v>
      </c>
      <c r="F598" s="177">
        <f>IF('M252'!M39-SUM('M252'!M42,'M252'!M40,'M252'!M41)&gt;=-0.5,"OK","ERROR")</f>
      </c>
    </row>
    <row r="599">
      <c r="A599" t="s" s="177">
        <v>173</v>
      </c>
      <c r="B599" t="s" s="176">
        <v>303</v>
      </c>
      <c r="C599" t="s" s="177">
        <v>304</v>
      </c>
      <c r="D599" t="s" s="177">
        <v>311</v>
      </c>
      <c r="E599" t="s" s="177">
        <v>1362</v>
      </c>
      <c r="F599" s="177">
        <f>IF('M252'!N39-SUM('M252'!N42,'M252'!N40,'M252'!N41)&gt;=-0.5,"OK","ERROR")</f>
      </c>
    </row>
    <row r="600">
      <c r="A600" t="s" s="177">
        <v>173</v>
      </c>
      <c r="B600" t="s" s="176">
        <v>303</v>
      </c>
      <c r="C600" t="s" s="177">
        <v>304</v>
      </c>
      <c r="D600" t="s" s="177">
        <v>313</v>
      </c>
      <c r="E600" t="s" s="177">
        <v>1363</v>
      </c>
      <c r="F600" s="177">
        <f>IF('M252'!O39-SUM('M252'!O43,'M252'!O42,'M252'!O40,'M252'!O41)&gt;=-0.5,"OK","ERROR")</f>
      </c>
    </row>
    <row r="601">
      <c r="A601" t="s" s="177">
        <v>173</v>
      </c>
      <c r="B601" t="s" s="176">
        <v>303</v>
      </c>
      <c r="C601" t="s" s="177">
        <v>304</v>
      </c>
      <c r="D601" t="s" s="177">
        <v>315</v>
      </c>
      <c r="E601" t="s" s="177">
        <v>1364</v>
      </c>
      <c r="F601" s="177">
        <f>IF('M252'!P39-SUM('M252'!P43,'M252'!P42,'M252'!P40,'M252'!P41)&gt;=-0.5,"OK","ERROR")</f>
      </c>
    </row>
    <row r="602">
      <c r="A602" t="s" s="177">
        <v>173</v>
      </c>
      <c r="B602" t="s" s="176">
        <v>303</v>
      </c>
      <c r="C602" t="s" s="177">
        <v>304</v>
      </c>
      <c r="D602" t="s" s="177">
        <v>317</v>
      </c>
      <c r="E602" t="s" s="177">
        <v>1365</v>
      </c>
      <c r="F602" s="177">
        <f>IF('M252'!Q39-SUM('M252'!Q42,'M252'!Q40,'M252'!Q41)&gt;=-0.5,"OK","ERROR")</f>
      </c>
    </row>
    <row r="603">
      <c r="A603" t="s" s="177">
        <v>173</v>
      </c>
      <c r="B603" t="s" s="176">
        <v>303</v>
      </c>
      <c r="C603" t="s" s="177">
        <v>304</v>
      </c>
      <c r="D603" t="s" s="177">
        <v>319</v>
      </c>
      <c r="E603" t="s" s="177">
        <v>1366</v>
      </c>
      <c r="F603" s="177">
        <f>IF('M252'!S39-SUM('M252'!S42,'M252'!S40,'M252'!S41)&gt;=-0.5,"OK","ERROR")</f>
      </c>
    </row>
    <row r="604">
      <c r="A604" t="s" s="177">
        <v>173</v>
      </c>
      <c r="B604" t="s" s="176">
        <v>303</v>
      </c>
      <c r="C604" t="s" s="177">
        <v>304</v>
      </c>
      <c r="D604" t="s" s="177">
        <v>321</v>
      </c>
      <c r="E604" t="s" s="177">
        <v>1367</v>
      </c>
      <c r="F604" s="177">
        <f>IF('M252'!T39-SUM('M252'!T40,'M252'!T41)&gt;=-0.5,"OK","ERROR")</f>
      </c>
    </row>
    <row r="605">
      <c r="A605" t="s" s="177">
        <v>173</v>
      </c>
      <c r="B605" t="s" s="176">
        <v>303</v>
      </c>
      <c r="C605" t="s" s="177">
        <v>304</v>
      </c>
      <c r="D605" t="s" s="177">
        <v>323</v>
      </c>
      <c r="E605" t="s" s="177">
        <v>1368</v>
      </c>
      <c r="F605" s="177">
        <f>IF('M252'!U39-SUM('M252'!U40,'M252'!U41)&gt;=-0.5,"OK","ERROR")</f>
      </c>
    </row>
    <row r="606">
      <c r="A606" t="s" s="177">
        <v>173</v>
      </c>
      <c r="B606" t="s" s="176">
        <v>303</v>
      </c>
      <c r="C606" t="s" s="177">
        <v>304</v>
      </c>
      <c r="D606" t="s" s="177">
        <v>325</v>
      </c>
      <c r="E606" t="s" s="177">
        <v>1369</v>
      </c>
      <c r="F606" s="177">
        <f>IF('M252'!V39-SUM('M252'!V40,'M252'!V41)&gt;=-0.5,"OK","ERROR")</f>
      </c>
    </row>
    <row r="607">
      <c r="A607" t="s" s="177">
        <v>173</v>
      </c>
      <c r="B607" t="s" s="176">
        <v>303</v>
      </c>
      <c r="C607" t="s" s="177">
        <v>304</v>
      </c>
      <c r="D607" t="s" s="177">
        <v>327</v>
      </c>
      <c r="E607" t="s" s="177">
        <v>1370</v>
      </c>
      <c r="F607" s="177">
        <f>IF('M252'!W39-SUM('M252'!W40,'M252'!W41)&gt;=-0.5,"OK","ERROR")</f>
      </c>
    </row>
    <row r="608">
      <c r="A608" t="s" s="177">
        <v>173</v>
      </c>
      <c r="B608" t="s" s="176">
        <v>303</v>
      </c>
      <c r="C608" t="s" s="177">
        <v>304</v>
      </c>
      <c r="D608" t="s" s="177">
        <v>329</v>
      </c>
      <c r="E608" t="s" s="177">
        <v>1371</v>
      </c>
      <c r="F608" s="177">
        <f>IF('M252'!X39-SUM('M252'!X40,'M252'!X41)&gt;=-0.5,"OK","ERROR")</f>
      </c>
    </row>
    <row r="609">
      <c r="A609" t="s" s="177">
        <v>173</v>
      </c>
      <c r="B609" t="s" s="176">
        <v>303</v>
      </c>
      <c r="C609" t="s" s="177">
        <v>304</v>
      </c>
      <c r="D609" t="s" s="177">
        <v>331</v>
      </c>
      <c r="E609" t="s" s="177">
        <v>1372</v>
      </c>
      <c r="F609" s="177">
        <f>IF('M252'!Z39-SUM('M252'!Z42,'M252'!Z40,'M252'!Z41)&gt;=-0.5,"OK","ERROR")</f>
      </c>
    </row>
    <row r="610">
      <c r="A610" t="s" s="177">
        <v>173</v>
      </c>
      <c r="B610" t="s" s="176">
        <v>303</v>
      </c>
      <c r="C610" t="s" s="177">
        <v>304</v>
      </c>
      <c r="D610" t="s" s="177">
        <v>333</v>
      </c>
      <c r="E610" t="s" s="177">
        <v>1373</v>
      </c>
      <c r="F610" s="177">
        <f>IF('M252'!AA39-SUM('M252'!AA42,'M252'!AA44,'M252'!AA40,'M252'!AA45,'M252'!AA41)&gt;=-0.5,"OK","ERROR")</f>
      </c>
    </row>
    <row r="611">
      <c r="A611" t="s" s="177">
        <v>173</v>
      </c>
      <c r="B611" t="s" s="176">
        <v>303</v>
      </c>
      <c r="C611" t="s" s="177">
        <v>304</v>
      </c>
      <c r="D611" t="s" s="177">
        <v>335</v>
      </c>
      <c r="E611" t="s" s="177">
        <v>1374</v>
      </c>
      <c r="F611" s="177">
        <f>IF('M252'!AB39-SUM('M252'!AB43,'M252'!AB42,'M252'!AB44,'M252'!AB40,'M252'!AB45,'M252'!AB41)&gt;=-0.5,"OK","ERROR")</f>
      </c>
    </row>
    <row r="612">
      <c r="A612" t="s" s="177">
        <v>173</v>
      </c>
      <c r="B612" t="s" s="176">
        <v>337</v>
      </c>
      <c r="C612" t="s" s="177">
        <v>338</v>
      </c>
      <c r="D612" t="s" s="177">
        <v>339</v>
      </c>
      <c r="E612" t="s" s="177">
        <v>1375</v>
      </c>
      <c r="F612" s="177">
        <f>IF('M252'!K47-SUM('M252'!K48)&gt;=-0.5,"OK","ERROR")</f>
      </c>
    </row>
    <row r="613">
      <c r="A613" t="s" s="177">
        <v>173</v>
      </c>
      <c r="B613" t="s" s="176">
        <v>337</v>
      </c>
      <c r="C613" t="s" s="177">
        <v>338</v>
      </c>
      <c r="D613" t="s" s="177">
        <v>341</v>
      </c>
      <c r="E613" t="s" s="177">
        <v>1376</v>
      </c>
      <c r="F613" s="177">
        <f>IF('M252'!L47-SUM('M252'!L48)&gt;=-0.5,"OK","ERROR")</f>
      </c>
    </row>
    <row r="614">
      <c r="A614" t="s" s="177">
        <v>173</v>
      </c>
      <c r="B614" t="s" s="176">
        <v>337</v>
      </c>
      <c r="C614" t="s" s="177">
        <v>338</v>
      </c>
      <c r="D614" t="s" s="177">
        <v>343</v>
      </c>
      <c r="E614" t="s" s="177">
        <v>1377</v>
      </c>
      <c r="F614" s="177">
        <f>IF('M252'!M47-SUM('M252'!M48)&gt;=-0.5,"OK","ERROR")</f>
      </c>
    </row>
    <row r="615">
      <c r="A615" t="s" s="177">
        <v>173</v>
      </c>
      <c r="B615" t="s" s="176">
        <v>337</v>
      </c>
      <c r="C615" t="s" s="177">
        <v>338</v>
      </c>
      <c r="D615" t="s" s="177">
        <v>345</v>
      </c>
      <c r="E615" t="s" s="177">
        <v>1378</v>
      </c>
      <c r="F615" s="177">
        <f>IF('M252'!N47-SUM('M252'!N48)&gt;=-0.5,"OK","ERROR")</f>
      </c>
    </row>
    <row r="616">
      <c r="A616" t="s" s="177">
        <v>173</v>
      </c>
      <c r="B616" t="s" s="176">
        <v>337</v>
      </c>
      <c r="C616" t="s" s="177">
        <v>338</v>
      </c>
      <c r="D616" t="s" s="177">
        <v>347</v>
      </c>
      <c r="E616" t="s" s="177">
        <v>1379</v>
      </c>
      <c r="F616" s="177">
        <f>IF('M252'!O47-SUM('M252'!O48)&gt;=-0.5,"OK","ERROR")</f>
      </c>
    </row>
    <row r="617">
      <c r="A617" t="s" s="177">
        <v>173</v>
      </c>
      <c r="B617" t="s" s="176">
        <v>337</v>
      </c>
      <c r="C617" t="s" s="177">
        <v>338</v>
      </c>
      <c r="D617" t="s" s="177">
        <v>349</v>
      </c>
      <c r="E617" t="s" s="177">
        <v>1380</v>
      </c>
      <c r="F617" s="177">
        <f>IF('M252'!P47-SUM('M252'!P48)&gt;=-0.5,"OK","ERROR")</f>
      </c>
    </row>
    <row r="618">
      <c r="A618" t="s" s="177">
        <v>173</v>
      </c>
      <c r="B618" t="s" s="176">
        <v>337</v>
      </c>
      <c r="C618" t="s" s="177">
        <v>338</v>
      </c>
      <c r="D618" t="s" s="177">
        <v>351</v>
      </c>
      <c r="E618" t="s" s="177">
        <v>1381</v>
      </c>
      <c r="F618" s="177">
        <f>IF('M252'!Q47-SUM('M252'!Q48)&gt;=-0.5,"OK","ERROR")</f>
      </c>
    </row>
    <row r="619">
      <c r="A619" t="s" s="177">
        <v>173</v>
      </c>
      <c r="B619" t="s" s="176">
        <v>337</v>
      </c>
      <c r="C619" t="s" s="177">
        <v>338</v>
      </c>
      <c r="D619" t="s" s="177">
        <v>353</v>
      </c>
      <c r="E619" t="s" s="177">
        <v>1382</v>
      </c>
      <c r="F619" s="177">
        <f>IF('M252'!R47-SUM('M252'!R48)&gt;=-0.5,"OK","ERROR")</f>
      </c>
    </row>
    <row r="620">
      <c r="A620" t="s" s="177">
        <v>173</v>
      </c>
      <c r="B620" t="s" s="176">
        <v>337</v>
      </c>
      <c r="C620" t="s" s="177">
        <v>338</v>
      </c>
      <c r="D620" t="s" s="177">
        <v>355</v>
      </c>
      <c r="E620" t="s" s="177">
        <v>1383</v>
      </c>
      <c r="F620" s="177">
        <f>IF('M252'!S47-SUM('M252'!S48)&gt;=-0.5,"OK","ERROR")</f>
      </c>
    </row>
    <row r="621">
      <c r="A621" t="s" s="177">
        <v>173</v>
      </c>
      <c r="B621" t="s" s="176">
        <v>337</v>
      </c>
      <c r="C621" t="s" s="177">
        <v>338</v>
      </c>
      <c r="D621" t="s" s="177">
        <v>357</v>
      </c>
      <c r="E621" t="s" s="177">
        <v>1384</v>
      </c>
      <c r="F621" s="177">
        <f>IF('M252'!T47-SUM('M252'!T48)&gt;=-0.5,"OK","ERROR")</f>
      </c>
    </row>
    <row r="622">
      <c r="A622" t="s" s="177">
        <v>173</v>
      </c>
      <c r="B622" t="s" s="176">
        <v>337</v>
      </c>
      <c r="C622" t="s" s="177">
        <v>338</v>
      </c>
      <c r="D622" t="s" s="177">
        <v>359</v>
      </c>
      <c r="E622" t="s" s="177">
        <v>1385</v>
      </c>
      <c r="F622" s="177">
        <f>IF('M252'!U47-SUM('M252'!U48)&gt;=-0.5,"OK","ERROR")</f>
      </c>
    </row>
    <row r="623">
      <c r="A623" t="s" s="177">
        <v>173</v>
      </c>
      <c r="B623" t="s" s="176">
        <v>337</v>
      </c>
      <c r="C623" t="s" s="177">
        <v>338</v>
      </c>
      <c r="D623" t="s" s="177">
        <v>361</v>
      </c>
      <c r="E623" t="s" s="177">
        <v>1386</v>
      </c>
      <c r="F623" s="177">
        <f>IF('M252'!V47-SUM('M252'!V48)&gt;=-0.5,"OK","ERROR")</f>
      </c>
    </row>
    <row r="624">
      <c r="A624" t="s" s="177">
        <v>173</v>
      </c>
      <c r="B624" t="s" s="176">
        <v>337</v>
      </c>
      <c r="C624" t="s" s="177">
        <v>338</v>
      </c>
      <c r="D624" t="s" s="177">
        <v>363</v>
      </c>
      <c r="E624" t="s" s="177">
        <v>1387</v>
      </c>
      <c r="F624" s="177">
        <f>IF('M252'!W47-SUM('M252'!W48)&gt;=-0.5,"OK","ERROR")</f>
      </c>
    </row>
    <row r="625">
      <c r="A625" t="s" s="177">
        <v>173</v>
      </c>
      <c r="B625" t="s" s="176">
        <v>337</v>
      </c>
      <c r="C625" t="s" s="177">
        <v>338</v>
      </c>
      <c r="D625" t="s" s="177">
        <v>365</v>
      </c>
      <c r="E625" t="s" s="177">
        <v>1388</v>
      </c>
      <c r="F625" s="177">
        <f>IF('M252'!X47-SUM('M252'!X48)&gt;=-0.5,"OK","ERROR")</f>
      </c>
    </row>
    <row r="626">
      <c r="A626" t="s" s="177">
        <v>173</v>
      </c>
      <c r="B626" t="s" s="176">
        <v>337</v>
      </c>
      <c r="C626" t="s" s="177">
        <v>338</v>
      </c>
      <c r="D626" t="s" s="177">
        <v>367</v>
      </c>
      <c r="E626" t="s" s="177">
        <v>1389</v>
      </c>
      <c r="F626" s="177">
        <f>IF('M252'!Y47-SUM('M252'!Y48)&gt;=-0.5,"OK","ERROR")</f>
      </c>
    </row>
    <row r="627">
      <c r="A627" t="s" s="177">
        <v>173</v>
      </c>
      <c r="B627" t="s" s="176">
        <v>337</v>
      </c>
      <c r="C627" t="s" s="177">
        <v>338</v>
      </c>
      <c r="D627" t="s" s="177">
        <v>369</v>
      </c>
      <c r="E627" t="s" s="177">
        <v>1390</v>
      </c>
      <c r="F627" s="177">
        <f>IF('M252'!Z47-SUM('M252'!Z48)&gt;=-0.5,"OK","ERROR")</f>
      </c>
    </row>
    <row r="628">
      <c r="A628" t="s" s="177">
        <v>173</v>
      </c>
      <c r="B628" t="s" s="176">
        <v>337</v>
      </c>
      <c r="C628" t="s" s="177">
        <v>338</v>
      </c>
      <c r="D628" t="s" s="177">
        <v>371</v>
      </c>
      <c r="E628" t="s" s="177">
        <v>1391</v>
      </c>
      <c r="F628" s="177">
        <f>IF('M252'!AA47-SUM('M252'!AA48)&gt;=-0.5,"OK","ERROR")</f>
      </c>
    </row>
    <row r="629">
      <c r="A629" t="s" s="177">
        <v>173</v>
      </c>
      <c r="B629" t="s" s="176">
        <v>337</v>
      </c>
      <c r="C629" t="s" s="177">
        <v>338</v>
      </c>
      <c r="D629" t="s" s="177">
        <v>373</v>
      </c>
      <c r="E629" t="s" s="177">
        <v>1392</v>
      </c>
      <c r="F629" s="177">
        <f>IF('M252'!AB47-SUM('M252'!AB48)&gt;=-0.5,"OK","ERROR")</f>
      </c>
    </row>
    <row r="630">
      <c r="A630" t="s" s="177">
        <v>173</v>
      </c>
      <c r="B630" t="s" s="176">
        <v>1062</v>
      </c>
      <c r="C630" t="s" s="177">
        <v>1063</v>
      </c>
      <c r="D630" t="s" s="177">
        <v>1064</v>
      </c>
      <c r="E630" t="s" s="177">
        <v>1393</v>
      </c>
      <c r="F630" s="177">
        <f>IF(ABS('M252'!L22-SUM('M252'!L23,'M252'!L24,'M252'!L25))&lt;=0.5,"OK","ERROR")</f>
      </c>
    </row>
    <row r="631">
      <c r="A631" t="s" s="177">
        <v>173</v>
      </c>
      <c r="B631" t="s" s="176">
        <v>1062</v>
      </c>
      <c r="C631" t="s" s="177">
        <v>1063</v>
      </c>
      <c r="D631" t="s" s="177">
        <v>1066</v>
      </c>
      <c r="E631" t="s" s="177">
        <v>1394</v>
      </c>
      <c r="F631" s="177">
        <f>IF(ABS('M252'!M22-SUM('M252'!M23,'M252'!M24,'M252'!M25))&lt;=0.5,"OK","ERROR")</f>
      </c>
    </row>
    <row r="632">
      <c r="A632" t="s" s="177">
        <v>173</v>
      </c>
      <c r="B632" t="s" s="176">
        <v>1062</v>
      </c>
      <c r="C632" t="s" s="177">
        <v>1063</v>
      </c>
      <c r="D632" t="s" s="177">
        <v>1068</v>
      </c>
      <c r="E632" t="s" s="177">
        <v>1395</v>
      </c>
      <c r="F632" s="177">
        <f>IF(ABS('M252'!N22-SUM('M252'!N23,'M252'!N24,'M252'!N25))&lt;=0.5,"OK","ERROR")</f>
      </c>
    </row>
    <row r="633">
      <c r="A633" t="s" s="177">
        <v>173</v>
      </c>
      <c r="B633" t="s" s="176">
        <v>1062</v>
      </c>
      <c r="C633" t="s" s="177">
        <v>1063</v>
      </c>
      <c r="D633" t="s" s="177">
        <v>1070</v>
      </c>
      <c r="E633" t="s" s="177">
        <v>1396</v>
      </c>
      <c r="F633" s="177">
        <f>IF(ABS('M252'!S22-SUM('M252'!S23,'M252'!S24,'M252'!S25))&lt;=0.5,"OK","ERROR")</f>
      </c>
    </row>
    <row r="634">
      <c r="A634" t="s" s="177">
        <v>173</v>
      </c>
      <c r="B634" t="s" s="176">
        <v>1062</v>
      </c>
      <c r="C634" t="s" s="177">
        <v>1063</v>
      </c>
      <c r="D634" t="s" s="177">
        <v>1072</v>
      </c>
      <c r="E634" t="s" s="177">
        <v>1397</v>
      </c>
      <c r="F634" s="177">
        <f>IF(ABS('M252'!AB22-SUM('M252'!AB23,'M252'!AB24,'M252'!AB25))&lt;=0.5,"OK","ERROR")</f>
      </c>
    </row>
    <row r="635">
      <c r="A635" t="s" s="177">
        <v>173</v>
      </c>
      <c r="B635" t="s" s="176">
        <v>1074</v>
      </c>
      <c r="C635" t="s" s="177">
        <v>1075</v>
      </c>
      <c r="D635" t="s" s="177">
        <v>1076</v>
      </c>
      <c r="E635" t="s" s="177">
        <v>1398</v>
      </c>
      <c r="F635" s="177">
        <f>IF(ABS('M252'!K27-SUM('M252'!K29,'M252'!K28))&lt;=0.5,"OK","ERROR")</f>
      </c>
    </row>
    <row r="636">
      <c r="A636" t="s" s="177">
        <v>173</v>
      </c>
      <c r="B636" t="s" s="176">
        <v>1074</v>
      </c>
      <c r="C636" t="s" s="177">
        <v>1075</v>
      </c>
      <c r="D636" t="s" s="177">
        <v>1078</v>
      </c>
      <c r="E636" t="s" s="177">
        <v>1399</v>
      </c>
      <c r="F636" s="177">
        <f>IF(ABS('M252'!L27-SUM('M252'!L29,'M252'!L28))&lt;=0.5,"OK","ERROR")</f>
      </c>
    </row>
    <row r="637">
      <c r="A637" t="s" s="177">
        <v>173</v>
      </c>
      <c r="B637" t="s" s="176">
        <v>1074</v>
      </c>
      <c r="C637" t="s" s="177">
        <v>1075</v>
      </c>
      <c r="D637" t="s" s="177">
        <v>1080</v>
      </c>
      <c r="E637" t="s" s="177">
        <v>1400</v>
      </c>
      <c r="F637" s="177">
        <f>IF(ABS('M252'!O27-SUM('M252'!O29,'M252'!O28))&lt;=0.5,"OK","ERROR")</f>
      </c>
    </row>
    <row r="638">
      <c r="A638" t="s" s="177">
        <v>173</v>
      </c>
      <c r="B638" t="s" s="176">
        <v>1074</v>
      </c>
      <c r="C638" t="s" s="177">
        <v>1075</v>
      </c>
      <c r="D638" t="s" s="177">
        <v>1082</v>
      </c>
      <c r="E638" t="s" s="177">
        <v>1401</v>
      </c>
      <c r="F638" s="177">
        <f>IF(ABS('M252'!P27-SUM('M252'!P29,'M252'!P28))&lt;=0.5,"OK","ERROR")</f>
      </c>
    </row>
    <row r="639">
      <c r="A639" t="s" s="177">
        <v>173</v>
      </c>
      <c r="B639" t="s" s="176">
        <v>1074</v>
      </c>
      <c r="C639" t="s" s="177">
        <v>1075</v>
      </c>
      <c r="D639" t="s" s="177">
        <v>1084</v>
      </c>
      <c r="E639" t="s" s="177">
        <v>1402</v>
      </c>
      <c r="F639" s="177">
        <f>IF(ABS('M252'!Q27-SUM('M252'!Q29,'M252'!Q28))&lt;=0.5,"OK","ERROR")</f>
      </c>
    </row>
    <row r="640">
      <c r="A640" t="s" s="177">
        <v>173</v>
      </c>
      <c r="B640" t="s" s="176">
        <v>1074</v>
      </c>
      <c r="C640" t="s" s="177">
        <v>1075</v>
      </c>
      <c r="D640" t="s" s="177">
        <v>1086</v>
      </c>
      <c r="E640" t="s" s="177">
        <v>1403</v>
      </c>
      <c r="F640" s="177">
        <f>IF(ABS('M252'!R27-SUM('M252'!R29,'M252'!R28))&lt;=0.5,"OK","ERROR")</f>
      </c>
    </row>
    <row r="641">
      <c r="A641" t="s" s="177">
        <v>173</v>
      </c>
      <c r="B641" t="s" s="176">
        <v>1074</v>
      </c>
      <c r="C641" t="s" s="177">
        <v>1075</v>
      </c>
      <c r="D641" t="s" s="177">
        <v>1088</v>
      </c>
      <c r="E641" t="s" s="177">
        <v>1404</v>
      </c>
      <c r="F641" s="177">
        <f>IF(ABS('M252'!S27-SUM('M252'!S29,'M252'!S28))&lt;=0.5,"OK","ERROR")</f>
      </c>
    </row>
    <row r="642">
      <c r="A642" t="s" s="177">
        <v>173</v>
      </c>
      <c r="B642" t="s" s="176">
        <v>1074</v>
      </c>
      <c r="C642" t="s" s="177">
        <v>1075</v>
      </c>
      <c r="D642" t="s" s="177">
        <v>1090</v>
      </c>
      <c r="E642" t="s" s="177">
        <v>1405</v>
      </c>
      <c r="F642" s="177">
        <f>IF(ABS('M252'!T27-SUM('M252'!T29,'M252'!T28))&lt;=0.5,"OK","ERROR")</f>
      </c>
    </row>
    <row r="643">
      <c r="A643" t="s" s="177">
        <v>173</v>
      </c>
      <c r="B643" t="s" s="176">
        <v>1074</v>
      </c>
      <c r="C643" t="s" s="177">
        <v>1075</v>
      </c>
      <c r="D643" t="s" s="177">
        <v>1092</v>
      </c>
      <c r="E643" t="s" s="177">
        <v>1406</v>
      </c>
      <c r="F643" s="177">
        <f>IF(ABS('M252'!U27-SUM('M252'!U29,'M252'!U28))&lt;=0.5,"OK","ERROR")</f>
      </c>
    </row>
    <row r="644">
      <c r="A644" t="s" s="177">
        <v>173</v>
      </c>
      <c r="B644" t="s" s="176">
        <v>1074</v>
      </c>
      <c r="C644" t="s" s="177">
        <v>1075</v>
      </c>
      <c r="D644" t="s" s="177">
        <v>1094</v>
      </c>
      <c r="E644" t="s" s="177">
        <v>1407</v>
      </c>
      <c r="F644" s="177">
        <f>IF(ABS('M252'!V27-SUM('M252'!V29,'M252'!V28))&lt;=0.5,"OK","ERROR")</f>
      </c>
    </row>
    <row r="645">
      <c r="A645" t="s" s="177">
        <v>173</v>
      </c>
      <c r="B645" t="s" s="176">
        <v>1074</v>
      </c>
      <c r="C645" t="s" s="177">
        <v>1075</v>
      </c>
      <c r="D645" t="s" s="177">
        <v>1096</v>
      </c>
      <c r="E645" t="s" s="177">
        <v>1408</v>
      </c>
      <c r="F645" s="177">
        <f>IF(ABS('M252'!W27-SUM('M252'!W29,'M252'!W28))&lt;=0.5,"OK","ERROR")</f>
      </c>
    </row>
    <row r="646">
      <c r="A646" t="s" s="177">
        <v>173</v>
      </c>
      <c r="B646" t="s" s="176">
        <v>1074</v>
      </c>
      <c r="C646" t="s" s="177">
        <v>1075</v>
      </c>
      <c r="D646" t="s" s="177">
        <v>1098</v>
      </c>
      <c r="E646" t="s" s="177">
        <v>1409</v>
      </c>
      <c r="F646" s="177">
        <f>IF(ABS('M252'!X27-SUM('M252'!X29,'M252'!X28))&lt;=0.5,"OK","ERROR")</f>
      </c>
    </row>
    <row r="647">
      <c r="A647" t="s" s="177">
        <v>173</v>
      </c>
      <c r="B647" t="s" s="176">
        <v>1074</v>
      </c>
      <c r="C647" t="s" s="177">
        <v>1075</v>
      </c>
      <c r="D647" t="s" s="177">
        <v>1100</v>
      </c>
      <c r="E647" t="s" s="177">
        <v>1410</v>
      </c>
      <c r="F647" s="177">
        <f>IF(ABS('M252'!Y27-SUM('M252'!Y29,'M252'!Y28))&lt;=0.5,"OK","ERROR")</f>
      </c>
    </row>
    <row r="648">
      <c r="A648" t="s" s="177">
        <v>173</v>
      </c>
      <c r="B648" t="s" s="176">
        <v>1074</v>
      </c>
      <c r="C648" t="s" s="177">
        <v>1075</v>
      </c>
      <c r="D648" t="s" s="177">
        <v>1102</v>
      </c>
      <c r="E648" t="s" s="177">
        <v>1411</v>
      </c>
      <c r="F648" s="177">
        <f>IF(ABS('M252'!Z27-SUM('M252'!Z29,'M252'!Z28))&lt;=0.5,"OK","ERROR")</f>
      </c>
    </row>
    <row r="649">
      <c r="A649" t="s" s="177">
        <v>173</v>
      </c>
      <c r="B649" t="s" s="176">
        <v>1074</v>
      </c>
      <c r="C649" t="s" s="177">
        <v>1075</v>
      </c>
      <c r="D649" t="s" s="177">
        <v>1104</v>
      </c>
      <c r="E649" t="s" s="177">
        <v>1412</v>
      </c>
      <c r="F649" s="177">
        <f>IF(ABS('M252'!AA27-SUM('M252'!AA29,'M252'!AA28))&lt;=0.5,"OK","ERROR")</f>
      </c>
    </row>
    <row r="650">
      <c r="A650" t="s" s="177">
        <v>173</v>
      </c>
      <c r="B650" t="s" s="176">
        <v>1074</v>
      </c>
      <c r="C650" t="s" s="177">
        <v>1075</v>
      </c>
      <c r="D650" t="s" s="177">
        <v>1106</v>
      </c>
      <c r="E650" t="s" s="177">
        <v>1413</v>
      </c>
      <c r="F650" s="177">
        <f>IF(ABS('M252'!AB27-SUM('M252'!AB29,'M252'!AB28))&lt;=0.5,"OK","ERROR")</f>
      </c>
    </row>
    <row r="651">
      <c r="A651" t="s" s="177">
        <v>173</v>
      </c>
      <c r="B651" t="s" s="176">
        <v>1108</v>
      </c>
      <c r="C651" t="s" s="177">
        <v>1109</v>
      </c>
      <c r="D651" t="s" s="177">
        <v>1414</v>
      </c>
      <c r="E651" t="s" s="177">
        <v>1415</v>
      </c>
      <c r="F651" s="177">
        <f>IF(ABS('M252'!AB21-SUM('M252'!L21,'M252'!T21))&lt;=0.5,"OK","ERROR")</f>
      </c>
    </row>
    <row r="652">
      <c r="A652" t="s" s="177">
        <v>173</v>
      </c>
      <c r="B652" t="s" s="176">
        <v>1108</v>
      </c>
      <c r="C652" t="s" s="177">
        <v>1109</v>
      </c>
      <c r="D652" t="s" s="177">
        <v>1112</v>
      </c>
      <c r="E652" t="s" s="177">
        <v>1416</v>
      </c>
      <c r="F652" s="177">
        <f>IF(ABS('M252'!AB22-SUM('M252'!L22))&lt;=0.5,"OK","ERROR")</f>
      </c>
    </row>
    <row r="653">
      <c r="A653" t="s" s="177">
        <v>173</v>
      </c>
      <c r="B653" t="s" s="176">
        <v>1108</v>
      </c>
      <c r="C653" t="s" s="177">
        <v>1109</v>
      </c>
      <c r="D653" t="s" s="177">
        <v>1114</v>
      </c>
      <c r="E653" t="s" s="177">
        <v>1417</v>
      </c>
      <c r="F653" s="177">
        <f>IF(ABS('M252'!AB23-SUM('M252'!L23))&lt;=0.5,"OK","ERROR")</f>
      </c>
    </row>
    <row r="654">
      <c r="A654" t="s" s="177">
        <v>173</v>
      </c>
      <c r="B654" t="s" s="176">
        <v>1108</v>
      </c>
      <c r="C654" t="s" s="177">
        <v>1109</v>
      </c>
      <c r="D654" t="s" s="177">
        <v>1116</v>
      </c>
      <c r="E654" t="s" s="177">
        <v>1418</v>
      </c>
      <c r="F654" s="177">
        <f>IF(ABS('M252'!AB24-SUM('M252'!L24))&lt;=0.5,"OK","ERROR")</f>
      </c>
    </row>
    <row r="655">
      <c r="A655" t="s" s="177">
        <v>173</v>
      </c>
      <c r="B655" t="s" s="176">
        <v>1108</v>
      </c>
      <c r="C655" t="s" s="177">
        <v>1109</v>
      </c>
      <c r="D655" t="s" s="177">
        <v>1118</v>
      </c>
      <c r="E655" t="s" s="177">
        <v>1419</v>
      </c>
      <c r="F655" s="177">
        <f>IF(ABS('M252'!AB25-SUM('M252'!L25))&lt;=0.5,"OK","ERROR")</f>
      </c>
    </row>
    <row r="656">
      <c r="A656" t="s" s="177">
        <v>173</v>
      </c>
      <c r="B656" t="s" s="176">
        <v>1108</v>
      </c>
      <c r="C656" t="s" s="177">
        <v>1109</v>
      </c>
      <c r="D656" t="s" s="177">
        <v>1120</v>
      </c>
      <c r="E656" t="s" s="177">
        <v>1420</v>
      </c>
      <c r="F656" s="177">
        <f>IF(ABS('M252'!AB26-SUM('M252'!L26,'M252'!K26,'M252'!T26,'M252'!Y26,'M252'!Z26,'M252'!X26,'M252'!AA26))&lt;=0.5,"OK","ERROR")</f>
      </c>
    </row>
    <row r="657">
      <c r="A657" t="s" s="177">
        <v>173</v>
      </c>
      <c r="B657" t="s" s="176">
        <v>1108</v>
      </c>
      <c r="C657" t="s" s="177">
        <v>1109</v>
      </c>
      <c r="D657" t="s" s="177">
        <v>1122</v>
      </c>
      <c r="E657" t="s" s="177">
        <v>1421</v>
      </c>
      <c r="F657" s="177">
        <f>IF(ABS('M252'!AB27-SUM('M252'!L27,'M252'!K27,'M252'!T27,'M252'!Y27,'M252'!Z27,'M252'!X27,'M252'!AA27))&lt;=0.5,"OK","ERROR")</f>
      </c>
    </row>
    <row r="658">
      <c r="A658" t="s" s="177">
        <v>173</v>
      </c>
      <c r="B658" t="s" s="176">
        <v>1108</v>
      </c>
      <c r="C658" t="s" s="177">
        <v>1109</v>
      </c>
      <c r="D658" t="s" s="177">
        <v>1124</v>
      </c>
      <c r="E658" t="s" s="177">
        <v>1422</v>
      </c>
      <c r="F658" s="177">
        <f>IF(ABS('M252'!AB28-SUM('M252'!L28,'M252'!K28,'M252'!T28,'M252'!Y28,'M252'!Z28,'M252'!X28,'M252'!AA28))&lt;=0.5,"OK","ERROR")</f>
      </c>
    </row>
    <row r="659">
      <c r="A659" t="s" s="177">
        <v>173</v>
      </c>
      <c r="B659" t="s" s="176">
        <v>1108</v>
      </c>
      <c r="C659" t="s" s="177">
        <v>1109</v>
      </c>
      <c r="D659" t="s" s="177">
        <v>1126</v>
      </c>
      <c r="E659" t="s" s="177">
        <v>1423</v>
      </c>
      <c r="F659" s="177">
        <f>IF(ABS('M252'!AB29-SUM('M252'!L29,'M252'!K29,'M252'!T29,'M252'!Y29,'M252'!Z29,'M252'!X29,'M252'!AA29))&lt;=0.5,"OK","ERROR")</f>
      </c>
    </row>
    <row r="660">
      <c r="A660" t="s" s="177">
        <v>173</v>
      </c>
      <c r="B660" t="s" s="176">
        <v>1108</v>
      </c>
      <c r="C660" t="s" s="177">
        <v>1109</v>
      </c>
      <c r="D660" t="s" s="177">
        <v>1128</v>
      </c>
      <c r="E660" t="s" s="177">
        <v>1424</v>
      </c>
      <c r="F660" s="177">
        <f>IF(ABS('M252'!AB30-SUM('M252'!L30,'M252'!K30,'M252'!T30,'M252'!Y30,'M252'!Z30,'M252'!X30,'M252'!AA30))&lt;=0.5,"OK","ERROR")</f>
      </c>
    </row>
    <row r="661">
      <c r="A661" t="s" s="177">
        <v>173</v>
      </c>
      <c r="B661" t="s" s="176">
        <v>1108</v>
      </c>
      <c r="C661" t="s" s="177">
        <v>1109</v>
      </c>
      <c r="D661" t="s" s="177">
        <v>1130</v>
      </c>
      <c r="E661" t="s" s="177">
        <v>1425</v>
      </c>
      <c r="F661" s="177">
        <f>IF(ABS('M252'!AB31-SUM('M252'!L31,'M252'!K31,'M252'!T31,'M252'!Z31,'M252'!X31,'M252'!AA31))&lt;=0.5,"OK","ERROR")</f>
      </c>
    </row>
    <row r="662">
      <c r="A662" t="s" s="177">
        <v>173</v>
      </c>
      <c r="B662" t="s" s="176">
        <v>1108</v>
      </c>
      <c r="C662" t="s" s="177">
        <v>1109</v>
      </c>
      <c r="D662" t="s" s="177">
        <v>1132</v>
      </c>
      <c r="E662" t="s" s="177">
        <v>1426</v>
      </c>
      <c r="F662" s="177">
        <f>IF(ABS('M252'!AB32-SUM('M252'!L32,'M252'!K32,'M252'!T32,'M252'!Z32,'M252'!X32,'M252'!AA32))&lt;=0.5,"OK","ERROR")</f>
      </c>
    </row>
    <row r="663">
      <c r="A663" t="s" s="177">
        <v>173</v>
      </c>
      <c r="B663" t="s" s="176">
        <v>1108</v>
      </c>
      <c r="C663" t="s" s="177">
        <v>1109</v>
      </c>
      <c r="D663" t="s" s="177">
        <v>1134</v>
      </c>
      <c r="E663" t="s" s="177">
        <v>1427</v>
      </c>
      <c r="F663" s="177">
        <f>IF(ABS('M252'!AB33-SUM('M252'!L33,'M252'!K33,'M252'!T33,'M252'!Z33,'M252'!X33,'M252'!AA33))&lt;=0.5,"OK","ERROR")</f>
      </c>
    </row>
    <row r="664">
      <c r="A664" t="s" s="177">
        <v>173</v>
      </c>
      <c r="B664" t="s" s="176">
        <v>1108</v>
      </c>
      <c r="C664" t="s" s="177">
        <v>1109</v>
      </c>
      <c r="D664" t="s" s="177">
        <v>1136</v>
      </c>
      <c r="E664" t="s" s="177">
        <v>1428</v>
      </c>
      <c r="F664" s="177">
        <f>IF(ABS('M252'!AB34-SUM('M252'!L34,'M252'!K34,'M252'!Z34,'M252'!AA34))&lt;=0.5,"OK","ERROR")</f>
      </c>
    </row>
    <row r="665">
      <c r="A665" t="s" s="177">
        <v>173</v>
      </c>
      <c r="B665" t="s" s="176">
        <v>1108</v>
      </c>
      <c r="C665" t="s" s="177">
        <v>1109</v>
      </c>
      <c r="D665" t="s" s="177">
        <v>1138</v>
      </c>
      <c r="E665" t="s" s="177">
        <v>1429</v>
      </c>
      <c r="F665" s="177">
        <f>IF(ABS('M252'!AB35-SUM('M252'!L35))&lt;=0.5,"OK","ERROR")</f>
      </c>
    </row>
    <row r="666">
      <c r="A666" t="s" s="177">
        <v>173</v>
      </c>
      <c r="B666" t="s" s="176">
        <v>1108</v>
      </c>
      <c r="C666" t="s" s="177">
        <v>1109</v>
      </c>
      <c r="D666" t="s" s="177">
        <v>1140</v>
      </c>
      <c r="E666" t="s" s="177">
        <v>1430</v>
      </c>
      <c r="F666" s="177">
        <f>IF(ABS('M252'!AB36-SUM('M252'!AA36))&lt;=0.5,"OK","ERROR")</f>
      </c>
    </row>
    <row r="667">
      <c r="A667" t="s" s="177">
        <v>173</v>
      </c>
      <c r="B667" t="s" s="176">
        <v>1108</v>
      </c>
      <c r="C667" t="s" s="177">
        <v>1109</v>
      </c>
      <c r="D667" t="s" s="177">
        <v>1142</v>
      </c>
      <c r="E667" t="s" s="177">
        <v>1431</v>
      </c>
      <c r="F667" s="177">
        <f>IF(ABS('M252'!AB37-SUM('M252'!L37,'M252'!K37,'M252'!T37,'M252'!Y37,'M252'!Z37,'M252'!X37,'M252'!AA37))&lt;=0.5,"OK","ERROR")</f>
      </c>
    </row>
    <row r="668">
      <c r="A668" t="s" s="177">
        <v>173</v>
      </c>
      <c r="B668" t="s" s="176">
        <v>1108</v>
      </c>
      <c r="C668" t="s" s="177">
        <v>1109</v>
      </c>
      <c r="D668" t="s" s="177">
        <v>1144</v>
      </c>
      <c r="E668" t="s" s="177">
        <v>1432</v>
      </c>
      <c r="F668" s="177">
        <f>IF(ABS('M252'!AB38-SUM('M252'!L38,'M252'!K38,'M252'!T38,'M252'!Y38,'M252'!Z38,'M252'!X38,'M252'!AA38))&lt;=0.5,"OK","ERROR")</f>
      </c>
    </row>
    <row r="669">
      <c r="A669" t="s" s="177">
        <v>173</v>
      </c>
      <c r="B669" t="s" s="176">
        <v>1108</v>
      </c>
      <c r="C669" t="s" s="177">
        <v>1109</v>
      </c>
      <c r="D669" t="s" s="177">
        <v>1146</v>
      </c>
      <c r="E669" t="s" s="177">
        <v>1433</v>
      </c>
      <c r="F669" s="177">
        <f>IF(ABS('M252'!AB39-SUM('M252'!L39,'M252'!K39,'M252'!T39,'M252'!Z39,'M252'!X39,'M252'!AA39))&lt;=0.5,"OK","ERROR")</f>
      </c>
    </row>
    <row r="670">
      <c r="A670" t="s" s="177">
        <v>173</v>
      </c>
      <c r="B670" t="s" s="176">
        <v>1108</v>
      </c>
      <c r="C670" t="s" s="177">
        <v>1109</v>
      </c>
      <c r="D670" t="s" s="177">
        <v>1148</v>
      </c>
      <c r="E670" t="s" s="177">
        <v>1434</v>
      </c>
      <c r="F670" s="177">
        <f>IF(ABS('M252'!AB40-SUM('M252'!L40,'M252'!K40,'M252'!T40,'M252'!Z40,'M252'!X40,'M252'!AA40))&lt;=0.5,"OK","ERROR")</f>
      </c>
    </row>
    <row r="671">
      <c r="A671" t="s" s="177">
        <v>173</v>
      </c>
      <c r="B671" t="s" s="176">
        <v>1108</v>
      </c>
      <c r="C671" t="s" s="177">
        <v>1109</v>
      </c>
      <c r="D671" t="s" s="177">
        <v>1150</v>
      </c>
      <c r="E671" t="s" s="177">
        <v>1435</v>
      </c>
      <c r="F671" s="177">
        <f>IF(ABS('M252'!AB41-SUM('M252'!L41,'M252'!K41,'M252'!T41,'M252'!Z41,'M252'!X41,'M252'!AA41))&lt;=0.5,"OK","ERROR")</f>
      </c>
    </row>
    <row r="672">
      <c r="A672" t="s" s="177">
        <v>173</v>
      </c>
      <c r="B672" t="s" s="176">
        <v>1108</v>
      </c>
      <c r="C672" t="s" s="177">
        <v>1109</v>
      </c>
      <c r="D672" t="s" s="177">
        <v>1152</v>
      </c>
      <c r="E672" t="s" s="177">
        <v>1436</v>
      </c>
      <c r="F672" s="177">
        <f>IF(ABS('M252'!AB42-SUM('M252'!L42,'M252'!K42,'M252'!Z42,'M252'!AA42))&lt;=0.5,"OK","ERROR")</f>
      </c>
    </row>
    <row r="673">
      <c r="A673" t="s" s="177">
        <v>173</v>
      </c>
      <c r="B673" t="s" s="176">
        <v>1108</v>
      </c>
      <c r="C673" t="s" s="177">
        <v>1109</v>
      </c>
      <c r="D673" t="s" s="177">
        <v>1154</v>
      </c>
      <c r="E673" t="s" s="177">
        <v>1437</v>
      </c>
      <c r="F673" s="177">
        <f>IF(ABS('M252'!AB43-SUM('M252'!L43))&lt;=0.5,"OK","ERROR")</f>
      </c>
    </row>
    <row r="674">
      <c r="A674" t="s" s="177">
        <v>173</v>
      </c>
      <c r="B674" t="s" s="176">
        <v>1108</v>
      </c>
      <c r="C674" t="s" s="177">
        <v>1109</v>
      </c>
      <c r="D674" t="s" s="177">
        <v>1156</v>
      </c>
      <c r="E674" t="s" s="177">
        <v>1438</v>
      </c>
      <c r="F674" s="177">
        <f>IF(ABS('M252'!AB44-SUM('M252'!AA44))&lt;=0.5,"OK","ERROR")</f>
      </c>
    </row>
    <row r="675">
      <c r="A675" t="s" s="177">
        <v>173</v>
      </c>
      <c r="B675" t="s" s="176">
        <v>1108</v>
      </c>
      <c r="C675" t="s" s="177">
        <v>1109</v>
      </c>
      <c r="D675" t="s" s="177">
        <v>1158</v>
      </c>
      <c r="E675" t="s" s="177">
        <v>1439</v>
      </c>
      <c r="F675" s="177">
        <f>IF(ABS('M252'!AB45-SUM('M252'!AA45))&lt;=0.5,"OK","ERROR")</f>
      </c>
    </row>
    <row r="676">
      <c r="A676" t="s" s="177">
        <v>173</v>
      </c>
      <c r="B676" t="s" s="176">
        <v>1108</v>
      </c>
      <c r="C676" t="s" s="177">
        <v>1109</v>
      </c>
      <c r="D676" t="s" s="177">
        <v>1160</v>
      </c>
      <c r="E676" t="s" s="177">
        <v>1440</v>
      </c>
      <c r="F676" s="177">
        <f>IF(ABS('M252'!AB46-SUM('M252'!L46,'M252'!K46,'M252'!Z46,'M252'!AA46))&lt;=0.5,"OK","ERROR")</f>
      </c>
    </row>
    <row r="677">
      <c r="A677" t="s" s="177">
        <v>173</v>
      </c>
      <c r="B677" t="s" s="176">
        <v>1108</v>
      </c>
      <c r="C677" t="s" s="177">
        <v>1109</v>
      </c>
      <c r="D677" t="s" s="177">
        <v>1162</v>
      </c>
      <c r="E677" t="s" s="177">
        <v>1441</v>
      </c>
      <c r="F677" s="177">
        <f>IF(ABS('M252'!AB47-SUM('M252'!L47,'M252'!K47,'M252'!T47,'M252'!Y47,'M252'!Z47,'M252'!X47,'M252'!AA47))&lt;=0.5,"OK","ERROR")</f>
      </c>
    </row>
    <row r="678">
      <c r="A678" t="s" s="177">
        <v>173</v>
      </c>
      <c r="B678" t="s" s="176">
        <v>1108</v>
      </c>
      <c r="C678" t="s" s="177">
        <v>1109</v>
      </c>
      <c r="D678" t="s" s="177">
        <v>1164</v>
      </c>
      <c r="E678" t="s" s="177">
        <v>1442</v>
      </c>
      <c r="F678" s="177">
        <f>IF(ABS('M252'!AB48-SUM('M252'!L48,'M252'!K48,'M252'!T48,'M252'!Y48,'M252'!Z48,'M252'!X48,'M252'!AA48))&lt;=0.5,"OK","ERROR")</f>
      </c>
    </row>
    <row r="679">
      <c r="A679" t="s" s="177">
        <v>173</v>
      </c>
      <c r="B679" t="s" s="176">
        <v>1108</v>
      </c>
      <c r="C679" t="s" s="177">
        <v>1109</v>
      </c>
      <c r="D679" t="s" s="177">
        <v>1166</v>
      </c>
      <c r="E679" t="s" s="177">
        <v>1443</v>
      </c>
      <c r="F679" s="177">
        <f>IF(ABS('M252'!AB49-SUM('M252'!L49,'M252'!K49,'M252'!T49,'M252'!Y49,'M252'!Z49,'M252'!X49,'M252'!AA49))&lt;=0.5,"OK","ERROR")</f>
      </c>
    </row>
    <row r="680">
      <c r="A680" t="s" s="177">
        <v>173</v>
      </c>
      <c r="B680" t="s" s="176">
        <v>1168</v>
      </c>
      <c r="C680" t="s" s="177">
        <v>1169</v>
      </c>
      <c r="D680" t="s" s="177">
        <v>1170</v>
      </c>
      <c r="E680" t="s" s="177">
        <v>1444</v>
      </c>
      <c r="F680" s="177">
        <f>IF(ABS('M252'!L21-SUM('M252'!N21,'M252'!M21))&lt;=0.5,"OK","ERROR")</f>
      </c>
    </row>
    <row r="681">
      <c r="A681" t="s" s="177">
        <v>173</v>
      </c>
      <c r="B681" t="s" s="176">
        <v>1168</v>
      </c>
      <c r="C681" t="s" s="177">
        <v>1169</v>
      </c>
      <c r="D681" t="s" s="177">
        <v>1172</v>
      </c>
      <c r="E681" t="s" s="177">
        <v>1445</v>
      </c>
      <c r="F681" s="177">
        <f>IF(ABS('M252'!L22-SUM('M252'!N22,'M252'!S22,'M252'!M22))&lt;=0.5,"OK","ERROR")</f>
      </c>
    </row>
    <row r="682">
      <c r="A682" t="s" s="177">
        <v>173</v>
      </c>
      <c r="B682" t="s" s="176">
        <v>1168</v>
      </c>
      <c r="C682" t="s" s="177">
        <v>1169</v>
      </c>
      <c r="D682" t="s" s="177">
        <v>1174</v>
      </c>
      <c r="E682" t="s" s="177">
        <v>1446</v>
      </c>
      <c r="F682" s="177">
        <f>IF(ABS('M252'!L23-SUM('M252'!N23,'M252'!S23,'M252'!M23))&lt;=0.5,"OK","ERROR")</f>
      </c>
    </row>
    <row r="683">
      <c r="A683" t="s" s="177">
        <v>173</v>
      </c>
      <c r="B683" t="s" s="176">
        <v>1168</v>
      </c>
      <c r="C683" t="s" s="177">
        <v>1169</v>
      </c>
      <c r="D683" t="s" s="177">
        <v>1176</v>
      </c>
      <c r="E683" t="s" s="177">
        <v>1447</v>
      </c>
      <c r="F683" s="177">
        <f>IF(ABS('M252'!L24-SUM('M252'!N24,'M252'!S24,'M252'!M24))&lt;=0.5,"OK","ERROR")</f>
      </c>
    </row>
    <row r="684">
      <c r="A684" t="s" s="177">
        <v>173</v>
      </c>
      <c r="B684" t="s" s="176">
        <v>1168</v>
      </c>
      <c r="C684" t="s" s="177">
        <v>1169</v>
      </c>
      <c r="D684" t="s" s="177">
        <v>1178</v>
      </c>
      <c r="E684" t="s" s="177">
        <v>1448</v>
      </c>
      <c r="F684" s="177">
        <f>IF(ABS('M252'!L25-SUM('M252'!N25,'M252'!S25,'M252'!M25))&lt;=0.5,"OK","ERROR")</f>
      </c>
    </row>
    <row r="685">
      <c r="A685" t="s" s="177">
        <v>173</v>
      </c>
      <c r="B685" t="s" s="176">
        <v>1168</v>
      </c>
      <c r="C685" t="s" s="177">
        <v>1169</v>
      </c>
      <c r="D685" t="s" s="177">
        <v>1180</v>
      </c>
      <c r="E685" t="s" s="177">
        <v>1449</v>
      </c>
      <c r="F685" s="177">
        <f>IF(ABS('M252'!L26-SUM('M252'!N26,'M252'!S26,'M252'!O26,'M252'!M26,'M252'!Q26))&lt;=0.5,"OK","ERROR")</f>
      </c>
    </row>
    <row r="686">
      <c r="A686" t="s" s="177">
        <v>173</v>
      </c>
      <c r="B686" t="s" s="176">
        <v>1168</v>
      </c>
      <c r="C686" t="s" s="177">
        <v>1169</v>
      </c>
      <c r="D686" t="s" s="177">
        <v>1182</v>
      </c>
      <c r="E686" t="s" s="177">
        <v>1450</v>
      </c>
      <c r="F686" s="177">
        <f>IF(ABS('M252'!L27-SUM('M252'!S27,'M252'!O27,'M252'!Q27))&lt;=0.5,"OK","ERROR")</f>
      </c>
    </row>
    <row r="687">
      <c r="A687" t="s" s="177">
        <v>173</v>
      </c>
      <c r="B687" t="s" s="176">
        <v>1168</v>
      </c>
      <c r="C687" t="s" s="177">
        <v>1169</v>
      </c>
      <c r="D687" t="s" s="177">
        <v>1184</v>
      </c>
      <c r="E687" t="s" s="177">
        <v>1451</v>
      </c>
      <c r="F687" s="177">
        <f>IF(ABS('M252'!L28-SUM('M252'!S28,'M252'!O28,'M252'!Q28))&lt;=0.5,"OK","ERROR")</f>
      </c>
    </row>
    <row r="688">
      <c r="A688" t="s" s="177">
        <v>173</v>
      </c>
      <c r="B688" t="s" s="176">
        <v>1168</v>
      </c>
      <c r="C688" t="s" s="177">
        <v>1169</v>
      </c>
      <c r="D688" t="s" s="177">
        <v>1186</v>
      </c>
      <c r="E688" t="s" s="177">
        <v>1452</v>
      </c>
      <c r="F688" s="177">
        <f>IF(ABS('M252'!L29-SUM('M252'!S29,'M252'!O29,'M252'!Q29))&lt;=0.5,"OK","ERROR")</f>
      </c>
    </row>
    <row r="689">
      <c r="A689" t="s" s="177">
        <v>173</v>
      </c>
      <c r="B689" t="s" s="176">
        <v>1168</v>
      </c>
      <c r="C689" t="s" s="177">
        <v>1169</v>
      </c>
      <c r="D689" t="s" s="177">
        <v>1188</v>
      </c>
      <c r="E689" t="s" s="177">
        <v>1453</v>
      </c>
      <c r="F689" s="177">
        <f>IF(ABS('M252'!L30-SUM('M252'!N30,'M252'!S30,'M252'!O30,'M252'!Q30))&lt;=0.5,"OK","ERROR")</f>
      </c>
    </row>
    <row r="690">
      <c r="A690" t="s" s="177">
        <v>173</v>
      </c>
      <c r="B690" t="s" s="176">
        <v>1168</v>
      </c>
      <c r="C690" t="s" s="177">
        <v>1169</v>
      </c>
      <c r="D690" t="s" s="177">
        <v>1190</v>
      </c>
      <c r="E690" t="s" s="177">
        <v>1454</v>
      </c>
      <c r="F690" s="177">
        <f>IF(ABS('M252'!L31-SUM('M252'!N31,'M252'!S31,'M252'!O31,'M252'!M31,'M252'!Q31))&lt;=0.5,"OK","ERROR")</f>
      </c>
    </row>
    <row r="691">
      <c r="A691" t="s" s="177">
        <v>173</v>
      </c>
      <c r="B691" t="s" s="176">
        <v>1168</v>
      </c>
      <c r="C691" t="s" s="177">
        <v>1169</v>
      </c>
      <c r="D691" t="s" s="177">
        <v>1192</v>
      </c>
      <c r="E691" t="s" s="177">
        <v>1455</v>
      </c>
      <c r="F691" s="177">
        <f>IF(ABS('M252'!L32-SUM('M252'!N32,'M252'!S32,'M252'!O32,'M252'!M32,'M252'!Q32))&lt;=0.5,"OK","ERROR")</f>
      </c>
    </row>
    <row r="692">
      <c r="A692" t="s" s="177">
        <v>173</v>
      </c>
      <c r="B692" t="s" s="176">
        <v>1168</v>
      </c>
      <c r="C692" t="s" s="177">
        <v>1169</v>
      </c>
      <c r="D692" t="s" s="177">
        <v>1194</v>
      </c>
      <c r="E692" t="s" s="177">
        <v>1456</v>
      </c>
      <c r="F692" s="177">
        <f>IF(ABS('M252'!L33-SUM('M252'!N33,'M252'!S33,'M252'!O33,'M252'!M33,'M252'!Q33))&lt;=0.5,"OK","ERROR")</f>
      </c>
    </row>
    <row r="693">
      <c r="A693" t="s" s="177">
        <v>173</v>
      </c>
      <c r="B693" t="s" s="176">
        <v>1168</v>
      </c>
      <c r="C693" t="s" s="177">
        <v>1169</v>
      </c>
      <c r="D693" t="s" s="177">
        <v>1196</v>
      </c>
      <c r="E693" t="s" s="177">
        <v>1457</v>
      </c>
      <c r="F693" s="177">
        <f>IF(ABS('M252'!L34-SUM('M252'!N34,'M252'!S34,'M252'!O34,'M252'!M34,'M252'!Q34))&lt;=0.5,"OK","ERROR")</f>
      </c>
    </row>
    <row r="694">
      <c r="A694" t="s" s="177">
        <v>173</v>
      </c>
      <c r="B694" t="s" s="176">
        <v>1168</v>
      </c>
      <c r="C694" t="s" s="177">
        <v>1169</v>
      </c>
      <c r="D694" t="s" s="177">
        <v>1198</v>
      </c>
      <c r="E694" t="s" s="177">
        <v>1458</v>
      </c>
      <c r="F694" s="177">
        <f>IF(ABS('M252'!L35-SUM('M252'!O35))&lt;=0.5,"OK","ERROR")</f>
      </c>
    </row>
    <row r="695">
      <c r="A695" t="s" s="177">
        <v>173</v>
      </c>
      <c r="B695" t="s" s="176">
        <v>1168</v>
      </c>
      <c r="C695" t="s" s="177">
        <v>1169</v>
      </c>
      <c r="D695" t="s" s="177">
        <v>1200</v>
      </c>
      <c r="E695" t="s" s="177">
        <v>1459</v>
      </c>
      <c r="F695" s="177">
        <f>IF(ABS('M252'!L37-SUM('M252'!N37,'M252'!S37,'M252'!O37,'M252'!M37,'M252'!Q37))&lt;=0.5,"OK","ERROR")</f>
      </c>
    </row>
    <row r="696">
      <c r="A696" t="s" s="177">
        <v>173</v>
      </c>
      <c r="B696" t="s" s="176">
        <v>1168</v>
      </c>
      <c r="C696" t="s" s="177">
        <v>1169</v>
      </c>
      <c r="D696" t="s" s="177">
        <v>1202</v>
      </c>
      <c r="E696" t="s" s="177">
        <v>1460</v>
      </c>
      <c r="F696" s="177">
        <f>IF(ABS('M252'!L38-SUM('M252'!N38,'M252'!S38,'M252'!O38,'M252'!M38,'M252'!Q38))&lt;=0.5,"OK","ERROR")</f>
      </c>
    </row>
    <row r="697">
      <c r="A697" t="s" s="177">
        <v>173</v>
      </c>
      <c r="B697" t="s" s="176">
        <v>1168</v>
      </c>
      <c r="C697" t="s" s="177">
        <v>1169</v>
      </c>
      <c r="D697" t="s" s="177">
        <v>1204</v>
      </c>
      <c r="E697" t="s" s="177">
        <v>1461</v>
      </c>
      <c r="F697" s="177">
        <f>IF(ABS('M252'!L39-SUM('M252'!N39,'M252'!S39,'M252'!O39,'M252'!M39,'M252'!Q39))&lt;=0.5,"OK","ERROR")</f>
      </c>
    </row>
    <row r="698">
      <c r="A698" t="s" s="177">
        <v>173</v>
      </c>
      <c r="B698" t="s" s="176">
        <v>1168</v>
      </c>
      <c r="C698" t="s" s="177">
        <v>1169</v>
      </c>
      <c r="D698" t="s" s="177">
        <v>1206</v>
      </c>
      <c r="E698" t="s" s="177">
        <v>1462</v>
      </c>
      <c r="F698" s="177">
        <f>IF(ABS('M252'!L40-SUM('M252'!N40,'M252'!S40,'M252'!O40,'M252'!M40,'M252'!Q40))&lt;=0.5,"OK","ERROR")</f>
      </c>
    </row>
    <row r="699">
      <c r="A699" t="s" s="177">
        <v>173</v>
      </c>
      <c r="B699" t="s" s="176">
        <v>1168</v>
      </c>
      <c r="C699" t="s" s="177">
        <v>1169</v>
      </c>
      <c r="D699" t="s" s="177">
        <v>1208</v>
      </c>
      <c r="E699" t="s" s="177">
        <v>1463</v>
      </c>
      <c r="F699" s="177">
        <f>IF(ABS('M252'!L41-SUM('M252'!N41,'M252'!S41,'M252'!O41,'M252'!M41,'M252'!Q41))&lt;=0.5,"OK","ERROR")</f>
      </c>
    </row>
    <row r="700">
      <c r="A700" t="s" s="177">
        <v>173</v>
      </c>
      <c r="B700" t="s" s="176">
        <v>1168</v>
      </c>
      <c r="C700" t="s" s="177">
        <v>1169</v>
      </c>
      <c r="D700" t="s" s="177">
        <v>1210</v>
      </c>
      <c r="E700" t="s" s="177">
        <v>1464</v>
      </c>
      <c r="F700" s="177">
        <f>IF(ABS('M252'!L42-SUM('M252'!N42,'M252'!S42,'M252'!O42,'M252'!M42,'M252'!Q42))&lt;=0.5,"OK","ERROR")</f>
      </c>
    </row>
    <row r="701">
      <c r="A701" t="s" s="177">
        <v>173</v>
      </c>
      <c r="B701" t="s" s="176">
        <v>1168</v>
      </c>
      <c r="C701" t="s" s="177">
        <v>1169</v>
      </c>
      <c r="D701" t="s" s="177">
        <v>1212</v>
      </c>
      <c r="E701" t="s" s="177">
        <v>1465</v>
      </c>
      <c r="F701" s="177">
        <f>IF(ABS('M252'!L43-SUM('M252'!O43))&lt;=0.5,"OK","ERROR")</f>
      </c>
    </row>
    <row r="702">
      <c r="A702" t="s" s="177">
        <v>173</v>
      </c>
      <c r="B702" t="s" s="176">
        <v>1168</v>
      </c>
      <c r="C702" t="s" s="177">
        <v>1169</v>
      </c>
      <c r="D702" t="s" s="177">
        <v>1214</v>
      </c>
      <c r="E702" t="s" s="177">
        <v>1466</v>
      </c>
      <c r="F702" s="177">
        <f>IF(ABS('M252'!L46-SUM('M252'!N46,'M252'!S46,'M252'!O46,'M252'!M46,'M252'!Q46))&lt;=0.5,"OK","ERROR")</f>
      </c>
    </row>
    <row r="703">
      <c r="A703" t="s" s="177">
        <v>173</v>
      </c>
      <c r="B703" t="s" s="176">
        <v>1168</v>
      </c>
      <c r="C703" t="s" s="177">
        <v>1169</v>
      </c>
      <c r="D703" t="s" s="177">
        <v>1216</v>
      </c>
      <c r="E703" t="s" s="177">
        <v>1467</v>
      </c>
      <c r="F703" s="177">
        <f>IF(ABS('M252'!L47-SUM('M252'!N47,'M252'!S47,'M252'!O47,'M252'!M47,'M252'!Q47))&lt;=0.5,"OK","ERROR")</f>
      </c>
    </row>
    <row r="704">
      <c r="A704" t="s" s="177">
        <v>173</v>
      </c>
      <c r="B704" t="s" s="176">
        <v>1168</v>
      </c>
      <c r="C704" t="s" s="177">
        <v>1169</v>
      </c>
      <c r="D704" t="s" s="177">
        <v>1218</v>
      </c>
      <c r="E704" t="s" s="177">
        <v>1468</v>
      </c>
      <c r="F704" s="177">
        <f>IF(ABS('M252'!L48-SUM('M252'!N48,'M252'!S48,'M252'!O48,'M252'!M48,'M252'!Q48))&lt;=0.5,"OK","ERROR")</f>
      </c>
    </row>
    <row r="705">
      <c r="A705" t="s" s="177">
        <v>173</v>
      </c>
      <c r="B705" t="s" s="176">
        <v>1168</v>
      </c>
      <c r="C705" t="s" s="177">
        <v>1169</v>
      </c>
      <c r="D705" t="s" s="177">
        <v>1220</v>
      </c>
      <c r="E705" t="s" s="177">
        <v>1469</v>
      </c>
      <c r="F705" s="177">
        <f>IF(ABS('M252'!L49-SUM('M252'!N49,'M252'!S49,'M252'!O49,'M252'!M49,'M252'!Q49))&lt;=0.5,"OK","ERROR")</f>
      </c>
    </row>
    <row r="706">
      <c r="A706" t="s" s="177">
        <v>173</v>
      </c>
      <c r="B706" t="s" s="176">
        <v>1222</v>
      </c>
      <c r="C706" t="s" s="177">
        <v>1223</v>
      </c>
      <c r="D706" t="s" s="177">
        <v>1224</v>
      </c>
      <c r="E706" t="s" s="177">
        <v>1470</v>
      </c>
      <c r="F706" s="177">
        <f>IF(ABS('M252'!T21-SUM('M252'!U21))&lt;=0.5,"OK","ERROR")</f>
      </c>
    </row>
    <row r="707">
      <c r="A707" t="s" s="177">
        <v>173</v>
      </c>
      <c r="B707" t="s" s="176">
        <v>1222</v>
      </c>
      <c r="C707" t="s" s="177">
        <v>1223</v>
      </c>
      <c r="D707" t="s" s="177">
        <v>1226</v>
      </c>
      <c r="E707" t="s" s="177">
        <v>1471</v>
      </c>
      <c r="F707" s="177">
        <f>IF(ABS('M252'!T26-SUM('M252'!U26,'M252'!W26,'M252'!V26))&lt;=0.5,"OK","ERROR")</f>
      </c>
    </row>
    <row r="708">
      <c r="A708" t="s" s="177">
        <v>173</v>
      </c>
      <c r="B708" t="s" s="176">
        <v>1222</v>
      </c>
      <c r="C708" t="s" s="177">
        <v>1223</v>
      </c>
      <c r="D708" t="s" s="177">
        <v>1228</v>
      </c>
      <c r="E708" t="s" s="177">
        <v>1472</v>
      </c>
      <c r="F708" s="177">
        <f>IF(ABS('M252'!T27-SUM('M252'!U27,'M252'!W27,'M252'!V27))&lt;=0.5,"OK","ERROR")</f>
      </c>
    </row>
    <row r="709">
      <c r="A709" t="s" s="177">
        <v>173</v>
      </c>
      <c r="B709" t="s" s="176">
        <v>1222</v>
      </c>
      <c r="C709" t="s" s="177">
        <v>1223</v>
      </c>
      <c r="D709" t="s" s="177">
        <v>1230</v>
      </c>
      <c r="E709" t="s" s="177">
        <v>1473</v>
      </c>
      <c r="F709" s="177">
        <f>IF(ABS('M252'!T28-SUM('M252'!U28,'M252'!W28,'M252'!V28))&lt;=0.5,"OK","ERROR")</f>
      </c>
    </row>
    <row r="710">
      <c r="A710" t="s" s="177">
        <v>173</v>
      </c>
      <c r="B710" t="s" s="176">
        <v>1222</v>
      </c>
      <c r="C710" t="s" s="177">
        <v>1223</v>
      </c>
      <c r="D710" t="s" s="177">
        <v>1232</v>
      </c>
      <c r="E710" t="s" s="177">
        <v>1474</v>
      </c>
      <c r="F710" s="177">
        <f>IF(ABS('M252'!T29-SUM('M252'!U29,'M252'!W29,'M252'!V29))&lt;=0.5,"OK","ERROR")</f>
      </c>
    </row>
    <row r="711">
      <c r="A711" t="s" s="177">
        <v>173</v>
      </c>
      <c r="B711" t="s" s="176">
        <v>1222</v>
      </c>
      <c r="C711" t="s" s="177">
        <v>1223</v>
      </c>
      <c r="D711" t="s" s="177">
        <v>1234</v>
      </c>
      <c r="E711" t="s" s="177">
        <v>1475</v>
      </c>
      <c r="F711" s="177">
        <f>IF(ABS('M252'!T30-SUM('M252'!U30,'M252'!W30,'M252'!V30))&lt;=0.5,"OK","ERROR")</f>
      </c>
    </row>
    <row r="712">
      <c r="A712" t="s" s="177">
        <v>173</v>
      </c>
      <c r="B712" t="s" s="176">
        <v>1222</v>
      </c>
      <c r="C712" t="s" s="177">
        <v>1223</v>
      </c>
      <c r="D712" t="s" s="177">
        <v>1236</v>
      </c>
      <c r="E712" t="s" s="177">
        <v>1476</v>
      </c>
      <c r="F712" s="177">
        <f>IF(ABS('M252'!T31-SUM('M252'!U31,'M252'!W31,'M252'!V31))&lt;=0.5,"OK","ERROR")</f>
      </c>
    </row>
    <row r="713">
      <c r="A713" t="s" s="177">
        <v>173</v>
      </c>
      <c r="B713" t="s" s="176">
        <v>1222</v>
      </c>
      <c r="C713" t="s" s="177">
        <v>1223</v>
      </c>
      <c r="D713" t="s" s="177">
        <v>1238</v>
      </c>
      <c r="E713" t="s" s="177">
        <v>1477</v>
      </c>
      <c r="F713" s="177">
        <f>IF(ABS('M252'!T32-SUM('M252'!U32,'M252'!W32,'M252'!V32))&lt;=0.5,"OK","ERROR")</f>
      </c>
    </row>
    <row r="714">
      <c r="A714" t="s" s="177">
        <v>173</v>
      </c>
      <c r="B714" t="s" s="176">
        <v>1222</v>
      </c>
      <c r="C714" t="s" s="177">
        <v>1223</v>
      </c>
      <c r="D714" t="s" s="177">
        <v>1240</v>
      </c>
      <c r="E714" t="s" s="177">
        <v>1478</v>
      </c>
      <c r="F714" s="177">
        <f>IF(ABS('M252'!T33-SUM('M252'!U33,'M252'!W33,'M252'!V33))&lt;=0.5,"OK","ERROR")</f>
      </c>
    </row>
    <row r="715">
      <c r="A715" t="s" s="177">
        <v>173</v>
      </c>
      <c r="B715" t="s" s="176">
        <v>1222</v>
      </c>
      <c r="C715" t="s" s="177">
        <v>1223</v>
      </c>
      <c r="D715" t="s" s="177">
        <v>1242</v>
      </c>
      <c r="E715" t="s" s="177">
        <v>1479</v>
      </c>
      <c r="F715" s="177">
        <f>IF(ABS('M252'!T37-SUM('M252'!U37,'M252'!W37,'M252'!V37))&lt;=0.5,"OK","ERROR")</f>
      </c>
    </row>
    <row r="716">
      <c r="A716" t="s" s="177">
        <v>173</v>
      </c>
      <c r="B716" t="s" s="176">
        <v>1222</v>
      </c>
      <c r="C716" t="s" s="177">
        <v>1223</v>
      </c>
      <c r="D716" t="s" s="177">
        <v>1244</v>
      </c>
      <c r="E716" t="s" s="177">
        <v>1480</v>
      </c>
      <c r="F716" s="177">
        <f>IF(ABS('M252'!T38-SUM('M252'!U38,'M252'!W38,'M252'!V38))&lt;=0.5,"OK","ERROR")</f>
      </c>
    </row>
    <row r="717">
      <c r="A717" t="s" s="177">
        <v>173</v>
      </c>
      <c r="B717" t="s" s="176">
        <v>1222</v>
      </c>
      <c r="C717" t="s" s="177">
        <v>1223</v>
      </c>
      <c r="D717" t="s" s="177">
        <v>1246</v>
      </c>
      <c r="E717" t="s" s="177">
        <v>1481</v>
      </c>
      <c r="F717" s="177">
        <f>IF(ABS('M252'!T39-SUM('M252'!U39,'M252'!W39,'M252'!V39))&lt;=0.5,"OK","ERROR")</f>
      </c>
    </row>
    <row r="718">
      <c r="A718" t="s" s="177">
        <v>173</v>
      </c>
      <c r="B718" t="s" s="176">
        <v>1222</v>
      </c>
      <c r="C718" t="s" s="177">
        <v>1223</v>
      </c>
      <c r="D718" t="s" s="177">
        <v>1248</v>
      </c>
      <c r="E718" t="s" s="177">
        <v>1482</v>
      </c>
      <c r="F718" s="177">
        <f>IF(ABS('M252'!T40-SUM('M252'!U40,'M252'!W40,'M252'!V40))&lt;=0.5,"OK","ERROR")</f>
      </c>
    </row>
    <row r="719">
      <c r="A719" t="s" s="177">
        <v>173</v>
      </c>
      <c r="B719" t="s" s="176">
        <v>1222</v>
      </c>
      <c r="C719" t="s" s="177">
        <v>1223</v>
      </c>
      <c r="D719" t="s" s="177">
        <v>1250</v>
      </c>
      <c r="E719" t="s" s="177">
        <v>1483</v>
      </c>
      <c r="F719" s="177">
        <f>IF(ABS('M252'!T41-SUM('M252'!U41,'M252'!W41,'M252'!V41))&lt;=0.5,"OK","ERROR")</f>
      </c>
    </row>
    <row r="720">
      <c r="A720" t="s" s="177">
        <v>173</v>
      </c>
      <c r="B720" t="s" s="176">
        <v>1222</v>
      </c>
      <c r="C720" t="s" s="177">
        <v>1223</v>
      </c>
      <c r="D720" t="s" s="177">
        <v>1252</v>
      </c>
      <c r="E720" t="s" s="177">
        <v>1484</v>
      </c>
      <c r="F720" s="177">
        <f>IF(ABS('M252'!T47-SUM('M252'!U47,'M252'!W47,'M252'!V47))&lt;=0.5,"OK","ERROR")</f>
      </c>
    </row>
    <row r="721">
      <c r="A721" t="s" s="177">
        <v>173</v>
      </c>
      <c r="B721" t="s" s="176">
        <v>1222</v>
      </c>
      <c r="C721" t="s" s="177">
        <v>1223</v>
      </c>
      <c r="D721" t="s" s="177">
        <v>1254</v>
      </c>
      <c r="E721" t="s" s="177">
        <v>1485</v>
      </c>
      <c r="F721" s="177">
        <f>IF(ABS('M252'!T48-SUM('M252'!U48,'M252'!W48,'M252'!V48))&lt;=0.5,"OK","ERROR")</f>
      </c>
    </row>
    <row r="722">
      <c r="A722" t="s" s="177">
        <v>173</v>
      </c>
      <c r="B722" t="s" s="176">
        <v>1222</v>
      </c>
      <c r="C722" t="s" s="177">
        <v>1223</v>
      </c>
      <c r="D722" t="s" s="177">
        <v>1256</v>
      </c>
      <c r="E722" t="s" s="177">
        <v>1486</v>
      </c>
      <c r="F722" s="177">
        <f>IF(ABS('M252'!T49-SUM('M252'!U49,'M252'!W49,'M252'!V49))&lt;=0.5,"OK","ERROR")</f>
      </c>
    </row>
    <row r="723">
      <c r="A723" t="s" s="177">
        <v>173</v>
      </c>
      <c r="B723" t="s" s="176">
        <v>1258</v>
      </c>
      <c r="C723" t="s" s="177">
        <v>1259</v>
      </c>
      <c r="D723" t="s" s="177">
        <v>1260</v>
      </c>
      <c r="E723" t="s" s="177">
        <v>1487</v>
      </c>
      <c r="F723" s="177">
        <f>IF('M252'!O26-SUM('M252'!P26)&gt;=-0.5,"OK","ERROR")</f>
      </c>
    </row>
    <row r="724">
      <c r="A724" t="s" s="177">
        <v>173</v>
      </c>
      <c r="B724" t="s" s="176">
        <v>1258</v>
      </c>
      <c r="C724" t="s" s="177">
        <v>1259</v>
      </c>
      <c r="D724" t="s" s="177">
        <v>1262</v>
      </c>
      <c r="E724" t="s" s="177">
        <v>1488</v>
      </c>
      <c r="F724" s="177">
        <f>IF('M252'!O27-SUM('M252'!P27)&gt;=-0.5,"OK","ERROR")</f>
      </c>
    </row>
    <row r="725">
      <c r="A725" t="s" s="177">
        <v>173</v>
      </c>
      <c r="B725" t="s" s="176">
        <v>1258</v>
      </c>
      <c r="C725" t="s" s="177">
        <v>1259</v>
      </c>
      <c r="D725" t="s" s="177">
        <v>1264</v>
      </c>
      <c r="E725" t="s" s="177">
        <v>1489</v>
      </c>
      <c r="F725" s="177">
        <f>IF('M252'!O28-SUM('M252'!P28)&gt;=-0.5,"OK","ERROR")</f>
      </c>
    </row>
    <row r="726">
      <c r="A726" t="s" s="177">
        <v>173</v>
      </c>
      <c r="B726" t="s" s="176">
        <v>1258</v>
      </c>
      <c r="C726" t="s" s="177">
        <v>1259</v>
      </c>
      <c r="D726" t="s" s="177">
        <v>1266</v>
      </c>
      <c r="E726" t="s" s="177">
        <v>1490</v>
      </c>
      <c r="F726" s="177">
        <f>IF('M252'!O29-SUM('M252'!P29)&gt;=-0.5,"OK","ERROR")</f>
      </c>
    </row>
    <row r="727">
      <c r="A727" t="s" s="177">
        <v>173</v>
      </c>
      <c r="B727" t="s" s="176">
        <v>1258</v>
      </c>
      <c r="C727" t="s" s="177">
        <v>1259</v>
      </c>
      <c r="D727" t="s" s="177">
        <v>1268</v>
      </c>
      <c r="E727" t="s" s="177">
        <v>1491</v>
      </c>
      <c r="F727" s="177">
        <f>IF('M252'!O30-SUM('M252'!P30)&gt;=-0.5,"OK","ERROR")</f>
      </c>
    </row>
    <row r="728">
      <c r="A728" t="s" s="177">
        <v>173</v>
      </c>
      <c r="B728" t="s" s="176">
        <v>1258</v>
      </c>
      <c r="C728" t="s" s="177">
        <v>1259</v>
      </c>
      <c r="D728" t="s" s="177">
        <v>1270</v>
      </c>
      <c r="E728" t="s" s="177">
        <v>1492</v>
      </c>
      <c r="F728" s="177">
        <f>IF('M252'!O31-SUM('M252'!P31)&gt;=-0.5,"OK","ERROR")</f>
      </c>
    </row>
    <row r="729">
      <c r="A729" t="s" s="177">
        <v>173</v>
      </c>
      <c r="B729" t="s" s="176">
        <v>1258</v>
      </c>
      <c r="C729" t="s" s="177">
        <v>1259</v>
      </c>
      <c r="D729" t="s" s="177">
        <v>1272</v>
      </c>
      <c r="E729" t="s" s="177">
        <v>1493</v>
      </c>
      <c r="F729" s="177">
        <f>IF('M252'!O32-SUM('M252'!P32)&gt;=-0.5,"OK","ERROR")</f>
      </c>
    </row>
    <row r="730">
      <c r="A730" t="s" s="177">
        <v>173</v>
      </c>
      <c r="B730" t="s" s="176">
        <v>1258</v>
      </c>
      <c r="C730" t="s" s="177">
        <v>1259</v>
      </c>
      <c r="D730" t="s" s="177">
        <v>1274</v>
      </c>
      <c r="E730" t="s" s="177">
        <v>1494</v>
      </c>
      <c r="F730" s="177">
        <f>IF('M252'!O33-SUM('M252'!P33)&gt;=-0.5,"OK","ERROR")</f>
      </c>
    </row>
    <row r="731">
      <c r="A731" t="s" s="177">
        <v>173</v>
      </c>
      <c r="B731" t="s" s="176">
        <v>1258</v>
      </c>
      <c r="C731" t="s" s="177">
        <v>1259</v>
      </c>
      <c r="D731" t="s" s="177">
        <v>1276</v>
      </c>
      <c r="E731" t="s" s="177">
        <v>1495</v>
      </c>
      <c r="F731" s="177">
        <f>IF('M252'!O34-SUM('M252'!P34)&gt;=-0.5,"OK","ERROR")</f>
      </c>
    </row>
    <row r="732">
      <c r="A732" t="s" s="177">
        <v>173</v>
      </c>
      <c r="B732" t="s" s="176">
        <v>1258</v>
      </c>
      <c r="C732" t="s" s="177">
        <v>1259</v>
      </c>
      <c r="D732" t="s" s="177">
        <v>1278</v>
      </c>
      <c r="E732" t="s" s="177">
        <v>1496</v>
      </c>
      <c r="F732" s="177">
        <f>IF('M252'!O35-SUM('M252'!P35)&gt;=-0.5,"OK","ERROR")</f>
      </c>
    </row>
    <row r="733">
      <c r="A733" t="s" s="177">
        <v>173</v>
      </c>
      <c r="B733" t="s" s="176">
        <v>1258</v>
      </c>
      <c r="C733" t="s" s="177">
        <v>1259</v>
      </c>
      <c r="D733" t="s" s="177">
        <v>1280</v>
      </c>
      <c r="E733" t="s" s="177">
        <v>1497</v>
      </c>
      <c r="F733" s="177">
        <f>IF('M252'!O37-SUM('M252'!P37)&gt;=-0.5,"OK","ERROR")</f>
      </c>
    </row>
    <row r="734">
      <c r="A734" t="s" s="177">
        <v>173</v>
      </c>
      <c r="B734" t="s" s="176">
        <v>1258</v>
      </c>
      <c r="C734" t="s" s="177">
        <v>1259</v>
      </c>
      <c r="D734" t="s" s="177">
        <v>1282</v>
      </c>
      <c r="E734" t="s" s="177">
        <v>1498</v>
      </c>
      <c r="F734" s="177">
        <f>IF('M252'!O38-SUM('M252'!P38)&gt;=-0.5,"OK","ERROR")</f>
      </c>
    </row>
    <row r="735">
      <c r="A735" t="s" s="177">
        <v>173</v>
      </c>
      <c r="B735" t="s" s="176">
        <v>1258</v>
      </c>
      <c r="C735" t="s" s="177">
        <v>1259</v>
      </c>
      <c r="D735" t="s" s="177">
        <v>1284</v>
      </c>
      <c r="E735" t="s" s="177">
        <v>1499</v>
      </c>
      <c r="F735" s="177">
        <f>IF('M252'!O39-SUM('M252'!P39)&gt;=-0.5,"OK","ERROR")</f>
      </c>
    </row>
    <row r="736">
      <c r="A736" t="s" s="177">
        <v>173</v>
      </c>
      <c r="B736" t="s" s="176">
        <v>1258</v>
      </c>
      <c r="C736" t="s" s="177">
        <v>1259</v>
      </c>
      <c r="D736" t="s" s="177">
        <v>1286</v>
      </c>
      <c r="E736" t="s" s="177">
        <v>1500</v>
      </c>
      <c r="F736" s="177">
        <f>IF('M252'!O40-SUM('M252'!P40)&gt;=-0.5,"OK","ERROR")</f>
      </c>
    </row>
    <row r="737">
      <c r="A737" t="s" s="177">
        <v>173</v>
      </c>
      <c r="B737" t="s" s="176">
        <v>1258</v>
      </c>
      <c r="C737" t="s" s="177">
        <v>1259</v>
      </c>
      <c r="D737" t="s" s="177">
        <v>1288</v>
      </c>
      <c r="E737" t="s" s="177">
        <v>1501</v>
      </c>
      <c r="F737" s="177">
        <f>IF('M252'!O41-SUM('M252'!P41)&gt;=-0.5,"OK","ERROR")</f>
      </c>
    </row>
    <row r="738">
      <c r="A738" t="s" s="177">
        <v>173</v>
      </c>
      <c r="B738" t="s" s="176">
        <v>1258</v>
      </c>
      <c r="C738" t="s" s="177">
        <v>1259</v>
      </c>
      <c r="D738" t="s" s="177">
        <v>1290</v>
      </c>
      <c r="E738" t="s" s="177">
        <v>1502</v>
      </c>
      <c r="F738" s="177">
        <f>IF('M252'!O42-SUM('M252'!P42)&gt;=-0.5,"OK","ERROR")</f>
      </c>
    </row>
    <row r="739">
      <c r="A739" t="s" s="177">
        <v>173</v>
      </c>
      <c r="B739" t="s" s="176">
        <v>1258</v>
      </c>
      <c r="C739" t="s" s="177">
        <v>1259</v>
      </c>
      <c r="D739" t="s" s="177">
        <v>1292</v>
      </c>
      <c r="E739" t="s" s="177">
        <v>1503</v>
      </c>
      <c r="F739" s="177">
        <f>IF('M252'!O43-SUM('M252'!P43)&gt;=-0.5,"OK","ERROR")</f>
      </c>
    </row>
    <row r="740">
      <c r="A740" t="s" s="177">
        <v>173</v>
      </c>
      <c r="B740" t="s" s="176">
        <v>1258</v>
      </c>
      <c r="C740" t="s" s="177">
        <v>1259</v>
      </c>
      <c r="D740" t="s" s="177">
        <v>1294</v>
      </c>
      <c r="E740" t="s" s="177">
        <v>1504</v>
      </c>
      <c r="F740" s="177">
        <f>IF('M252'!O46-SUM('M252'!P46)&gt;=-0.5,"OK","ERROR")</f>
      </c>
    </row>
    <row r="741">
      <c r="A741" t="s" s="177">
        <v>173</v>
      </c>
      <c r="B741" t="s" s="176">
        <v>1258</v>
      </c>
      <c r="C741" t="s" s="177">
        <v>1259</v>
      </c>
      <c r="D741" t="s" s="177">
        <v>1296</v>
      </c>
      <c r="E741" t="s" s="177">
        <v>1505</v>
      </c>
      <c r="F741" s="177">
        <f>IF('M252'!O47-SUM('M252'!P47)&gt;=-0.5,"OK","ERROR")</f>
      </c>
    </row>
    <row r="742">
      <c r="A742" t="s" s="177">
        <v>173</v>
      </c>
      <c r="B742" t="s" s="176">
        <v>1258</v>
      </c>
      <c r="C742" t="s" s="177">
        <v>1259</v>
      </c>
      <c r="D742" t="s" s="177">
        <v>1298</v>
      </c>
      <c r="E742" t="s" s="177">
        <v>1506</v>
      </c>
      <c r="F742" s="177">
        <f>IF('M252'!O48-SUM('M252'!P48)&gt;=-0.5,"OK","ERROR")</f>
      </c>
    </row>
    <row r="743">
      <c r="A743" t="s" s="177">
        <v>173</v>
      </c>
      <c r="B743" t="s" s="176">
        <v>1258</v>
      </c>
      <c r="C743" t="s" s="177">
        <v>1259</v>
      </c>
      <c r="D743" t="s" s="177">
        <v>1300</v>
      </c>
      <c r="E743" t="s" s="177">
        <v>1507</v>
      </c>
      <c r="F743" s="177">
        <f>IF('M252'!O49-SUM('M252'!P49)&gt;=-0.5,"OK","ERROR")</f>
      </c>
    </row>
    <row r="744">
      <c r="A744" t="s" s="177">
        <v>173</v>
      </c>
      <c r="B744" t="s" s="176">
        <v>1302</v>
      </c>
      <c r="C744" t="s" s="177">
        <v>1303</v>
      </c>
      <c r="D744" t="s" s="177">
        <v>1304</v>
      </c>
      <c r="E744" t="s" s="177">
        <v>1508</v>
      </c>
      <c r="F744" s="177">
        <f>IF('M252'!Q26-SUM('M252'!R26)&gt;=-0.5,"OK","ERROR")</f>
      </c>
    </row>
    <row r="745">
      <c r="A745" t="s" s="177">
        <v>173</v>
      </c>
      <c r="B745" t="s" s="176">
        <v>1302</v>
      </c>
      <c r="C745" t="s" s="177">
        <v>1303</v>
      </c>
      <c r="D745" t="s" s="177">
        <v>1306</v>
      </c>
      <c r="E745" t="s" s="177">
        <v>1509</v>
      </c>
      <c r="F745" s="177">
        <f>IF('M252'!Q27-SUM('M252'!R27)&gt;=-0.5,"OK","ERROR")</f>
      </c>
    </row>
    <row r="746">
      <c r="A746" t="s" s="177">
        <v>173</v>
      </c>
      <c r="B746" t="s" s="176">
        <v>1302</v>
      </c>
      <c r="C746" t="s" s="177">
        <v>1303</v>
      </c>
      <c r="D746" t="s" s="177">
        <v>1308</v>
      </c>
      <c r="E746" t="s" s="177">
        <v>1510</v>
      </c>
      <c r="F746" s="177">
        <f>IF('M252'!Q28-SUM('M252'!R28)&gt;=-0.5,"OK","ERROR")</f>
      </c>
    </row>
    <row r="747">
      <c r="A747" t="s" s="177">
        <v>173</v>
      </c>
      <c r="B747" t="s" s="176">
        <v>1302</v>
      </c>
      <c r="C747" t="s" s="177">
        <v>1303</v>
      </c>
      <c r="D747" t="s" s="177">
        <v>1310</v>
      </c>
      <c r="E747" t="s" s="177">
        <v>1511</v>
      </c>
      <c r="F747" s="177">
        <f>IF('M252'!Q29-SUM('M252'!R29)&gt;=-0.5,"OK","ERROR")</f>
      </c>
    </row>
    <row r="748">
      <c r="A748" t="s" s="177">
        <v>173</v>
      </c>
      <c r="B748" t="s" s="176">
        <v>1302</v>
      </c>
      <c r="C748" t="s" s="177">
        <v>1303</v>
      </c>
      <c r="D748" t="s" s="177">
        <v>1312</v>
      </c>
      <c r="E748" t="s" s="177">
        <v>1512</v>
      </c>
      <c r="F748" s="177">
        <f>IF('M252'!Q30-SUM('M252'!R30)&gt;=-0.5,"OK","ERROR")</f>
      </c>
    </row>
    <row r="749">
      <c r="A749" t="s" s="177">
        <v>173</v>
      </c>
      <c r="B749" t="s" s="176">
        <v>1302</v>
      </c>
      <c r="C749" t="s" s="177">
        <v>1303</v>
      </c>
      <c r="D749" t="s" s="177">
        <v>1314</v>
      </c>
      <c r="E749" t="s" s="177">
        <v>1513</v>
      </c>
      <c r="F749" s="177">
        <f>IF('M252'!Q37-SUM('M252'!R37)&gt;=-0.5,"OK","ERROR")</f>
      </c>
    </row>
    <row r="750">
      <c r="A750" t="s" s="177">
        <v>173</v>
      </c>
      <c r="B750" t="s" s="176">
        <v>1302</v>
      </c>
      <c r="C750" t="s" s="177">
        <v>1303</v>
      </c>
      <c r="D750" t="s" s="177">
        <v>1316</v>
      </c>
      <c r="E750" t="s" s="177">
        <v>1514</v>
      </c>
      <c r="F750" s="177">
        <f>IF('M252'!Q38-SUM('M252'!R38)&gt;=-0.5,"OK","ERROR")</f>
      </c>
    </row>
    <row r="751">
      <c r="A751" t="s" s="177">
        <v>173</v>
      </c>
      <c r="B751" t="s" s="176">
        <v>1302</v>
      </c>
      <c r="C751" t="s" s="177">
        <v>1303</v>
      </c>
      <c r="D751" t="s" s="177">
        <v>1318</v>
      </c>
      <c r="E751" t="s" s="177">
        <v>1515</v>
      </c>
      <c r="F751" s="177">
        <f>IF('M252'!Q47-SUM('M252'!R47)&gt;=-0.5,"OK","ERROR")</f>
      </c>
    </row>
    <row r="752">
      <c r="A752" t="s" s="177">
        <v>173</v>
      </c>
      <c r="B752" t="s" s="176">
        <v>1302</v>
      </c>
      <c r="C752" t="s" s="177">
        <v>1303</v>
      </c>
      <c r="D752" t="s" s="177">
        <v>1320</v>
      </c>
      <c r="E752" t="s" s="177">
        <v>1516</v>
      </c>
      <c r="F752" s="177">
        <f>IF('M252'!Q48-SUM('M252'!R48)&gt;=-0.5,"OK","ERROR")</f>
      </c>
    </row>
    <row r="753">
      <c r="A753" t="s" s="177">
        <v>173</v>
      </c>
      <c r="B753" t="s" s="176">
        <v>1302</v>
      </c>
      <c r="C753" t="s" s="177">
        <v>1303</v>
      </c>
      <c r="D753" t="s" s="177">
        <v>1322</v>
      </c>
      <c r="E753" t="s" s="177">
        <v>1517</v>
      </c>
      <c r="F753" s="177">
        <f>IF('M252'!Q49-SUM('M252'!R49)&gt;=-0.5,"OK","ERROR")</f>
      </c>
    </row>
    <row r="754">
      <c r="A754" t="s" s="177">
        <v>1518</v>
      </c>
      <c r="B754" t="s" s="177">
        <v>376</v>
      </c>
      <c r="C754" t="s" s="177">
        <v>377</v>
      </c>
      <c r="D754" t="s" s="177">
        <v>1519</v>
      </c>
      <c r="E754" t="s" s="177">
        <v>1520</v>
      </c>
      <c r="F754" s="177">
        <f>IF('M253'!L21-SUM('M254'!L21)&gt;=-0.5,"OK","WARNING")</f>
      </c>
    </row>
    <row r="755">
      <c r="A755" t="s" s="177">
        <v>1518</v>
      </c>
      <c r="B755" t="s" s="177">
        <v>376</v>
      </c>
      <c r="C755" t="s" s="177">
        <v>377</v>
      </c>
      <c r="D755" t="s" s="177">
        <v>1521</v>
      </c>
      <c r="E755" t="s" s="177">
        <v>1522</v>
      </c>
      <c r="F755" s="177">
        <f>IF('M253'!M21-SUM('M254'!M21)&gt;=-0.5,"OK","WARNING")</f>
      </c>
    </row>
    <row r="756">
      <c r="A756" t="s" s="177">
        <v>1518</v>
      </c>
      <c r="B756" t="s" s="177">
        <v>376</v>
      </c>
      <c r="C756" t="s" s="177">
        <v>377</v>
      </c>
      <c r="D756" t="s" s="177">
        <v>1523</v>
      </c>
      <c r="E756" t="s" s="177">
        <v>1524</v>
      </c>
      <c r="F756" s="177">
        <f>IF('M253'!N21-SUM('M254'!N21)&gt;=-0.5,"OK","WARNING")</f>
      </c>
    </row>
    <row r="757">
      <c r="A757" t="s" s="177">
        <v>1518</v>
      </c>
      <c r="B757" t="s" s="177">
        <v>376</v>
      </c>
      <c r="C757" t="s" s="177">
        <v>377</v>
      </c>
      <c r="D757" t="s" s="177">
        <v>1525</v>
      </c>
      <c r="E757" t="s" s="177">
        <v>1526</v>
      </c>
      <c r="F757" s="177">
        <f>IF('M253'!S21-SUM('M254'!S21)&gt;=-0.5,"OK","WARNING")</f>
      </c>
    </row>
    <row r="758">
      <c r="A758" t="s" s="177">
        <v>1518</v>
      </c>
      <c r="B758" t="s" s="177">
        <v>376</v>
      </c>
      <c r="C758" t="s" s="177">
        <v>377</v>
      </c>
      <c r="D758" t="s" s="177">
        <v>1527</v>
      </c>
      <c r="E758" t="s" s="177">
        <v>1528</v>
      </c>
      <c r="F758" s="177">
        <f>IF('M253'!AB21-SUM('M254'!AB21)&gt;=-0.5,"OK","WARNING")</f>
      </c>
    </row>
    <row r="759">
      <c r="A759" t="s" s="177">
        <v>1518</v>
      </c>
      <c r="B759" t="s" s="177">
        <v>376</v>
      </c>
      <c r="C759" t="s" s="177">
        <v>377</v>
      </c>
      <c r="D759" t="s" s="177">
        <v>1529</v>
      </c>
      <c r="E759" t="s" s="177">
        <v>1530</v>
      </c>
      <c r="F759" s="177">
        <f>IF('M253'!L22-SUM('M254'!L22)&gt;=-0.5,"OK","WARNING")</f>
      </c>
    </row>
    <row r="760">
      <c r="A760" t="s" s="177">
        <v>1518</v>
      </c>
      <c r="B760" t="s" s="177">
        <v>376</v>
      </c>
      <c r="C760" t="s" s="177">
        <v>377</v>
      </c>
      <c r="D760" t="s" s="177">
        <v>1531</v>
      </c>
      <c r="E760" t="s" s="177">
        <v>1532</v>
      </c>
      <c r="F760" s="177">
        <f>IF('M253'!M22-SUM('M254'!M22)&gt;=-0.5,"OK","WARNING")</f>
      </c>
    </row>
    <row r="761">
      <c r="A761" t="s" s="177">
        <v>1518</v>
      </c>
      <c r="B761" t="s" s="177">
        <v>376</v>
      </c>
      <c r="C761" t="s" s="177">
        <v>377</v>
      </c>
      <c r="D761" t="s" s="177">
        <v>1533</v>
      </c>
      <c r="E761" t="s" s="177">
        <v>1534</v>
      </c>
      <c r="F761" s="177">
        <f>IF('M253'!N22-SUM('M254'!N22)&gt;=-0.5,"OK","WARNING")</f>
      </c>
    </row>
    <row r="762">
      <c r="A762" t="s" s="177">
        <v>1518</v>
      </c>
      <c r="B762" t="s" s="177">
        <v>376</v>
      </c>
      <c r="C762" t="s" s="177">
        <v>377</v>
      </c>
      <c r="D762" t="s" s="177">
        <v>1535</v>
      </c>
      <c r="E762" t="s" s="177">
        <v>1536</v>
      </c>
      <c r="F762" s="177">
        <f>IF('M253'!S22-SUM('M254'!S22)&gt;=-0.5,"OK","WARNING")</f>
      </c>
    </row>
    <row r="763">
      <c r="A763" t="s" s="177">
        <v>1518</v>
      </c>
      <c r="B763" t="s" s="177">
        <v>376</v>
      </c>
      <c r="C763" t="s" s="177">
        <v>377</v>
      </c>
      <c r="D763" t="s" s="177">
        <v>1537</v>
      </c>
      <c r="E763" t="s" s="177">
        <v>1538</v>
      </c>
      <c r="F763" s="177">
        <f>IF('M253'!AB22-SUM('M254'!AB22)&gt;=-0.5,"OK","WARNING")</f>
      </c>
    </row>
    <row r="764">
      <c r="A764" t="s" s="177">
        <v>1518</v>
      </c>
      <c r="B764" t="s" s="177">
        <v>376</v>
      </c>
      <c r="C764" t="s" s="177">
        <v>377</v>
      </c>
      <c r="D764" t="s" s="177">
        <v>1539</v>
      </c>
      <c r="E764" t="s" s="177">
        <v>1540</v>
      </c>
      <c r="F764" s="177">
        <f>IF('M253'!L23-SUM('M254'!L23)&gt;=-0.5,"OK","WARNING")</f>
      </c>
    </row>
    <row r="765">
      <c r="A765" t="s" s="177">
        <v>1518</v>
      </c>
      <c r="B765" t="s" s="177">
        <v>376</v>
      </c>
      <c r="C765" t="s" s="177">
        <v>377</v>
      </c>
      <c r="D765" t="s" s="177">
        <v>1541</v>
      </c>
      <c r="E765" t="s" s="177">
        <v>1542</v>
      </c>
      <c r="F765" s="177">
        <f>IF('M253'!M23-SUM('M254'!M23)&gt;=-0.5,"OK","WARNING")</f>
      </c>
    </row>
    <row r="766">
      <c r="A766" t="s" s="177">
        <v>1518</v>
      </c>
      <c r="B766" t="s" s="177">
        <v>376</v>
      </c>
      <c r="C766" t="s" s="177">
        <v>377</v>
      </c>
      <c r="D766" t="s" s="177">
        <v>1543</v>
      </c>
      <c r="E766" t="s" s="177">
        <v>1544</v>
      </c>
      <c r="F766" s="177">
        <f>IF('M253'!N23-SUM('M254'!N23)&gt;=-0.5,"OK","WARNING")</f>
      </c>
    </row>
    <row r="767">
      <c r="A767" t="s" s="177">
        <v>1518</v>
      </c>
      <c r="B767" t="s" s="177">
        <v>376</v>
      </c>
      <c r="C767" t="s" s="177">
        <v>377</v>
      </c>
      <c r="D767" t="s" s="177">
        <v>1545</v>
      </c>
      <c r="E767" t="s" s="177">
        <v>1546</v>
      </c>
      <c r="F767" s="177">
        <f>IF('M253'!S23-SUM('M254'!S23)&gt;=-0.5,"OK","WARNING")</f>
      </c>
    </row>
    <row r="768">
      <c r="A768" t="s" s="177">
        <v>1518</v>
      </c>
      <c r="B768" t="s" s="177">
        <v>376</v>
      </c>
      <c r="C768" t="s" s="177">
        <v>377</v>
      </c>
      <c r="D768" t="s" s="177">
        <v>1547</v>
      </c>
      <c r="E768" t="s" s="177">
        <v>1548</v>
      </c>
      <c r="F768" s="177">
        <f>IF('M253'!AB23-SUM('M254'!AB23)&gt;=-0.5,"OK","WARNING")</f>
      </c>
    </row>
    <row r="769">
      <c r="A769" t="s" s="177">
        <v>1518</v>
      </c>
      <c r="B769" t="s" s="177">
        <v>376</v>
      </c>
      <c r="C769" t="s" s="177">
        <v>377</v>
      </c>
      <c r="D769" t="s" s="177">
        <v>1549</v>
      </c>
      <c r="E769" t="s" s="177">
        <v>1550</v>
      </c>
      <c r="F769" s="177">
        <f>IF('M253'!L24-SUM('M254'!L24)&gt;=-0.5,"OK","WARNING")</f>
      </c>
    </row>
    <row r="770">
      <c r="A770" t="s" s="177">
        <v>1518</v>
      </c>
      <c r="B770" t="s" s="177">
        <v>376</v>
      </c>
      <c r="C770" t="s" s="177">
        <v>377</v>
      </c>
      <c r="D770" t="s" s="177">
        <v>1551</v>
      </c>
      <c r="E770" t="s" s="177">
        <v>1552</v>
      </c>
      <c r="F770" s="177">
        <f>IF('M253'!M24-SUM('M254'!M24)&gt;=-0.5,"OK","WARNING")</f>
      </c>
    </row>
    <row r="771">
      <c r="A771" t="s" s="177">
        <v>1518</v>
      </c>
      <c r="B771" t="s" s="177">
        <v>376</v>
      </c>
      <c r="C771" t="s" s="177">
        <v>377</v>
      </c>
      <c r="D771" t="s" s="177">
        <v>1553</v>
      </c>
      <c r="E771" t="s" s="177">
        <v>1554</v>
      </c>
      <c r="F771" s="177">
        <f>IF('M253'!N24-SUM('M254'!N24)&gt;=-0.5,"OK","WARNING")</f>
      </c>
    </row>
    <row r="772">
      <c r="A772" t="s" s="177">
        <v>1518</v>
      </c>
      <c r="B772" t="s" s="177">
        <v>376</v>
      </c>
      <c r="C772" t="s" s="177">
        <v>377</v>
      </c>
      <c r="D772" t="s" s="177">
        <v>1555</v>
      </c>
      <c r="E772" t="s" s="177">
        <v>1556</v>
      </c>
      <c r="F772" s="177">
        <f>IF('M253'!S24-SUM('M254'!S24)&gt;=-0.5,"OK","WARNING")</f>
      </c>
    </row>
    <row r="773">
      <c r="A773" t="s" s="177">
        <v>1518</v>
      </c>
      <c r="B773" t="s" s="177">
        <v>376</v>
      </c>
      <c r="C773" t="s" s="177">
        <v>377</v>
      </c>
      <c r="D773" t="s" s="177">
        <v>1557</v>
      </c>
      <c r="E773" t="s" s="177">
        <v>1558</v>
      </c>
      <c r="F773" s="177">
        <f>IF('M253'!AB24-SUM('M254'!AB24)&gt;=-0.5,"OK","WARNING")</f>
      </c>
    </row>
    <row r="774">
      <c r="A774" t="s" s="177">
        <v>1518</v>
      </c>
      <c r="B774" t="s" s="177">
        <v>376</v>
      </c>
      <c r="C774" t="s" s="177">
        <v>377</v>
      </c>
      <c r="D774" t="s" s="177">
        <v>1559</v>
      </c>
      <c r="E774" t="s" s="177">
        <v>1560</v>
      </c>
      <c r="F774" s="177">
        <f>IF('M253'!K25-SUM('M254'!K25)&gt;=-0.5,"OK","WARNING")</f>
      </c>
    </row>
    <row r="775">
      <c r="A775" t="s" s="177">
        <v>1518</v>
      </c>
      <c r="B775" t="s" s="177">
        <v>376</v>
      </c>
      <c r="C775" t="s" s="177">
        <v>377</v>
      </c>
      <c r="D775" t="s" s="177">
        <v>1561</v>
      </c>
      <c r="E775" t="s" s="177">
        <v>1562</v>
      </c>
      <c r="F775" s="177">
        <f>IF('M253'!L25-SUM('M254'!L25)&gt;=-0.5,"OK","WARNING")</f>
      </c>
    </row>
    <row r="776">
      <c r="A776" t="s" s="177">
        <v>1518</v>
      </c>
      <c r="B776" t="s" s="177">
        <v>376</v>
      </c>
      <c r="C776" t="s" s="177">
        <v>377</v>
      </c>
      <c r="D776" t="s" s="177">
        <v>1563</v>
      </c>
      <c r="E776" t="s" s="177">
        <v>1564</v>
      </c>
      <c r="F776" s="177">
        <f>IF('M253'!M25-SUM('M254'!M25)&gt;=-0.5,"OK","WARNING")</f>
      </c>
    </row>
    <row r="777">
      <c r="A777" t="s" s="177">
        <v>1518</v>
      </c>
      <c r="B777" t="s" s="177">
        <v>376</v>
      </c>
      <c r="C777" t="s" s="177">
        <v>377</v>
      </c>
      <c r="D777" t="s" s="177">
        <v>1565</v>
      </c>
      <c r="E777" t="s" s="177">
        <v>1566</v>
      </c>
      <c r="F777" s="177">
        <f>IF('M253'!N25-SUM('M254'!N25)&gt;=-0.5,"OK","WARNING")</f>
      </c>
    </row>
    <row r="778">
      <c r="A778" t="s" s="177">
        <v>1518</v>
      </c>
      <c r="B778" t="s" s="177">
        <v>376</v>
      </c>
      <c r="C778" t="s" s="177">
        <v>377</v>
      </c>
      <c r="D778" t="s" s="177">
        <v>1567</v>
      </c>
      <c r="E778" t="s" s="177">
        <v>1568</v>
      </c>
      <c r="F778" s="177">
        <f>IF('M253'!O25-SUM('M254'!O25)&gt;=-0.5,"OK","WARNING")</f>
      </c>
    </row>
    <row r="779">
      <c r="A779" t="s" s="177">
        <v>1518</v>
      </c>
      <c r="B779" t="s" s="177">
        <v>376</v>
      </c>
      <c r="C779" t="s" s="177">
        <v>377</v>
      </c>
      <c r="D779" t="s" s="177">
        <v>1569</v>
      </c>
      <c r="E779" t="s" s="177">
        <v>1570</v>
      </c>
      <c r="F779" s="177">
        <f>IF('M253'!P25-SUM('M254'!P25)&gt;=-0.5,"OK","WARNING")</f>
      </c>
    </row>
    <row r="780">
      <c r="A780" t="s" s="177">
        <v>1518</v>
      </c>
      <c r="B780" t="s" s="177">
        <v>376</v>
      </c>
      <c r="C780" t="s" s="177">
        <v>377</v>
      </c>
      <c r="D780" t="s" s="177">
        <v>1571</v>
      </c>
      <c r="E780" t="s" s="177">
        <v>1572</v>
      </c>
      <c r="F780" s="177">
        <f>IF('M253'!Q25-SUM('M254'!Q25)&gt;=-0.5,"OK","WARNING")</f>
      </c>
    </row>
    <row r="781">
      <c r="A781" t="s" s="177">
        <v>1518</v>
      </c>
      <c r="B781" t="s" s="177">
        <v>376</v>
      </c>
      <c r="C781" t="s" s="177">
        <v>377</v>
      </c>
      <c r="D781" t="s" s="177">
        <v>1573</v>
      </c>
      <c r="E781" t="s" s="177">
        <v>1574</v>
      </c>
      <c r="F781" s="177">
        <f>IF('M253'!R25-SUM('M254'!R25)&gt;=-0.5,"OK","WARNING")</f>
      </c>
    </row>
    <row r="782">
      <c r="A782" t="s" s="177">
        <v>1518</v>
      </c>
      <c r="B782" t="s" s="177">
        <v>376</v>
      </c>
      <c r="C782" t="s" s="177">
        <v>377</v>
      </c>
      <c r="D782" t="s" s="177">
        <v>1575</v>
      </c>
      <c r="E782" t="s" s="177">
        <v>1576</v>
      </c>
      <c r="F782" s="177">
        <f>IF('M253'!S25-SUM('M254'!S25)&gt;=-0.5,"OK","WARNING")</f>
      </c>
    </row>
    <row r="783">
      <c r="A783" t="s" s="177">
        <v>1518</v>
      </c>
      <c r="B783" t="s" s="177">
        <v>376</v>
      </c>
      <c r="C783" t="s" s="177">
        <v>377</v>
      </c>
      <c r="D783" t="s" s="177">
        <v>1577</v>
      </c>
      <c r="E783" t="s" s="177">
        <v>1578</v>
      </c>
      <c r="F783" s="177">
        <f>IF('M253'!T25-SUM('M254'!T25)&gt;=-0.5,"OK","WARNING")</f>
      </c>
    </row>
    <row r="784">
      <c r="A784" t="s" s="177">
        <v>1518</v>
      </c>
      <c r="B784" t="s" s="177">
        <v>376</v>
      </c>
      <c r="C784" t="s" s="177">
        <v>377</v>
      </c>
      <c r="D784" t="s" s="177">
        <v>1579</v>
      </c>
      <c r="E784" t="s" s="177">
        <v>1580</v>
      </c>
      <c r="F784" s="177">
        <f>IF('M253'!U25-SUM('M254'!U25)&gt;=-0.5,"OK","WARNING")</f>
      </c>
    </row>
    <row r="785">
      <c r="A785" t="s" s="177">
        <v>1518</v>
      </c>
      <c r="B785" t="s" s="177">
        <v>376</v>
      </c>
      <c r="C785" t="s" s="177">
        <v>377</v>
      </c>
      <c r="D785" t="s" s="177">
        <v>1581</v>
      </c>
      <c r="E785" t="s" s="177">
        <v>1582</v>
      </c>
      <c r="F785" s="177">
        <f>IF('M253'!V25-SUM('M254'!V25)&gt;=-0.5,"OK","WARNING")</f>
      </c>
    </row>
    <row r="786">
      <c r="A786" t="s" s="177">
        <v>1518</v>
      </c>
      <c r="B786" t="s" s="177">
        <v>376</v>
      </c>
      <c r="C786" t="s" s="177">
        <v>377</v>
      </c>
      <c r="D786" t="s" s="177">
        <v>1583</v>
      </c>
      <c r="E786" t="s" s="177">
        <v>1584</v>
      </c>
      <c r="F786" s="177">
        <f>IF('M253'!W25-SUM('M254'!W25)&gt;=-0.5,"OK","WARNING")</f>
      </c>
    </row>
    <row r="787">
      <c r="A787" t="s" s="177">
        <v>1518</v>
      </c>
      <c r="B787" t="s" s="177">
        <v>376</v>
      </c>
      <c r="C787" t="s" s="177">
        <v>377</v>
      </c>
      <c r="D787" t="s" s="177">
        <v>1585</v>
      </c>
      <c r="E787" t="s" s="177">
        <v>1586</v>
      </c>
      <c r="F787" s="177">
        <f>IF('M253'!X25-SUM('M254'!X25)&gt;=-0.5,"OK","WARNING")</f>
      </c>
    </row>
    <row r="788">
      <c r="A788" t="s" s="177">
        <v>1518</v>
      </c>
      <c r="B788" t="s" s="177">
        <v>376</v>
      </c>
      <c r="C788" t="s" s="177">
        <v>377</v>
      </c>
      <c r="D788" t="s" s="177">
        <v>1587</v>
      </c>
      <c r="E788" t="s" s="177">
        <v>1588</v>
      </c>
      <c r="F788" s="177">
        <f>IF('M253'!Y25-SUM('M254'!Y25)&gt;=-0.5,"OK","WARNING")</f>
      </c>
    </row>
    <row r="789">
      <c r="A789" t="s" s="177">
        <v>1518</v>
      </c>
      <c r="B789" t="s" s="177">
        <v>376</v>
      </c>
      <c r="C789" t="s" s="177">
        <v>377</v>
      </c>
      <c r="D789" t="s" s="177">
        <v>1589</v>
      </c>
      <c r="E789" t="s" s="177">
        <v>1590</v>
      </c>
      <c r="F789" s="177">
        <f>IF('M253'!Z25-SUM('M254'!Z25)&gt;=-0.5,"OK","WARNING")</f>
      </c>
    </row>
    <row r="790">
      <c r="A790" t="s" s="177">
        <v>1518</v>
      </c>
      <c r="B790" t="s" s="177">
        <v>376</v>
      </c>
      <c r="C790" t="s" s="177">
        <v>377</v>
      </c>
      <c r="D790" t="s" s="177">
        <v>1591</v>
      </c>
      <c r="E790" t="s" s="177">
        <v>1592</v>
      </c>
      <c r="F790" s="177">
        <f>IF('M253'!AA25-SUM('M254'!AA25)&gt;=-0.5,"OK","WARNING")</f>
      </c>
    </row>
    <row r="791">
      <c r="A791" t="s" s="177">
        <v>1518</v>
      </c>
      <c r="B791" t="s" s="177">
        <v>376</v>
      </c>
      <c r="C791" t="s" s="177">
        <v>377</v>
      </c>
      <c r="D791" t="s" s="177">
        <v>1593</v>
      </c>
      <c r="E791" t="s" s="177">
        <v>1594</v>
      </c>
      <c r="F791" s="177">
        <f>IF('M253'!AB25-SUM('M254'!AB25)&gt;=-0.5,"OK","WARNING")</f>
      </c>
    </row>
    <row r="792">
      <c r="A792" t="s" s="177">
        <v>1518</v>
      </c>
      <c r="B792" t="s" s="177">
        <v>376</v>
      </c>
      <c r="C792" t="s" s="177">
        <v>377</v>
      </c>
      <c r="D792" t="s" s="177">
        <v>1595</v>
      </c>
      <c r="E792" t="s" s="177">
        <v>1596</v>
      </c>
      <c r="F792" s="177">
        <f>IF('M253'!K26-SUM('M254'!K26)&gt;=-0.5,"OK","WARNING")</f>
      </c>
    </row>
    <row r="793">
      <c r="A793" t="s" s="177">
        <v>1518</v>
      </c>
      <c r="B793" t="s" s="177">
        <v>376</v>
      </c>
      <c r="C793" t="s" s="177">
        <v>377</v>
      </c>
      <c r="D793" t="s" s="177">
        <v>1597</v>
      </c>
      <c r="E793" t="s" s="177">
        <v>1598</v>
      </c>
      <c r="F793" s="177">
        <f>IF('M253'!L26-SUM('M254'!L26)&gt;=-0.5,"OK","WARNING")</f>
      </c>
    </row>
    <row r="794">
      <c r="A794" t="s" s="177">
        <v>1518</v>
      </c>
      <c r="B794" t="s" s="177">
        <v>376</v>
      </c>
      <c r="C794" t="s" s="177">
        <v>377</v>
      </c>
      <c r="D794" t="s" s="177">
        <v>1599</v>
      </c>
      <c r="E794" t="s" s="177">
        <v>1600</v>
      </c>
      <c r="F794" s="177">
        <f>IF('M253'!O26-SUM('M254'!O26)&gt;=-0.5,"OK","WARNING")</f>
      </c>
    </row>
    <row r="795">
      <c r="A795" t="s" s="177">
        <v>1518</v>
      </c>
      <c r="B795" t="s" s="177">
        <v>376</v>
      </c>
      <c r="C795" t="s" s="177">
        <v>377</v>
      </c>
      <c r="D795" t="s" s="177">
        <v>1601</v>
      </c>
      <c r="E795" t="s" s="177">
        <v>1602</v>
      </c>
      <c r="F795" s="177">
        <f>IF('M253'!P26-SUM('M254'!P26)&gt;=-0.5,"OK","WARNING")</f>
      </c>
    </row>
    <row r="796">
      <c r="A796" t="s" s="177">
        <v>1518</v>
      </c>
      <c r="B796" t="s" s="177">
        <v>376</v>
      </c>
      <c r="C796" t="s" s="177">
        <v>377</v>
      </c>
      <c r="D796" t="s" s="177">
        <v>1603</v>
      </c>
      <c r="E796" t="s" s="177">
        <v>1604</v>
      </c>
      <c r="F796" s="177">
        <f>IF('M253'!Q26-SUM('M254'!Q26)&gt;=-0.5,"OK","WARNING")</f>
      </c>
    </row>
    <row r="797">
      <c r="A797" t="s" s="177">
        <v>1518</v>
      </c>
      <c r="B797" t="s" s="177">
        <v>376</v>
      </c>
      <c r="C797" t="s" s="177">
        <v>377</v>
      </c>
      <c r="D797" t="s" s="177">
        <v>1605</v>
      </c>
      <c r="E797" t="s" s="177">
        <v>1606</v>
      </c>
      <c r="F797" s="177">
        <f>IF('M253'!R26-SUM('M254'!R26)&gt;=-0.5,"OK","WARNING")</f>
      </c>
    </row>
    <row r="798">
      <c r="A798" t="s" s="177">
        <v>1518</v>
      </c>
      <c r="B798" t="s" s="177">
        <v>376</v>
      </c>
      <c r="C798" t="s" s="177">
        <v>377</v>
      </c>
      <c r="D798" t="s" s="177">
        <v>1607</v>
      </c>
      <c r="E798" t="s" s="177">
        <v>1608</v>
      </c>
      <c r="F798" s="177">
        <f>IF('M253'!S26-SUM('M254'!S26)&gt;=-0.5,"OK","WARNING")</f>
      </c>
    </row>
    <row r="799">
      <c r="A799" t="s" s="177">
        <v>1518</v>
      </c>
      <c r="B799" t="s" s="177">
        <v>376</v>
      </c>
      <c r="C799" t="s" s="177">
        <v>377</v>
      </c>
      <c r="D799" t="s" s="177">
        <v>1609</v>
      </c>
      <c r="E799" t="s" s="177">
        <v>1610</v>
      </c>
      <c r="F799" s="177">
        <f>IF('M253'!T26-SUM('M254'!T26)&gt;=-0.5,"OK","WARNING")</f>
      </c>
    </row>
    <row r="800">
      <c r="A800" t="s" s="177">
        <v>1518</v>
      </c>
      <c r="B800" t="s" s="177">
        <v>376</v>
      </c>
      <c r="C800" t="s" s="177">
        <v>377</v>
      </c>
      <c r="D800" t="s" s="177">
        <v>1611</v>
      </c>
      <c r="E800" t="s" s="177">
        <v>1612</v>
      </c>
      <c r="F800" s="177">
        <f>IF('M253'!U26-SUM('M254'!U26)&gt;=-0.5,"OK","WARNING")</f>
      </c>
    </row>
    <row r="801">
      <c r="A801" t="s" s="177">
        <v>1518</v>
      </c>
      <c r="B801" t="s" s="177">
        <v>376</v>
      </c>
      <c r="C801" t="s" s="177">
        <v>377</v>
      </c>
      <c r="D801" t="s" s="177">
        <v>1613</v>
      </c>
      <c r="E801" t="s" s="177">
        <v>1614</v>
      </c>
      <c r="F801" s="177">
        <f>IF('M253'!V26-SUM('M254'!V26)&gt;=-0.5,"OK","WARNING")</f>
      </c>
    </row>
    <row r="802">
      <c r="A802" t="s" s="177">
        <v>1518</v>
      </c>
      <c r="B802" t="s" s="177">
        <v>376</v>
      </c>
      <c r="C802" t="s" s="177">
        <v>377</v>
      </c>
      <c r="D802" t="s" s="177">
        <v>1615</v>
      </c>
      <c r="E802" t="s" s="177">
        <v>1616</v>
      </c>
      <c r="F802" s="177">
        <f>IF('M253'!W26-SUM('M254'!W26)&gt;=-0.5,"OK","WARNING")</f>
      </c>
    </row>
    <row r="803">
      <c r="A803" t="s" s="177">
        <v>1518</v>
      </c>
      <c r="B803" t="s" s="177">
        <v>376</v>
      </c>
      <c r="C803" t="s" s="177">
        <v>377</v>
      </c>
      <c r="D803" t="s" s="177">
        <v>1617</v>
      </c>
      <c r="E803" t="s" s="177">
        <v>1618</v>
      </c>
      <c r="F803" s="177">
        <f>IF('M253'!X26-SUM('M254'!X26)&gt;=-0.5,"OK","WARNING")</f>
      </c>
    </row>
    <row r="804">
      <c r="A804" t="s" s="177">
        <v>1518</v>
      </c>
      <c r="B804" t="s" s="177">
        <v>376</v>
      </c>
      <c r="C804" t="s" s="177">
        <v>377</v>
      </c>
      <c r="D804" t="s" s="177">
        <v>1619</v>
      </c>
      <c r="E804" t="s" s="177">
        <v>1620</v>
      </c>
      <c r="F804" s="177">
        <f>IF('M253'!Y26-SUM('M254'!Y26)&gt;=-0.5,"OK","WARNING")</f>
      </c>
    </row>
    <row r="805">
      <c r="A805" t="s" s="177">
        <v>1518</v>
      </c>
      <c r="B805" t="s" s="177">
        <v>376</v>
      </c>
      <c r="C805" t="s" s="177">
        <v>377</v>
      </c>
      <c r="D805" t="s" s="177">
        <v>1621</v>
      </c>
      <c r="E805" t="s" s="177">
        <v>1622</v>
      </c>
      <c r="F805" s="177">
        <f>IF('M253'!Z26-SUM('M254'!Z26)&gt;=-0.5,"OK","WARNING")</f>
      </c>
    </row>
    <row r="806">
      <c r="A806" t="s" s="177">
        <v>1518</v>
      </c>
      <c r="B806" t="s" s="177">
        <v>376</v>
      </c>
      <c r="C806" t="s" s="177">
        <v>377</v>
      </c>
      <c r="D806" t="s" s="177">
        <v>1623</v>
      </c>
      <c r="E806" t="s" s="177">
        <v>1624</v>
      </c>
      <c r="F806" s="177">
        <f>IF('M253'!AA26-SUM('M254'!AA26)&gt;=-0.5,"OK","WARNING")</f>
      </c>
    </row>
    <row r="807">
      <c r="A807" t="s" s="177">
        <v>1518</v>
      </c>
      <c r="B807" t="s" s="177">
        <v>376</v>
      </c>
      <c r="C807" t="s" s="177">
        <v>377</v>
      </c>
      <c r="D807" t="s" s="177">
        <v>1625</v>
      </c>
      <c r="E807" t="s" s="177">
        <v>1626</v>
      </c>
      <c r="F807" s="177">
        <f>IF('M253'!AB26-SUM('M254'!AB26)&gt;=-0.5,"OK","WARNING")</f>
      </c>
    </row>
    <row r="808">
      <c r="A808" t="s" s="177">
        <v>1518</v>
      </c>
      <c r="B808" t="s" s="177">
        <v>376</v>
      </c>
      <c r="C808" t="s" s="177">
        <v>377</v>
      </c>
      <c r="D808" t="s" s="177">
        <v>1627</v>
      </c>
      <c r="E808" t="s" s="177">
        <v>1628</v>
      </c>
      <c r="F808" s="177">
        <f>IF('M253'!K27-SUM('M254'!K27)&gt;=-0.5,"OK","WARNING")</f>
      </c>
    </row>
    <row r="809">
      <c r="A809" t="s" s="177">
        <v>1518</v>
      </c>
      <c r="B809" t="s" s="177">
        <v>376</v>
      </c>
      <c r="C809" t="s" s="177">
        <v>377</v>
      </c>
      <c r="D809" t="s" s="177">
        <v>1629</v>
      </c>
      <c r="E809" t="s" s="177">
        <v>1630</v>
      </c>
      <c r="F809" s="177">
        <f>IF('M253'!L27-SUM('M254'!L27)&gt;=-0.5,"OK","WARNING")</f>
      </c>
    </row>
    <row r="810">
      <c r="A810" t="s" s="177">
        <v>1518</v>
      </c>
      <c r="B810" t="s" s="177">
        <v>376</v>
      </c>
      <c r="C810" t="s" s="177">
        <v>377</v>
      </c>
      <c r="D810" t="s" s="177">
        <v>1631</v>
      </c>
      <c r="E810" t="s" s="177">
        <v>1632</v>
      </c>
      <c r="F810" s="177">
        <f>IF('M253'!O27-SUM('M254'!O27)&gt;=-0.5,"OK","WARNING")</f>
      </c>
    </row>
    <row r="811">
      <c r="A811" t="s" s="177">
        <v>1518</v>
      </c>
      <c r="B811" t="s" s="177">
        <v>376</v>
      </c>
      <c r="C811" t="s" s="177">
        <v>377</v>
      </c>
      <c r="D811" t="s" s="177">
        <v>1633</v>
      </c>
      <c r="E811" t="s" s="177">
        <v>1634</v>
      </c>
      <c r="F811" s="177">
        <f>IF('M253'!P27-SUM('M254'!P27)&gt;=-0.5,"OK","WARNING")</f>
      </c>
    </row>
    <row r="812">
      <c r="A812" t="s" s="177">
        <v>1518</v>
      </c>
      <c r="B812" t="s" s="177">
        <v>376</v>
      </c>
      <c r="C812" t="s" s="177">
        <v>377</v>
      </c>
      <c r="D812" t="s" s="177">
        <v>1635</v>
      </c>
      <c r="E812" t="s" s="177">
        <v>1636</v>
      </c>
      <c r="F812" s="177">
        <f>IF('M253'!Q27-SUM('M254'!Q27)&gt;=-0.5,"OK","WARNING")</f>
      </c>
    </row>
    <row r="813">
      <c r="A813" t="s" s="177">
        <v>1518</v>
      </c>
      <c r="B813" t="s" s="177">
        <v>376</v>
      </c>
      <c r="C813" t="s" s="177">
        <v>377</v>
      </c>
      <c r="D813" t="s" s="177">
        <v>1637</v>
      </c>
      <c r="E813" t="s" s="177">
        <v>1638</v>
      </c>
      <c r="F813" s="177">
        <f>IF('M253'!R27-SUM('M254'!R27)&gt;=-0.5,"OK","WARNING")</f>
      </c>
    </row>
    <row r="814">
      <c r="A814" t="s" s="177">
        <v>1518</v>
      </c>
      <c r="B814" t="s" s="177">
        <v>376</v>
      </c>
      <c r="C814" t="s" s="177">
        <v>377</v>
      </c>
      <c r="D814" t="s" s="177">
        <v>1639</v>
      </c>
      <c r="E814" t="s" s="177">
        <v>1640</v>
      </c>
      <c r="F814" s="177">
        <f>IF('M253'!S27-SUM('M254'!S27)&gt;=-0.5,"OK","WARNING")</f>
      </c>
    </row>
    <row r="815">
      <c r="A815" t="s" s="177">
        <v>1518</v>
      </c>
      <c r="B815" t="s" s="177">
        <v>376</v>
      </c>
      <c r="C815" t="s" s="177">
        <v>377</v>
      </c>
      <c r="D815" t="s" s="177">
        <v>1641</v>
      </c>
      <c r="E815" t="s" s="177">
        <v>1642</v>
      </c>
      <c r="F815" s="177">
        <f>IF('M253'!T27-SUM('M254'!T27)&gt;=-0.5,"OK","WARNING")</f>
      </c>
    </row>
    <row r="816">
      <c r="A816" t="s" s="177">
        <v>1518</v>
      </c>
      <c r="B816" t="s" s="177">
        <v>376</v>
      </c>
      <c r="C816" t="s" s="177">
        <v>377</v>
      </c>
      <c r="D816" t="s" s="177">
        <v>1643</v>
      </c>
      <c r="E816" t="s" s="177">
        <v>1644</v>
      </c>
      <c r="F816" s="177">
        <f>IF('M253'!U27-SUM('M254'!U27)&gt;=-0.5,"OK","WARNING")</f>
      </c>
    </row>
    <row r="817">
      <c r="A817" t="s" s="177">
        <v>1518</v>
      </c>
      <c r="B817" t="s" s="177">
        <v>376</v>
      </c>
      <c r="C817" t="s" s="177">
        <v>377</v>
      </c>
      <c r="D817" t="s" s="177">
        <v>1645</v>
      </c>
      <c r="E817" t="s" s="177">
        <v>1646</v>
      </c>
      <c r="F817" s="177">
        <f>IF('M253'!V27-SUM('M254'!V27)&gt;=-0.5,"OK","WARNING")</f>
      </c>
    </row>
    <row r="818">
      <c r="A818" t="s" s="177">
        <v>1518</v>
      </c>
      <c r="B818" t="s" s="177">
        <v>376</v>
      </c>
      <c r="C818" t="s" s="177">
        <v>377</v>
      </c>
      <c r="D818" t="s" s="177">
        <v>1647</v>
      </c>
      <c r="E818" t="s" s="177">
        <v>1648</v>
      </c>
      <c r="F818" s="177">
        <f>IF('M253'!W27-SUM('M254'!W27)&gt;=-0.5,"OK","WARNING")</f>
      </c>
    </row>
    <row r="819">
      <c r="A819" t="s" s="177">
        <v>1518</v>
      </c>
      <c r="B819" t="s" s="177">
        <v>376</v>
      </c>
      <c r="C819" t="s" s="177">
        <v>377</v>
      </c>
      <c r="D819" t="s" s="177">
        <v>1649</v>
      </c>
      <c r="E819" t="s" s="177">
        <v>1650</v>
      </c>
      <c r="F819" s="177">
        <f>IF('M253'!X27-SUM('M254'!X27)&gt;=-0.5,"OK","WARNING")</f>
      </c>
    </row>
    <row r="820">
      <c r="A820" t="s" s="177">
        <v>1518</v>
      </c>
      <c r="B820" t="s" s="177">
        <v>376</v>
      </c>
      <c r="C820" t="s" s="177">
        <v>377</v>
      </c>
      <c r="D820" t="s" s="177">
        <v>1651</v>
      </c>
      <c r="E820" t="s" s="177">
        <v>1652</v>
      </c>
      <c r="F820" s="177">
        <f>IF('M253'!Y27-SUM('M254'!Y27)&gt;=-0.5,"OK","WARNING")</f>
      </c>
    </row>
    <row r="821">
      <c r="A821" t="s" s="177">
        <v>1518</v>
      </c>
      <c r="B821" t="s" s="177">
        <v>376</v>
      </c>
      <c r="C821" t="s" s="177">
        <v>377</v>
      </c>
      <c r="D821" t="s" s="177">
        <v>1653</v>
      </c>
      <c r="E821" t="s" s="177">
        <v>1654</v>
      </c>
      <c r="F821" s="177">
        <f>IF('M253'!Z27-SUM('M254'!Z27)&gt;=-0.5,"OK","WARNING")</f>
      </c>
    </row>
    <row r="822">
      <c r="A822" t="s" s="177">
        <v>1518</v>
      </c>
      <c r="B822" t="s" s="177">
        <v>376</v>
      </c>
      <c r="C822" t="s" s="177">
        <v>377</v>
      </c>
      <c r="D822" t="s" s="177">
        <v>1655</v>
      </c>
      <c r="E822" t="s" s="177">
        <v>1656</v>
      </c>
      <c r="F822" s="177">
        <f>IF('M253'!AA27-SUM('M254'!AA27)&gt;=-0.5,"OK","WARNING")</f>
      </c>
    </row>
    <row r="823">
      <c r="A823" t="s" s="177">
        <v>1518</v>
      </c>
      <c r="B823" t="s" s="177">
        <v>376</v>
      </c>
      <c r="C823" t="s" s="177">
        <v>377</v>
      </c>
      <c r="D823" t="s" s="177">
        <v>1657</v>
      </c>
      <c r="E823" t="s" s="177">
        <v>1658</v>
      </c>
      <c r="F823" s="177">
        <f>IF('M253'!AB27-SUM('M254'!AB27)&gt;=-0.5,"OK","WARNING")</f>
      </c>
    </row>
    <row r="824">
      <c r="A824" t="s" s="177">
        <v>1518</v>
      </c>
      <c r="B824" t="s" s="177">
        <v>376</v>
      </c>
      <c r="C824" t="s" s="177">
        <v>377</v>
      </c>
      <c r="D824" t="s" s="177">
        <v>1659</v>
      </c>
      <c r="E824" t="s" s="177">
        <v>1660</v>
      </c>
      <c r="F824" s="177">
        <f>IF('M253'!K28-SUM('M254'!K28)&gt;=-0.5,"OK","WARNING")</f>
      </c>
    </row>
    <row r="825">
      <c r="A825" t="s" s="177">
        <v>1518</v>
      </c>
      <c r="B825" t="s" s="177">
        <v>376</v>
      </c>
      <c r="C825" t="s" s="177">
        <v>377</v>
      </c>
      <c r="D825" t="s" s="177">
        <v>1661</v>
      </c>
      <c r="E825" t="s" s="177">
        <v>1662</v>
      </c>
      <c r="F825" s="177">
        <f>IF('M253'!L28-SUM('M254'!L28)&gt;=-0.5,"OK","WARNING")</f>
      </c>
    </row>
    <row r="826">
      <c r="A826" t="s" s="177">
        <v>1518</v>
      </c>
      <c r="B826" t="s" s="177">
        <v>376</v>
      </c>
      <c r="C826" t="s" s="177">
        <v>377</v>
      </c>
      <c r="D826" t="s" s="177">
        <v>1663</v>
      </c>
      <c r="E826" t="s" s="177">
        <v>1664</v>
      </c>
      <c r="F826" s="177">
        <f>IF('M253'!O28-SUM('M254'!O28)&gt;=-0.5,"OK","WARNING")</f>
      </c>
    </row>
    <row r="827">
      <c r="A827" t="s" s="177">
        <v>1518</v>
      </c>
      <c r="B827" t="s" s="177">
        <v>376</v>
      </c>
      <c r="C827" t="s" s="177">
        <v>377</v>
      </c>
      <c r="D827" t="s" s="177">
        <v>1665</v>
      </c>
      <c r="E827" t="s" s="177">
        <v>1666</v>
      </c>
      <c r="F827" s="177">
        <f>IF('M253'!P28-SUM('M254'!P28)&gt;=-0.5,"OK","WARNING")</f>
      </c>
    </row>
    <row r="828">
      <c r="A828" t="s" s="177">
        <v>1518</v>
      </c>
      <c r="B828" t="s" s="177">
        <v>376</v>
      </c>
      <c r="C828" t="s" s="177">
        <v>377</v>
      </c>
      <c r="D828" t="s" s="177">
        <v>1667</v>
      </c>
      <c r="E828" t="s" s="177">
        <v>1668</v>
      </c>
      <c r="F828" s="177">
        <f>IF('M253'!Q28-SUM('M254'!Q28)&gt;=-0.5,"OK","WARNING")</f>
      </c>
    </row>
    <row r="829">
      <c r="A829" t="s" s="177">
        <v>1518</v>
      </c>
      <c r="B829" t="s" s="177">
        <v>376</v>
      </c>
      <c r="C829" t="s" s="177">
        <v>377</v>
      </c>
      <c r="D829" t="s" s="177">
        <v>1669</v>
      </c>
      <c r="E829" t="s" s="177">
        <v>1670</v>
      </c>
      <c r="F829" s="177">
        <f>IF('M253'!R28-SUM('M254'!R28)&gt;=-0.5,"OK","WARNING")</f>
      </c>
    </row>
    <row r="830">
      <c r="A830" t="s" s="177">
        <v>1518</v>
      </c>
      <c r="B830" t="s" s="177">
        <v>376</v>
      </c>
      <c r="C830" t="s" s="177">
        <v>377</v>
      </c>
      <c r="D830" t="s" s="177">
        <v>1671</v>
      </c>
      <c r="E830" t="s" s="177">
        <v>1672</v>
      </c>
      <c r="F830" s="177">
        <f>IF('M253'!S28-SUM('M254'!S28)&gt;=-0.5,"OK","WARNING")</f>
      </c>
    </row>
    <row r="831">
      <c r="A831" t="s" s="177">
        <v>1518</v>
      </c>
      <c r="B831" t="s" s="177">
        <v>376</v>
      </c>
      <c r="C831" t="s" s="177">
        <v>377</v>
      </c>
      <c r="D831" t="s" s="177">
        <v>1673</v>
      </c>
      <c r="E831" t="s" s="177">
        <v>1674</v>
      </c>
      <c r="F831" s="177">
        <f>IF('M253'!T28-SUM('M254'!T28)&gt;=-0.5,"OK","WARNING")</f>
      </c>
    </row>
    <row r="832">
      <c r="A832" t="s" s="177">
        <v>1518</v>
      </c>
      <c r="B832" t="s" s="177">
        <v>376</v>
      </c>
      <c r="C832" t="s" s="177">
        <v>377</v>
      </c>
      <c r="D832" t="s" s="177">
        <v>1675</v>
      </c>
      <c r="E832" t="s" s="177">
        <v>1676</v>
      </c>
      <c r="F832" s="177">
        <f>IF('M253'!U28-SUM('M254'!U28)&gt;=-0.5,"OK","WARNING")</f>
      </c>
    </row>
    <row r="833">
      <c r="A833" t="s" s="177">
        <v>1518</v>
      </c>
      <c r="B833" t="s" s="177">
        <v>376</v>
      </c>
      <c r="C833" t="s" s="177">
        <v>377</v>
      </c>
      <c r="D833" t="s" s="177">
        <v>1677</v>
      </c>
      <c r="E833" t="s" s="177">
        <v>1678</v>
      </c>
      <c r="F833" s="177">
        <f>IF('M253'!V28-SUM('M254'!V28)&gt;=-0.5,"OK","WARNING")</f>
      </c>
    </row>
    <row r="834">
      <c r="A834" t="s" s="177">
        <v>1518</v>
      </c>
      <c r="B834" t="s" s="177">
        <v>376</v>
      </c>
      <c r="C834" t="s" s="177">
        <v>377</v>
      </c>
      <c r="D834" t="s" s="177">
        <v>1679</v>
      </c>
      <c r="E834" t="s" s="177">
        <v>1680</v>
      </c>
      <c r="F834" s="177">
        <f>IF('M253'!W28-SUM('M254'!W28)&gt;=-0.5,"OK","WARNING")</f>
      </c>
    </row>
    <row r="835">
      <c r="A835" t="s" s="177">
        <v>1518</v>
      </c>
      <c r="B835" t="s" s="177">
        <v>376</v>
      </c>
      <c r="C835" t="s" s="177">
        <v>377</v>
      </c>
      <c r="D835" t="s" s="177">
        <v>1681</v>
      </c>
      <c r="E835" t="s" s="177">
        <v>1682</v>
      </c>
      <c r="F835" s="177">
        <f>IF('M253'!X28-SUM('M254'!X28)&gt;=-0.5,"OK","WARNING")</f>
      </c>
    </row>
    <row r="836">
      <c r="A836" t="s" s="177">
        <v>1518</v>
      </c>
      <c r="B836" t="s" s="177">
        <v>376</v>
      </c>
      <c r="C836" t="s" s="177">
        <v>377</v>
      </c>
      <c r="D836" t="s" s="177">
        <v>1683</v>
      </c>
      <c r="E836" t="s" s="177">
        <v>1684</v>
      </c>
      <c r="F836" s="177">
        <f>IF('M253'!Y28-SUM('M254'!Y28)&gt;=-0.5,"OK","WARNING")</f>
      </c>
    </row>
    <row r="837">
      <c r="A837" t="s" s="177">
        <v>1518</v>
      </c>
      <c r="B837" t="s" s="177">
        <v>376</v>
      </c>
      <c r="C837" t="s" s="177">
        <v>377</v>
      </c>
      <c r="D837" t="s" s="177">
        <v>1685</v>
      </c>
      <c r="E837" t="s" s="177">
        <v>1686</v>
      </c>
      <c r="F837" s="177">
        <f>IF('M253'!Z28-SUM('M254'!Z28)&gt;=-0.5,"OK","WARNING")</f>
      </c>
    </row>
    <row r="838">
      <c r="A838" t="s" s="177">
        <v>1518</v>
      </c>
      <c r="B838" t="s" s="177">
        <v>376</v>
      </c>
      <c r="C838" t="s" s="177">
        <v>377</v>
      </c>
      <c r="D838" t="s" s="177">
        <v>1687</v>
      </c>
      <c r="E838" t="s" s="177">
        <v>1688</v>
      </c>
      <c r="F838" s="177">
        <f>IF('M253'!AA28-SUM('M254'!AA28)&gt;=-0.5,"OK","WARNING")</f>
      </c>
    </row>
    <row r="839">
      <c r="A839" t="s" s="177">
        <v>1518</v>
      </c>
      <c r="B839" t="s" s="177">
        <v>376</v>
      </c>
      <c r="C839" t="s" s="177">
        <v>377</v>
      </c>
      <c r="D839" t="s" s="177">
        <v>1689</v>
      </c>
      <c r="E839" t="s" s="177">
        <v>1690</v>
      </c>
      <c r="F839" s="177">
        <f>IF('M253'!AB28-SUM('M254'!AB28)&gt;=-0.5,"OK","WARNING")</f>
      </c>
    </row>
    <row r="840">
      <c r="A840" t="s" s="177">
        <v>1518</v>
      </c>
      <c r="B840" t="s" s="177">
        <v>376</v>
      </c>
      <c r="C840" t="s" s="177">
        <v>377</v>
      </c>
      <c r="D840" t="s" s="177">
        <v>1691</v>
      </c>
      <c r="E840" t="s" s="177">
        <v>1692</v>
      </c>
      <c r="F840" s="177">
        <f>IF('M253'!K29-SUM('M254'!K29)&gt;=-0.5,"OK","WARNING")</f>
      </c>
    </row>
    <row r="841">
      <c r="A841" t="s" s="177">
        <v>1518</v>
      </c>
      <c r="B841" t="s" s="177">
        <v>376</v>
      </c>
      <c r="C841" t="s" s="177">
        <v>377</v>
      </c>
      <c r="D841" t="s" s="177">
        <v>1693</v>
      </c>
      <c r="E841" t="s" s="177">
        <v>1694</v>
      </c>
      <c r="F841" s="177">
        <f>IF('M253'!L29-SUM('M254'!L29)&gt;=-0.5,"OK","WARNING")</f>
      </c>
    </row>
    <row r="842">
      <c r="A842" t="s" s="177">
        <v>1518</v>
      </c>
      <c r="B842" t="s" s="177">
        <v>376</v>
      </c>
      <c r="C842" t="s" s="177">
        <v>377</v>
      </c>
      <c r="D842" t="s" s="177">
        <v>1695</v>
      </c>
      <c r="E842" t="s" s="177">
        <v>1696</v>
      </c>
      <c r="F842" s="177">
        <f>IF('M253'!O29-SUM('M254'!O29)&gt;=-0.5,"OK","WARNING")</f>
      </c>
    </row>
    <row r="843">
      <c r="A843" t="s" s="177">
        <v>1518</v>
      </c>
      <c r="B843" t="s" s="177">
        <v>376</v>
      </c>
      <c r="C843" t="s" s="177">
        <v>377</v>
      </c>
      <c r="D843" t="s" s="177">
        <v>1697</v>
      </c>
      <c r="E843" t="s" s="177">
        <v>1698</v>
      </c>
      <c r="F843" s="177">
        <f>IF('M253'!P29-SUM('M254'!P29)&gt;=-0.5,"OK","WARNING")</f>
      </c>
    </row>
    <row r="844">
      <c r="A844" t="s" s="177">
        <v>1518</v>
      </c>
      <c r="B844" t="s" s="177">
        <v>376</v>
      </c>
      <c r="C844" t="s" s="177">
        <v>377</v>
      </c>
      <c r="D844" t="s" s="177">
        <v>1699</v>
      </c>
      <c r="E844" t="s" s="177">
        <v>1700</v>
      </c>
      <c r="F844" s="177">
        <f>IF('M253'!Q29-SUM('M254'!Q29)&gt;=-0.5,"OK","WARNING")</f>
      </c>
    </row>
    <row r="845">
      <c r="A845" t="s" s="177">
        <v>1518</v>
      </c>
      <c r="B845" t="s" s="177">
        <v>376</v>
      </c>
      <c r="C845" t="s" s="177">
        <v>377</v>
      </c>
      <c r="D845" t="s" s="177">
        <v>1701</v>
      </c>
      <c r="E845" t="s" s="177">
        <v>1702</v>
      </c>
      <c r="F845" s="177">
        <f>IF('M253'!R29-SUM('M254'!R29)&gt;=-0.5,"OK","WARNING")</f>
      </c>
    </row>
    <row r="846">
      <c r="A846" t="s" s="177">
        <v>1518</v>
      </c>
      <c r="B846" t="s" s="177">
        <v>376</v>
      </c>
      <c r="C846" t="s" s="177">
        <v>377</v>
      </c>
      <c r="D846" t="s" s="177">
        <v>1703</v>
      </c>
      <c r="E846" t="s" s="177">
        <v>1704</v>
      </c>
      <c r="F846" s="177">
        <f>IF('M253'!S29-SUM('M254'!S29)&gt;=-0.5,"OK","WARNING")</f>
      </c>
    </row>
    <row r="847">
      <c r="A847" t="s" s="177">
        <v>1518</v>
      </c>
      <c r="B847" t="s" s="177">
        <v>376</v>
      </c>
      <c r="C847" t="s" s="177">
        <v>377</v>
      </c>
      <c r="D847" t="s" s="177">
        <v>1705</v>
      </c>
      <c r="E847" t="s" s="177">
        <v>1706</v>
      </c>
      <c r="F847" s="177">
        <f>IF('M253'!T29-SUM('M254'!T29)&gt;=-0.5,"OK","WARNING")</f>
      </c>
    </row>
    <row r="848">
      <c r="A848" t="s" s="177">
        <v>1518</v>
      </c>
      <c r="B848" t="s" s="177">
        <v>376</v>
      </c>
      <c r="C848" t="s" s="177">
        <v>377</v>
      </c>
      <c r="D848" t="s" s="177">
        <v>1707</v>
      </c>
      <c r="E848" t="s" s="177">
        <v>1708</v>
      </c>
      <c r="F848" s="177">
        <f>IF('M253'!U29-SUM('M254'!U29)&gt;=-0.5,"OK","WARNING")</f>
      </c>
    </row>
    <row r="849">
      <c r="A849" t="s" s="177">
        <v>1518</v>
      </c>
      <c r="B849" t="s" s="177">
        <v>376</v>
      </c>
      <c r="C849" t="s" s="177">
        <v>377</v>
      </c>
      <c r="D849" t="s" s="177">
        <v>1709</v>
      </c>
      <c r="E849" t="s" s="177">
        <v>1710</v>
      </c>
      <c r="F849" s="177">
        <f>IF('M253'!V29-SUM('M254'!V29)&gt;=-0.5,"OK","WARNING")</f>
      </c>
    </row>
    <row r="850">
      <c r="A850" t="s" s="177">
        <v>1518</v>
      </c>
      <c r="B850" t="s" s="177">
        <v>376</v>
      </c>
      <c r="C850" t="s" s="177">
        <v>377</v>
      </c>
      <c r="D850" t="s" s="177">
        <v>1711</v>
      </c>
      <c r="E850" t="s" s="177">
        <v>1712</v>
      </c>
      <c r="F850" s="177">
        <f>IF('M253'!W29-SUM('M254'!W29)&gt;=-0.5,"OK","WARNING")</f>
      </c>
    </row>
    <row r="851">
      <c r="A851" t="s" s="177">
        <v>1518</v>
      </c>
      <c r="B851" t="s" s="177">
        <v>376</v>
      </c>
      <c r="C851" t="s" s="177">
        <v>377</v>
      </c>
      <c r="D851" t="s" s="177">
        <v>1713</v>
      </c>
      <c r="E851" t="s" s="177">
        <v>1714</v>
      </c>
      <c r="F851" s="177">
        <f>IF('M253'!X29-SUM('M254'!X29)&gt;=-0.5,"OK","WARNING")</f>
      </c>
    </row>
    <row r="852">
      <c r="A852" t="s" s="177">
        <v>1518</v>
      </c>
      <c r="B852" t="s" s="177">
        <v>376</v>
      </c>
      <c r="C852" t="s" s="177">
        <v>377</v>
      </c>
      <c r="D852" t="s" s="177">
        <v>1715</v>
      </c>
      <c r="E852" t="s" s="177">
        <v>1716</v>
      </c>
      <c r="F852" s="177">
        <f>IF('M253'!Y29-SUM('M254'!Y29)&gt;=-0.5,"OK","WARNING")</f>
      </c>
    </row>
    <row r="853">
      <c r="A853" t="s" s="177">
        <v>1518</v>
      </c>
      <c r="B853" t="s" s="177">
        <v>376</v>
      </c>
      <c r="C853" t="s" s="177">
        <v>377</v>
      </c>
      <c r="D853" t="s" s="177">
        <v>1717</v>
      </c>
      <c r="E853" t="s" s="177">
        <v>1718</v>
      </c>
      <c r="F853" s="177">
        <f>IF('M253'!Z29-SUM('M254'!Z29)&gt;=-0.5,"OK","WARNING")</f>
      </c>
    </row>
    <row r="854">
      <c r="A854" t="s" s="177">
        <v>1518</v>
      </c>
      <c r="B854" t="s" s="177">
        <v>376</v>
      </c>
      <c r="C854" t="s" s="177">
        <v>377</v>
      </c>
      <c r="D854" t="s" s="177">
        <v>1719</v>
      </c>
      <c r="E854" t="s" s="177">
        <v>1720</v>
      </c>
      <c r="F854" s="177">
        <f>IF('M253'!AA29-SUM('M254'!AA29)&gt;=-0.5,"OK","WARNING")</f>
      </c>
    </row>
    <row r="855">
      <c r="A855" t="s" s="177">
        <v>1518</v>
      </c>
      <c r="B855" t="s" s="177">
        <v>376</v>
      </c>
      <c r="C855" t="s" s="177">
        <v>377</v>
      </c>
      <c r="D855" t="s" s="177">
        <v>1721</v>
      </c>
      <c r="E855" t="s" s="177">
        <v>1722</v>
      </c>
      <c r="F855" s="177">
        <f>IF('M253'!AB29-SUM('M254'!AB29)&gt;=-0.5,"OK","WARNING")</f>
      </c>
    </row>
    <row r="856">
      <c r="A856" t="s" s="177">
        <v>1518</v>
      </c>
      <c r="B856" t="s" s="177">
        <v>376</v>
      </c>
      <c r="C856" t="s" s="177">
        <v>377</v>
      </c>
      <c r="D856" t="s" s="177">
        <v>1723</v>
      </c>
      <c r="E856" t="s" s="177">
        <v>1724</v>
      </c>
      <c r="F856" s="177">
        <f>IF('M253'!K30-SUM('M254'!K30)&gt;=-0.5,"OK","WARNING")</f>
      </c>
    </row>
    <row r="857">
      <c r="A857" t="s" s="177">
        <v>1518</v>
      </c>
      <c r="B857" t="s" s="177">
        <v>376</v>
      </c>
      <c r="C857" t="s" s="177">
        <v>377</v>
      </c>
      <c r="D857" t="s" s="177">
        <v>1725</v>
      </c>
      <c r="E857" t="s" s="177">
        <v>1726</v>
      </c>
      <c r="F857" s="177">
        <f>IF('M253'!L30-SUM('M254'!L30)&gt;=-0.5,"OK","WARNING")</f>
      </c>
    </row>
    <row r="858">
      <c r="A858" t="s" s="177">
        <v>1518</v>
      </c>
      <c r="B858" t="s" s="177">
        <v>376</v>
      </c>
      <c r="C858" t="s" s="177">
        <v>377</v>
      </c>
      <c r="D858" t="s" s="177">
        <v>1727</v>
      </c>
      <c r="E858" t="s" s="177">
        <v>1728</v>
      </c>
      <c r="F858" s="177">
        <f>IF('M253'!O30-SUM('M254'!O30)&gt;=-0.5,"OK","WARNING")</f>
      </c>
    </row>
    <row r="859">
      <c r="A859" t="s" s="177">
        <v>1518</v>
      </c>
      <c r="B859" t="s" s="177">
        <v>376</v>
      </c>
      <c r="C859" t="s" s="177">
        <v>377</v>
      </c>
      <c r="D859" t="s" s="177">
        <v>1729</v>
      </c>
      <c r="E859" t="s" s="177">
        <v>1730</v>
      </c>
      <c r="F859" s="177">
        <f>IF('M253'!P30-SUM('M254'!P30)&gt;=-0.5,"OK","WARNING")</f>
      </c>
    </row>
    <row r="860">
      <c r="A860" t="s" s="177">
        <v>1518</v>
      </c>
      <c r="B860" t="s" s="177">
        <v>376</v>
      </c>
      <c r="C860" t="s" s="177">
        <v>377</v>
      </c>
      <c r="D860" t="s" s="177">
        <v>1731</v>
      </c>
      <c r="E860" t="s" s="177">
        <v>1732</v>
      </c>
      <c r="F860" s="177">
        <f>IF('M253'!Q30-SUM('M254'!Q30)&gt;=-0.5,"OK","WARNING")</f>
      </c>
    </row>
    <row r="861">
      <c r="A861" t="s" s="177">
        <v>1518</v>
      </c>
      <c r="B861" t="s" s="177">
        <v>376</v>
      </c>
      <c r="C861" t="s" s="177">
        <v>377</v>
      </c>
      <c r="D861" t="s" s="177">
        <v>1733</v>
      </c>
      <c r="E861" t="s" s="177">
        <v>1734</v>
      </c>
      <c r="F861" s="177">
        <f>IF('M253'!R30-SUM('M254'!R30)&gt;=-0.5,"OK","WARNING")</f>
      </c>
    </row>
    <row r="862">
      <c r="A862" t="s" s="177">
        <v>1518</v>
      </c>
      <c r="B862" t="s" s="177">
        <v>376</v>
      </c>
      <c r="C862" t="s" s="177">
        <v>377</v>
      </c>
      <c r="D862" t="s" s="177">
        <v>1735</v>
      </c>
      <c r="E862" t="s" s="177">
        <v>1736</v>
      </c>
      <c r="F862" s="177">
        <f>IF('M253'!S30-SUM('M254'!S30)&gt;=-0.5,"OK","WARNING")</f>
      </c>
    </row>
    <row r="863">
      <c r="A863" t="s" s="177">
        <v>1518</v>
      </c>
      <c r="B863" t="s" s="177">
        <v>376</v>
      </c>
      <c r="C863" t="s" s="177">
        <v>377</v>
      </c>
      <c r="D863" t="s" s="177">
        <v>1737</v>
      </c>
      <c r="E863" t="s" s="177">
        <v>1738</v>
      </c>
      <c r="F863" s="177">
        <f>IF('M253'!T30-SUM('M254'!T30)&gt;=-0.5,"OK","WARNING")</f>
      </c>
    </row>
    <row r="864">
      <c r="A864" t="s" s="177">
        <v>1518</v>
      </c>
      <c r="B864" t="s" s="177">
        <v>376</v>
      </c>
      <c r="C864" t="s" s="177">
        <v>377</v>
      </c>
      <c r="D864" t="s" s="177">
        <v>1739</v>
      </c>
      <c r="E864" t="s" s="177">
        <v>1740</v>
      </c>
      <c r="F864" s="177">
        <f>IF('M253'!U30-SUM('M254'!U30)&gt;=-0.5,"OK","WARNING")</f>
      </c>
    </row>
    <row r="865">
      <c r="A865" t="s" s="177">
        <v>1518</v>
      </c>
      <c r="B865" t="s" s="177">
        <v>376</v>
      </c>
      <c r="C865" t="s" s="177">
        <v>377</v>
      </c>
      <c r="D865" t="s" s="177">
        <v>1741</v>
      </c>
      <c r="E865" t="s" s="177">
        <v>1742</v>
      </c>
      <c r="F865" s="177">
        <f>IF('M253'!V30-SUM('M254'!V30)&gt;=-0.5,"OK","WARNING")</f>
      </c>
    </row>
    <row r="866">
      <c r="A866" t="s" s="177">
        <v>1518</v>
      </c>
      <c r="B866" t="s" s="177">
        <v>376</v>
      </c>
      <c r="C866" t="s" s="177">
        <v>377</v>
      </c>
      <c r="D866" t="s" s="177">
        <v>1743</v>
      </c>
      <c r="E866" t="s" s="177">
        <v>1744</v>
      </c>
      <c r="F866" s="177">
        <f>IF('M253'!W30-SUM('M254'!W30)&gt;=-0.5,"OK","WARNING")</f>
      </c>
    </row>
    <row r="867">
      <c r="A867" t="s" s="177">
        <v>1518</v>
      </c>
      <c r="B867" t="s" s="177">
        <v>376</v>
      </c>
      <c r="C867" t="s" s="177">
        <v>377</v>
      </c>
      <c r="D867" t="s" s="177">
        <v>1745</v>
      </c>
      <c r="E867" t="s" s="177">
        <v>1746</v>
      </c>
      <c r="F867" s="177">
        <f>IF('M253'!X30-SUM('M254'!X30)&gt;=-0.5,"OK","WARNING")</f>
      </c>
    </row>
    <row r="868">
      <c r="A868" t="s" s="177">
        <v>1518</v>
      </c>
      <c r="B868" t="s" s="177">
        <v>376</v>
      </c>
      <c r="C868" t="s" s="177">
        <v>377</v>
      </c>
      <c r="D868" t="s" s="177">
        <v>1747</v>
      </c>
      <c r="E868" t="s" s="177">
        <v>1748</v>
      </c>
      <c r="F868" s="177">
        <f>IF('M253'!Y30-SUM('M254'!Y30)&gt;=-0.5,"OK","WARNING")</f>
      </c>
    </row>
    <row r="869">
      <c r="A869" t="s" s="177">
        <v>1518</v>
      </c>
      <c r="B869" t="s" s="177">
        <v>376</v>
      </c>
      <c r="C869" t="s" s="177">
        <v>377</v>
      </c>
      <c r="D869" t="s" s="177">
        <v>1749</v>
      </c>
      <c r="E869" t="s" s="177">
        <v>1750</v>
      </c>
      <c r="F869" s="177">
        <f>IF('M253'!Z30-SUM('M254'!Z30)&gt;=-0.5,"OK","WARNING")</f>
      </c>
    </row>
    <row r="870">
      <c r="A870" t="s" s="177">
        <v>1518</v>
      </c>
      <c r="B870" t="s" s="177">
        <v>376</v>
      </c>
      <c r="C870" t="s" s="177">
        <v>377</v>
      </c>
      <c r="D870" t="s" s="177">
        <v>1751</v>
      </c>
      <c r="E870" t="s" s="177">
        <v>1752</v>
      </c>
      <c r="F870" s="177">
        <f>IF('M253'!AA30-SUM('M254'!AA30)&gt;=-0.5,"OK","WARNING")</f>
      </c>
    </row>
    <row r="871">
      <c r="A871" t="s" s="177">
        <v>1518</v>
      </c>
      <c r="B871" t="s" s="177">
        <v>376</v>
      </c>
      <c r="C871" t="s" s="177">
        <v>377</v>
      </c>
      <c r="D871" t="s" s="177">
        <v>1753</v>
      </c>
      <c r="E871" t="s" s="177">
        <v>1754</v>
      </c>
      <c r="F871" s="177">
        <f>IF('M253'!AB30-SUM('M254'!AB30)&gt;=-0.5,"OK","WARNING")</f>
      </c>
    </row>
    <row r="872">
      <c r="A872" t="s" s="177">
        <v>1518</v>
      </c>
      <c r="B872" t="s" s="177">
        <v>376</v>
      </c>
      <c r="C872" t="s" s="177">
        <v>377</v>
      </c>
      <c r="D872" t="s" s="177">
        <v>1755</v>
      </c>
      <c r="E872" t="s" s="177">
        <v>1756</v>
      </c>
      <c r="F872" s="177">
        <f>IF('M253'!K31-SUM('M254'!K31)&gt;=-0.5,"OK","WARNING")</f>
      </c>
    </row>
    <row r="873">
      <c r="A873" t="s" s="177">
        <v>1518</v>
      </c>
      <c r="B873" t="s" s="177">
        <v>376</v>
      </c>
      <c r="C873" t="s" s="177">
        <v>377</v>
      </c>
      <c r="D873" t="s" s="177">
        <v>1757</v>
      </c>
      <c r="E873" t="s" s="177">
        <v>1758</v>
      </c>
      <c r="F873" s="177">
        <f>IF('M253'!L31-SUM('M254'!L31)&gt;=-0.5,"OK","WARNING")</f>
      </c>
    </row>
    <row r="874">
      <c r="A874" t="s" s="177">
        <v>1518</v>
      </c>
      <c r="B874" t="s" s="177">
        <v>376</v>
      </c>
      <c r="C874" t="s" s="177">
        <v>377</v>
      </c>
      <c r="D874" t="s" s="177">
        <v>1759</v>
      </c>
      <c r="E874" t="s" s="177">
        <v>1760</v>
      </c>
      <c r="F874" s="177">
        <f>IF('M253'!O31-SUM('M254'!O31)&gt;=-0.5,"OK","WARNING")</f>
      </c>
    </row>
    <row r="875">
      <c r="A875" t="s" s="177">
        <v>1518</v>
      </c>
      <c r="B875" t="s" s="177">
        <v>376</v>
      </c>
      <c r="C875" t="s" s="177">
        <v>377</v>
      </c>
      <c r="D875" t="s" s="177">
        <v>1761</v>
      </c>
      <c r="E875" t="s" s="177">
        <v>1762</v>
      </c>
      <c r="F875" s="177">
        <f>IF('M253'!P31-SUM('M254'!P31)&gt;=-0.5,"OK","WARNING")</f>
      </c>
    </row>
    <row r="876">
      <c r="A876" t="s" s="177">
        <v>1518</v>
      </c>
      <c r="B876" t="s" s="177">
        <v>376</v>
      </c>
      <c r="C876" t="s" s="177">
        <v>377</v>
      </c>
      <c r="D876" t="s" s="177">
        <v>1763</v>
      </c>
      <c r="E876" t="s" s="177">
        <v>1764</v>
      </c>
      <c r="F876" s="177">
        <f>IF('M253'!Q31-SUM('M254'!Q31)&gt;=-0.5,"OK","WARNING")</f>
      </c>
    </row>
    <row r="877">
      <c r="A877" t="s" s="177">
        <v>1518</v>
      </c>
      <c r="B877" t="s" s="177">
        <v>376</v>
      </c>
      <c r="C877" t="s" s="177">
        <v>377</v>
      </c>
      <c r="D877" t="s" s="177">
        <v>1765</v>
      </c>
      <c r="E877" t="s" s="177">
        <v>1766</v>
      </c>
      <c r="F877" s="177">
        <f>IF('M253'!R31-SUM('M254'!R31)&gt;=-0.5,"OK","WARNING")</f>
      </c>
    </row>
    <row r="878">
      <c r="A878" t="s" s="177">
        <v>1518</v>
      </c>
      <c r="B878" t="s" s="177">
        <v>376</v>
      </c>
      <c r="C878" t="s" s="177">
        <v>377</v>
      </c>
      <c r="D878" t="s" s="177">
        <v>1767</v>
      </c>
      <c r="E878" t="s" s="177">
        <v>1768</v>
      </c>
      <c r="F878" s="177">
        <f>IF('M253'!S31-SUM('M254'!S31)&gt;=-0.5,"OK","WARNING")</f>
      </c>
    </row>
    <row r="879">
      <c r="A879" t="s" s="177">
        <v>1518</v>
      </c>
      <c r="B879" t="s" s="177">
        <v>376</v>
      </c>
      <c r="C879" t="s" s="177">
        <v>377</v>
      </c>
      <c r="D879" t="s" s="177">
        <v>1769</v>
      </c>
      <c r="E879" t="s" s="177">
        <v>1770</v>
      </c>
      <c r="F879" s="177">
        <f>IF('M253'!T31-SUM('M254'!T31)&gt;=-0.5,"OK","WARNING")</f>
      </c>
    </row>
    <row r="880">
      <c r="A880" t="s" s="177">
        <v>1518</v>
      </c>
      <c r="B880" t="s" s="177">
        <v>376</v>
      </c>
      <c r="C880" t="s" s="177">
        <v>377</v>
      </c>
      <c r="D880" t="s" s="177">
        <v>1771</v>
      </c>
      <c r="E880" t="s" s="177">
        <v>1772</v>
      </c>
      <c r="F880" s="177">
        <f>IF('M253'!U31-SUM('M254'!U31)&gt;=-0.5,"OK","WARNING")</f>
      </c>
    </row>
    <row r="881">
      <c r="A881" t="s" s="177">
        <v>1518</v>
      </c>
      <c r="B881" t="s" s="177">
        <v>376</v>
      </c>
      <c r="C881" t="s" s="177">
        <v>377</v>
      </c>
      <c r="D881" t="s" s="177">
        <v>1773</v>
      </c>
      <c r="E881" t="s" s="177">
        <v>1774</v>
      </c>
      <c r="F881" s="177">
        <f>IF('M253'!V31-SUM('M254'!V31)&gt;=-0.5,"OK","WARNING")</f>
      </c>
    </row>
    <row r="882">
      <c r="A882" t="s" s="177">
        <v>1518</v>
      </c>
      <c r="B882" t="s" s="177">
        <v>376</v>
      </c>
      <c r="C882" t="s" s="177">
        <v>377</v>
      </c>
      <c r="D882" t="s" s="177">
        <v>1775</v>
      </c>
      <c r="E882" t="s" s="177">
        <v>1776</v>
      </c>
      <c r="F882" s="177">
        <f>IF('M253'!W31-SUM('M254'!W31)&gt;=-0.5,"OK","WARNING")</f>
      </c>
    </row>
    <row r="883">
      <c r="A883" t="s" s="177">
        <v>1518</v>
      </c>
      <c r="B883" t="s" s="177">
        <v>376</v>
      </c>
      <c r="C883" t="s" s="177">
        <v>377</v>
      </c>
      <c r="D883" t="s" s="177">
        <v>1777</v>
      </c>
      <c r="E883" t="s" s="177">
        <v>1778</v>
      </c>
      <c r="F883" s="177">
        <f>IF('M253'!X31-SUM('M254'!X31)&gt;=-0.5,"OK","WARNING")</f>
      </c>
    </row>
    <row r="884">
      <c r="A884" t="s" s="177">
        <v>1518</v>
      </c>
      <c r="B884" t="s" s="177">
        <v>376</v>
      </c>
      <c r="C884" t="s" s="177">
        <v>377</v>
      </c>
      <c r="D884" t="s" s="177">
        <v>1779</v>
      </c>
      <c r="E884" t="s" s="177">
        <v>1780</v>
      </c>
      <c r="F884" s="177">
        <f>IF('M253'!Y31-SUM('M254'!Y31)&gt;=-0.5,"OK","WARNING")</f>
      </c>
    </row>
    <row r="885">
      <c r="A885" t="s" s="177">
        <v>1518</v>
      </c>
      <c r="B885" t="s" s="177">
        <v>376</v>
      </c>
      <c r="C885" t="s" s="177">
        <v>377</v>
      </c>
      <c r="D885" t="s" s="177">
        <v>1781</v>
      </c>
      <c r="E885" t="s" s="177">
        <v>1782</v>
      </c>
      <c r="F885" s="177">
        <f>IF('M253'!Z31-SUM('M254'!Z31)&gt;=-0.5,"OK","WARNING")</f>
      </c>
    </row>
    <row r="886">
      <c r="A886" t="s" s="177">
        <v>1518</v>
      </c>
      <c r="B886" t="s" s="177">
        <v>376</v>
      </c>
      <c r="C886" t="s" s="177">
        <v>377</v>
      </c>
      <c r="D886" t="s" s="177">
        <v>1783</v>
      </c>
      <c r="E886" t="s" s="177">
        <v>1784</v>
      </c>
      <c r="F886" s="177">
        <f>IF('M253'!AA31-SUM('M254'!AA31)&gt;=-0.5,"OK","WARNING")</f>
      </c>
    </row>
    <row r="887">
      <c r="A887" t="s" s="177">
        <v>1518</v>
      </c>
      <c r="B887" t="s" s="177">
        <v>376</v>
      </c>
      <c r="C887" t="s" s="177">
        <v>377</v>
      </c>
      <c r="D887" t="s" s="177">
        <v>1785</v>
      </c>
      <c r="E887" t="s" s="177">
        <v>1786</v>
      </c>
      <c r="F887" s="177">
        <f>IF('M253'!AB31-SUM('M254'!AB31)&gt;=-0.5,"OK","WARNING")</f>
      </c>
    </row>
    <row r="888">
      <c r="A888" t="s" s="177">
        <v>1518</v>
      </c>
      <c r="B888" t="s" s="177">
        <v>376</v>
      </c>
      <c r="C888" t="s" s="177">
        <v>377</v>
      </c>
      <c r="D888" t="s" s="177">
        <v>1787</v>
      </c>
      <c r="E888" t="s" s="177">
        <v>1788</v>
      </c>
      <c r="F888" s="177">
        <f>IF('M253'!K32-SUM('M254'!K32)&gt;=-0.5,"OK","WARNING")</f>
      </c>
    </row>
    <row r="889">
      <c r="A889" t="s" s="177">
        <v>1518</v>
      </c>
      <c r="B889" t="s" s="177">
        <v>376</v>
      </c>
      <c r="C889" t="s" s="177">
        <v>377</v>
      </c>
      <c r="D889" t="s" s="177">
        <v>1789</v>
      </c>
      <c r="E889" t="s" s="177">
        <v>1790</v>
      </c>
      <c r="F889" s="177">
        <f>IF('M253'!L32-SUM('M254'!L32)&gt;=-0.5,"OK","WARNING")</f>
      </c>
    </row>
    <row r="890">
      <c r="A890" t="s" s="177">
        <v>1518</v>
      </c>
      <c r="B890" t="s" s="177">
        <v>376</v>
      </c>
      <c r="C890" t="s" s="177">
        <v>377</v>
      </c>
      <c r="D890" t="s" s="177">
        <v>1791</v>
      </c>
      <c r="E890" t="s" s="177">
        <v>1792</v>
      </c>
      <c r="F890" s="177">
        <f>IF('M253'!O32-SUM('M254'!O32)&gt;=-0.5,"OK","WARNING")</f>
      </c>
    </row>
    <row r="891">
      <c r="A891" t="s" s="177">
        <v>1518</v>
      </c>
      <c r="B891" t="s" s="177">
        <v>376</v>
      </c>
      <c r="C891" t="s" s="177">
        <v>377</v>
      </c>
      <c r="D891" t="s" s="177">
        <v>1793</v>
      </c>
      <c r="E891" t="s" s="177">
        <v>1794</v>
      </c>
      <c r="F891" s="177">
        <f>IF('M253'!P32-SUM('M254'!P32)&gt;=-0.5,"OK","WARNING")</f>
      </c>
    </row>
    <row r="892">
      <c r="A892" t="s" s="177">
        <v>1518</v>
      </c>
      <c r="B892" t="s" s="177">
        <v>376</v>
      </c>
      <c r="C892" t="s" s="177">
        <v>377</v>
      </c>
      <c r="D892" t="s" s="177">
        <v>1795</v>
      </c>
      <c r="E892" t="s" s="177">
        <v>1796</v>
      </c>
      <c r="F892" s="177">
        <f>IF('M253'!Q32-SUM('M254'!Q32)&gt;=-0.5,"OK","WARNING")</f>
      </c>
    </row>
    <row r="893">
      <c r="A893" t="s" s="177">
        <v>1518</v>
      </c>
      <c r="B893" t="s" s="177">
        <v>376</v>
      </c>
      <c r="C893" t="s" s="177">
        <v>377</v>
      </c>
      <c r="D893" t="s" s="177">
        <v>1797</v>
      </c>
      <c r="E893" t="s" s="177">
        <v>1798</v>
      </c>
      <c r="F893" s="177">
        <f>IF('M253'!R32-SUM('M254'!R32)&gt;=-0.5,"OK","WARNING")</f>
      </c>
    </row>
    <row r="894">
      <c r="A894" t="s" s="177">
        <v>1518</v>
      </c>
      <c r="B894" t="s" s="177">
        <v>376</v>
      </c>
      <c r="C894" t="s" s="177">
        <v>377</v>
      </c>
      <c r="D894" t="s" s="177">
        <v>1799</v>
      </c>
      <c r="E894" t="s" s="177">
        <v>1800</v>
      </c>
      <c r="F894" s="177">
        <f>IF('M253'!S32-SUM('M254'!S32)&gt;=-0.5,"OK","WARNING")</f>
      </c>
    </row>
    <row r="895">
      <c r="A895" t="s" s="177">
        <v>1518</v>
      </c>
      <c r="B895" t="s" s="177">
        <v>376</v>
      </c>
      <c r="C895" t="s" s="177">
        <v>377</v>
      </c>
      <c r="D895" t="s" s="177">
        <v>1801</v>
      </c>
      <c r="E895" t="s" s="177">
        <v>1802</v>
      </c>
      <c r="F895" s="177">
        <f>IF('M253'!T32-SUM('M254'!T32)&gt;=-0.5,"OK","WARNING")</f>
      </c>
    </row>
    <row r="896">
      <c r="A896" t="s" s="177">
        <v>1518</v>
      </c>
      <c r="B896" t="s" s="177">
        <v>376</v>
      </c>
      <c r="C896" t="s" s="177">
        <v>377</v>
      </c>
      <c r="D896" t="s" s="177">
        <v>1803</v>
      </c>
      <c r="E896" t="s" s="177">
        <v>1804</v>
      </c>
      <c r="F896" s="177">
        <f>IF('M253'!U32-SUM('M254'!U32)&gt;=-0.5,"OK","WARNING")</f>
      </c>
    </row>
    <row r="897">
      <c r="A897" t="s" s="177">
        <v>1518</v>
      </c>
      <c r="B897" t="s" s="177">
        <v>376</v>
      </c>
      <c r="C897" t="s" s="177">
        <v>377</v>
      </c>
      <c r="D897" t="s" s="177">
        <v>1805</v>
      </c>
      <c r="E897" t="s" s="177">
        <v>1806</v>
      </c>
      <c r="F897" s="177">
        <f>IF('M253'!V32-SUM('M254'!V32)&gt;=-0.5,"OK","WARNING")</f>
      </c>
    </row>
    <row r="898">
      <c r="A898" t="s" s="177">
        <v>1518</v>
      </c>
      <c r="B898" t="s" s="177">
        <v>376</v>
      </c>
      <c r="C898" t="s" s="177">
        <v>377</v>
      </c>
      <c r="D898" t="s" s="177">
        <v>1807</v>
      </c>
      <c r="E898" t="s" s="177">
        <v>1808</v>
      </c>
      <c r="F898" s="177">
        <f>IF('M253'!W32-SUM('M254'!W32)&gt;=-0.5,"OK","WARNING")</f>
      </c>
    </row>
    <row r="899">
      <c r="A899" t="s" s="177">
        <v>1518</v>
      </c>
      <c r="B899" t="s" s="177">
        <v>376</v>
      </c>
      <c r="C899" t="s" s="177">
        <v>377</v>
      </c>
      <c r="D899" t="s" s="177">
        <v>1809</v>
      </c>
      <c r="E899" t="s" s="177">
        <v>1810</v>
      </c>
      <c r="F899" s="177">
        <f>IF('M253'!X32-SUM('M254'!X32)&gt;=-0.5,"OK","WARNING")</f>
      </c>
    </row>
    <row r="900">
      <c r="A900" t="s" s="177">
        <v>1518</v>
      </c>
      <c r="B900" t="s" s="177">
        <v>376</v>
      </c>
      <c r="C900" t="s" s="177">
        <v>377</v>
      </c>
      <c r="D900" t="s" s="177">
        <v>1811</v>
      </c>
      <c r="E900" t="s" s="177">
        <v>1812</v>
      </c>
      <c r="F900" s="177">
        <f>IF('M253'!Y32-SUM('M254'!Y32)&gt;=-0.5,"OK","WARNING")</f>
      </c>
    </row>
    <row r="901">
      <c r="A901" t="s" s="177">
        <v>1518</v>
      </c>
      <c r="B901" t="s" s="177">
        <v>376</v>
      </c>
      <c r="C901" t="s" s="177">
        <v>377</v>
      </c>
      <c r="D901" t="s" s="177">
        <v>1813</v>
      </c>
      <c r="E901" t="s" s="177">
        <v>1814</v>
      </c>
      <c r="F901" s="177">
        <f>IF('M253'!Z32-SUM('M254'!Z32)&gt;=-0.5,"OK","WARNING")</f>
      </c>
    </row>
    <row r="902">
      <c r="A902" t="s" s="177">
        <v>1518</v>
      </c>
      <c r="B902" t="s" s="177">
        <v>376</v>
      </c>
      <c r="C902" t="s" s="177">
        <v>377</v>
      </c>
      <c r="D902" t="s" s="177">
        <v>1815</v>
      </c>
      <c r="E902" t="s" s="177">
        <v>1816</v>
      </c>
      <c r="F902" s="177">
        <f>IF('M253'!AA32-SUM('M254'!AA32)&gt;=-0.5,"OK","WARNING")</f>
      </c>
    </row>
    <row r="903">
      <c r="A903" t="s" s="177">
        <v>1518</v>
      </c>
      <c r="B903" t="s" s="177">
        <v>376</v>
      </c>
      <c r="C903" t="s" s="177">
        <v>377</v>
      </c>
      <c r="D903" t="s" s="177">
        <v>1817</v>
      </c>
      <c r="E903" t="s" s="177">
        <v>1818</v>
      </c>
      <c r="F903" s="177">
        <f>IF('M253'!AB32-SUM('M254'!AB32)&gt;=-0.5,"OK","WARNING")</f>
      </c>
    </row>
    <row r="904">
      <c r="A904" t="s" s="177">
        <v>1518</v>
      </c>
      <c r="B904" t="s" s="177">
        <v>376</v>
      </c>
      <c r="C904" t="s" s="177">
        <v>377</v>
      </c>
      <c r="D904" t="s" s="177">
        <v>1819</v>
      </c>
      <c r="E904" t="s" s="177">
        <v>1820</v>
      </c>
      <c r="F904" s="177">
        <f>IF('M253'!K33-SUM('M254'!K33)&gt;=-0.5,"OK","WARNING")</f>
      </c>
    </row>
    <row r="905">
      <c r="A905" t="s" s="177">
        <v>1518</v>
      </c>
      <c r="B905" t="s" s="177">
        <v>376</v>
      </c>
      <c r="C905" t="s" s="177">
        <v>377</v>
      </c>
      <c r="D905" t="s" s="177">
        <v>1821</v>
      </c>
      <c r="E905" t="s" s="177">
        <v>1822</v>
      </c>
      <c r="F905" s="177">
        <f>IF('M253'!L33-SUM('M254'!L33)&gt;=-0.5,"OK","WARNING")</f>
      </c>
    </row>
    <row r="906">
      <c r="A906" t="s" s="177">
        <v>1518</v>
      </c>
      <c r="B906" t="s" s="177">
        <v>376</v>
      </c>
      <c r="C906" t="s" s="177">
        <v>377</v>
      </c>
      <c r="D906" t="s" s="177">
        <v>1823</v>
      </c>
      <c r="E906" t="s" s="177">
        <v>1824</v>
      </c>
      <c r="F906" s="177">
        <f>IF('M253'!O33-SUM('M254'!O33)&gt;=-0.5,"OK","WARNING")</f>
      </c>
    </row>
    <row r="907">
      <c r="A907" t="s" s="177">
        <v>1518</v>
      </c>
      <c r="B907" t="s" s="177">
        <v>376</v>
      </c>
      <c r="C907" t="s" s="177">
        <v>377</v>
      </c>
      <c r="D907" t="s" s="177">
        <v>1825</v>
      </c>
      <c r="E907" t="s" s="177">
        <v>1826</v>
      </c>
      <c r="F907" s="177">
        <f>IF('M253'!P33-SUM('M254'!P33)&gt;=-0.5,"OK","WARNING")</f>
      </c>
    </row>
    <row r="908">
      <c r="A908" t="s" s="177">
        <v>1518</v>
      </c>
      <c r="B908" t="s" s="177">
        <v>376</v>
      </c>
      <c r="C908" t="s" s="177">
        <v>377</v>
      </c>
      <c r="D908" t="s" s="177">
        <v>1827</v>
      </c>
      <c r="E908" t="s" s="177">
        <v>1828</v>
      </c>
      <c r="F908" s="177">
        <f>IF('M253'!Q33-SUM('M254'!Q33)&gt;=-0.5,"OK","WARNING")</f>
      </c>
    </row>
    <row r="909">
      <c r="A909" t="s" s="177">
        <v>1518</v>
      </c>
      <c r="B909" t="s" s="177">
        <v>376</v>
      </c>
      <c r="C909" t="s" s="177">
        <v>377</v>
      </c>
      <c r="D909" t="s" s="177">
        <v>1829</v>
      </c>
      <c r="E909" t="s" s="177">
        <v>1830</v>
      </c>
      <c r="F909" s="177">
        <f>IF('M253'!R33-SUM('M254'!R33)&gt;=-0.5,"OK","WARNING")</f>
      </c>
    </row>
    <row r="910">
      <c r="A910" t="s" s="177">
        <v>1518</v>
      </c>
      <c r="B910" t="s" s="177">
        <v>376</v>
      </c>
      <c r="C910" t="s" s="177">
        <v>377</v>
      </c>
      <c r="D910" t="s" s="177">
        <v>1831</v>
      </c>
      <c r="E910" t="s" s="177">
        <v>1832</v>
      </c>
      <c r="F910" s="177">
        <f>IF('M253'!S33-SUM('M254'!S33)&gt;=-0.5,"OK","WARNING")</f>
      </c>
    </row>
    <row r="911">
      <c r="A911" t="s" s="177">
        <v>1518</v>
      </c>
      <c r="B911" t="s" s="177">
        <v>376</v>
      </c>
      <c r="C911" t="s" s="177">
        <v>377</v>
      </c>
      <c r="D911" t="s" s="177">
        <v>1833</v>
      </c>
      <c r="E911" t="s" s="177">
        <v>1834</v>
      </c>
      <c r="F911" s="177">
        <f>IF('M253'!T33-SUM('M254'!T33)&gt;=-0.5,"OK","WARNING")</f>
      </c>
    </row>
    <row r="912">
      <c r="A912" t="s" s="177">
        <v>1518</v>
      </c>
      <c r="B912" t="s" s="177">
        <v>376</v>
      </c>
      <c r="C912" t="s" s="177">
        <v>377</v>
      </c>
      <c r="D912" t="s" s="177">
        <v>1835</v>
      </c>
      <c r="E912" t="s" s="177">
        <v>1836</v>
      </c>
      <c r="F912" s="177">
        <f>IF('M253'!U33-SUM('M254'!U33)&gt;=-0.5,"OK","WARNING")</f>
      </c>
    </row>
    <row r="913">
      <c r="A913" t="s" s="177">
        <v>1518</v>
      </c>
      <c r="B913" t="s" s="177">
        <v>376</v>
      </c>
      <c r="C913" t="s" s="177">
        <v>377</v>
      </c>
      <c r="D913" t="s" s="177">
        <v>1837</v>
      </c>
      <c r="E913" t="s" s="177">
        <v>1838</v>
      </c>
      <c r="F913" s="177">
        <f>IF('M253'!V33-SUM('M254'!V33)&gt;=-0.5,"OK","WARNING")</f>
      </c>
    </row>
    <row r="914">
      <c r="A914" t="s" s="177">
        <v>1518</v>
      </c>
      <c r="B914" t="s" s="177">
        <v>376</v>
      </c>
      <c r="C914" t="s" s="177">
        <v>377</v>
      </c>
      <c r="D914" t="s" s="177">
        <v>1839</v>
      </c>
      <c r="E914" t="s" s="177">
        <v>1840</v>
      </c>
      <c r="F914" s="177">
        <f>IF('M253'!W33-SUM('M254'!W33)&gt;=-0.5,"OK","WARNING")</f>
      </c>
    </row>
    <row r="915">
      <c r="A915" t="s" s="177">
        <v>1518</v>
      </c>
      <c r="B915" t="s" s="177">
        <v>376</v>
      </c>
      <c r="C915" t="s" s="177">
        <v>377</v>
      </c>
      <c r="D915" t="s" s="177">
        <v>1841</v>
      </c>
      <c r="E915" t="s" s="177">
        <v>1842</v>
      </c>
      <c r="F915" s="177">
        <f>IF('M253'!X33-SUM('M254'!X33)&gt;=-0.5,"OK","WARNING")</f>
      </c>
    </row>
    <row r="916">
      <c r="A916" t="s" s="177">
        <v>1518</v>
      </c>
      <c r="B916" t="s" s="177">
        <v>376</v>
      </c>
      <c r="C916" t="s" s="177">
        <v>377</v>
      </c>
      <c r="D916" t="s" s="177">
        <v>1843</v>
      </c>
      <c r="E916" t="s" s="177">
        <v>1844</v>
      </c>
      <c r="F916" s="177">
        <f>IF('M253'!Y33-SUM('M254'!Y33)&gt;=-0.5,"OK","WARNING")</f>
      </c>
    </row>
    <row r="917">
      <c r="A917" t="s" s="177">
        <v>1518</v>
      </c>
      <c r="B917" t="s" s="177">
        <v>376</v>
      </c>
      <c r="C917" t="s" s="177">
        <v>377</v>
      </c>
      <c r="D917" t="s" s="177">
        <v>1845</v>
      </c>
      <c r="E917" t="s" s="177">
        <v>1846</v>
      </c>
      <c r="F917" s="177">
        <f>IF('M253'!Z33-SUM('M254'!Z33)&gt;=-0.5,"OK","WARNING")</f>
      </c>
    </row>
    <row r="918">
      <c r="A918" t="s" s="177">
        <v>1518</v>
      </c>
      <c r="B918" t="s" s="177">
        <v>376</v>
      </c>
      <c r="C918" t="s" s="177">
        <v>377</v>
      </c>
      <c r="D918" t="s" s="177">
        <v>1847</v>
      </c>
      <c r="E918" t="s" s="177">
        <v>1848</v>
      </c>
      <c r="F918" s="177">
        <f>IF('M253'!AA33-SUM('M254'!AA33)&gt;=-0.5,"OK","WARNING")</f>
      </c>
    </row>
    <row r="919">
      <c r="A919" t="s" s="177">
        <v>1518</v>
      </c>
      <c r="B919" t="s" s="177">
        <v>376</v>
      </c>
      <c r="C919" t="s" s="177">
        <v>377</v>
      </c>
      <c r="D919" t="s" s="177">
        <v>1849</v>
      </c>
      <c r="E919" t="s" s="177">
        <v>1850</v>
      </c>
      <c r="F919" s="177">
        <f>IF('M253'!AB33-SUM('M254'!AB33)&gt;=-0.5,"OK","WARNING")</f>
      </c>
    </row>
    <row r="920">
      <c r="A920" t="s" s="177">
        <v>1518</v>
      </c>
      <c r="B920" t="s" s="177">
        <v>376</v>
      </c>
      <c r="C920" t="s" s="177">
        <v>377</v>
      </c>
      <c r="D920" t="s" s="177">
        <v>1851</v>
      </c>
      <c r="E920" t="s" s="177">
        <v>1852</v>
      </c>
      <c r="F920" s="177">
        <f>IF('M253'!K34-SUM('M254'!K34)&gt;=-0.5,"OK","WARNING")</f>
      </c>
    </row>
    <row r="921">
      <c r="A921" t="s" s="177">
        <v>1518</v>
      </c>
      <c r="B921" t="s" s="177">
        <v>376</v>
      </c>
      <c r="C921" t="s" s="177">
        <v>377</v>
      </c>
      <c r="D921" t="s" s="177">
        <v>1853</v>
      </c>
      <c r="E921" t="s" s="177">
        <v>1854</v>
      </c>
      <c r="F921" s="177">
        <f>IF('M253'!L34-SUM('M254'!L34)&gt;=-0.5,"OK","WARNING")</f>
      </c>
    </row>
    <row r="922">
      <c r="A922" t="s" s="177">
        <v>1518</v>
      </c>
      <c r="B922" t="s" s="177">
        <v>376</v>
      </c>
      <c r="C922" t="s" s="177">
        <v>377</v>
      </c>
      <c r="D922" t="s" s="177">
        <v>1855</v>
      </c>
      <c r="E922" t="s" s="177">
        <v>1856</v>
      </c>
      <c r="F922" s="177">
        <f>IF('M253'!O34-SUM('M254'!O34)&gt;=-0.5,"OK","WARNING")</f>
      </c>
    </row>
    <row r="923">
      <c r="A923" t="s" s="177">
        <v>1518</v>
      </c>
      <c r="B923" t="s" s="177">
        <v>376</v>
      </c>
      <c r="C923" t="s" s="177">
        <v>377</v>
      </c>
      <c r="D923" t="s" s="177">
        <v>1857</v>
      </c>
      <c r="E923" t="s" s="177">
        <v>1858</v>
      </c>
      <c r="F923" s="177">
        <f>IF('M253'!P34-SUM('M254'!P34)&gt;=-0.5,"OK","WARNING")</f>
      </c>
    </row>
    <row r="924">
      <c r="A924" t="s" s="177">
        <v>1518</v>
      </c>
      <c r="B924" t="s" s="177">
        <v>376</v>
      </c>
      <c r="C924" t="s" s="177">
        <v>377</v>
      </c>
      <c r="D924" t="s" s="177">
        <v>1859</v>
      </c>
      <c r="E924" t="s" s="177">
        <v>1860</v>
      </c>
      <c r="F924" s="177">
        <f>IF('M253'!Q34-SUM('M254'!Q34)&gt;=-0.5,"OK","WARNING")</f>
      </c>
    </row>
    <row r="925">
      <c r="A925" t="s" s="177">
        <v>1518</v>
      </c>
      <c r="B925" t="s" s="177">
        <v>376</v>
      </c>
      <c r="C925" t="s" s="177">
        <v>377</v>
      </c>
      <c r="D925" t="s" s="177">
        <v>1861</v>
      </c>
      <c r="E925" t="s" s="177">
        <v>1862</v>
      </c>
      <c r="F925" s="177">
        <f>IF('M253'!R34-SUM('M254'!R34)&gt;=-0.5,"OK","WARNING")</f>
      </c>
    </row>
    <row r="926">
      <c r="A926" t="s" s="177">
        <v>1518</v>
      </c>
      <c r="B926" t="s" s="177">
        <v>376</v>
      </c>
      <c r="C926" t="s" s="177">
        <v>377</v>
      </c>
      <c r="D926" t="s" s="177">
        <v>1863</v>
      </c>
      <c r="E926" t="s" s="177">
        <v>1864</v>
      </c>
      <c r="F926" s="177">
        <f>IF('M253'!S34-SUM('M254'!S34)&gt;=-0.5,"OK","WARNING")</f>
      </c>
    </row>
    <row r="927">
      <c r="A927" t="s" s="177">
        <v>1518</v>
      </c>
      <c r="B927" t="s" s="177">
        <v>376</v>
      </c>
      <c r="C927" t="s" s="177">
        <v>377</v>
      </c>
      <c r="D927" t="s" s="177">
        <v>1865</v>
      </c>
      <c r="E927" t="s" s="177">
        <v>1866</v>
      </c>
      <c r="F927" s="177">
        <f>IF('M253'!T34-SUM('M254'!T34)&gt;=-0.5,"OK","WARNING")</f>
      </c>
    </row>
    <row r="928">
      <c r="A928" t="s" s="177">
        <v>1518</v>
      </c>
      <c r="B928" t="s" s="177">
        <v>376</v>
      </c>
      <c r="C928" t="s" s="177">
        <v>377</v>
      </c>
      <c r="D928" t="s" s="177">
        <v>1867</v>
      </c>
      <c r="E928" t="s" s="177">
        <v>1868</v>
      </c>
      <c r="F928" s="177">
        <f>IF('M253'!U34-SUM('M254'!U34)&gt;=-0.5,"OK","WARNING")</f>
      </c>
    </row>
    <row r="929">
      <c r="A929" t="s" s="177">
        <v>1518</v>
      </c>
      <c r="B929" t="s" s="177">
        <v>376</v>
      </c>
      <c r="C929" t="s" s="177">
        <v>377</v>
      </c>
      <c r="D929" t="s" s="177">
        <v>1869</v>
      </c>
      <c r="E929" t="s" s="177">
        <v>1870</v>
      </c>
      <c r="F929" s="177">
        <f>IF('M253'!V34-SUM('M254'!V34)&gt;=-0.5,"OK","WARNING")</f>
      </c>
    </row>
    <row r="930">
      <c r="A930" t="s" s="177">
        <v>1518</v>
      </c>
      <c r="B930" t="s" s="177">
        <v>376</v>
      </c>
      <c r="C930" t="s" s="177">
        <v>377</v>
      </c>
      <c r="D930" t="s" s="177">
        <v>1871</v>
      </c>
      <c r="E930" t="s" s="177">
        <v>1872</v>
      </c>
      <c r="F930" s="177">
        <f>IF('M253'!W34-SUM('M254'!W34)&gt;=-0.5,"OK","WARNING")</f>
      </c>
    </row>
    <row r="931">
      <c r="A931" t="s" s="177">
        <v>1518</v>
      </c>
      <c r="B931" t="s" s="177">
        <v>376</v>
      </c>
      <c r="C931" t="s" s="177">
        <v>377</v>
      </c>
      <c r="D931" t="s" s="177">
        <v>1873</v>
      </c>
      <c r="E931" t="s" s="177">
        <v>1874</v>
      </c>
      <c r="F931" s="177">
        <f>IF('M253'!X34-SUM('M254'!X34)&gt;=-0.5,"OK","WARNING")</f>
      </c>
    </row>
    <row r="932">
      <c r="A932" t="s" s="177">
        <v>1518</v>
      </c>
      <c r="B932" t="s" s="177">
        <v>376</v>
      </c>
      <c r="C932" t="s" s="177">
        <v>377</v>
      </c>
      <c r="D932" t="s" s="177">
        <v>1875</v>
      </c>
      <c r="E932" t="s" s="177">
        <v>1876</v>
      </c>
      <c r="F932" s="177">
        <f>IF('M253'!Y34-SUM('M254'!Y34)&gt;=-0.5,"OK","WARNING")</f>
      </c>
    </row>
    <row r="933">
      <c r="A933" t="s" s="177">
        <v>1518</v>
      </c>
      <c r="B933" t="s" s="177">
        <v>376</v>
      </c>
      <c r="C933" t="s" s="177">
        <v>377</v>
      </c>
      <c r="D933" t="s" s="177">
        <v>1877</v>
      </c>
      <c r="E933" t="s" s="177">
        <v>1878</v>
      </c>
      <c r="F933" s="177">
        <f>IF('M253'!Z34-SUM('M254'!Z34)&gt;=-0.5,"OK","WARNING")</f>
      </c>
    </row>
    <row r="934">
      <c r="A934" t="s" s="177">
        <v>1518</v>
      </c>
      <c r="B934" t="s" s="177">
        <v>376</v>
      </c>
      <c r="C934" t="s" s="177">
        <v>377</v>
      </c>
      <c r="D934" t="s" s="177">
        <v>1879</v>
      </c>
      <c r="E934" t="s" s="177">
        <v>1880</v>
      </c>
      <c r="F934" s="177">
        <f>IF('M253'!AA34-SUM('M254'!AA34)&gt;=-0.5,"OK","WARNING")</f>
      </c>
    </row>
    <row r="935">
      <c r="A935" t="s" s="177">
        <v>1518</v>
      </c>
      <c r="B935" t="s" s="177">
        <v>376</v>
      </c>
      <c r="C935" t="s" s="177">
        <v>377</v>
      </c>
      <c r="D935" t="s" s="177">
        <v>1881</v>
      </c>
      <c r="E935" t="s" s="177">
        <v>1882</v>
      </c>
      <c r="F935" s="177">
        <f>IF('M253'!AB34-SUM('M254'!AB34)&gt;=-0.5,"OK","WARNING")</f>
      </c>
    </row>
    <row r="936">
      <c r="A936" t="s" s="177">
        <v>1518</v>
      </c>
      <c r="B936" t="s" s="177">
        <v>376</v>
      </c>
      <c r="C936" t="s" s="177">
        <v>377</v>
      </c>
      <c r="D936" t="s" s="177">
        <v>1883</v>
      </c>
      <c r="E936" t="s" s="177">
        <v>1884</v>
      </c>
      <c r="F936" s="177">
        <f>IF('M253'!K35-SUM('M254'!K35)&gt;=-0.5,"OK","WARNING")</f>
      </c>
    </row>
    <row r="937">
      <c r="A937" t="s" s="177">
        <v>1518</v>
      </c>
      <c r="B937" t="s" s="177">
        <v>376</v>
      </c>
      <c r="C937" t="s" s="177">
        <v>377</v>
      </c>
      <c r="D937" t="s" s="177">
        <v>1885</v>
      </c>
      <c r="E937" t="s" s="177">
        <v>1886</v>
      </c>
      <c r="F937" s="177">
        <f>IF('M253'!L35-SUM('M254'!L35)&gt;=-0.5,"OK","WARNING")</f>
      </c>
    </row>
    <row r="938">
      <c r="A938" t="s" s="177">
        <v>1518</v>
      </c>
      <c r="B938" t="s" s="177">
        <v>376</v>
      </c>
      <c r="C938" t="s" s="177">
        <v>377</v>
      </c>
      <c r="D938" t="s" s="177">
        <v>1887</v>
      </c>
      <c r="E938" t="s" s="177">
        <v>1888</v>
      </c>
      <c r="F938" s="177">
        <f>IF('M253'!O35-SUM('M254'!O35)&gt;=-0.5,"OK","WARNING")</f>
      </c>
    </row>
    <row r="939">
      <c r="A939" t="s" s="177">
        <v>1518</v>
      </c>
      <c r="B939" t="s" s="177">
        <v>376</v>
      </c>
      <c r="C939" t="s" s="177">
        <v>377</v>
      </c>
      <c r="D939" t="s" s="177">
        <v>1889</v>
      </c>
      <c r="E939" t="s" s="177">
        <v>1890</v>
      </c>
      <c r="F939" s="177">
        <f>IF('M253'!P35-SUM('M254'!P35)&gt;=-0.5,"OK","WARNING")</f>
      </c>
    </row>
    <row r="940">
      <c r="A940" t="s" s="177">
        <v>1518</v>
      </c>
      <c r="B940" t="s" s="177">
        <v>376</v>
      </c>
      <c r="C940" t="s" s="177">
        <v>377</v>
      </c>
      <c r="D940" t="s" s="177">
        <v>1891</v>
      </c>
      <c r="E940" t="s" s="177">
        <v>1892</v>
      </c>
      <c r="F940" s="177">
        <f>IF('M253'!Q35-SUM('M254'!Q35)&gt;=-0.5,"OK","WARNING")</f>
      </c>
    </row>
    <row r="941">
      <c r="A941" t="s" s="177">
        <v>1518</v>
      </c>
      <c r="B941" t="s" s="177">
        <v>376</v>
      </c>
      <c r="C941" t="s" s="177">
        <v>377</v>
      </c>
      <c r="D941" t="s" s="177">
        <v>1893</v>
      </c>
      <c r="E941" t="s" s="177">
        <v>1894</v>
      </c>
      <c r="F941" s="177">
        <f>IF('M253'!R35-SUM('M254'!R35)&gt;=-0.5,"OK","WARNING")</f>
      </c>
    </row>
    <row r="942">
      <c r="A942" t="s" s="177">
        <v>1518</v>
      </c>
      <c r="B942" t="s" s="177">
        <v>376</v>
      </c>
      <c r="C942" t="s" s="177">
        <v>377</v>
      </c>
      <c r="D942" t="s" s="177">
        <v>1895</v>
      </c>
      <c r="E942" t="s" s="177">
        <v>1896</v>
      </c>
      <c r="F942" s="177">
        <f>IF('M253'!S35-SUM('M254'!S35)&gt;=-0.5,"OK","WARNING")</f>
      </c>
    </row>
    <row r="943">
      <c r="A943" t="s" s="177">
        <v>1518</v>
      </c>
      <c r="B943" t="s" s="177">
        <v>376</v>
      </c>
      <c r="C943" t="s" s="177">
        <v>377</v>
      </c>
      <c r="D943" t="s" s="177">
        <v>1897</v>
      </c>
      <c r="E943" t="s" s="177">
        <v>1898</v>
      </c>
      <c r="F943" s="177">
        <f>IF('M253'!T35-SUM('M254'!T35)&gt;=-0.5,"OK","WARNING")</f>
      </c>
    </row>
    <row r="944">
      <c r="A944" t="s" s="177">
        <v>1518</v>
      </c>
      <c r="B944" t="s" s="177">
        <v>376</v>
      </c>
      <c r="C944" t="s" s="177">
        <v>377</v>
      </c>
      <c r="D944" t="s" s="177">
        <v>1899</v>
      </c>
      <c r="E944" t="s" s="177">
        <v>1900</v>
      </c>
      <c r="F944" s="177">
        <f>IF('M253'!U35-SUM('M254'!U35)&gt;=-0.5,"OK","WARNING")</f>
      </c>
    </row>
    <row r="945">
      <c r="A945" t="s" s="177">
        <v>1518</v>
      </c>
      <c r="B945" t="s" s="177">
        <v>376</v>
      </c>
      <c r="C945" t="s" s="177">
        <v>377</v>
      </c>
      <c r="D945" t="s" s="177">
        <v>1901</v>
      </c>
      <c r="E945" t="s" s="177">
        <v>1902</v>
      </c>
      <c r="F945" s="177">
        <f>IF('M253'!V35-SUM('M254'!V35)&gt;=-0.5,"OK","WARNING")</f>
      </c>
    </row>
    <row r="946">
      <c r="A946" t="s" s="177">
        <v>1518</v>
      </c>
      <c r="B946" t="s" s="177">
        <v>376</v>
      </c>
      <c r="C946" t="s" s="177">
        <v>377</v>
      </c>
      <c r="D946" t="s" s="177">
        <v>1903</v>
      </c>
      <c r="E946" t="s" s="177">
        <v>1904</v>
      </c>
      <c r="F946" s="177">
        <f>IF('M253'!W35-SUM('M254'!W35)&gt;=-0.5,"OK","WARNING")</f>
      </c>
    </row>
    <row r="947">
      <c r="A947" t="s" s="177">
        <v>1518</v>
      </c>
      <c r="B947" t="s" s="177">
        <v>376</v>
      </c>
      <c r="C947" t="s" s="177">
        <v>377</v>
      </c>
      <c r="D947" t="s" s="177">
        <v>1905</v>
      </c>
      <c r="E947" t="s" s="177">
        <v>1906</v>
      </c>
      <c r="F947" s="177">
        <f>IF('M253'!X35-SUM('M254'!X35)&gt;=-0.5,"OK","WARNING")</f>
      </c>
    </row>
    <row r="948">
      <c r="A948" t="s" s="177">
        <v>1518</v>
      </c>
      <c r="B948" t="s" s="177">
        <v>376</v>
      </c>
      <c r="C948" t="s" s="177">
        <v>377</v>
      </c>
      <c r="D948" t="s" s="177">
        <v>1907</v>
      </c>
      <c r="E948" t="s" s="177">
        <v>1908</v>
      </c>
      <c r="F948" s="177">
        <f>IF('M253'!Y35-SUM('M254'!Y35)&gt;=-0.5,"OK","WARNING")</f>
      </c>
    </row>
    <row r="949">
      <c r="A949" t="s" s="177">
        <v>1518</v>
      </c>
      <c r="B949" t="s" s="177">
        <v>376</v>
      </c>
      <c r="C949" t="s" s="177">
        <v>377</v>
      </c>
      <c r="D949" t="s" s="177">
        <v>1909</v>
      </c>
      <c r="E949" t="s" s="177">
        <v>1910</v>
      </c>
      <c r="F949" s="177">
        <f>IF('M253'!Z35-SUM('M254'!Z35)&gt;=-0.5,"OK","WARNING")</f>
      </c>
    </row>
    <row r="950">
      <c r="A950" t="s" s="177">
        <v>1518</v>
      </c>
      <c r="B950" t="s" s="177">
        <v>376</v>
      </c>
      <c r="C950" t="s" s="177">
        <v>377</v>
      </c>
      <c r="D950" t="s" s="177">
        <v>1911</v>
      </c>
      <c r="E950" t="s" s="177">
        <v>1912</v>
      </c>
      <c r="F950" s="177">
        <f>IF('M253'!AA35-SUM('M254'!AA35)&gt;=-0.5,"OK","WARNING")</f>
      </c>
    </row>
    <row r="951">
      <c r="A951" t="s" s="177">
        <v>1518</v>
      </c>
      <c r="B951" t="s" s="177">
        <v>376</v>
      </c>
      <c r="C951" t="s" s="177">
        <v>377</v>
      </c>
      <c r="D951" t="s" s="177">
        <v>1913</v>
      </c>
      <c r="E951" t="s" s="177">
        <v>1914</v>
      </c>
      <c r="F951" s="177">
        <f>IF('M253'!AB35-SUM('M254'!AB35)&gt;=-0.5,"OK","WARNING")</f>
      </c>
    </row>
    <row r="952">
      <c r="A952" t="s" s="177">
        <v>1518</v>
      </c>
      <c r="B952" t="s" s="177">
        <v>376</v>
      </c>
      <c r="C952" t="s" s="177">
        <v>377</v>
      </c>
      <c r="D952" t="s" s="177">
        <v>1915</v>
      </c>
      <c r="E952" t="s" s="177">
        <v>1916</v>
      </c>
      <c r="F952" s="177">
        <f>IF('M253'!K36-SUM('M254'!K36)&gt;=-0.5,"OK","WARNING")</f>
      </c>
    </row>
    <row r="953">
      <c r="A953" t="s" s="177">
        <v>1518</v>
      </c>
      <c r="B953" t="s" s="177">
        <v>376</v>
      </c>
      <c r="C953" t="s" s="177">
        <v>377</v>
      </c>
      <c r="D953" t="s" s="177">
        <v>1917</v>
      </c>
      <c r="E953" t="s" s="177">
        <v>1918</v>
      </c>
      <c r="F953" s="177">
        <f>IF('M253'!L36-SUM('M254'!L36)&gt;=-0.5,"OK","WARNING")</f>
      </c>
    </row>
    <row r="954">
      <c r="A954" t="s" s="177">
        <v>1518</v>
      </c>
      <c r="B954" t="s" s="177">
        <v>376</v>
      </c>
      <c r="C954" t="s" s="177">
        <v>377</v>
      </c>
      <c r="D954" t="s" s="177">
        <v>1919</v>
      </c>
      <c r="E954" t="s" s="177">
        <v>1920</v>
      </c>
      <c r="F954" s="177">
        <f>IF('M253'!O36-SUM('M254'!O36)&gt;=-0.5,"OK","WARNING")</f>
      </c>
    </row>
    <row r="955">
      <c r="A955" t="s" s="177">
        <v>1518</v>
      </c>
      <c r="B955" t="s" s="177">
        <v>376</v>
      </c>
      <c r="C955" t="s" s="177">
        <v>377</v>
      </c>
      <c r="D955" t="s" s="177">
        <v>1921</v>
      </c>
      <c r="E955" t="s" s="177">
        <v>1922</v>
      </c>
      <c r="F955" s="177">
        <f>IF('M253'!P36-SUM('M254'!P36)&gt;=-0.5,"OK","WARNING")</f>
      </c>
    </row>
    <row r="956">
      <c r="A956" t="s" s="177">
        <v>1518</v>
      </c>
      <c r="B956" t="s" s="177">
        <v>376</v>
      </c>
      <c r="C956" t="s" s="177">
        <v>377</v>
      </c>
      <c r="D956" t="s" s="177">
        <v>1923</v>
      </c>
      <c r="E956" t="s" s="177">
        <v>1924</v>
      </c>
      <c r="F956" s="177">
        <f>IF('M253'!Q36-SUM('M254'!Q36)&gt;=-0.5,"OK","WARNING")</f>
      </c>
    </row>
    <row r="957">
      <c r="A957" t="s" s="177">
        <v>1518</v>
      </c>
      <c r="B957" t="s" s="177">
        <v>376</v>
      </c>
      <c r="C957" t="s" s="177">
        <v>377</v>
      </c>
      <c r="D957" t="s" s="177">
        <v>1925</v>
      </c>
      <c r="E957" t="s" s="177">
        <v>1926</v>
      </c>
      <c r="F957" s="177">
        <f>IF('M253'!R36-SUM('M254'!R36)&gt;=-0.5,"OK","WARNING")</f>
      </c>
    </row>
    <row r="958">
      <c r="A958" t="s" s="177">
        <v>1518</v>
      </c>
      <c r="B958" t="s" s="177">
        <v>376</v>
      </c>
      <c r="C958" t="s" s="177">
        <v>377</v>
      </c>
      <c r="D958" t="s" s="177">
        <v>1927</v>
      </c>
      <c r="E958" t="s" s="177">
        <v>1928</v>
      </c>
      <c r="F958" s="177">
        <f>IF('M253'!S36-SUM('M254'!S36)&gt;=-0.5,"OK","WARNING")</f>
      </c>
    </row>
    <row r="959">
      <c r="A959" t="s" s="177">
        <v>1518</v>
      </c>
      <c r="B959" t="s" s="177">
        <v>376</v>
      </c>
      <c r="C959" t="s" s="177">
        <v>377</v>
      </c>
      <c r="D959" t="s" s="177">
        <v>1929</v>
      </c>
      <c r="E959" t="s" s="177">
        <v>1930</v>
      </c>
      <c r="F959" s="177">
        <f>IF('M253'!T36-SUM('M254'!T36)&gt;=-0.5,"OK","WARNING")</f>
      </c>
    </row>
    <row r="960">
      <c r="A960" t="s" s="177">
        <v>1518</v>
      </c>
      <c r="B960" t="s" s="177">
        <v>376</v>
      </c>
      <c r="C960" t="s" s="177">
        <v>377</v>
      </c>
      <c r="D960" t="s" s="177">
        <v>1931</v>
      </c>
      <c r="E960" t="s" s="177">
        <v>1932</v>
      </c>
      <c r="F960" s="177">
        <f>IF('M253'!U36-SUM('M254'!U36)&gt;=-0.5,"OK","WARNING")</f>
      </c>
    </row>
    <row r="961">
      <c r="A961" t="s" s="177">
        <v>1518</v>
      </c>
      <c r="B961" t="s" s="177">
        <v>376</v>
      </c>
      <c r="C961" t="s" s="177">
        <v>377</v>
      </c>
      <c r="D961" t="s" s="177">
        <v>1933</v>
      </c>
      <c r="E961" t="s" s="177">
        <v>1934</v>
      </c>
      <c r="F961" s="177">
        <f>IF('M253'!V36-SUM('M254'!V36)&gt;=-0.5,"OK","WARNING")</f>
      </c>
    </row>
    <row r="962">
      <c r="A962" t="s" s="177">
        <v>1518</v>
      </c>
      <c r="B962" t="s" s="177">
        <v>376</v>
      </c>
      <c r="C962" t="s" s="177">
        <v>377</v>
      </c>
      <c r="D962" t="s" s="177">
        <v>1935</v>
      </c>
      <c r="E962" t="s" s="177">
        <v>1936</v>
      </c>
      <c r="F962" s="177">
        <f>IF('M253'!W36-SUM('M254'!W36)&gt;=-0.5,"OK","WARNING")</f>
      </c>
    </row>
    <row r="963">
      <c r="A963" t="s" s="177">
        <v>1518</v>
      </c>
      <c r="B963" t="s" s="177">
        <v>376</v>
      </c>
      <c r="C963" t="s" s="177">
        <v>377</v>
      </c>
      <c r="D963" t="s" s="177">
        <v>1937</v>
      </c>
      <c r="E963" t="s" s="177">
        <v>1938</v>
      </c>
      <c r="F963" s="177">
        <f>IF('M253'!X36-SUM('M254'!X36)&gt;=-0.5,"OK","WARNING")</f>
      </c>
    </row>
    <row r="964">
      <c r="A964" t="s" s="177">
        <v>1518</v>
      </c>
      <c r="B964" t="s" s="177">
        <v>376</v>
      </c>
      <c r="C964" t="s" s="177">
        <v>377</v>
      </c>
      <c r="D964" t="s" s="177">
        <v>1939</v>
      </c>
      <c r="E964" t="s" s="177">
        <v>1940</v>
      </c>
      <c r="F964" s="177">
        <f>IF('M253'!Y36-SUM('M254'!Y36)&gt;=-0.5,"OK","WARNING")</f>
      </c>
    </row>
    <row r="965">
      <c r="A965" t="s" s="177">
        <v>1518</v>
      </c>
      <c r="B965" t="s" s="177">
        <v>376</v>
      </c>
      <c r="C965" t="s" s="177">
        <v>377</v>
      </c>
      <c r="D965" t="s" s="177">
        <v>1941</v>
      </c>
      <c r="E965" t="s" s="177">
        <v>1942</v>
      </c>
      <c r="F965" s="177">
        <f>IF('M253'!Z36-SUM('M254'!Z36)&gt;=-0.5,"OK","WARNING")</f>
      </c>
    </row>
    <row r="966">
      <c r="A966" t="s" s="177">
        <v>1518</v>
      </c>
      <c r="B966" t="s" s="177">
        <v>376</v>
      </c>
      <c r="C966" t="s" s="177">
        <v>377</v>
      </c>
      <c r="D966" t="s" s="177">
        <v>1943</v>
      </c>
      <c r="E966" t="s" s="177">
        <v>1944</v>
      </c>
      <c r="F966" s="177">
        <f>IF('M253'!AA36-SUM('M254'!AA36)&gt;=-0.5,"OK","WARNING")</f>
      </c>
    </row>
    <row r="967">
      <c r="A967" t="s" s="177">
        <v>1518</v>
      </c>
      <c r="B967" t="s" s="177">
        <v>376</v>
      </c>
      <c r="C967" t="s" s="177">
        <v>377</v>
      </c>
      <c r="D967" t="s" s="177">
        <v>1945</v>
      </c>
      <c r="E967" t="s" s="177">
        <v>1946</v>
      </c>
      <c r="F967" s="177">
        <f>IF('M253'!AB36-SUM('M254'!AB36)&gt;=-0.5,"OK","WARNING")</f>
      </c>
    </row>
    <row r="968">
      <c r="A968" t="s" s="177">
        <v>1518</v>
      </c>
      <c r="B968" t="s" s="177">
        <v>376</v>
      </c>
      <c r="C968" t="s" s="177">
        <v>377</v>
      </c>
      <c r="D968" t="s" s="177">
        <v>1947</v>
      </c>
      <c r="E968" t="s" s="177">
        <v>1948</v>
      </c>
      <c r="F968" s="177">
        <f>IF('M253'!K37-SUM('M254'!K37)&gt;=-0.5,"OK","WARNING")</f>
      </c>
    </row>
    <row r="969">
      <c r="A969" t="s" s="177">
        <v>1518</v>
      </c>
      <c r="B969" t="s" s="177">
        <v>376</v>
      </c>
      <c r="C969" t="s" s="177">
        <v>377</v>
      </c>
      <c r="D969" t="s" s="177">
        <v>1949</v>
      </c>
      <c r="E969" t="s" s="177">
        <v>1950</v>
      </c>
      <c r="F969" s="177">
        <f>IF('M253'!L37-SUM('M254'!L37)&gt;=-0.5,"OK","WARNING")</f>
      </c>
    </row>
    <row r="970">
      <c r="A970" t="s" s="177">
        <v>1518</v>
      </c>
      <c r="B970" t="s" s="177">
        <v>376</v>
      </c>
      <c r="C970" t="s" s="177">
        <v>377</v>
      </c>
      <c r="D970" t="s" s="177">
        <v>1951</v>
      </c>
      <c r="E970" t="s" s="177">
        <v>1952</v>
      </c>
      <c r="F970" s="177">
        <f>IF('M253'!O37-SUM('M254'!O37)&gt;=-0.5,"OK","WARNING")</f>
      </c>
    </row>
    <row r="971">
      <c r="A971" t="s" s="177">
        <v>1518</v>
      </c>
      <c r="B971" t="s" s="177">
        <v>376</v>
      </c>
      <c r="C971" t="s" s="177">
        <v>377</v>
      </c>
      <c r="D971" t="s" s="177">
        <v>1953</v>
      </c>
      <c r="E971" t="s" s="177">
        <v>1954</v>
      </c>
      <c r="F971" s="177">
        <f>IF('M253'!P37-SUM('M254'!P37)&gt;=-0.5,"OK","WARNING")</f>
      </c>
    </row>
    <row r="972">
      <c r="A972" t="s" s="177">
        <v>1518</v>
      </c>
      <c r="B972" t="s" s="177">
        <v>376</v>
      </c>
      <c r="C972" t="s" s="177">
        <v>377</v>
      </c>
      <c r="D972" t="s" s="177">
        <v>1955</v>
      </c>
      <c r="E972" t="s" s="177">
        <v>1956</v>
      </c>
      <c r="F972" s="177">
        <f>IF('M253'!Q37-SUM('M254'!Q37)&gt;=-0.5,"OK","WARNING")</f>
      </c>
    </row>
    <row r="973">
      <c r="A973" t="s" s="177">
        <v>1518</v>
      </c>
      <c r="B973" t="s" s="177">
        <v>376</v>
      </c>
      <c r="C973" t="s" s="177">
        <v>377</v>
      </c>
      <c r="D973" t="s" s="177">
        <v>1957</v>
      </c>
      <c r="E973" t="s" s="177">
        <v>1958</v>
      </c>
      <c r="F973" s="177">
        <f>IF('M253'!R37-SUM('M254'!R37)&gt;=-0.5,"OK","WARNING")</f>
      </c>
    </row>
    <row r="974">
      <c r="A974" t="s" s="177">
        <v>1518</v>
      </c>
      <c r="B974" t="s" s="177">
        <v>376</v>
      </c>
      <c r="C974" t="s" s="177">
        <v>377</v>
      </c>
      <c r="D974" t="s" s="177">
        <v>1959</v>
      </c>
      <c r="E974" t="s" s="177">
        <v>1960</v>
      </c>
      <c r="F974" s="177">
        <f>IF('M253'!S37-SUM('M254'!S37)&gt;=-0.5,"OK","WARNING")</f>
      </c>
    </row>
    <row r="975">
      <c r="A975" t="s" s="177">
        <v>1518</v>
      </c>
      <c r="B975" t="s" s="177">
        <v>376</v>
      </c>
      <c r="C975" t="s" s="177">
        <v>377</v>
      </c>
      <c r="D975" t="s" s="177">
        <v>1961</v>
      </c>
      <c r="E975" t="s" s="177">
        <v>1962</v>
      </c>
      <c r="F975" s="177">
        <f>IF('M253'!T37-SUM('M254'!T37)&gt;=-0.5,"OK","WARNING")</f>
      </c>
    </row>
    <row r="976">
      <c r="A976" t="s" s="177">
        <v>1518</v>
      </c>
      <c r="B976" t="s" s="177">
        <v>376</v>
      </c>
      <c r="C976" t="s" s="177">
        <v>377</v>
      </c>
      <c r="D976" t="s" s="177">
        <v>1963</v>
      </c>
      <c r="E976" t="s" s="177">
        <v>1964</v>
      </c>
      <c r="F976" s="177">
        <f>IF('M253'!U37-SUM('M254'!U37)&gt;=-0.5,"OK","WARNING")</f>
      </c>
    </row>
    <row r="977">
      <c r="A977" t="s" s="177">
        <v>1518</v>
      </c>
      <c r="B977" t="s" s="177">
        <v>376</v>
      </c>
      <c r="C977" t="s" s="177">
        <v>377</v>
      </c>
      <c r="D977" t="s" s="177">
        <v>1965</v>
      </c>
      <c r="E977" t="s" s="177">
        <v>1966</v>
      </c>
      <c r="F977" s="177">
        <f>IF('M253'!V37-SUM('M254'!V37)&gt;=-0.5,"OK","WARNING")</f>
      </c>
    </row>
    <row r="978">
      <c r="A978" t="s" s="177">
        <v>1518</v>
      </c>
      <c r="B978" t="s" s="177">
        <v>376</v>
      </c>
      <c r="C978" t="s" s="177">
        <v>377</v>
      </c>
      <c r="D978" t="s" s="177">
        <v>1967</v>
      </c>
      <c r="E978" t="s" s="177">
        <v>1968</v>
      </c>
      <c r="F978" s="177">
        <f>IF('M253'!W37-SUM('M254'!W37)&gt;=-0.5,"OK","WARNING")</f>
      </c>
    </row>
    <row r="979">
      <c r="A979" t="s" s="177">
        <v>1518</v>
      </c>
      <c r="B979" t="s" s="177">
        <v>376</v>
      </c>
      <c r="C979" t="s" s="177">
        <v>377</v>
      </c>
      <c r="D979" t="s" s="177">
        <v>1969</v>
      </c>
      <c r="E979" t="s" s="177">
        <v>1970</v>
      </c>
      <c r="F979" s="177">
        <f>IF('M253'!X37-SUM('M254'!X37)&gt;=-0.5,"OK","WARNING")</f>
      </c>
    </row>
    <row r="980">
      <c r="A980" t="s" s="177">
        <v>1518</v>
      </c>
      <c r="B980" t="s" s="177">
        <v>376</v>
      </c>
      <c r="C980" t="s" s="177">
        <v>377</v>
      </c>
      <c r="D980" t="s" s="177">
        <v>1971</v>
      </c>
      <c r="E980" t="s" s="177">
        <v>1972</v>
      </c>
      <c r="F980" s="177">
        <f>IF('M253'!Y37-SUM('M254'!Y37)&gt;=-0.5,"OK","WARNING")</f>
      </c>
    </row>
    <row r="981">
      <c r="A981" t="s" s="177">
        <v>1518</v>
      </c>
      <c r="B981" t="s" s="177">
        <v>376</v>
      </c>
      <c r="C981" t="s" s="177">
        <v>377</v>
      </c>
      <c r="D981" t="s" s="177">
        <v>1973</v>
      </c>
      <c r="E981" t="s" s="177">
        <v>1974</v>
      </c>
      <c r="F981" s="177">
        <f>IF('M253'!Z37-SUM('M254'!Z37)&gt;=-0.5,"OK","WARNING")</f>
      </c>
    </row>
    <row r="982">
      <c r="A982" t="s" s="177">
        <v>1518</v>
      </c>
      <c r="B982" t="s" s="177">
        <v>376</v>
      </c>
      <c r="C982" t="s" s="177">
        <v>377</v>
      </c>
      <c r="D982" t="s" s="177">
        <v>1975</v>
      </c>
      <c r="E982" t="s" s="177">
        <v>1976</v>
      </c>
      <c r="F982" s="177">
        <f>IF('M253'!AA37-SUM('M254'!AA37)&gt;=-0.5,"OK","WARNING")</f>
      </c>
    </row>
    <row r="983">
      <c r="A983" t="s" s="177">
        <v>1518</v>
      </c>
      <c r="B983" t="s" s="177">
        <v>376</v>
      </c>
      <c r="C983" t="s" s="177">
        <v>377</v>
      </c>
      <c r="D983" t="s" s="177">
        <v>1977</v>
      </c>
      <c r="E983" t="s" s="177">
        <v>1978</v>
      </c>
      <c r="F983" s="177">
        <f>IF('M253'!AB37-SUM('M254'!AB37)&gt;=-0.5,"OK","WARNING")</f>
      </c>
    </row>
    <row r="984">
      <c r="A984" t="s" s="177">
        <v>1518</v>
      </c>
      <c r="B984" t="s" s="177">
        <v>376</v>
      </c>
      <c r="C984" t="s" s="177">
        <v>377</v>
      </c>
      <c r="D984" t="s" s="177">
        <v>1979</v>
      </c>
      <c r="E984" t="s" s="177">
        <v>1980</v>
      </c>
      <c r="F984" s="177">
        <f>IF('M253'!K38-SUM('M254'!K38)&gt;=-0.5,"OK","WARNING")</f>
      </c>
    </row>
    <row r="985">
      <c r="A985" t="s" s="177">
        <v>1518</v>
      </c>
      <c r="B985" t="s" s="177">
        <v>376</v>
      </c>
      <c r="C985" t="s" s="177">
        <v>377</v>
      </c>
      <c r="D985" t="s" s="177">
        <v>1981</v>
      </c>
      <c r="E985" t="s" s="177">
        <v>1982</v>
      </c>
      <c r="F985" s="177">
        <f>IF('M253'!L38-SUM('M254'!L38)&gt;=-0.5,"OK","WARNING")</f>
      </c>
    </row>
    <row r="986">
      <c r="A986" t="s" s="177">
        <v>1518</v>
      </c>
      <c r="B986" t="s" s="177">
        <v>376</v>
      </c>
      <c r="C986" t="s" s="177">
        <v>377</v>
      </c>
      <c r="D986" t="s" s="177">
        <v>1983</v>
      </c>
      <c r="E986" t="s" s="177">
        <v>1984</v>
      </c>
      <c r="F986" s="177">
        <f>IF('M253'!O38-SUM('M254'!O38)&gt;=-0.5,"OK","WARNING")</f>
      </c>
    </row>
    <row r="987">
      <c r="A987" t="s" s="177">
        <v>1518</v>
      </c>
      <c r="B987" t="s" s="177">
        <v>376</v>
      </c>
      <c r="C987" t="s" s="177">
        <v>377</v>
      </c>
      <c r="D987" t="s" s="177">
        <v>1985</v>
      </c>
      <c r="E987" t="s" s="177">
        <v>1986</v>
      </c>
      <c r="F987" s="177">
        <f>IF('M253'!P38-SUM('M254'!P38)&gt;=-0.5,"OK","WARNING")</f>
      </c>
    </row>
    <row r="988">
      <c r="A988" t="s" s="177">
        <v>1518</v>
      </c>
      <c r="B988" t="s" s="177">
        <v>376</v>
      </c>
      <c r="C988" t="s" s="177">
        <v>377</v>
      </c>
      <c r="D988" t="s" s="177">
        <v>1987</v>
      </c>
      <c r="E988" t="s" s="177">
        <v>1988</v>
      </c>
      <c r="F988" s="177">
        <f>IF('M253'!Q38-SUM('M254'!Q38)&gt;=-0.5,"OK","WARNING")</f>
      </c>
    </row>
    <row r="989">
      <c r="A989" t="s" s="177">
        <v>1518</v>
      </c>
      <c r="B989" t="s" s="177">
        <v>376</v>
      </c>
      <c r="C989" t="s" s="177">
        <v>377</v>
      </c>
      <c r="D989" t="s" s="177">
        <v>1989</v>
      </c>
      <c r="E989" t="s" s="177">
        <v>1990</v>
      </c>
      <c r="F989" s="177">
        <f>IF('M253'!R38-SUM('M254'!R38)&gt;=-0.5,"OK","WARNING")</f>
      </c>
    </row>
    <row r="990">
      <c r="A990" t="s" s="177">
        <v>1518</v>
      </c>
      <c r="B990" t="s" s="177">
        <v>376</v>
      </c>
      <c r="C990" t="s" s="177">
        <v>377</v>
      </c>
      <c r="D990" t="s" s="177">
        <v>1991</v>
      </c>
      <c r="E990" t="s" s="177">
        <v>1992</v>
      </c>
      <c r="F990" s="177">
        <f>IF('M253'!S38-SUM('M254'!S38)&gt;=-0.5,"OK","WARNING")</f>
      </c>
    </row>
    <row r="991">
      <c r="A991" t="s" s="177">
        <v>1518</v>
      </c>
      <c r="B991" t="s" s="177">
        <v>376</v>
      </c>
      <c r="C991" t="s" s="177">
        <v>377</v>
      </c>
      <c r="D991" t="s" s="177">
        <v>1993</v>
      </c>
      <c r="E991" t="s" s="177">
        <v>1994</v>
      </c>
      <c r="F991" s="177">
        <f>IF('M253'!T38-SUM('M254'!T38)&gt;=-0.5,"OK","WARNING")</f>
      </c>
    </row>
    <row r="992">
      <c r="A992" t="s" s="177">
        <v>1518</v>
      </c>
      <c r="B992" t="s" s="177">
        <v>376</v>
      </c>
      <c r="C992" t="s" s="177">
        <v>377</v>
      </c>
      <c r="D992" t="s" s="177">
        <v>1995</v>
      </c>
      <c r="E992" t="s" s="177">
        <v>1996</v>
      </c>
      <c r="F992" s="177">
        <f>IF('M253'!U38-SUM('M254'!U38)&gt;=-0.5,"OK","WARNING")</f>
      </c>
    </row>
    <row r="993">
      <c r="A993" t="s" s="177">
        <v>1518</v>
      </c>
      <c r="B993" t="s" s="177">
        <v>376</v>
      </c>
      <c r="C993" t="s" s="177">
        <v>377</v>
      </c>
      <c r="D993" t="s" s="177">
        <v>1997</v>
      </c>
      <c r="E993" t="s" s="177">
        <v>1998</v>
      </c>
      <c r="F993" s="177">
        <f>IF('M253'!V38-SUM('M254'!V38)&gt;=-0.5,"OK","WARNING")</f>
      </c>
    </row>
    <row r="994">
      <c r="A994" t="s" s="177">
        <v>1518</v>
      </c>
      <c r="B994" t="s" s="177">
        <v>376</v>
      </c>
      <c r="C994" t="s" s="177">
        <v>377</v>
      </c>
      <c r="D994" t="s" s="177">
        <v>1999</v>
      </c>
      <c r="E994" t="s" s="177">
        <v>2000</v>
      </c>
      <c r="F994" s="177">
        <f>IF('M253'!W38-SUM('M254'!W38)&gt;=-0.5,"OK","WARNING")</f>
      </c>
    </row>
    <row r="995">
      <c r="A995" t="s" s="177">
        <v>1518</v>
      </c>
      <c r="B995" t="s" s="177">
        <v>376</v>
      </c>
      <c r="C995" t="s" s="177">
        <v>377</v>
      </c>
      <c r="D995" t="s" s="177">
        <v>2001</v>
      </c>
      <c r="E995" t="s" s="177">
        <v>2002</v>
      </c>
      <c r="F995" s="177">
        <f>IF('M253'!X38-SUM('M254'!X38)&gt;=-0.5,"OK","WARNING")</f>
      </c>
    </row>
    <row r="996">
      <c r="A996" t="s" s="177">
        <v>1518</v>
      </c>
      <c r="B996" t="s" s="177">
        <v>376</v>
      </c>
      <c r="C996" t="s" s="177">
        <v>377</v>
      </c>
      <c r="D996" t="s" s="177">
        <v>2003</v>
      </c>
      <c r="E996" t="s" s="177">
        <v>2004</v>
      </c>
      <c r="F996" s="177">
        <f>IF('M253'!Y38-SUM('M254'!Y38)&gt;=-0.5,"OK","WARNING")</f>
      </c>
    </row>
    <row r="997">
      <c r="A997" t="s" s="177">
        <v>1518</v>
      </c>
      <c r="B997" t="s" s="177">
        <v>376</v>
      </c>
      <c r="C997" t="s" s="177">
        <v>377</v>
      </c>
      <c r="D997" t="s" s="177">
        <v>2005</v>
      </c>
      <c r="E997" t="s" s="177">
        <v>2006</v>
      </c>
      <c r="F997" s="177">
        <f>IF('M253'!Z38-SUM('M254'!Z38)&gt;=-0.5,"OK","WARNING")</f>
      </c>
    </row>
    <row r="998">
      <c r="A998" t="s" s="177">
        <v>1518</v>
      </c>
      <c r="B998" t="s" s="177">
        <v>376</v>
      </c>
      <c r="C998" t="s" s="177">
        <v>377</v>
      </c>
      <c r="D998" t="s" s="177">
        <v>2007</v>
      </c>
      <c r="E998" t="s" s="177">
        <v>2008</v>
      </c>
      <c r="F998" s="177">
        <f>IF('M253'!AA38-SUM('M254'!AA38)&gt;=-0.5,"OK","WARNING")</f>
      </c>
    </row>
    <row r="999">
      <c r="A999" t="s" s="177">
        <v>1518</v>
      </c>
      <c r="B999" t="s" s="177">
        <v>376</v>
      </c>
      <c r="C999" t="s" s="177">
        <v>377</v>
      </c>
      <c r="D999" t="s" s="177">
        <v>2009</v>
      </c>
      <c r="E999" t="s" s="177">
        <v>2010</v>
      </c>
      <c r="F999" s="177">
        <f>IF('M253'!AB38-SUM('M254'!AB38)&gt;=-0.5,"OK","WARNING")</f>
      </c>
    </row>
    <row r="1000">
      <c r="A1000" t="s" s="177">
        <v>1518</v>
      </c>
      <c r="B1000" t="s" s="177">
        <v>376</v>
      </c>
      <c r="C1000" t="s" s="177">
        <v>377</v>
      </c>
      <c r="D1000" t="s" s="177">
        <v>2011</v>
      </c>
      <c r="E1000" t="s" s="177">
        <v>2012</v>
      </c>
      <c r="F1000" s="177">
        <f>IF('M253'!K39-SUM('M254'!K39)&gt;=-0.5,"OK","WARNING")</f>
      </c>
    </row>
    <row r="1001">
      <c r="A1001" t="s" s="177">
        <v>1518</v>
      </c>
      <c r="B1001" t="s" s="177">
        <v>376</v>
      </c>
      <c r="C1001" t="s" s="177">
        <v>377</v>
      </c>
      <c r="D1001" t="s" s="177">
        <v>2013</v>
      </c>
      <c r="E1001" t="s" s="177">
        <v>2014</v>
      </c>
      <c r="F1001" s="177">
        <f>IF('M253'!L39-SUM('M254'!L39)&gt;=-0.5,"OK","WARNING")</f>
      </c>
    </row>
    <row r="1002">
      <c r="A1002" t="s" s="177">
        <v>1518</v>
      </c>
      <c r="B1002" t="s" s="177">
        <v>376</v>
      </c>
      <c r="C1002" t="s" s="177">
        <v>377</v>
      </c>
      <c r="D1002" t="s" s="177">
        <v>2015</v>
      </c>
      <c r="E1002" t="s" s="177">
        <v>2016</v>
      </c>
      <c r="F1002" s="177">
        <f>IF('M253'!O39-SUM('M254'!O39)&gt;=-0.5,"OK","WARNING")</f>
      </c>
    </row>
    <row r="1003">
      <c r="A1003" t="s" s="177">
        <v>1518</v>
      </c>
      <c r="B1003" t="s" s="177">
        <v>376</v>
      </c>
      <c r="C1003" t="s" s="177">
        <v>377</v>
      </c>
      <c r="D1003" t="s" s="177">
        <v>2017</v>
      </c>
      <c r="E1003" t="s" s="177">
        <v>2018</v>
      </c>
      <c r="F1003" s="177">
        <f>IF('M253'!P39-SUM('M254'!P39)&gt;=-0.5,"OK","WARNING")</f>
      </c>
    </row>
    <row r="1004">
      <c r="A1004" t="s" s="177">
        <v>1518</v>
      </c>
      <c r="B1004" t="s" s="177">
        <v>376</v>
      </c>
      <c r="C1004" t="s" s="177">
        <v>377</v>
      </c>
      <c r="D1004" t="s" s="177">
        <v>2019</v>
      </c>
      <c r="E1004" t="s" s="177">
        <v>2020</v>
      </c>
      <c r="F1004" s="177">
        <f>IF('M253'!Q39-SUM('M254'!Q39)&gt;=-0.5,"OK","WARNING")</f>
      </c>
    </row>
    <row r="1005">
      <c r="A1005" t="s" s="177">
        <v>1518</v>
      </c>
      <c r="B1005" t="s" s="177">
        <v>376</v>
      </c>
      <c r="C1005" t="s" s="177">
        <v>377</v>
      </c>
      <c r="D1005" t="s" s="177">
        <v>2021</v>
      </c>
      <c r="E1005" t="s" s="177">
        <v>2022</v>
      </c>
      <c r="F1005" s="177">
        <f>IF('M253'!R39-SUM('M254'!R39)&gt;=-0.5,"OK","WARNING")</f>
      </c>
    </row>
    <row r="1006">
      <c r="A1006" t="s" s="177">
        <v>1518</v>
      </c>
      <c r="B1006" t="s" s="177">
        <v>376</v>
      </c>
      <c r="C1006" t="s" s="177">
        <v>377</v>
      </c>
      <c r="D1006" t="s" s="177">
        <v>2023</v>
      </c>
      <c r="E1006" t="s" s="177">
        <v>2024</v>
      </c>
      <c r="F1006" s="177">
        <f>IF('M253'!S39-SUM('M254'!S39)&gt;=-0.5,"OK","WARNING")</f>
      </c>
    </row>
    <row r="1007">
      <c r="A1007" t="s" s="177">
        <v>1518</v>
      </c>
      <c r="B1007" t="s" s="177">
        <v>376</v>
      </c>
      <c r="C1007" t="s" s="177">
        <v>377</v>
      </c>
      <c r="D1007" t="s" s="177">
        <v>2025</v>
      </c>
      <c r="E1007" t="s" s="177">
        <v>2026</v>
      </c>
      <c r="F1007" s="177">
        <f>IF('M253'!T39-SUM('M254'!T39)&gt;=-0.5,"OK","WARNING")</f>
      </c>
    </row>
    <row r="1008">
      <c r="A1008" t="s" s="177">
        <v>1518</v>
      </c>
      <c r="B1008" t="s" s="177">
        <v>376</v>
      </c>
      <c r="C1008" t="s" s="177">
        <v>377</v>
      </c>
      <c r="D1008" t="s" s="177">
        <v>2027</v>
      </c>
      <c r="E1008" t="s" s="177">
        <v>2028</v>
      </c>
      <c r="F1008" s="177">
        <f>IF('M253'!U39-SUM('M254'!U39)&gt;=-0.5,"OK","WARNING")</f>
      </c>
    </row>
    <row r="1009">
      <c r="A1009" t="s" s="177">
        <v>1518</v>
      </c>
      <c r="B1009" t="s" s="177">
        <v>376</v>
      </c>
      <c r="C1009" t="s" s="177">
        <v>377</v>
      </c>
      <c r="D1009" t="s" s="177">
        <v>2029</v>
      </c>
      <c r="E1009" t="s" s="177">
        <v>2030</v>
      </c>
      <c r="F1009" s="177">
        <f>IF('M253'!V39-SUM('M254'!V39)&gt;=-0.5,"OK","WARNING")</f>
      </c>
    </row>
    <row r="1010">
      <c r="A1010" t="s" s="177">
        <v>1518</v>
      </c>
      <c r="B1010" t="s" s="177">
        <v>376</v>
      </c>
      <c r="C1010" t="s" s="177">
        <v>377</v>
      </c>
      <c r="D1010" t="s" s="177">
        <v>2031</v>
      </c>
      <c r="E1010" t="s" s="177">
        <v>2032</v>
      </c>
      <c r="F1010" s="177">
        <f>IF('M253'!W39-SUM('M254'!W39)&gt;=-0.5,"OK","WARNING")</f>
      </c>
    </row>
    <row r="1011">
      <c r="A1011" t="s" s="177">
        <v>1518</v>
      </c>
      <c r="B1011" t="s" s="177">
        <v>376</v>
      </c>
      <c r="C1011" t="s" s="177">
        <v>377</v>
      </c>
      <c r="D1011" t="s" s="177">
        <v>2033</v>
      </c>
      <c r="E1011" t="s" s="177">
        <v>2034</v>
      </c>
      <c r="F1011" s="177">
        <f>IF('M253'!X39-SUM('M254'!X39)&gt;=-0.5,"OK","WARNING")</f>
      </c>
    </row>
    <row r="1012">
      <c r="A1012" t="s" s="177">
        <v>1518</v>
      </c>
      <c r="B1012" t="s" s="177">
        <v>376</v>
      </c>
      <c r="C1012" t="s" s="177">
        <v>377</v>
      </c>
      <c r="D1012" t="s" s="177">
        <v>2035</v>
      </c>
      <c r="E1012" t="s" s="177">
        <v>2036</v>
      </c>
      <c r="F1012" s="177">
        <f>IF('M253'!Y39-SUM('M254'!Y39)&gt;=-0.5,"OK","WARNING")</f>
      </c>
    </row>
    <row r="1013">
      <c r="A1013" t="s" s="177">
        <v>1518</v>
      </c>
      <c r="B1013" t="s" s="177">
        <v>376</v>
      </c>
      <c r="C1013" t="s" s="177">
        <v>377</v>
      </c>
      <c r="D1013" t="s" s="177">
        <v>2037</v>
      </c>
      <c r="E1013" t="s" s="177">
        <v>2038</v>
      </c>
      <c r="F1013" s="177">
        <f>IF('M253'!Z39-SUM('M254'!Z39)&gt;=-0.5,"OK","WARNING")</f>
      </c>
    </row>
    <row r="1014">
      <c r="A1014" t="s" s="177">
        <v>1518</v>
      </c>
      <c r="B1014" t="s" s="177">
        <v>376</v>
      </c>
      <c r="C1014" t="s" s="177">
        <v>377</v>
      </c>
      <c r="D1014" t="s" s="177">
        <v>2039</v>
      </c>
      <c r="E1014" t="s" s="177">
        <v>2040</v>
      </c>
      <c r="F1014" s="177">
        <f>IF('M253'!AA39-SUM('M254'!AA39)&gt;=-0.5,"OK","WARNING")</f>
      </c>
    </row>
    <row r="1015">
      <c r="A1015" t="s" s="177">
        <v>1518</v>
      </c>
      <c r="B1015" t="s" s="177">
        <v>376</v>
      </c>
      <c r="C1015" t="s" s="177">
        <v>377</v>
      </c>
      <c r="D1015" t="s" s="177">
        <v>2041</v>
      </c>
      <c r="E1015" t="s" s="177">
        <v>2042</v>
      </c>
      <c r="F1015" s="177">
        <f>IF('M253'!AB39-SUM('M254'!AB39)&gt;=-0.5,"OK","WARNING")</f>
      </c>
    </row>
    <row r="1016">
      <c r="A1016" t="s" s="177">
        <v>1518</v>
      </c>
      <c r="B1016" t="s" s="177">
        <v>376</v>
      </c>
      <c r="C1016" t="s" s="177">
        <v>377</v>
      </c>
      <c r="D1016" t="s" s="177">
        <v>2043</v>
      </c>
      <c r="E1016" t="s" s="177">
        <v>2044</v>
      </c>
      <c r="F1016" s="177">
        <f>IF('M253'!Y40-SUM('M254'!Y40)&gt;=-0.5,"OK","WARNING")</f>
      </c>
    </row>
    <row r="1017">
      <c r="A1017" t="s" s="177">
        <v>1518</v>
      </c>
      <c r="B1017" t="s" s="177">
        <v>376</v>
      </c>
      <c r="C1017" t="s" s="177">
        <v>377</v>
      </c>
      <c r="D1017" t="s" s="177">
        <v>2045</v>
      </c>
      <c r="E1017" t="s" s="177">
        <v>2046</v>
      </c>
      <c r="F1017" s="177">
        <f>IF('M253'!AB40-SUM('M254'!AB40)&gt;=-0.5,"OK","WARNING")</f>
      </c>
    </row>
    <row r="1018">
      <c r="A1018" t="s" s="177">
        <v>1518</v>
      </c>
      <c r="B1018" t="s" s="177">
        <v>376</v>
      </c>
      <c r="C1018" t="s" s="177">
        <v>377</v>
      </c>
      <c r="D1018" t="s" s="177">
        <v>2047</v>
      </c>
      <c r="E1018" t="s" s="177">
        <v>2048</v>
      </c>
      <c r="F1018" s="177">
        <f>IF('M253'!Y41-SUM('M254'!Y41)&gt;=-0.5,"OK","WARNING")</f>
      </c>
    </row>
    <row r="1019">
      <c r="A1019" t="s" s="177">
        <v>1518</v>
      </c>
      <c r="B1019" t="s" s="177">
        <v>376</v>
      </c>
      <c r="C1019" t="s" s="177">
        <v>377</v>
      </c>
      <c r="D1019" t="s" s="177">
        <v>2049</v>
      </c>
      <c r="E1019" t="s" s="177">
        <v>2050</v>
      </c>
      <c r="F1019" s="177">
        <f>IF('M253'!AB41-SUM('M254'!AB41)&gt;=-0.5,"OK","WARNING")</f>
      </c>
    </row>
    <row r="1020">
      <c r="A1020" t="s" s="177">
        <v>1518</v>
      </c>
      <c r="B1020" t="s" s="177">
        <v>376</v>
      </c>
      <c r="C1020" t="s" s="177">
        <v>377</v>
      </c>
      <c r="D1020" t="s" s="177">
        <v>2051</v>
      </c>
      <c r="E1020" t="s" s="177">
        <v>2052</v>
      </c>
      <c r="F1020" s="177">
        <f>IF('M253'!Y42-SUM('M254'!Y42)&gt;=-0.5,"OK","WARNING")</f>
      </c>
    </row>
    <row r="1021">
      <c r="A1021" t="s" s="177">
        <v>1518</v>
      </c>
      <c r="B1021" t="s" s="177">
        <v>376</v>
      </c>
      <c r="C1021" t="s" s="177">
        <v>377</v>
      </c>
      <c r="D1021" t="s" s="177">
        <v>2053</v>
      </c>
      <c r="E1021" t="s" s="177">
        <v>2054</v>
      </c>
      <c r="F1021" s="177">
        <f>IF('M253'!AB42-SUM('M254'!AB42)&gt;=-0.5,"OK","WARNING")</f>
      </c>
    </row>
    <row r="1022">
      <c r="A1022" t="s" s="177">
        <v>1518</v>
      </c>
      <c r="B1022" t="s" s="177">
        <v>376</v>
      </c>
      <c r="C1022" t="s" s="177">
        <v>377</v>
      </c>
      <c r="D1022" t="s" s="177">
        <v>2055</v>
      </c>
      <c r="E1022" t="s" s="177">
        <v>2056</v>
      </c>
      <c r="F1022" s="177">
        <f>IF('M253'!K43-SUM('M254'!K43)&gt;=-0.5,"OK","WARNING")</f>
      </c>
    </row>
    <row r="1023">
      <c r="A1023" t="s" s="177">
        <v>1518</v>
      </c>
      <c r="B1023" t="s" s="177">
        <v>376</v>
      </c>
      <c r="C1023" t="s" s="177">
        <v>377</v>
      </c>
      <c r="D1023" t="s" s="177">
        <v>2057</v>
      </c>
      <c r="E1023" t="s" s="177">
        <v>2058</v>
      </c>
      <c r="F1023" s="177">
        <f>IF('M253'!L43-SUM('M254'!L43)&gt;=-0.5,"OK","WARNING")</f>
      </c>
    </row>
    <row r="1024">
      <c r="A1024" t="s" s="177">
        <v>1518</v>
      </c>
      <c r="B1024" t="s" s="177">
        <v>376</v>
      </c>
      <c r="C1024" t="s" s="177">
        <v>377</v>
      </c>
      <c r="D1024" t="s" s="177">
        <v>2059</v>
      </c>
      <c r="E1024" t="s" s="177">
        <v>2060</v>
      </c>
      <c r="F1024" s="177">
        <f>IF('M253'!M43-SUM('M254'!M43)&gt;=-0.5,"OK","WARNING")</f>
      </c>
    </row>
    <row r="1025">
      <c r="A1025" t="s" s="177">
        <v>1518</v>
      </c>
      <c r="B1025" t="s" s="177">
        <v>376</v>
      </c>
      <c r="C1025" t="s" s="177">
        <v>377</v>
      </c>
      <c r="D1025" t="s" s="177">
        <v>2061</v>
      </c>
      <c r="E1025" t="s" s="177">
        <v>2062</v>
      </c>
      <c r="F1025" s="177">
        <f>IF('M253'!N43-SUM('M254'!N43)&gt;=-0.5,"OK","WARNING")</f>
      </c>
    </row>
    <row r="1026">
      <c r="A1026" t="s" s="177">
        <v>1518</v>
      </c>
      <c r="B1026" t="s" s="177">
        <v>376</v>
      </c>
      <c r="C1026" t="s" s="177">
        <v>377</v>
      </c>
      <c r="D1026" t="s" s="177">
        <v>2063</v>
      </c>
      <c r="E1026" t="s" s="177">
        <v>2064</v>
      </c>
      <c r="F1026" s="177">
        <f>IF('M253'!O43-SUM('M254'!O43)&gt;=-0.5,"OK","WARNING")</f>
      </c>
    </row>
    <row r="1027">
      <c r="A1027" t="s" s="177">
        <v>1518</v>
      </c>
      <c r="B1027" t="s" s="177">
        <v>376</v>
      </c>
      <c r="C1027" t="s" s="177">
        <v>377</v>
      </c>
      <c r="D1027" t="s" s="177">
        <v>2065</v>
      </c>
      <c r="E1027" t="s" s="177">
        <v>2066</v>
      </c>
      <c r="F1027" s="177">
        <f>IF('M253'!P43-SUM('M254'!P43)&gt;=-0.5,"OK","WARNING")</f>
      </c>
    </row>
    <row r="1028">
      <c r="A1028" t="s" s="177">
        <v>1518</v>
      </c>
      <c r="B1028" t="s" s="177">
        <v>376</v>
      </c>
      <c r="C1028" t="s" s="177">
        <v>377</v>
      </c>
      <c r="D1028" t="s" s="177">
        <v>2067</v>
      </c>
      <c r="E1028" t="s" s="177">
        <v>2068</v>
      </c>
      <c r="F1028" s="177">
        <f>IF('M253'!Q43-SUM('M254'!Q43)&gt;=-0.5,"OK","WARNING")</f>
      </c>
    </row>
    <row r="1029">
      <c r="A1029" t="s" s="177">
        <v>1518</v>
      </c>
      <c r="B1029" t="s" s="177">
        <v>376</v>
      </c>
      <c r="C1029" t="s" s="177">
        <v>377</v>
      </c>
      <c r="D1029" t="s" s="177">
        <v>2069</v>
      </c>
      <c r="E1029" t="s" s="177">
        <v>2070</v>
      </c>
      <c r="F1029" s="177">
        <f>IF('M253'!R43-SUM('M254'!R43)&gt;=-0.5,"OK","WARNING")</f>
      </c>
    </row>
    <row r="1030">
      <c r="A1030" t="s" s="177">
        <v>1518</v>
      </c>
      <c r="B1030" t="s" s="177">
        <v>376</v>
      </c>
      <c r="C1030" t="s" s="177">
        <v>377</v>
      </c>
      <c r="D1030" t="s" s="177">
        <v>2071</v>
      </c>
      <c r="E1030" t="s" s="177">
        <v>2072</v>
      </c>
      <c r="F1030" s="177">
        <f>IF('M253'!S43-SUM('M254'!S43)&gt;=-0.5,"OK","WARNING")</f>
      </c>
    </row>
    <row r="1031">
      <c r="A1031" t="s" s="177">
        <v>1518</v>
      </c>
      <c r="B1031" t="s" s="177">
        <v>376</v>
      </c>
      <c r="C1031" t="s" s="177">
        <v>377</v>
      </c>
      <c r="D1031" t="s" s="177">
        <v>2073</v>
      </c>
      <c r="E1031" t="s" s="177">
        <v>2074</v>
      </c>
      <c r="F1031" s="177">
        <f>IF('M253'!T43-SUM('M254'!T43)&gt;=-0.5,"OK","WARNING")</f>
      </c>
    </row>
    <row r="1032">
      <c r="A1032" t="s" s="177">
        <v>1518</v>
      </c>
      <c r="B1032" t="s" s="177">
        <v>376</v>
      </c>
      <c r="C1032" t="s" s="177">
        <v>377</v>
      </c>
      <c r="D1032" t="s" s="177">
        <v>2075</v>
      </c>
      <c r="E1032" t="s" s="177">
        <v>2076</v>
      </c>
      <c r="F1032" s="177">
        <f>IF('M253'!U43-SUM('M254'!U43)&gt;=-0.5,"OK","WARNING")</f>
      </c>
    </row>
    <row r="1033">
      <c r="A1033" t="s" s="177">
        <v>1518</v>
      </c>
      <c r="B1033" t="s" s="177">
        <v>376</v>
      </c>
      <c r="C1033" t="s" s="177">
        <v>377</v>
      </c>
      <c r="D1033" t="s" s="177">
        <v>2077</v>
      </c>
      <c r="E1033" t="s" s="177">
        <v>2078</v>
      </c>
      <c r="F1033" s="177">
        <f>IF('M253'!V43-SUM('M254'!V43)&gt;=-0.5,"OK","WARNING")</f>
      </c>
    </row>
    <row r="1034">
      <c r="A1034" t="s" s="177">
        <v>1518</v>
      </c>
      <c r="B1034" t="s" s="177">
        <v>376</v>
      </c>
      <c r="C1034" t="s" s="177">
        <v>377</v>
      </c>
      <c r="D1034" t="s" s="177">
        <v>2079</v>
      </c>
      <c r="E1034" t="s" s="177">
        <v>2080</v>
      </c>
      <c r="F1034" s="177">
        <f>IF('M253'!W43-SUM('M254'!W43)&gt;=-0.5,"OK","WARNING")</f>
      </c>
    </row>
    <row r="1035">
      <c r="A1035" t="s" s="177">
        <v>1518</v>
      </c>
      <c r="B1035" t="s" s="177">
        <v>376</v>
      </c>
      <c r="C1035" t="s" s="177">
        <v>377</v>
      </c>
      <c r="D1035" t="s" s="177">
        <v>2081</v>
      </c>
      <c r="E1035" t="s" s="177">
        <v>2082</v>
      </c>
      <c r="F1035" s="177">
        <f>IF('M253'!X43-SUM('M254'!X43)&gt;=-0.5,"OK","WARNING")</f>
      </c>
    </row>
    <row r="1036">
      <c r="A1036" t="s" s="177">
        <v>1518</v>
      </c>
      <c r="B1036" t="s" s="177">
        <v>376</v>
      </c>
      <c r="C1036" t="s" s="177">
        <v>377</v>
      </c>
      <c r="D1036" t="s" s="177">
        <v>2083</v>
      </c>
      <c r="E1036" t="s" s="177">
        <v>2084</v>
      </c>
      <c r="F1036" s="177">
        <f>IF('M253'!Y43-SUM('M254'!Y43)&gt;=-0.5,"OK","WARNING")</f>
      </c>
    </row>
    <row r="1037">
      <c r="A1037" t="s" s="177">
        <v>1518</v>
      </c>
      <c r="B1037" t="s" s="177">
        <v>376</v>
      </c>
      <c r="C1037" t="s" s="177">
        <v>377</v>
      </c>
      <c r="D1037" t="s" s="177">
        <v>2085</v>
      </c>
      <c r="E1037" t="s" s="177">
        <v>2086</v>
      </c>
      <c r="F1037" s="177">
        <f>IF('M253'!Z43-SUM('M254'!Z43)&gt;=-0.5,"OK","WARNING")</f>
      </c>
    </row>
    <row r="1038">
      <c r="A1038" t="s" s="177">
        <v>1518</v>
      </c>
      <c r="B1038" t="s" s="177">
        <v>376</v>
      </c>
      <c r="C1038" t="s" s="177">
        <v>377</v>
      </c>
      <c r="D1038" t="s" s="177">
        <v>2087</v>
      </c>
      <c r="E1038" t="s" s="177">
        <v>2088</v>
      </c>
      <c r="F1038" s="177">
        <f>IF('M253'!AA43-SUM('M254'!AA43)&gt;=-0.5,"OK","WARNING")</f>
      </c>
    </row>
    <row r="1039">
      <c r="A1039" t="s" s="177">
        <v>1518</v>
      </c>
      <c r="B1039" t="s" s="177">
        <v>376</v>
      </c>
      <c r="C1039" t="s" s="177">
        <v>377</v>
      </c>
      <c r="D1039" t="s" s="177">
        <v>2089</v>
      </c>
      <c r="E1039" t="s" s="177">
        <v>2090</v>
      </c>
      <c r="F1039" s="177">
        <f>IF('M253'!AB43-SUM('M254'!AB43)&gt;=-0.5,"OK","WARNING")</f>
      </c>
    </row>
    <row r="1040">
      <c r="A1040" t="s" s="177">
        <v>1518</v>
      </c>
      <c r="B1040" t="s" s="177">
        <v>376</v>
      </c>
      <c r="C1040" t="s" s="177">
        <v>377</v>
      </c>
      <c r="D1040" t="s" s="177">
        <v>2091</v>
      </c>
      <c r="E1040" t="s" s="177">
        <v>2092</v>
      </c>
      <c r="F1040" s="177">
        <f>IF('M253'!K44-SUM('M254'!K44)&gt;=-0.5,"OK","WARNING")</f>
      </c>
    </row>
    <row r="1041">
      <c r="A1041" t="s" s="177">
        <v>1518</v>
      </c>
      <c r="B1041" t="s" s="177">
        <v>376</v>
      </c>
      <c r="C1041" t="s" s="177">
        <v>377</v>
      </c>
      <c r="D1041" t="s" s="177">
        <v>2093</v>
      </c>
      <c r="E1041" t="s" s="177">
        <v>2094</v>
      </c>
      <c r="F1041" s="177">
        <f>IF('M253'!L44-SUM('M254'!L44)&gt;=-0.5,"OK","WARNING")</f>
      </c>
    </row>
    <row r="1042">
      <c r="A1042" t="s" s="177">
        <v>1518</v>
      </c>
      <c r="B1042" t="s" s="177">
        <v>376</v>
      </c>
      <c r="C1042" t="s" s="177">
        <v>377</v>
      </c>
      <c r="D1042" t="s" s="177">
        <v>2095</v>
      </c>
      <c r="E1042" t="s" s="177">
        <v>2096</v>
      </c>
      <c r="F1042" s="177">
        <f>IF('M253'!M44-SUM('M254'!M44)&gt;=-0.5,"OK","WARNING")</f>
      </c>
    </row>
    <row r="1043">
      <c r="A1043" t="s" s="177">
        <v>1518</v>
      </c>
      <c r="B1043" t="s" s="177">
        <v>376</v>
      </c>
      <c r="C1043" t="s" s="177">
        <v>377</v>
      </c>
      <c r="D1043" t="s" s="177">
        <v>2097</v>
      </c>
      <c r="E1043" t="s" s="177">
        <v>2098</v>
      </c>
      <c r="F1043" s="177">
        <f>IF('M253'!N44-SUM('M254'!N44)&gt;=-0.5,"OK","WARNING")</f>
      </c>
    </row>
    <row r="1044">
      <c r="A1044" t="s" s="177">
        <v>1518</v>
      </c>
      <c r="B1044" t="s" s="177">
        <v>376</v>
      </c>
      <c r="C1044" t="s" s="177">
        <v>377</v>
      </c>
      <c r="D1044" t="s" s="177">
        <v>2099</v>
      </c>
      <c r="E1044" t="s" s="177">
        <v>2100</v>
      </c>
      <c r="F1044" s="177">
        <f>IF('M253'!O44-SUM('M254'!O44)&gt;=-0.5,"OK","WARNING")</f>
      </c>
    </row>
    <row r="1045">
      <c r="A1045" t="s" s="177">
        <v>1518</v>
      </c>
      <c r="B1045" t="s" s="177">
        <v>376</v>
      </c>
      <c r="C1045" t="s" s="177">
        <v>377</v>
      </c>
      <c r="D1045" t="s" s="177">
        <v>2101</v>
      </c>
      <c r="E1045" t="s" s="177">
        <v>2102</v>
      </c>
      <c r="F1045" s="177">
        <f>IF('M253'!P44-SUM('M254'!P44)&gt;=-0.5,"OK","WARNING")</f>
      </c>
    </row>
    <row r="1046">
      <c r="A1046" t="s" s="177">
        <v>1518</v>
      </c>
      <c r="B1046" t="s" s="177">
        <v>376</v>
      </c>
      <c r="C1046" t="s" s="177">
        <v>377</v>
      </c>
      <c r="D1046" t="s" s="177">
        <v>2103</v>
      </c>
      <c r="E1046" t="s" s="177">
        <v>2104</v>
      </c>
      <c r="F1046" s="177">
        <f>IF('M253'!Q44-SUM('M254'!Q44)&gt;=-0.5,"OK","WARNING")</f>
      </c>
    </row>
    <row r="1047">
      <c r="A1047" t="s" s="177">
        <v>1518</v>
      </c>
      <c r="B1047" t="s" s="177">
        <v>376</v>
      </c>
      <c r="C1047" t="s" s="177">
        <v>377</v>
      </c>
      <c r="D1047" t="s" s="177">
        <v>2105</v>
      </c>
      <c r="E1047" t="s" s="177">
        <v>2106</v>
      </c>
      <c r="F1047" s="177">
        <f>IF('M253'!R44-SUM('M254'!R44)&gt;=-0.5,"OK","WARNING")</f>
      </c>
    </row>
    <row r="1048">
      <c r="A1048" t="s" s="177">
        <v>1518</v>
      </c>
      <c r="B1048" t="s" s="177">
        <v>376</v>
      </c>
      <c r="C1048" t="s" s="177">
        <v>377</v>
      </c>
      <c r="D1048" t="s" s="177">
        <v>2107</v>
      </c>
      <c r="E1048" t="s" s="177">
        <v>2108</v>
      </c>
      <c r="F1048" s="177">
        <f>IF('M253'!S44-SUM('M254'!S44)&gt;=-0.5,"OK","WARNING")</f>
      </c>
    </row>
    <row r="1049">
      <c r="A1049" t="s" s="177">
        <v>1518</v>
      </c>
      <c r="B1049" t="s" s="177">
        <v>376</v>
      </c>
      <c r="C1049" t="s" s="177">
        <v>377</v>
      </c>
      <c r="D1049" t="s" s="177">
        <v>2109</v>
      </c>
      <c r="E1049" t="s" s="177">
        <v>2110</v>
      </c>
      <c r="F1049" s="177">
        <f>IF('M253'!T44-SUM('M254'!T44)&gt;=-0.5,"OK","WARNING")</f>
      </c>
    </row>
    <row r="1050">
      <c r="A1050" t="s" s="177">
        <v>1518</v>
      </c>
      <c r="B1050" t="s" s="177">
        <v>376</v>
      </c>
      <c r="C1050" t="s" s="177">
        <v>377</v>
      </c>
      <c r="D1050" t="s" s="177">
        <v>2111</v>
      </c>
      <c r="E1050" t="s" s="177">
        <v>2112</v>
      </c>
      <c r="F1050" s="177">
        <f>IF('M253'!U44-SUM('M254'!U44)&gt;=-0.5,"OK","WARNING")</f>
      </c>
    </row>
    <row r="1051">
      <c r="A1051" t="s" s="177">
        <v>1518</v>
      </c>
      <c r="B1051" t="s" s="177">
        <v>376</v>
      </c>
      <c r="C1051" t="s" s="177">
        <v>377</v>
      </c>
      <c r="D1051" t="s" s="177">
        <v>2113</v>
      </c>
      <c r="E1051" t="s" s="177">
        <v>2114</v>
      </c>
      <c r="F1051" s="177">
        <f>IF('M253'!V44-SUM('M254'!V44)&gt;=-0.5,"OK","WARNING")</f>
      </c>
    </row>
    <row r="1052">
      <c r="A1052" t="s" s="177">
        <v>1518</v>
      </c>
      <c r="B1052" t="s" s="177">
        <v>376</v>
      </c>
      <c r="C1052" t="s" s="177">
        <v>377</v>
      </c>
      <c r="D1052" t="s" s="177">
        <v>2115</v>
      </c>
      <c r="E1052" t="s" s="177">
        <v>2116</v>
      </c>
      <c r="F1052" s="177">
        <f>IF('M253'!W44-SUM('M254'!W44)&gt;=-0.5,"OK","WARNING")</f>
      </c>
    </row>
    <row r="1053">
      <c r="A1053" t="s" s="177">
        <v>1518</v>
      </c>
      <c r="B1053" t="s" s="177">
        <v>376</v>
      </c>
      <c r="C1053" t="s" s="177">
        <v>377</v>
      </c>
      <c r="D1053" t="s" s="177">
        <v>2117</v>
      </c>
      <c r="E1053" t="s" s="177">
        <v>2118</v>
      </c>
      <c r="F1053" s="177">
        <f>IF('M253'!X44-SUM('M254'!X44)&gt;=-0.5,"OK","WARNING")</f>
      </c>
    </row>
    <row r="1054">
      <c r="A1054" t="s" s="177">
        <v>1518</v>
      </c>
      <c r="B1054" t="s" s="177">
        <v>376</v>
      </c>
      <c r="C1054" t="s" s="177">
        <v>377</v>
      </c>
      <c r="D1054" t="s" s="177">
        <v>2119</v>
      </c>
      <c r="E1054" t="s" s="177">
        <v>2120</v>
      </c>
      <c r="F1054" s="177">
        <f>IF('M253'!Y44-SUM('M254'!Y44)&gt;=-0.5,"OK","WARNING")</f>
      </c>
    </row>
    <row r="1055">
      <c r="A1055" t="s" s="177">
        <v>1518</v>
      </c>
      <c r="B1055" t="s" s="177">
        <v>376</v>
      </c>
      <c r="C1055" t="s" s="177">
        <v>377</v>
      </c>
      <c r="D1055" t="s" s="177">
        <v>2121</v>
      </c>
      <c r="E1055" t="s" s="177">
        <v>2122</v>
      </c>
      <c r="F1055" s="177">
        <f>IF('M253'!Z44-SUM('M254'!Z44)&gt;=-0.5,"OK","WARNING")</f>
      </c>
    </row>
    <row r="1056">
      <c r="A1056" t="s" s="177">
        <v>1518</v>
      </c>
      <c r="B1056" t="s" s="177">
        <v>376</v>
      </c>
      <c r="C1056" t="s" s="177">
        <v>377</v>
      </c>
      <c r="D1056" t="s" s="177">
        <v>2123</v>
      </c>
      <c r="E1056" t="s" s="177">
        <v>2124</v>
      </c>
      <c r="F1056" s="177">
        <f>IF('M253'!AA44-SUM('M254'!AA44)&gt;=-0.5,"OK","WARNING")</f>
      </c>
    </row>
    <row r="1057">
      <c r="A1057" t="s" s="177">
        <v>1518</v>
      </c>
      <c r="B1057" t="s" s="177">
        <v>376</v>
      </c>
      <c r="C1057" t="s" s="177">
        <v>377</v>
      </c>
      <c r="D1057" t="s" s="177">
        <v>2125</v>
      </c>
      <c r="E1057" t="s" s="177">
        <v>2126</v>
      </c>
      <c r="F1057" s="177">
        <f>IF('M253'!AB44-SUM('M254'!AB44)&gt;=-0.5,"OK","WARNING")</f>
      </c>
    </row>
    <row r="1058">
      <c r="A1058" t="s" s="177">
        <v>1518</v>
      </c>
      <c r="B1058" t="s" s="177">
        <v>376</v>
      </c>
      <c r="C1058" t="s" s="177">
        <v>377</v>
      </c>
      <c r="D1058" t="s" s="177">
        <v>2127</v>
      </c>
      <c r="E1058" t="s" s="177">
        <v>2128</v>
      </c>
      <c r="F1058" s="177">
        <f>IF('M253'!K45-SUM('M254'!K45)&gt;=-0.5,"OK","WARNING")</f>
      </c>
    </row>
    <row r="1059">
      <c r="A1059" t="s" s="177">
        <v>1518</v>
      </c>
      <c r="B1059" t="s" s="177">
        <v>376</v>
      </c>
      <c r="C1059" t="s" s="177">
        <v>377</v>
      </c>
      <c r="D1059" t="s" s="177">
        <v>2129</v>
      </c>
      <c r="E1059" t="s" s="177">
        <v>2130</v>
      </c>
      <c r="F1059" s="177">
        <f>IF('M253'!L45-SUM('M254'!L45)&gt;=-0.5,"OK","WARNING")</f>
      </c>
    </row>
    <row r="1060">
      <c r="A1060" t="s" s="177">
        <v>1518</v>
      </c>
      <c r="B1060" t="s" s="177">
        <v>376</v>
      </c>
      <c r="C1060" t="s" s="177">
        <v>377</v>
      </c>
      <c r="D1060" t="s" s="177">
        <v>2131</v>
      </c>
      <c r="E1060" t="s" s="177">
        <v>2132</v>
      </c>
      <c r="F1060" s="177">
        <f>IF('M253'!M45-SUM('M254'!M45)&gt;=-0.5,"OK","WARNING")</f>
      </c>
    </row>
    <row r="1061">
      <c r="A1061" t="s" s="177">
        <v>1518</v>
      </c>
      <c r="B1061" t="s" s="177">
        <v>376</v>
      </c>
      <c r="C1061" t="s" s="177">
        <v>377</v>
      </c>
      <c r="D1061" t="s" s="177">
        <v>2133</v>
      </c>
      <c r="E1061" t="s" s="177">
        <v>2134</v>
      </c>
      <c r="F1061" s="177">
        <f>IF('M253'!N45-SUM('M254'!N45)&gt;=-0.5,"OK","WARNING")</f>
      </c>
    </row>
    <row r="1062">
      <c r="A1062" t="s" s="177">
        <v>1518</v>
      </c>
      <c r="B1062" t="s" s="177">
        <v>376</v>
      </c>
      <c r="C1062" t="s" s="177">
        <v>377</v>
      </c>
      <c r="D1062" t="s" s="177">
        <v>2135</v>
      </c>
      <c r="E1062" t="s" s="177">
        <v>2136</v>
      </c>
      <c r="F1062" s="177">
        <f>IF('M253'!O45-SUM('M254'!O45)&gt;=-0.5,"OK","WARNING")</f>
      </c>
    </row>
    <row r="1063">
      <c r="A1063" t="s" s="177">
        <v>1518</v>
      </c>
      <c r="B1063" t="s" s="177">
        <v>376</v>
      </c>
      <c r="C1063" t="s" s="177">
        <v>377</v>
      </c>
      <c r="D1063" t="s" s="177">
        <v>2137</v>
      </c>
      <c r="E1063" t="s" s="177">
        <v>2138</v>
      </c>
      <c r="F1063" s="177">
        <f>IF('M253'!P45-SUM('M254'!P45)&gt;=-0.5,"OK","WARNING")</f>
      </c>
    </row>
    <row r="1064">
      <c r="A1064" t="s" s="177">
        <v>1518</v>
      </c>
      <c r="B1064" t="s" s="177">
        <v>376</v>
      </c>
      <c r="C1064" t="s" s="177">
        <v>377</v>
      </c>
      <c r="D1064" t="s" s="177">
        <v>2139</v>
      </c>
      <c r="E1064" t="s" s="177">
        <v>2140</v>
      </c>
      <c r="F1064" s="177">
        <f>IF('M253'!Q45-SUM('M254'!Q45)&gt;=-0.5,"OK","WARNING")</f>
      </c>
    </row>
    <row r="1065">
      <c r="A1065" t="s" s="177">
        <v>1518</v>
      </c>
      <c r="B1065" t="s" s="177">
        <v>376</v>
      </c>
      <c r="C1065" t="s" s="177">
        <v>377</v>
      </c>
      <c r="D1065" t="s" s="177">
        <v>2141</v>
      </c>
      <c r="E1065" t="s" s="177">
        <v>2142</v>
      </c>
      <c r="F1065" s="177">
        <f>IF('M253'!R45-SUM('M254'!R45)&gt;=-0.5,"OK","WARNING")</f>
      </c>
    </row>
    <row r="1066">
      <c r="A1066" t="s" s="177">
        <v>1518</v>
      </c>
      <c r="B1066" t="s" s="177">
        <v>376</v>
      </c>
      <c r="C1066" t="s" s="177">
        <v>377</v>
      </c>
      <c r="D1066" t="s" s="177">
        <v>2143</v>
      </c>
      <c r="E1066" t="s" s="177">
        <v>2144</v>
      </c>
      <c r="F1066" s="177">
        <f>IF('M253'!S45-SUM('M254'!S45)&gt;=-0.5,"OK","WARNING")</f>
      </c>
    </row>
    <row r="1067">
      <c r="A1067" t="s" s="177">
        <v>1518</v>
      </c>
      <c r="B1067" t="s" s="177">
        <v>376</v>
      </c>
      <c r="C1067" t="s" s="177">
        <v>377</v>
      </c>
      <c r="D1067" t="s" s="177">
        <v>2145</v>
      </c>
      <c r="E1067" t="s" s="177">
        <v>2146</v>
      </c>
      <c r="F1067" s="177">
        <f>IF('M253'!T45-SUM('M254'!T45)&gt;=-0.5,"OK","WARNING")</f>
      </c>
    </row>
    <row r="1068">
      <c r="A1068" t="s" s="177">
        <v>1518</v>
      </c>
      <c r="B1068" t="s" s="177">
        <v>376</v>
      </c>
      <c r="C1068" t="s" s="177">
        <v>377</v>
      </c>
      <c r="D1068" t="s" s="177">
        <v>2147</v>
      </c>
      <c r="E1068" t="s" s="177">
        <v>2148</v>
      </c>
      <c r="F1068" s="177">
        <f>IF('M253'!U45-SUM('M254'!U45)&gt;=-0.5,"OK","WARNING")</f>
      </c>
    </row>
    <row r="1069">
      <c r="A1069" t="s" s="177">
        <v>1518</v>
      </c>
      <c r="B1069" t="s" s="177">
        <v>376</v>
      </c>
      <c r="C1069" t="s" s="177">
        <v>377</v>
      </c>
      <c r="D1069" t="s" s="177">
        <v>2149</v>
      </c>
      <c r="E1069" t="s" s="177">
        <v>2150</v>
      </c>
      <c r="F1069" s="177">
        <f>IF('M253'!V45-SUM('M254'!V45)&gt;=-0.5,"OK","WARNING")</f>
      </c>
    </row>
    <row r="1070">
      <c r="A1070" t="s" s="177">
        <v>1518</v>
      </c>
      <c r="B1070" t="s" s="177">
        <v>376</v>
      </c>
      <c r="C1070" t="s" s="177">
        <v>377</v>
      </c>
      <c r="D1070" t="s" s="177">
        <v>2151</v>
      </c>
      <c r="E1070" t="s" s="177">
        <v>2152</v>
      </c>
      <c r="F1070" s="177">
        <f>IF('M253'!W45-SUM('M254'!W45)&gt;=-0.5,"OK","WARNING")</f>
      </c>
    </row>
    <row r="1071">
      <c r="A1071" t="s" s="177">
        <v>1518</v>
      </c>
      <c r="B1071" t="s" s="177">
        <v>376</v>
      </c>
      <c r="C1071" t="s" s="177">
        <v>377</v>
      </c>
      <c r="D1071" t="s" s="177">
        <v>2153</v>
      </c>
      <c r="E1071" t="s" s="177">
        <v>2154</v>
      </c>
      <c r="F1071" s="177">
        <f>IF('M253'!X45-SUM('M254'!X45)&gt;=-0.5,"OK","WARNING")</f>
      </c>
    </row>
    <row r="1072">
      <c r="A1072" t="s" s="177">
        <v>1518</v>
      </c>
      <c r="B1072" t="s" s="177">
        <v>376</v>
      </c>
      <c r="C1072" t="s" s="177">
        <v>377</v>
      </c>
      <c r="D1072" t="s" s="177">
        <v>2155</v>
      </c>
      <c r="E1072" t="s" s="177">
        <v>2156</v>
      </c>
      <c r="F1072" s="177">
        <f>IF('M253'!Y45-SUM('M254'!Y45)&gt;=-0.5,"OK","WARNING")</f>
      </c>
    </row>
    <row r="1073">
      <c r="A1073" t="s" s="177">
        <v>1518</v>
      </c>
      <c r="B1073" t="s" s="177">
        <v>376</v>
      </c>
      <c r="C1073" t="s" s="177">
        <v>377</v>
      </c>
      <c r="D1073" t="s" s="177">
        <v>2157</v>
      </c>
      <c r="E1073" t="s" s="177">
        <v>2158</v>
      </c>
      <c r="F1073" s="177">
        <f>IF('M253'!Z45-SUM('M254'!Z45)&gt;=-0.5,"OK","WARNING")</f>
      </c>
    </row>
    <row r="1074">
      <c r="A1074" t="s" s="177">
        <v>1518</v>
      </c>
      <c r="B1074" t="s" s="177">
        <v>376</v>
      </c>
      <c r="C1074" t="s" s="177">
        <v>377</v>
      </c>
      <c r="D1074" t="s" s="177">
        <v>2159</v>
      </c>
      <c r="E1074" t="s" s="177">
        <v>2160</v>
      </c>
      <c r="F1074" s="177">
        <f>IF('M253'!AA45-SUM('M254'!AA45)&gt;=-0.5,"OK","WARNING")</f>
      </c>
    </row>
    <row r="1075">
      <c r="A1075" t="s" s="177">
        <v>1518</v>
      </c>
      <c r="B1075" t="s" s="177">
        <v>376</v>
      </c>
      <c r="C1075" t="s" s="177">
        <v>377</v>
      </c>
      <c r="D1075" t="s" s="177">
        <v>2161</v>
      </c>
      <c r="E1075" t="s" s="177">
        <v>2162</v>
      </c>
      <c r="F1075" s="177">
        <f>IF('M253'!AB45-SUM('M254'!AB45)&gt;=-0.5,"OK","WARNING")</f>
      </c>
    </row>
    <row r="1076">
      <c r="A1076" t="s" s="177">
        <v>1518</v>
      </c>
      <c r="B1076" t="s" s="177">
        <v>376</v>
      </c>
      <c r="C1076" t="s" s="177">
        <v>377</v>
      </c>
      <c r="D1076" t="s" s="177">
        <v>2163</v>
      </c>
      <c r="E1076" t="s" s="177">
        <v>2164</v>
      </c>
      <c r="F1076" s="177">
        <f>IF('M253'!K46-SUM('M254'!K46)&gt;=-0.5,"OK","WARNING")</f>
      </c>
    </row>
    <row r="1077">
      <c r="A1077" t="s" s="177">
        <v>1518</v>
      </c>
      <c r="B1077" t="s" s="177">
        <v>376</v>
      </c>
      <c r="C1077" t="s" s="177">
        <v>377</v>
      </c>
      <c r="D1077" t="s" s="177">
        <v>2165</v>
      </c>
      <c r="E1077" t="s" s="177">
        <v>2166</v>
      </c>
      <c r="F1077" s="177">
        <f>IF('M253'!L46-SUM('M254'!L46)&gt;=-0.5,"OK","WARNING")</f>
      </c>
    </row>
    <row r="1078">
      <c r="A1078" t="s" s="177">
        <v>1518</v>
      </c>
      <c r="B1078" t="s" s="177">
        <v>376</v>
      </c>
      <c r="C1078" t="s" s="177">
        <v>377</v>
      </c>
      <c r="D1078" t="s" s="177">
        <v>2167</v>
      </c>
      <c r="E1078" t="s" s="177">
        <v>2168</v>
      </c>
      <c r="F1078" s="177">
        <f>IF('M253'!M46-SUM('M254'!M46)&gt;=-0.5,"OK","WARNING")</f>
      </c>
    </row>
    <row r="1079">
      <c r="A1079" t="s" s="177">
        <v>1518</v>
      </c>
      <c r="B1079" t="s" s="177">
        <v>376</v>
      </c>
      <c r="C1079" t="s" s="177">
        <v>377</v>
      </c>
      <c r="D1079" t="s" s="177">
        <v>2169</v>
      </c>
      <c r="E1079" t="s" s="177">
        <v>2170</v>
      </c>
      <c r="F1079" s="177">
        <f>IF('M253'!N46-SUM('M254'!N46)&gt;=-0.5,"OK","WARNING")</f>
      </c>
    </row>
    <row r="1080">
      <c r="A1080" t="s" s="177">
        <v>1518</v>
      </c>
      <c r="B1080" t="s" s="177">
        <v>376</v>
      </c>
      <c r="C1080" t="s" s="177">
        <v>377</v>
      </c>
      <c r="D1080" t="s" s="177">
        <v>2171</v>
      </c>
      <c r="E1080" t="s" s="177">
        <v>2172</v>
      </c>
      <c r="F1080" s="177">
        <f>IF('M253'!O46-SUM('M254'!O46)&gt;=-0.5,"OK","WARNING")</f>
      </c>
    </row>
    <row r="1081">
      <c r="A1081" t="s" s="177">
        <v>1518</v>
      </c>
      <c r="B1081" t="s" s="177">
        <v>376</v>
      </c>
      <c r="C1081" t="s" s="177">
        <v>377</v>
      </c>
      <c r="D1081" t="s" s="177">
        <v>2173</v>
      </c>
      <c r="E1081" t="s" s="177">
        <v>2174</v>
      </c>
      <c r="F1081" s="177">
        <f>IF('M253'!P46-SUM('M254'!P46)&gt;=-0.5,"OK","WARNING")</f>
      </c>
    </row>
    <row r="1082">
      <c r="A1082" t="s" s="177">
        <v>1518</v>
      </c>
      <c r="B1082" t="s" s="177">
        <v>376</v>
      </c>
      <c r="C1082" t="s" s="177">
        <v>377</v>
      </c>
      <c r="D1082" t="s" s="177">
        <v>2175</v>
      </c>
      <c r="E1082" t="s" s="177">
        <v>2176</v>
      </c>
      <c r="F1082" s="177">
        <f>IF('M253'!Q46-SUM('M254'!Q46)&gt;=-0.5,"OK","WARNING")</f>
      </c>
    </row>
    <row r="1083">
      <c r="A1083" t="s" s="177">
        <v>1518</v>
      </c>
      <c r="B1083" t="s" s="177">
        <v>376</v>
      </c>
      <c r="C1083" t="s" s="177">
        <v>377</v>
      </c>
      <c r="D1083" t="s" s="177">
        <v>2177</v>
      </c>
      <c r="E1083" t="s" s="177">
        <v>2178</v>
      </c>
      <c r="F1083" s="177">
        <f>IF('M253'!R46-SUM('M254'!R46)&gt;=-0.5,"OK","WARNING")</f>
      </c>
    </row>
    <row r="1084">
      <c r="A1084" t="s" s="177">
        <v>1518</v>
      </c>
      <c r="B1084" t="s" s="177">
        <v>376</v>
      </c>
      <c r="C1084" t="s" s="177">
        <v>377</v>
      </c>
      <c r="D1084" t="s" s="177">
        <v>2179</v>
      </c>
      <c r="E1084" t="s" s="177">
        <v>2180</v>
      </c>
      <c r="F1084" s="177">
        <f>IF('M253'!S46-SUM('M254'!S46)&gt;=-0.5,"OK","WARNING")</f>
      </c>
    </row>
    <row r="1085">
      <c r="A1085" t="s" s="177">
        <v>1518</v>
      </c>
      <c r="B1085" t="s" s="177">
        <v>376</v>
      </c>
      <c r="C1085" t="s" s="177">
        <v>377</v>
      </c>
      <c r="D1085" t="s" s="177">
        <v>2181</v>
      </c>
      <c r="E1085" t="s" s="177">
        <v>2182</v>
      </c>
      <c r="F1085" s="177">
        <f>IF('M253'!T46-SUM('M254'!T46)&gt;=-0.5,"OK","WARNING")</f>
      </c>
    </row>
    <row r="1086">
      <c r="A1086" t="s" s="177">
        <v>1518</v>
      </c>
      <c r="B1086" t="s" s="177">
        <v>376</v>
      </c>
      <c r="C1086" t="s" s="177">
        <v>377</v>
      </c>
      <c r="D1086" t="s" s="177">
        <v>2183</v>
      </c>
      <c r="E1086" t="s" s="177">
        <v>2184</v>
      </c>
      <c r="F1086" s="177">
        <f>IF('M253'!U46-SUM('M254'!U46)&gt;=-0.5,"OK","WARNING")</f>
      </c>
    </row>
    <row r="1087">
      <c r="A1087" t="s" s="177">
        <v>1518</v>
      </c>
      <c r="B1087" t="s" s="177">
        <v>376</v>
      </c>
      <c r="C1087" t="s" s="177">
        <v>377</v>
      </c>
      <c r="D1087" t="s" s="177">
        <v>2185</v>
      </c>
      <c r="E1087" t="s" s="177">
        <v>2186</v>
      </c>
      <c r="F1087" s="177">
        <f>IF('M253'!V46-SUM('M254'!V46)&gt;=-0.5,"OK","WARNING")</f>
      </c>
    </row>
    <row r="1088">
      <c r="A1088" t="s" s="177">
        <v>1518</v>
      </c>
      <c r="B1088" t="s" s="177">
        <v>376</v>
      </c>
      <c r="C1088" t="s" s="177">
        <v>377</v>
      </c>
      <c r="D1088" t="s" s="177">
        <v>2187</v>
      </c>
      <c r="E1088" t="s" s="177">
        <v>2188</v>
      </c>
      <c r="F1088" s="177">
        <f>IF('M253'!W46-SUM('M254'!W46)&gt;=-0.5,"OK","WARNING")</f>
      </c>
    </row>
    <row r="1089">
      <c r="A1089" t="s" s="177">
        <v>1518</v>
      </c>
      <c r="B1089" t="s" s="177">
        <v>376</v>
      </c>
      <c r="C1089" t="s" s="177">
        <v>377</v>
      </c>
      <c r="D1089" t="s" s="177">
        <v>2189</v>
      </c>
      <c r="E1089" t="s" s="177">
        <v>2190</v>
      </c>
      <c r="F1089" s="177">
        <f>IF('M253'!X46-SUM('M254'!X46)&gt;=-0.5,"OK","WARNING")</f>
      </c>
    </row>
    <row r="1090">
      <c r="A1090" t="s" s="177">
        <v>1518</v>
      </c>
      <c r="B1090" t="s" s="177">
        <v>376</v>
      </c>
      <c r="C1090" t="s" s="177">
        <v>377</v>
      </c>
      <c r="D1090" t="s" s="177">
        <v>2191</v>
      </c>
      <c r="E1090" t="s" s="177">
        <v>2192</v>
      </c>
      <c r="F1090" s="177">
        <f>IF('M253'!Y46-SUM('M254'!Y46)&gt;=-0.5,"OK","WARNING")</f>
      </c>
    </row>
    <row r="1091">
      <c r="A1091" t="s" s="177">
        <v>1518</v>
      </c>
      <c r="B1091" t="s" s="177">
        <v>376</v>
      </c>
      <c r="C1091" t="s" s="177">
        <v>377</v>
      </c>
      <c r="D1091" t="s" s="177">
        <v>2193</v>
      </c>
      <c r="E1091" t="s" s="177">
        <v>2194</v>
      </c>
      <c r="F1091" s="177">
        <f>IF('M253'!Z46-SUM('M254'!Z46)&gt;=-0.5,"OK","WARNING")</f>
      </c>
    </row>
    <row r="1092">
      <c r="A1092" t="s" s="177">
        <v>1518</v>
      </c>
      <c r="B1092" t="s" s="177">
        <v>376</v>
      </c>
      <c r="C1092" t="s" s="177">
        <v>377</v>
      </c>
      <c r="D1092" t="s" s="177">
        <v>2195</v>
      </c>
      <c r="E1092" t="s" s="177">
        <v>2196</v>
      </c>
      <c r="F1092" s="177">
        <f>IF('M253'!AA46-SUM('M254'!AA46)&gt;=-0.5,"OK","WARNING")</f>
      </c>
    </row>
    <row r="1093">
      <c r="A1093" t="s" s="177">
        <v>1518</v>
      </c>
      <c r="B1093" t="s" s="177">
        <v>376</v>
      </c>
      <c r="C1093" t="s" s="177">
        <v>377</v>
      </c>
      <c r="D1093" t="s" s="177">
        <v>2197</v>
      </c>
      <c r="E1093" t="s" s="177">
        <v>2198</v>
      </c>
      <c r="F1093" s="177">
        <f>IF('M253'!AB46-SUM('M254'!AB46)&gt;=-0.5,"OK","WARNING")</f>
      </c>
    </row>
    <row r="1094">
      <c r="A1094" t="s" s="177">
        <v>1518</v>
      </c>
      <c r="B1094" t="s" s="177">
        <v>376</v>
      </c>
      <c r="C1094" t="s" s="177">
        <v>377</v>
      </c>
      <c r="D1094" t="s" s="177">
        <v>2199</v>
      </c>
      <c r="E1094" t="s" s="177">
        <v>2200</v>
      </c>
      <c r="F1094" s="177">
        <f>IF('M253'!L47-SUM('M254'!L47)&gt;=-0.5,"OK","WARNING")</f>
      </c>
    </row>
    <row r="1095">
      <c r="A1095" t="s" s="177">
        <v>1518</v>
      </c>
      <c r="B1095" t="s" s="177">
        <v>376</v>
      </c>
      <c r="C1095" t="s" s="177">
        <v>377</v>
      </c>
      <c r="D1095" t="s" s="177">
        <v>2201</v>
      </c>
      <c r="E1095" t="s" s="177">
        <v>2202</v>
      </c>
      <c r="F1095" s="177">
        <f>IF('M253'!N47-SUM('M254'!N47)&gt;=-0.5,"OK","WARNING")</f>
      </c>
    </row>
    <row r="1096">
      <c r="A1096" t="s" s="177">
        <v>1518</v>
      </c>
      <c r="B1096" t="s" s="177">
        <v>376</v>
      </c>
      <c r="C1096" t="s" s="177">
        <v>377</v>
      </c>
      <c r="D1096" t="s" s="177">
        <v>2203</v>
      </c>
      <c r="E1096" t="s" s="177">
        <v>2204</v>
      </c>
      <c r="F1096" s="177">
        <f>IF('M253'!AA47-SUM('M254'!AA47)&gt;=-0.5,"OK","WARNING")</f>
      </c>
    </row>
    <row r="1097">
      <c r="A1097" t="s" s="177">
        <v>1518</v>
      </c>
      <c r="B1097" t="s" s="177">
        <v>376</v>
      </c>
      <c r="C1097" t="s" s="177">
        <v>377</v>
      </c>
      <c r="D1097" t="s" s="177">
        <v>2205</v>
      </c>
      <c r="E1097" t="s" s="177">
        <v>2206</v>
      </c>
      <c r="F1097" s="177">
        <f>IF('M253'!AB47-SUM('M254'!AB47)&gt;=-0.5,"OK","WARNING")</f>
      </c>
    </row>
    <row r="1098">
      <c r="A1098" t="s" s="177">
        <v>1518</v>
      </c>
      <c r="B1098" t="s" s="177">
        <v>376</v>
      </c>
      <c r="C1098" t="s" s="177">
        <v>377</v>
      </c>
      <c r="D1098" t="s" s="177">
        <v>2207</v>
      </c>
      <c r="E1098" t="s" s="177">
        <v>2208</v>
      </c>
      <c r="F1098" s="177">
        <f>IF('M253'!AA48-SUM('M254'!AA48)&gt;=-0.5,"OK","WARNING")</f>
      </c>
    </row>
    <row r="1099">
      <c r="A1099" t="s" s="177">
        <v>1518</v>
      </c>
      <c r="B1099" t="s" s="177">
        <v>376</v>
      </c>
      <c r="C1099" t="s" s="177">
        <v>377</v>
      </c>
      <c r="D1099" t="s" s="177">
        <v>2209</v>
      </c>
      <c r="E1099" t="s" s="177">
        <v>2210</v>
      </c>
      <c r="F1099" s="177">
        <f>IF('M253'!AB48-SUM('M254'!AB48)&gt;=-0.5,"OK","WARNING")</f>
      </c>
    </row>
    <row r="1100">
      <c r="A1100" t="s" s="177">
        <v>1518</v>
      </c>
      <c r="B1100" t="s" s="177">
        <v>376</v>
      </c>
      <c r="C1100" t="s" s="177">
        <v>377</v>
      </c>
      <c r="D1100" t="s" s="177">
        <v>2211</v>
      </c>
      <c r="E1100" t="s" s="177">
        <v>2212</v>
      </c>
      <c r="F1100" s="177">
        <f>IF('M253'!AA49-SUM('M254'!AA49)&gt;=-0.5,"OK","WARNING")</f>
      </c>
    </row>
    <row r="1101">
      <c r="A1101" t="s" s="177">
        <v>1518</v>
      </c>
      <c r="B1101" t="s" s="177">
        <v>376</v>
      </c>
      <c r="C1101" t="s" s="177">
        <v>377</v>
      </c>
      <c r="D1101" t="s" s="177">
        <v>2213</v>
      </c>
      <c r="E1101" t="s" s="177">
        <v>2214</v>
      </c>
      <c r="F1101" s="177">
        <f>IF('M253'!AB49-SUM('M254'!AB49)&gt;=-0.5,"OK","WARNING")</f>
      </c>
    </row>
    <row r="1102">
      <c r="A1102" t="s" s="177">
        <v>1518</v>
      </c>
      <c r="B1102" t="s" s="177">
        <v>376</v>
      </c>
      <c r="C1102" t="s" s="177">
        <v>377</v>
      </c>
      <c r="D1102" t="s" s="177">
        <v>2215</v>
      </c>
      <c r="E1102" t="s" s="177">
        <v>2216</v>
      </c>
      <c r="F1102" s="177">
        <f>IF('M253'!L50-SUM('M254'!L50)&gt;=-0.5,"OK","WARNING")</f>
      </c>
    </row>
    <row r="1103">
      <c r="A1103" t="s" s="177">
        <v>1518</v>
      </c>
      <c r="B1103" t="s" s="177">
        <v>376</v>
      </c>
      <c r="C1103" t="s" s="177">
        <v>377</v>
      </c>
      <c r="D1103" t="s" s="177">
        <v>2217</v>
      </c>
      <c r="E1103" t="s" s="177">
        <v>2218</v>
      </c>
      <c r="F1103" s="177">
        <f>IF('M253'!N50-SUM('M254'!N50)&gt;=-0.5,"OK","WARNING")</f>
      </c>
    </row>
    <row r="1104">
      <c r="A1104" t="s" s="177">
        <v>1518</v>
      </c>
      <c r="B1104" t="s" s="177">
        <v>376</v>
      </c>
      <c r="C1104" t="s" s="177">
        <v>377</v>
      </c>
      <c r="D1104" t="s" s="177">
        <v>2219</v>
      </c>
      <c r="E1104" t="s" s="177">
        <v>2220</v>
      </c>
      <c r="F1104" s="177">
        <f>IF('M253'!AB50-SUM('M254'!AB50)&gt;=-0.5,"OK","WARNING")</f>
      </c>
    </row>
    <row r="1105">
      <c r="A1105" t="s" s="177">
        <v>1518</v>
      </c>
      <c r="B1105" t="s" s="177">
        <v>376</v>
      </c>
      <c r="C1105" t="s" s="177">
        <v>377</v>
      </c>
      <c r="D1105" t="s" s="177">
        <v>2221</v>
      </c>
      <c r="E1105" t="s" s="177">
        <v>2222</v>
      </c>
      <c r="F1105" s="177">
        <f>IF('M253'!L51-SUM('M254'!L51)&gt;=-0.5,"OK","WARNING")</f>
      </c>
    </row>
    <row r="1106">
      <c r="A1106" t="s" s="177">
        <v>1518</v>
      </c>
      <c r="B1106" t="s" s="177">
        <v>376</v>
      </c>
      <c r="C1106" t="s" s="177">
        <v>377</v>
      </c>
      <c r="D1106" t="s" s="177">
        <v>2223</v>
      </c>
      <c r="E1106" t="s" s="177">
        <v>2224</v>
      </c>
      <c r="F1106" s="177">
        <f>IF('M253'!N51-SUM('M254'!N51)&gt;=-0.5,"OK","WARNING")</f>
      </c>
    </row>
    <row r="1107">
      <c r="A1107" t="s" s="177">
        <v>1518</v>
      </c>
      <c r="B1107" t="s" s="177">
        <v>376</v>
      </c>
      <c r="C1107" t="s" s="177">
        <v>377</v>
      </c>
      <c r="D1107" t="s" s="177">
        <v>2225</v>
      </c>
      <c r="E1107" t="s" s="177">
        <v>2226</v>
      </c>
      <c r="F1107" s="177">
        <f>IF('M253'!AB51-SUM('M254'!AB51)&gt;=-0.5,"OK","WARNING")</f>
      </c>
    </row>
    <row r="1108">
      <c r="A1108" t="s" s="177">
        <v>1518</v>
      </c>
      <c r="B1108" t="s" s="177">
        <v>376</v>
      </c>
      <c r="C1108" t="s" s="177">
        <v>377</v>
      </c>
      <c r="D1108" t="s" s="177">
        <v>2227</v>
      </c>
      <c r="E1108" t="s" s="177">
        <v>2228</v>
      </c>
      <c r="F1108" s="177">
        <f>IF('M253'!K52-SUM('M254'!K52)&gt;=-0.5,"OK","WARNING")</f>
      </c>
    </row>
    <row r="1109">
      <c r="A1109" t="s" s="177">
        <v>1518</v>
      </c>
      <c r="B1109" t="s" s="177">
        <v>376</v>
      </c>
      <c r="C1109" t="s" s="177">
        <v>377</v>
      </c>
      <c r="D1109" t="s" s="177">
        <v>2229</v>
      </c>
      <c r="E1109" t="s" s="177">
        <v>2230</v>
      </c>
      <c r="F1109" s="177">
        <f>IF('M253'!L52-SUM('M254'!L52)&gt;=-0.5,"OK","WARNING")</f>
      </c>
    </row>
    <row r="1110">
      <c r="A1110" t="s" s="177">
        <v>1518</v>
      </c>
      <c r="B1110" t="s" s="177">
        <v>376</v>
      </c>
      <c r="C1110" t="s" s="177">
        <v>377</v>
      </c>
      <c r="D1110" t="s" s="177">
        <v>2231</v>
      </c>
      <c r="E1110" t="s" s="177">
        <v>2232</v>
      </c>
      <c r="F1110" s="177">
        <f>IF('M253'!M52-SUM('M254'!M52)&gt;=-0.5,"OK","WARNING")</f>
      </c>
    </row>
    <row r="1111">
      <c r="A1111" t="s" s="177">
        <v>1518</v>
      </c>
      <c r="B1111" t="s" s="177">
        <v>376</v>
      </c>
      <c r="C1111" t="s" s="177">
        <v>377</v>
      </c>
      <c r="D1111" t="s" s="177">
        <v>2233</v>
      </c>
      <c r="E1111" t="s" s="177">
        <v>2234</v>
      </c>
      <c r="F1111" s="177">
        <f>IF('M253'!N52-SUM('M254'!N52)&gt;=-0.5,"OK","WARNING")</f>
      </c>
    </row>
    <row r="1112">
      <c r="A1112" t="s" s="177">
        <v>1518</v>
      </c>
      <c r="B1112" t="s" s="177">
        <v>376</v>
      </c>
      <c r="C1112" t="s" s="177">
        <v>377</v>
      </c>
      <c r="D1112" t="s" s="177">
        <v>2235</v>
      </c>
      <c r="E1112" t="s" s="177">
        <v>2236</v>
      </c>
      <c r="F1112" s="177">
        <f>IF('M253'!O52-SUM('M254'!O52)&gt;=-0.5,"OK","WARNING")</f>
      </c>
    </row>
    <row r="1113">
      <c r="A1113" t="s" s="177">
        <v>1518</v>
      </c>
      <c r="B1113" t="s" s="177">
        <v>376</v>
      </c>
      <c r="C1113" t="s" s="177">
        <v>377</v>
      </c>
      <c r="D1113" t="s" s="177">
        <v>2237</v>
      </c>
      <c r="E1113" t="s" s="177">
        <v>2238</v>
      </c>
      <c r="F1113" s="177">
        <f>IF('M253'!P52-SUM('M254'!P52)&gt;=-0.5,"OK","WARNING")</f>
      </c>
    </row>
    <row r="1114">
      <c r="A1114" t="s" s="177">
        <v>1518</v>
      </c>
      <c r="B1114" t="s" s="177">
        <v>376</v>
      </c>
      <c r="C1114" t="s" s="177">
        <v>377</v>
      </c>
      <c r="D1114" t="s" s="177">
        <v>2239</v>
      </c>
      <c r="E1114" t="s" s="177">
        <v>2240</v>
      </c>
      <c r="F1114" s="177">
        <f>IF('M253'!Q52-SUM('M254'!Q52)&gt;=-0.5,"OK","WARNING")</f>
      </c>
    </row>
    <row r="1115">
      <c r="A1115" t="s" s="177">
        <v>1518</v>
      </c>
      <c r="B1115" t="s" s="177">
        <v>376</v>
      </c>
      <c r="C1115" t="s" s="177">
        <v>377</v>
      </c>
      <c r="D1115" t="s" s="177">
        <v>2241</v>
      </c>
      <c r="E1115" t="s" s="177">
        <v>2242</v>
      </c>
      <c r="F1115" s="177">
        <f>IF('M253'!R52-SUM('M254'!R52)&gt;=-0.5,"OK","WARNING")</f>
      </c>
    </row>
    <row r="1116">
      <c r="A1116" t="s" s="177">
        <v>1518</v>
      </c>
      <c r="B1116" t="s" s="177">
        <v>376</v>
      </c>
      <c r="C1116" t="s" s="177">
        <v>377</v>
      </c>
      <c r="D1116" t="s" s="177">
        <v>2243</v>
      </c>
      <c r="E1116" t="s" s="177">
        <v>2244</v>
      </c>
      <c r="F1116" s="177">
        <f>IF('M253'!S52-SUM('M254'!S52)&gt;=-0.5,"OK","WARNING")</f>
      </c>
    </row>
    <row r="1117">
      <c r="A1117" t="s" s="177">
        <v>1518</v>
      </c>
      <c r="B1117" t="s" s="177">
        <v>376</v>
      </c>
      <c r="C1117" t="s" s="177">
        <v>377</v>
      </c>
      <c r="D1117" t="s" s="177">
        <v>2245</v>
      </c>
      <c r="E1117" t="s" s="177">
        <v>2246</v>
      </c>
      <c r="F1117" s="177">
        <f>IF('M253'!T52-SUM('M254'!T52)&gt;=-0.5,"OK","WARNING")</f>
      </c>
    </row>
    <row r="1118">
      <c r="A1118" t="s" s="177">
        <v>1518</v>
      </c>
      <c r="B1118" t="s" s="177">
        <v>376</v>
      </c>
      <c r="C1118" t="s" s="177">
        <v>377</v>
      </c>
      <c r="D1118" t="s" s="177">
        <v>2247</v>
      </c>
      <c r="E1118" t="s" s="177">
        <v>2248</v>
      </c>
      <c r="F1118" s="177">
        <f>IF('M253'!U52-SUM('M254'!U52)&gt;=-0.5,"OK","WARNING")</f>
      </c>
    </row>
    <row r="1119">
      <c r="A1119" t="s" s="177">
        <v>1518</v>
      </c>
      <c r="B1119" t="s" s="177">
        <v>376</v>
      </c>
      <c r="C1119" t="s" s="177">
        <v>377</v>
      </c>
      <c r="D1119" t="s" s="177">
        <v>2249</v>
      </c>
      <c r="E1119" t="s" s="177">
        <v>2250</v>
      </c>
      <c r="F1119" s="177">
        <f>IF('M253'!V52-SUM('M254'!V52)&gt;=-0.5,"OK","WARNING")</f>
      </c>
    </row>
    <row r="1120">
      <c r="A1120" t="s" s="177">
        <v>1518</v>
      </c>
      <c r="B1120" t="s" s="177">
        <v>376</v>
      </c>
      <c r="C1120" t="s" s="177">
        <v>377</v>
      </c>
      <c r="D1120" t="s" s="177">
        <v>2251</v>
      </c>
      <c r="E1120" t="s" s="177">
        <v>2252</v>
      </c>
      <c r="F1120" s="177">
        <f>IF('M253'!W52-SUM('M254'!W52)&gt;=-0.5,"OK","WARNING")</f>
      </c>
    </row>
    <row r="1121">
      <c r="A1121" t="s" s="177">
        <v>1518</v>
      </c>
      <c r="B1121" t="s" s="177">
        <v>376</v>
      </c>
      <c r="C1121" t="s" s="177">
        <v>377</v>
      </c>
      <c r="D1121" t="s" s="177">
        <v>2253</v>
      </c>
      <c r="E1121" t="s" s="177">
        <v>2254</v>
      </c>
      <c r="F1121" s="177">
        <f>IF('M253'!X52-SUM('M254'!X52)&gt;=-0.5,"OK","WARNING")</f>
      </c>
    </row>
    <row r="1122">
      <c r="A1122" t="s" s="177">
        <v>1518</v>
      </c>
      <c r="B1122" t="s" s="177">
        <v>376</v>
      </c>
      <c r="C1122" t="s" s="177">
        <v>377</v>
      </c>
      <c r="D1122" t="s" s="177">
        <v>2255</v>
      </c>
      <c r="E1122" t="s" s="177">
        <v>2256</v>
      </c>
      <c r="F1122" s="177">
        <f>IF('M253'!Y52-SUM('M254'!Y52)&gt;=-0.5,"OK","WARNING")</f>
      </c>
    </row>
    <row r="1123">
      <c r="A1123" t="s" s="177">
        <v>1518</v>
      </c>
      <c r="B1123" t="s" s="177">
        <v>376</v>
      </c>
      <c r="C1123" t="s" s="177">
        <v>377</v>
      </c>
      <c r="D1123" t="s" s="177">
        <v>2257</v>
      </c>
      <c r="E1123" t="s" s="177">
        <v>2258</v>
      </c>
      <c r="F1123" s="177">
        <f>IF('M253'!Z52-SUM('M254'!Z52)&gt;=-0.5,"OK","WARNING")</f>
      </c>
    </row>
    <row r="1124">
      <c r="A1124" t="s" s="177">
        <v>1518</v>
      </c>
      <c r="B1124" t="s" s="177">
        <v>376</v>
      </c>
      <c r="C1124" t="s" s="177">
        <v>377</v>
      </c>
      <c r="D1124" t="s" s="177">
        <v>2259</v>
      </c>
      <c r="E1124" t="s" s="177">
        <v>2260</v>
      </c>
      <c r="F1124" s="177">
        <f>IF('M253'!AA52-SUM('M254'!AA52)&gt;=-0.5,"OK","WARNING")</f>
      </c>
    </row>
    <row r="1125">
      <c r="A1125" t="s" s="177">
        <v>1518</v>
      </c>
      <c r="B1125" t="s" s="177">
        <v>376</v>
      </c>
      <c r="C1125" t="s" s="177">
        <v>377</v>
      </c>
      <c r="D1125" t="s" s="177">
        <v>2261</v>
      </c>
      <c r="E1125" t="s" s="177">
        <v>2262</v>
      </c>
      <c r="F1125" s="177">
        <f>IF('M253'!AB52-SUM('M254'!AB52)&gt;=-0.5,"OK","WARNING")</f>
      </c>
    </row>
    <row r="1126">
      <c r="A1126" t="s" s="177">
        <v>1518</v>
      </c>
      <c r="B1126" t="s" s="177">
        <v>376</v>
      </c>
      <c r="C1126" t="s" s="177">
        <v>377</v>
      </c>
      <c r="D1126" t="s" s="177">
        <v>2263</v>
      </c>
      <c r="E1126" t="s" s="177">
        <v>2264</v>
      </c>
      <c r="F1126" s="177">
        <f>IF('M253'!K53-SUM('M254'!K53)&gt;=-0.5,"OK","WARNING")</f>
      </c>
    </row>
    <row r="1127">
      <c r="A1127" t="s" s="177">
        <v>1518</v>
      </c>
      <c r="B1127" t="s" s="177">
        <v>376</v>
      </c>
      <c r="C1127" t="s" s="177">
        <v>377</v>
      </c>
      <c r="D1127" t="s" s="177">
        <v>2265</v>
      </c>
      <c r="E1127" t="s" s="177">
        <v>2266</v>
      </c>
      <c r="F1127" s="177">
        <f>IF('M253'!L53-SUM('M254'!L53)&gt;=-0.5,"OK","WARNING")</f>
      </c>
    </row>
    <row r="1128">
      <c r="A1128" t="s" s="177">
        <v>1518</v>
      </c>
      <c r="B1128" t="s" s="177">
        <v>376</v>
      </c>
      <c r="C1128" t="s" s="177">
        <v>377</v>
      </c>
      <c r="D1128" t="s" s="177">
        <v>2267</v>
      </c>
      <c r="E1128" t="s" s="177">
        <v>2268</v>
      </c>
      <c r="F1128" s="177">
        <f>IF('M253'!M53-SUM('M254'!M53)&gt;=-0.5,"OK","WARNING")</f>
      </c>
    </row>
    <row r="1129">
      <c r="A1129" t="s" s="177">
        <v>1518</v>
      </c>
      <c r="B1129" t="s" s="177">
        <v>376</v>
      </c>
      <c r="C1129" t="s" s="177">
        <v>377</v>
      </c>
      <c r="D1129" t="s" s="177">
        <v>2269</v>
      </c>
      <c r="E1129" t="s" s="177">
        <v>2270</v>
      </c>
      <c r="F1129" s="177">
        <f>IF('M253'!N53-SUM('M254'!N53)&gt;=-0.5,"OK","WARNING")</f>
      </c>
    </row>
    <row r="1130">
      <c r="A1130" t="s" s="177">
        <v>1518</v>
      </c>
      <c r="B1130" t="s" s="177">
        <v>376</v>
      </c>
      <c r="C1130" t="s" s="177">
        <v>377</v>
      </c>
      <c r="D1130" t="s" s="177">
        <v>2271</v>
      </c>
      <c r="E1130" t="s" s="177">
        <v>2272</v>
      </c>
      <c r="F1130" s="177">
        <f>IF('M253'!O53-SUM('M254'!O53)&gt;=-0.5,"OK","WARNING")</f>
      </c>
    </row>
    <row r="1131">
      <c r="A1131" t="s" s="177">
        <v>1518</v>
      </c>
      <c r="B1131" t="s" s="177">
        <v>376</v>
      </c>
      <c r="C1131" t="s" s="177">
        <v>377</v>
      </c>
      <c r="D1131" t="s" s="177">
        <v>2273</v>
      </c>
      <c r="E1131" t="s" s="177">
        <v>2274</v>
      </c>
      <c r="F1131" s="177">
        <f>IF('M253'!P53-SUM('M254'!P53)&gt;=-0.5,"OK","WARNING")</f>
      </c>
    </row>
    <row r="1132">
      <c r="A1132" t="s" s="177">
        <v>1518</v>
      </c>
      <c r="B1132" t="s" s="177">
        <v>376</v>
      </c>
      <c r="C1132" t="s" s="177">
        <v>377</v>
      </c>
      <c r="D1132" t="s" s="177">
        <v>2275</v>
      </c>
      <c r="E1132" t="s" s="177">
        <v>2276</v>
      </c>
      <c r="F1132" s="177">
        <f>IF('M253'!Q53-SUM('M254'!Q53)&gt;=-0.5,"OK","WARNING")</f>
      </c>
    </row>
    <row r="1133">
      <c r="A1133" t="s" s="177">
        <v>1518</v>
      </c>
      <c r="B1133" t="s" s="177">
        <v>376</v>
      </c>
      <c r="C1133" t="s" s="177">
        <v>377</v>
      </c>
      <c r="D1133" t="s" s="177">
        <v>2277</v>
      </c>
      <c r="E1133" t="s" s="177">
        <v>2278</v>
      </c>
      <c r="F1133" s="177">
        <f>IF('M253'!R53-SUM('M254'!R53)&gt;=-0.5,"OK","WARNING")</f>
      </c>
    </row>
    <row r="1134">
      <c r="A1134" t="s" s="177">
        <v>1518</v>
      </c>
      <c r="B1134" t="s" s="177">
        <v>376</v>
      </c>
      <c r="C1134" t="s" s="177">
        <v>377</v>
      </c>
      <c r="D1134" t="s" s="177">
        <v>2279</v>
      </c>
      <c r="E1134" t="s" s="177">
        <v>2280</v>
      </c>
      <c r="F1134" s="177">
        <f>IF('M253'!S53-SUM('M254'!S53)&gt;=-0.5,"OK","WARNING")</f>
      </c>
    </row>
    <row r="1135">
      <c r="A1135" t="s" s="177">
        <v>1518</v>
      </c>
      <c r="B1135" t="s" s="177">
        <v>376</v>
      </c>
      <c r="C1135" t="s" s="177">
        <v>377</v>
      </c>
      <c r="D1135" t="s" s="177">
        <v>2281</v>
      </c>
      <c r="E1135" t="s" s="177">
        <v>2282</v>
      </c>
      <c r="F1135" s="177">
        <f>IF('M253'!T53-SUM('M254'!T53)&gt;=-0.5,"OK","WARNING")</f>
      </c>
    </row>
    <row r="1136">
      <c r="A1136" t="s" s="177">
        <v>1518</v>
      </c>
      <c r="B1136" t="s" s="177">
        <v>376</v>
      </c>
      <c r="C1136" t="s" s="177">
        <v>377</v>
      </c>
      <c r="D1136" t="s" s="177">
        <v>2283</v>
      </c>
      <c r="E1136" t="s" s="177">
        <v>2284</v>
      </c>
      <c r="F1136" s="177">
        <f>IF('M253'!U53-SUM('M254'!U53)&gt;=-0.5,"OK","WARNING")</f>
      </c>
    </row>
    <row r="1137">
      <c r="A1137" t="s" s="177">
        <v>1518</v>
      </c>
      <c r="B1137" t="s" s="177">
        <v>376</v>
      </c>
      <c r="C1137" t="s" s="177">
        <v>377</v>
      </c>
      <c r="D1137" t="s" s="177">
        <v>2285</v>
      </c>
      <c r="E1137" t="s" s="177">
        <v>2286</v>
      </c>
      <c r="F1137" s="177">
        <f>IF('M253'!V53-SUM('M254'!V53)&gt;=-0.5,"OK","WARNING")</f>
      </c>
    </row>
    <row r="1138">
      <c r="A1138" t="s" s="177">
        <v>1518</v>
      </c>
      <c r="B1138" t="s" s="177">
        <v>376</v>
      </c>
      <c r="C1138" t="s" s="177">
        <v>377</v>
      </c>
      <c r="D1138" t="s" s="177">
        <v>2287</v>
      </c>
      <c r="E1138" t="s" s="177">
        <v>2288</v>
      </c>
      <c r="F1138" s="177">
        <f>IF('M253'!W53-SUM('M254'!W53)&gt;=-0.5,"OK","WARNING")</f>
      </c>
    </row>
    <row r="1139">
      <c r="A1139" t="s" s="177">
        <v>1518</v>
      </c>
      <c r="B1139" t="s" s="177">
        <v>376</v>
      </c>
      <c r="C1139" t="s" s="177">
        <v>377</v>
      </c>
      <c r="D1139" t="s" s="177">
        <v>2289</v>
      </c>
      <c r="E1139" t="s" s="177">
        <v>2290</v>
      </c>
      <c r="F1139" s="177">
        <f>IF('M253'!X53-SUM('M254'!X53)&gt;=-0.5,"OK","WARNING")</f>
      </c>
    </row>
    <row r="1140">
      <c r="A1140" t="s" s="177">
        <v>1518</v>
      </c>
      <c r="B1140" t="s" s="177">
        <v>376</v>
      </c>
      <c r="C1140" t="s" s="177">
        <v>377</v>
      </c>
      <c r="D1140" t="s" s="177">
        <v>2291</v>
      </c>
      <c r="E1140" t="s" s="177">
        <v>2292</v>
      </c>
      <c r="F1140" s="177">
        <f>IF('M253'!Y53-SUM('M254'!Y53)&gt;=-0.5,"OK","WARNING")</f>
      </c>
    </row>
    <row r="1141">
      <c r="A1141" t="s" s="177">
        <v>1518</v>
      </c>
      <c r="B1141" t="s" s="177">
        <v>376</v>
      </c>
      <c r="C1141" t="s" s="177">
        <v>377</v>
      </c>
      <c r="D1141" t="s" s="177">
        <v>2293</v>
      </c>
      <c r="E1141" t="s" s="177">
        <v>2294</v>
      </c>
      <c r="F1141" s="177">
        <f>IF('M253'!Z53-SUM('M254'!Z53)&gt;=-0.5,"OK","WARNING")</f>
      </c>
    </row>
    <row r="1142">
      <c r="A1142" t="s" s="177">
        <v>1518</v>
      </c>
      <c r="B1142" t="s" s="177">
        <v>376</v>
      </c>
      <c r="C1142" t="s" s="177">
        <v>377</v>
      </c>
      <c r="D1142" t="s" s="177">
        <v>2295</v>
      </c>
      <c r="E1142" t="s" s="177">
        <v>2296</v>
      </c>
      <c r="F1142" s="177">
        <f>IF('M253'!AA53-SUM('M254'!AA53)&gt;=-0.5,"OK","WARNING")</f>
      </c>
    </row>
    <row r="1143">
      <c r="A1143" t="s" s="177">
        <v>1518</v>
      </c>
      <c r="B1143" t="s" s="177">
        <v>376</v>
      </c>
      <c r="C1143" t="s" s="177">
        <v>377</v>
      </c>
      <c r="D1143" t="s" s="177">
        <v>2297</v>
      </c>
      <c r="E1143" t="s" s="177">
        <v>2298</v>
      </c>
      <c r="F1143" s="177">
        <f>IF('M253'!AB53-SUM('M254'!AB53)&gt;=-0.5,"OK","WARNING")</f>
      </c>
    </row>
    <row r="1144">
      <c r="A1144" t="s" s="177">
        <v>1518</v>
      </c>
      <c r="B1144" t="s" s="177">
        <v>376</v>
      </c>
      <c r="C1144" t="s" s="177">
        <v>377</v>
      </c>
      <c r="D1144" t="s" s="177">
        <v>2299</v>
      </c>
      <c r="E1144" t="s" s="177">
        <v>2300</v>
      </c>
      <c r="F1144" s="177">
        <f>IF('M253'!K54-SUM('M254'!K54)&gt;=-0.5,"OK","WARNING")</f>
      </c>
    </row>
    <row r="1145">
      <c r="A1145" t="s" s="177">
        <v>1518</v>
      </c>
      <c r="B1145" t="s" s="177">
        <v>376</v>
      </c>
      <c r="C1145" t="s" s="177">
        <v>377</v>
      </c>
      <c r="D1145" t="s" s="177">
        <v>2301</v>
      </c>
      <c r="E1145" t="s" s="177">
        <v>2302</v>
      </c>
      <c r="F1145" s="177">
        <f>IF('M253'!L54-SUM('M254'!L54)&gt;=-0.5,"OK","WARNING")</f>
      </c>
    </row>
    <row r="1146">
      <c r="A1146" t="s" s="177">
        <v>1518</v>
      </c>
      <c r="B1146" t="s" s="177">
        <v>376</v>
      </c>
      <c r="C1146" t="s" s="177">
        <v>377</v>
      </c>
      <c r="D1146" t="s" s="177">
        <v>2303</v>
      </c>
      <c r="E1146" t="s" s="177">
        <v>2304</v>
      </c>
      <c r="F1146" s="177">
        <f>IF('M253'!M54-SUM('M254'!M54)&gt;=-0.5,"OK","WARNING")</f>
      </c>
    </row>
    <row r="1147">
      <c r="A1147" t="s" s="177">
        <v>1518</v>
      </c>
      <c r="B1147" t="s" s="177">
        <v>376</v>
      </c>
      <c r="C1147" t="s" s="177">
        <v>377</v>
      </c>
      <c r="D1147" t="s" s="177">
        <v>2305</v>
      </c>
      <c r="E1147" t="s" s="177">
        <v>2306</v>
      </c>
      <c r="F1147" s="177">
        <f>IF('M253'!N54-SUM('M254'!N54)&gt;=-0.5,"OK","WARNING")</f>
      </c>
    </row>
    <row r="1148">
      <c r="A1148" t="s" s="177">
        <v>1518</v>
      </c>
      <c r="B1148" t="s" s="177">
        <v>376</v>
      </c>
      <c r="C1148" t="s" s="177">
        <v>377</v>
      </c>
      <c r="D1148" t="s" s="177">
        <v>2307</v>
      </c>
      <c r="E1148" t="s" s="177">
        <v>2308</v>
      </c>
      <c r="F1148" s="177">
        <f>IF('M253'!O54-SUM('M254'!O54)&gt;=-0.5,"OK","WARNING")</f>
      </c>
    </row>
    <row r="1149">
      <c r="A1149" t="s" s="177">
        <v>1518</v>
      </c>
      <c r="B1149" t="s" s="177">
        <v>376</v>
      </c>
      <c r="C1149" t="s" s="177">
        <v>377</v>
      </c>
      <c r="D1149" t="s" s="177">
        <v>2309</v>
      </c>
      <c r="E1149" t="s" s="177">
        <v>2310</v>
      </c>
      <c r="F1149" s="177">
        <f>IF('M253'!P54-SUM('M254'!P54)&gt;=-0.5,"OK","WARNING")</f>
      </c>
    </row>
    <row r="1150">
      <c r="A1150" t="s" s="177">
        <v>1518</v>
      </c>
      <c r="B1150" t="s" s="177">
        <v>376</v>
      </c>
      <c r="C1150" t="s" s="177">
        <v>377</v>
      </c>
      <c r="D1150" t="s" s="177">
        <v>2311</v>
      </c>
      <c r="E1150" t="s" s="177">
        <v>2312</v>
      </c>
      <c r="F1150" s="177">
        <f>IF('M253'!Q54-SUM('M254'!Q54)&gt;=-0.5,"OK","WARNING")</f>
      </c>
    </row>
    <row r="1151">
      <c r="A1151" t="s" s="177">
        <v>1518</v>
      </c>
      <c r="B1151" t="s" s="177">
        <v>376</v>
      </c>
      <c r="C1151" t="s" s="177">
        <v>377</v>
      </c>
      <c r="D1151" t="s" s="177">
        <v>2313</v>
      </c>
      <c r="E1151" t="s" s="177">
        <v>2314</v>
      </c>
      <c r="F1151" s="177">
        <f>IF('M253'!R54-SUM('M254'!R54)&gt;=-0.5,"OK","WARNING")</f>
      </c>
    </row>
    <row r="1152">
      <c r="A1152" t="s" s="177">
        <v>1518</v>
      </c>
      <c r="B1152" t="s" s="177">
        <v>376</v>
      </c>
      <c r="C1152" t="s" s="177">
        <v>377</v>
      </c>
      <c r="D1152" t="s" s="177">
        <v>2315</v>
      </c>
      <c r="E1152" t="s" s="177">
        <v>2316</v>
      </c>
      <c r="F1152" s="177">
        <f>IF('M253'!S54-SUM('M254'!S54)&gt;=-0.5,"OK","WARNING")</f>
      </c>
    </row>
    <row r="1153">
      <c r="A1153" t="s" s="177">
        <v>1518</v>
      </c>
      <c r="B1153" t="s" s="177">
        <v>376</v>
      </c>
      <c r="C1153" t="s" s="177">
        <v>377</v>
      </c>
      <c r="D1153" t="s" s="177">
        <v>2317</v>
      </c>
      <c r="E1153" t="s" s="177">
        <v>2318</v>
      </c>
      <c r="F1153" s="177">
        <f>IF('M253'!T54-SUM('M254'!T54)&gt;=-0.5,"OK","WARNING")</f>
      </c>
    </row>
    <row r="1154">
      <c r="A1154" t="s" s="177">
        <v>1518</v>
      </c>
      <c r="B1154" t="s" s="177">
        <v>376</v>
      </c>
      <c r="C1154" t="s" s="177">
        <v>377</v>
      </c>
      <c r="D1154" t="s" s="177">
        <v>2319</v>
      </c>
      <c r="E1154" t="s" s="177">
        <v>2320</v>
      </c>
      <c r="F1154" s="177">
        <f>IF('M253'!U54-SUM('M254'!U54)&gt;=-0.5,"OK","WARNING")</f>
      </c>
    </row>
    <row r="1155">
      <c r="A1155" t="s" s="177">
        <v>1518</v>
      </c>
      <c r="B1155" t="s" s="177">
        <v>376</v>
      </c>
      <c r="C1155" t="s" s="177">
        <v>377</v>
      </c>
      <c r="D1155" t="s" s="177">
        <v>2321</v>
      </c>
      <c r="E1155" t="s" s="177">
        <v>2322</v>
      </c>
      <c r="F1155" s="177">
        <f>IF('M253'!V54-SUM('M254'!V54)&gt;=-0.5,"OK","WARNING")</f>
      </c>
    </row>
    <row r="1156">
      <c r="A1156" t="s" s="177">
        <v>1518</v>
      </c>
      <c r="B1156" t="s" s="177">
        <v>376</v>
      </c>
      <c r="C1156" t="s" s="177">
        <v>377</v>
      </c>
      <c r="D1156" t="s" s="177">
        <v>2323</v>
      </c>
      <c r="E1156" t="s" s="177">
        <v>2324</v>
      </c>
      <c r="F1156" s="177">
        <f>IF('M253'!W54-SUM('M254'!W54)&gt;=-0.5,"OK","WARNING")</f>
      </c>
    </row>
    <row r="1157">
      <c r="A1157" t="s" s="177">
        <v>1518</v>
      </c>
      <c r="B1157" t="s" s="177">
        <v>376</v>
      </c>
      <c r="C1157" t="s" s="177">
        <v>377</v>
      </c>
      <c r="D1157" t="s" s="177">
        <v>2325</v>
      </c>
      <c r="E1157" t="s" s="177">
        <v>2326</v>
      </c>
      <c r="F1157" s="177">
        <f>IF('M253'!X54-SUM('M254'!X54)&gt;=-0.5,"OK","WARNING")</f>
      </c>
    </row>
    <row r="1158">
      <c r="A1158" t="s" s="177">
        <v>1518</v>
      </c>
      <c r="B1158" t="s" s="177">
        <v>376</v>
      </c>
      <c r="C1158" t="s" s="177">
        <v>377</v>
      </c>
      <c r="D1158" t="s" s="177">
        <v>2327</v>
      </c>
      <c r="E1158" t="s" s="177">
        <v>2328</v>
      </c>
      <c r="F1158" s="177">
        <f>IF('M253'!Y54-SUM('M254'!Y54)&gt;=-0.5,"OK","WARNING")</f>
      </c>
    </row>
    <row r="1159">
      <c r="A1159" t="s" s="177">
        <v>1518</v>
      </c>
      <c r="B1159" t="s" s="177">
        <v>376</v>
      </c>
      <c r="C1159" t="s" s="177">
        <v>377</v>
      </c>
      <c r="D1159" t="s" s="177">
        <v>2329</v>
      </c>
      <c r="E1159" t="s" s="177">
        <v>2330</v>
      </c>
      <c r="F1159" s="177">
        <f>IF('M253'!Z54-SUM('M254'!Z54)&gt;=-0.5,"OK","WARNING")</f>
      </c>
    </row>
    <row r="1160">
      <c r="A1160" t="s" s="177">
        <v>1518</v>
      </c>
      <c r="B1160" t="s" s="177">
        <v>376</v>
      </c>
      <c r="C1160" t="s" s="177">
        <v>377</v>
      </c>
      <c r="D1160" t="s" s="177">
        <v>2331</v>
      </c>
      <c r="E1160" t="s" s="177">
        <v>2332</v>
      </c>
      <c r="F1160" s="177">
        <f>IF('M253'!AA54-SUM('M254'!AA54)&gt;=-0.5,"OK","WARNING")</f>
      </c>
    </row>
    <row r="1161">
      <c r="A1161" t="s" s="177">
        <v>1518</v>
      </c>
      <c r="B1161" t="s" s="177">
        <v>376</v>
      </c>
      <c r="C1161" t="s" s="177">
        <v>377</v>
      </c>
      <c r="D1161" t="s" s="177">
        <v>2333</v>
      </c>
      <c r="E1161" t="s" s="177">
        <v>2334</v>
      </c>
      <c r="F1161" s="177">
        <f>IF('M253'!AB54-SUM('M254'!AB54)&gt;=-0.5,"OK","WARNING")</f>
      </c>
    </row>
    <row r="1162">
      <c r="A1162" t="s" s="177">
        <v>174</v>
      </c>
      <c r="B1162" t="s" s="176">
        <v>1062</v>
      </c>
      <c r="C1162" t="s" s="177">
        <v>1063</v>
      </c>
      <c r="D1162" t="s" s="177">
        <v>2335</v>
      </c>
      <c r="E1162" t="s" s="177">
        <v>2336</v>
      </c>
      <c r="F1162" s="177">
        <f>IF(ABS('M253'!L21-SUM('M253'!L22,'M253'!L23,'M253'!L24))&lt;=0.5,"OK","ERROR")</f>
      </c>
    </row>
    <row r="1163">
      <c r="A1163" t="s" s="177">
        <v>174</v>
      </c>
      <c r="B1163" t="s" s="176">
        <v>1062</v>
      </c>
      <c r="C1163" t="s" s="177">
        <v>1063</v>
      </c>
      <c r="D1163" t="s" s="177">
        <v>2337</v>
      </c>
      <c r="E1163" t="s" s="177">
        <v>2338</v>
      </c>
      <c r="F1163" s="177">
        <f>IF(ABS('M253'!M21-SUM('M253'!M22,'M253'!M23,'M253'!M24))&lt;=0.5,"OK","ERROR")</f>
      </c>
    </row>
    <row r="1164">
      <c r="A1164" t="s" s="177">
        <v>174</v>
      </c>
      <c r="B1164" t="s" s="176">
        <v>1062</v>
      </c>
      <c r="C1164" t="s" s="177">
        <v>1063</v>
      </c>
      <c r="D1164" t="s" s="177">
        <v>2339</v>
      </c>
      <c r="E1164" t="s" s="177">
        <v>2340</v>
      </c>
      <c r="F1164" s="177">
        <f>IF(ABS('M253'!N21-SUM('M253'!N22,'M253'!N23,'M253'!N24))&lt;=0.5,"OK","ERROR")</f>
      </c>
    </row>
    <row r="1165">
      <c r="A1165" t="s" s="177">
        <v>174</v>
      </c>
      <c r="B1165" t="s" s="176">
        <v>1062</v>
      </c>
      <c r="C1165" t="s" s="177">
        <v>1063</v>
      </c>
      <c r="D1165" t="s" s="177">
        <v>2341</v>
      </c>
      <c r="E1165" t="s" s="177">
        <v>2342</v>
      </c>
      <c r="F1165" s="177">
        <f>IF(ABS('M253'!S21-SUM('M253'!S22,'M253'!S23,'M253'!S24))&lt;=0.5,"OK","ERROR")</f>
      </c>
    </row>
    <row r="1166">
      <c r="A1166" t="s" s="177">
        <v>174</v>
      </c>
      <c r="B1166" t="s" s="176">
        <v>1062</v>
      </c>
      <c r="C1166" t="s" s="177">
        <v>1063</v>
      </c>
      <c r="D1166" t="s" s="177">
        <v>2343</v>
      </c>
      <c r="E1166" t="s" s="177">
        <v>2344</v>
      </c>
      <c r="F1166" s="177">
        <f>IF(ABS('M253'!AB21-SUM('M253'!AB22,'M253'!AB23,'M253'!AB24))&lt;=0.5,"OK","ERROR")</f>
      </c>
    </row>
    <row r="1167">
      <c r="A1167" t="s" s="177">
        <v>174</v>
      </c>
      <c r="B1167" t="s" s="176">
        <v>1062</v>
      </c>
      <c r="C1167" t="s" s="177">
        <v>1063</v>
      </c>
      <c r="D1167" t="s" s="177">
        <v>2345</v>
      </c>
      <c r="E1167" t="s" s="177">
        <v>2346</v>
      </c>
      <c r="F1167" s="177">
        <f>IF(ABS('M253'!K27-SUM('M253'!K28,'M253'!K29,'M253'!K33))&lt;=0.5,"OK","ERROR")</f>
      </c>
    </row>
    <row r="1168">
      <c r="A1168" t="s" s="177">
        <v>174</v>
      </c>
      <c r="B1168" t="s" s="176">
        <v>1062</v>
      </c>
      <c r="C1168" t="s" s="177">
        <v>1063</v>
      </c>
      <c r="D1168" t="s" s="177">
        <v>2347</v>
      </c>
      <c r="E1168" t="s" s="177">
        <v>2348</v>
      </c>
      <c r="F1168" s="177">
        <f>IF(ABS('M253'!L27-SUM('M253'!L28,'M253'!L29,'M253'!L33))&lt;=0.5,"OK","ERROR")</f>
      </c>
    </row>
    <row r="1169">
      <c r="A1169" t="s" s="177">
        <v>174</v>
      </c>
      <c r="B1169" t="s" s="176">
        <v>1062</v>
      </c>
      <c r="C1169" t="s" s="177">
        <v>1063</v>
      </c>
      <c r="D1169" t="s" s="177">
        <v>2349</v>
      </c>
      <c r="E1169" t="s" s="177">
        <v>2350</v>
      </c>
      <c r="F1169" s="177">
        <f>IF(ABS('M253'!O27-SUM('M253'!O28,'M253'!O29,'M253'!O33))&lt;=0.5,"OK","ERROR")</f>
      </c>
    </row>
    <row r="1170">
      <c r="A1170" t="s" s="177">
        <v>174</v>
      </c>
      <c r="B1170" t="s" s="176">
        <v>1062</v>
      </c>
      <c r="C1170" t="s" s="177">
        <v>1063</v>
      </c>
      <c r="D1170" t="s" s="177">
        <v>2351</v>
      </c>
      <c r="E1170" t="s" s="177">
        <v>2352</v>
      </c>
      <c r="F1170" s="177">
        <f>IF(ABS('M253'!P27-SUM('M253'!P28,'M253'!P29,'M253'!P33))&lt;=0.5,"OK","ERROR")</f>
      </c>
    </row>
    <row r="1171">
      <c r="A1171" t="s" s="177">
        <v>174</v>
      </c>
      <c r="B1171" t="s" s="176">
        <v>1062</v>
      </c>
      <c r="C1171" t="s" s="177">
        <v>1063</v>
      </c>
      <c r="D1171" t="s" s="177">
        <v>2353</v>
      </c>
      <c r="E1171" t="s" s="177">
        <v>2354</v>
      </c>
      <c r="F1171" s="177">
        <f>IF(ABS('M253'!Q27-SUM('M253'!Q28,'M253'!Q29,'M253'!Q33))&lt;=0.5,"OK","ERROR")</f>
      </c>
    </row>
    <row r="1172">
      <c r="A1172" t="s" s="177">
        <v>174</v>
      </c>
      <c r="B1172" t="s" s="176">
        <v>1062</v>
      </c>
      <c r="C1172" t="s" s="177">
        <v>1063</v>
      </c>
      <c r="D1172" t="s" s="177">
        <v>2355</v>
      </c>
      <c r="E1172" t="s" s="177">
        <v>2356</v>
      </c>
      <c r="F1172" s="177">
        <f>IF(ABS('M253'!R27-SUM('M253'!R28,'M253'!R29,'M253'!R33))&lt;=0.5,"OK","ERROR")</f>
      </c>
    </row>
    <row r="1173">
      <c r="A1173" t="s" s="177">
        <v>174</v>
      </c>
      <c r="B1173" t="s" s="176">
        <v>1062</v>
      </c>
      <c r="C1173" t="s" s="177">
        <v>1063</v>
      </c>
      <c r="D1173" t="s" s="177">
        <v>2357</v>
      </c>
      <c r="E1173" t="s" s="177">
        <v>2358</v>
      </c>
      <c r="F1173" s="177">
        <f>IF(ABS('M253'!S27-SUM('M253'!S28,'M253'!S29,'M253'!S33))&lt;=0.5,"OK","ERROR")</f>
      </c>
    </row>
    <row r="1174">
      <c r="A1174" t="s" s="177">
        <v>174</v>
      </c>
      <c r="B1174" t="s" s="176">
        <v>1062</v>
      </c>
      <c r="C1174" t="s" s="177">
        <v>1063</v>
      </c>
      <c r="D1174" t="s" s="177">
        <v>2359</v>
      </c>
      <c r="E1174" t="s" s="177">
        <v>2360</v>
      </c>
      <c r="F1174" s="177">
        <f>IF(ABS('M253'!T27-SUM('M253'!T28,'M253'!T29,'M253'!T33))&lt;=0.5,"OK","ERROR")</f>
      </c>
    </row>
    <row r="1175">
      <c r="A1175" t="s" s="177">
        <v>174</v>
      </c>
      <c r="B1175" t="s" s="176">
        <v>1062</v>
      </c>
      <c r="C1175" t="s" s="177">
        <v>1063</v>
      </c>
      <c r="D1175" t="s" s="177">
        <v>2361</v>
      </c>
      <c r="E1175" t="s" s="177">
        <v>2362</v>
      </c>
      <c r="F1175" s="177">
        <f>IF(ABS('M253'!U27-SUM('M253'!U28,'M253'!U29,'M253'!U33))&lt;=0.5,"OK","ERROR")</f>
      </c>
    </row>
    <row r="1176">
      <c r="A1176" t="s" s="177">
        <v>174</v>
      </c>
      <c r="B1176" t="s" s="176">
        <v>1062</v>
      </c>
      <c r="C1176" t="s" s="177">
        <v>1063</v>
      </c>
      <c r="D1176" t="s" s="177">
        <v>2363</v>
      </c>
      <c r="E1176" t="s" s="177">
        <v>2364</v>
      </c>
      <c r="F1176" s="177">
        <f>IF(ABS('M253'!V27-SUM('M253'!V28,'M253'!V29,'M253'!V33))&lt;=0.5,"OK","ERROR")</f>
      </c>
    </row>
    <row r="1177">
      <c r="A1177" t="s" s="177">
        <v>174</v>
      </c>
      <c r="B1177" t="s" s="176">
        <v>1062</v>
      </c>
      <c r="C1177" t="s" s="177">
        <v>1063</v>
      </c>
      <c r="D1177" t="s" s="177">
        <v>2365</v>
      </c>
      <c r="E1177" t="s" s="177">
        <v>2366</v>
      </c>
      <c r="F1177" s="177">
        <f>IF(ABS('M253'!W27-SUM('M253'!W28,'M253'!W29,'M253'!W33))&lt;=0.5,"OK","ERROR")</f>
      </c>
    </row>
    <row r="1178">
      <c r="A1178" t="s" s="177">
        <v>174</v>
      </c>
      <c r="B1178" t="s" s="176">
        <v>1062</v>
      </c>
      <c r="C1178" t="s" s="177">
        <v>1063</v>
      </c>
      <c r="D1178" t="s" s="177">
        <v>2367</v>
      </c>
      <c r="E1178" t="s" s="177">
        <v>2368</v>
      </c>
      <c r="F1178" s="177">
        <f>IF(ABS('M253'!X27-SUM('M253'!X28,'M253'!X29,'M253'!X33))&lt;=0.5,"OK","ERROR")</f>
      </c>
    </row>
    <row r="1179">
      <c r="A1179" t="s" s="177">
        <v>174</v>
      </c>
      <c r="B1179" t="s" s="176">
        <v>1062</v>
      </c>
      <c r="C1179" t="s" s="177">
        <v>1063</v>
      </c>
      <c r="D1179" t="s" s="177">
        <v>2369</v>
      </c>
      <c r="E1179" t="s" s="177">
        <v>2370</v>
      </c>
      <c r="F1179" s="177">
        <f>IF(ABS('M253'!Y27-SUM('M253'!Y28,'M253'!Y29,'M253'!Y33))&lt;=0.5,"OK","ERROR")</f>
      </c>
    </row>
    <row r="1180">
      <c r="A1180" t="s" s="177">
        <v>174</v>
      </c>
      <c r="B1180" t="s" s="176">
        <v>1062</v>
      </c>
      <c r="C1180" t="s" s="177">
        <v>1063</v>
      </c>
      <c r="D1180" t="s" s="177">
        <v>2371</v>
      </c>
      <c r="E1180" t="s" s="177">
        <v>2372</v>
      </c>
      <c r="F1180" s="177">
        <f>IF(ABS('M253'!Z27-SUM('M253'!Z28,'M253'!Z29,'M253'!Z33))&lt;=0.5,"OK","ERROR")</f>
      </c>
    </row>
    <row r="1181">
      <c r="A1181" t="s" s="177">
        <v>174</v>
      </c>
      <c r="B1181" t="s" s="176">
        <v>1062</v>
      </c>
      <c r="C1181" t="s" s="177">
        <v>1063</v>
      </c>
      <c r="D1181" t="s" s="177">
        <v>2373</v>
      </c>
      <c r="E1181" t="s" s="177">
        <v>2374</v>
      </c>
      <c r="F1181" s="177">
        <f>IF(ABS('M253'!AA27-SUM('M253'!AA28,'M253'!AA29,'M253'!AA33))&lt;=0.5,"OK","ERROR")</f>
      </c>
    </row>
    <row r="1182">
      <c r="A1182" t="s" s="177">
        <v>174</v>
      </c>
      <c r="B1182" t="s" s="176">
        <v>1062</v>
      </c>
      <c r="C1182" t="s" s="177">
        <v>1063</v>
      </c>
      <c r="D1182" t="s" s="177">
        <v>2375</v>
      </c>
      <c r="E1182" t="s" s="177">
        <v>2376</v>
      </c>
      <c r="F1182" s="177">
        <f>IF(ABS('M253'!AB27-SUM('M253'!AB28,'M253'!AB29,'M253'!AB33))&lt;=0.5,"OK","ERROR")</f>
      </c>
    </row>
    <row r="1183">
      <c r="A1183" t="s" s="177">
        <v>174</v>
      </c>
      <c r="B1183" t="s" s="176">
        <v>2377</v>
      </c>
      <c r="C1183" t="s" s="177">
        <v>2378</v>
      </c>
      <c r="D1183" t="s" s="177">
        <v>2379</v>
      </c>
      <c r="E1183" t="s" s="177">
        <v>2380</v>
      </c>
      <c r="F1183" s="177">
        <f>IF(ABS('M253'!K33-SUM('M253'!K34,'M253'!K37,'M253'!K35,'M253'!K36,'M253'!K38))&lt;=0.5,"OK","ERROR")</f>
      </c>
    </row>
    <row r="1184">
      <c r="A1184" t="s" s="177">
        <v>174</v>
      </c>
      <c r="B1184" t="s" s="176">
        <v>2377</v>
      </c>
      <c r="C1184" t="s" s="177">
        <v>2378</v>
      </c>
      <c r="D1184" t="s" s="177">
        <v>2381</v>
      </c>
      <c r="E1184" t="s" s="177">
        <v>2382</v>
      </c>
      <c r="F1184" s="177">
        <f>IF(ABS('M253'!L33-SUM('M253'!L34,'M253'!L37,'M253'!L35,'M253'!L36,'M253'!L38))&lt;=0.5,"OK","ERROR")</f>
      </c>
    </row>
    <row r="1185">
      <c r="A1185" t="s" s="177">
        <v>174</v>
      </c>
      <c r="B1185" t="s" s="176">
        <v>2377</v>
      </c>
      <c r="C1185" t="s" s="177">
        <v>2378</v>
      </c>
      <c r="D1185" t="s" s="177">
        <v>2383</v>
      </c>
      <c r="E1185" t="s" s="177">
        <v>2384</v>
      </c>
      <c r="F1185" s="177">
        <f>IF(ABS('M253'!O33-SUM('M253'!O34,'M253'!O37,'M253'!O35,'M253'!O36,'M253'!O38))&lt;=0.5,"OK","ERROR")</f>
      </c>
    </row>
    <row r="1186">
      <c r="A1186" t="s" s="177">
        <v>174</v>
      </c>
      <c r="B1186" t="s" s="176">
        <v>2377</v>
      </c>
      <c r="C1186" t="s" s="177">
        <v>2378</v>
      </c>
      <c r="D1186" t="s" s="177">
        <v>2385</v>
      </c>
      <c r="E1186" t="s" s="177">
        <v>2386</v>
      </c>
      <c r="F1186" s="177">
        <f>IF(ABS('M253'!P33-SUM('M253'!P34,'M253'!P37,'M253'!P35,'M253'!P36,'M253'!P38))&lt;=0.5,"OK","ERROR")</f>
      </c>
    </row>
    <row r="1187">
      <c r="A1187" t="s" s="177">
        <v>174</v>
      </c>
      <c r="B1187" t="s" s="176">
        <v>2377</v>
      </c>
      <c r="C1187" t="s" s="177">
        <v>2378</v>
      </c>
      <c r="D1187" t="s" s="177">
        <v>2387</v>
      </c>
      <c r="E1187" t="s" s="177">
        <v>2388</v>
      </c>
      <c r="F1187" s="177">
        <f>IF(ABS('M253'!Q33-SUM('M253'!Q34,'M253'!Q37,'M253'!Q35,'M253'!Q36,'M253'!Q38))&lt;=0.5,"OK","ERROR")</f>
      </c>
    </row>
    <row r="1188">
      <c r="A1188" t="s" s="177">
        <v>174</v>
      </c>
      <c r="B1188" t="s" s="176">
        <v>2377</v>
      </c>
      <c r="C1188" t="s" s="177">
        <v>2378</v>
      </c>
      <c r="D1188" t="s" s="177">
        <v>2389</v>
      </c>
      <c r="E1188" t="s" s="177">
        <v>2390</v>
      </c>
      <c r="F1188" s="177">
        <f>IF(ABS('M253'!R33-SUM('M253'!R34,'M253'!R37,'M253'!R35,'M253'!R36,'M253'!R38))&lt;=0.5,"OK","ERROR")</f>
      </c>
    </row>
    <row r="1189">
      <c r="A1189" t="s" s="177">
        <v>174</v>
      </c>
      <c r="B1189" t="s" s="176">
        <v>2377</v>
      </c>
      <c r="C1189" t="s" s="177">
        <v>2378</v>
      </c>
      <c r="D1189" t="s" s="177">
        <v>2391</v>
      </c>
      <c r="E1189" t="s" s="177">
        <v>2392</v>
      </c>
      <c r="F1189" s="177">
        <f>IF(ABS('M253'!S33-SUM('M253'!S34,'M253'!S37,'M253'!S35,'M253'!S36,'M253'!S38))&lt;=0.5,"OK","ERROR")</f>
      </c>
    </row>
    <row r="1190">
      <c r="A1190" t="s" s="177">
        <v>174</v>
      </c>
      <c r="B1190" t="s" s="176">
        <v>2377</v>
      </c>
      <c r="C1190" t="s" s="177">
        <v>2378</v>
      </c>
      <c r="D1190" t="s" s="177">
        <v>2393</v>
      </c>
      <c r="E1190" t="s" s="177">
        <v>2394</v>
      </c>
      <c r="F1190" s="177">
        <f>IF(ABS('M253'!T33-SUM('M253'!T34,'M253'!T37,'M253'!T35,'M253'!T36,'M253'!T38))&lt;=0.5,"OK","ERROR")</f>
      </c>
    </row>
    <row r="1191">
      <c r="A1191" t="s" s="177">
        <v>174</v>
      </c>
      <c r="B1191" t="s" s="176">
        <v>2377</v>
      </c>
      <c r="C1191" t="s" s="177">
        <v>2378</v>
      </c>
      <c r="D1191" t="s" s="177">
        <v>2395</v>
      </c>
      <c r="E1191" t="s" s="177">
        <v>2396</v>
      </c>
      <c r="F1191" s="177">
        <f>IF(ABS('M253'!U33-SUM('M253'!U34,'M253'!U37,'M253'!U35,'M253'!U36,'M253'!U38))&lt;=0.5,"OK","ERROR")</f>
      </c>
    </row>
    <row r="1192">
      <c r="A1192" t="s" s="177">
        <v>174</v>
      </c>
      <c r="B1192" t="s" s="176">
        <v>2377</v>
      </c>
      <c r="C1192" t="s" s="177">
        <v>2378</v>
      </c>
      <c r="D1192" t="s" s="177">
        <v>2397</v>
      </c>
      <c r="E1192" t="s" s="177">
        <v>2398</v>
      </c>
      <c r="F1192" s="177">
        <f>IF(ABS('M253'!V33-SUM('M253'!V34,'M253'!V37,'M253'!V35,'M253'!V36,'M253'!V38))&lt;=0.5,"OK","ERROR")</f>
      </c>
    </row>
    <row r="1193">
      <c r="A1193" t="s" s="177">
        <v>174</v>
      </c>
      <c r="B1193" t="s" s="176">
        <v>2377</v>
      </c>
      <c r="C1193" t="s" s="177">
        <v>2378</v>
      </c>
      <c r="D1193" t="s" s="177">
        <v>2399</v>
      </c>
      <c r="E1193" t="s" s="177">
        <v>2400</v>
      </c>
      <c r="F1193" s="177">
        <f>IF(ABS('M253'!W33-SUM('M253'!W34,'M253'!W37,'M253'!W35,'M253'!W36,'M253'!W38))&lt;=0.5,"OK","ERROR")</f>
      </c>
    </row>
    <row r="1194">
      <c r="A1194" t="s" s="177">
        <v>174</v>
      </c>
      <c r="B1194" t="s" s="176">
        <v>2377</v>
      </c>
      <c r="C1194" t="s" s="177">
        <v>2378</v>
      </c>
      <c r="D1194" t="s" s="177">
        <v>2401</v>
      </c>
      <c r="E1194" t="s" s="177">
        <v>2402</v>
      </c>
      <c r="F1194" s="177">
        <f>IF(ABS('M253'!X33-SUM('M253'!X34,'M253'!X37,'M253'!X35,'M253'!X36,'M253'!X38))&lt;=0.5,"OK","ERROR")</f>
      </c>
    </row>
    <row r="1195">
      <c r="A1195" t="s" s="177">
        <v>174</v>
      </c>
      <c r="B1195" t="s" s="176">
        <v>2377</v>
      </c>
      <c r="C1195" t="s" s="177">
        <v>2378</v>
      </c>
      <c r="D1195" t="s" s="177">
        <v>2403</v>
      </c>
      <c r="E1195" t="s" s="177">
        <v>2404</v>
      </c>
      <c r="F1195" s="177">
        <f>IF(ABS('M253'!Y33-SUM('M253'!Y34,'M253'!Y37,'M253'!Y35,'M253'!Y36,'M253'!Y38))&lt;=0.5,"OK","ERROR")</f>
      </c>
    </row>
    <row r="1196">
      <c r="A1196" t="s" s="177">
        <v>174</v>
      </c>
      <c r="B1196" t="s" s="176">
        <v>2377</v>
      </c>
      <c r="C1196" t="s" s="177">
        <v>2378</v>
      </c>
      <c r="D1196" t="s" s="177">
        <v>2405</v>
      </c>
      <c r="E1196" t="s" s="177">
        <v>2406</v>
      </c>
      <c r="F1196" s="177">
        <f>IF(ABS('M253'!Z33-SUM('M253'!Z34,'M253'!Z37,'M253'!Z35,'M253'!Z36,'M253'!Z38))&lt;=0.5,"OK","ERROR")</f>
      </c>
    </row>
    <row r="1197">
      <c r="A1197" t="s" s="177">
        <v>174</v>
      </c>
      <c r="B1197" t="s" s="176">
        <v>2377</v>
      </c>
      <c r="C1197" t="s" s="177">
        <v>2378</v>
      </c>
      <c r="D1197" t="s" s="177">
        <v>2407</v>
      </c>
      <c r="E1197" t="s" s="177">
        <v>2408</v>
      </c>
      <c r="F1197" s="177">
        <f>IF(ABS('M253'!AA33-SUM('M253'!AA34,'M253'!AA37,'M253'!AA35,'M253'!AA36,'M253'!AA38))&lt;=0.5,"OK","ERROR")</f>
      </c>
    </row>
    <row r="1198">
      <c r="A1198" t="s" s="177">
        <v>174</v>
      </c>
      <c r="B1198" t="s" s="176">
        <v>2377</v>
      </c>
      <c r="C1198" t="s" s="177">
        <v>2378</v>
      </c>
      <c r="D1198" t="s" s="177">
        <v>2409</v>
      </c>
      <c r="E1198" t="s" s="177">
        <v>2410</v>
      </c>
      <c r="F1198" s="177">
        <f>IF(ABS('M253'!AB33-SUM('M253'!AB34,'M253'!AB37,'M253'!AB35,'M253'!AB36,'M253'!AB38))&lt;=0.5,"OK","ERROR")</f>
      </c>
    </row>
    <row r="1199">
      <c r="A1199" t="s" s="177">
        <v>174</v>
      </c>
      <c r="B1199" t="s" s="176">
        <v>1108</v>
      </c>
      <c r="C1199" t="s" s="177">
        <v>1109</v>
      </c>
      <c r="D1199" t="s" s="177">
        <v>2411</v>
      </c>
      <c r="E1199" t="s" s="177">
        <v>2412</v>
      </c>
      <c r="F1199" s="177">
        <f>IF(ABS('M253'!AB21-SUM('M253'!L21))&lt;=0.5,"OK","ERROR")</f>
      </c>
    </row>
    <row r="1200">
      <c r="A1200" t="s" s="177">
        <v>174</v>
      </c>
      <c r="B1200" t="s" s="176">
        <v>1108</v>
      </c>
      <c r="C1200" t="s" s="177">
        <v>1109</v>
      </c>
      <c r="D1200" t="s" s="177">
        <v>1112</v>
      </c>
      <c r="E1200" t="s" s="177">
        <v>2413</v>
      </c>
      <c r="F1200" s="177">
        <f>IF(ABS('M253'!AB22-SUM('M253'!L22))&lt;=0.5,"OK","ERROR")</f>
      </c>
    </row>
    <row r="1201">
      <c r="A1201" t="s" s="177">
        <v>174</v>
      </c>
      <c r="B1201" t="s" s="176">
        <v>1108</v>
      </c>
      <c r="C1201" t="s" s="177">
        <v>1109</v>
      </c>
      <c r="D1201" t="s" s="177">
        <v>1114</v>
      </c>
      <c r="E1201" t="s" s="177">
        <v>2414</v>
      </c>
      <c r="F1201" s="177">
        <f>IF(ABS('M253'!AB23-SUM('M253'!L23))&lt;=0.5,"OK","ERROR")</f>
      </c>
    </row>
    <row r="1202">
      <c r="A1202" t="s" s="177">
        <v>174</v>
      </c>
      <c r="B1202" t="s" s="176">
        <v>1108</v>
      </c>
      <c r="C1202" t="s" s="177">
        <v>1109</v>
      </c>
      <c r="D1202" t="s" s="177">
        <v>1116</v>
      </c>
      <c r="E1202" t="s" s="177">
        <v>2415</v>
      </c>
      <c r="F1202" s="177">
        <f>IF(ABS('M253'!AB24-SUM('M253'!L24))&lt;=0.5,"OK","ERROR")</f>
      </c>
    </row>
    <row r="1203">
      <c r="A1203" t="s" s="177">
        <v>174</v>
      </c>
      <c r="B1203" t="s" s="176">
        <v>1108</v>
      </c>
      <c r="C1203" t="s" s="177">
        <v>1109</v>
      </c>
      <c r="D1203" t="s" s="177">
        <v>2416</v>
      </c>
      <c r="E1203" t="s" s="177">
        <v>2417</v>
      </c>
      <c r="F1203" s="177">
        <f>IF(ABS('M253'!AB25-SUM('M253'!L25,'M253'!K25,'M253'!T25,'M253'!Y25,'M253'!Z25,'M253'!X25,'M253'!AA25))&lt;=0.5,"OK","ERROR")</f>
      </c>
    </row>
    <row r="1204">
      <c r="A1204" t="s" s="177">
        <v>174</v>
      </c>
      <c r="B1204" t="s" s="176">
        <v>1108</v>
      </c>
      <c r="C1204" t="s" s="177">
        <v>1109</v>
      </c>
      <c r="D1204" t="s" s="177">
        <v>1120</v>
      </c>
      <c r="E1204" t="s" s="177">
        <v>2418</v>
      </c>
      <c r="F1204" s="177">
        <f>IF(ABS('M253'!AB26-SUM('M253'!L26,'M253'!K26,'M253'!T26,'M253'!Y26,'M253'!Z26,'M253'!X26,'M253'!AA26))&lt;=0.5,"OK","ERROR")</f>
      </c>
    </row>
    <row r="1205">
      <c r="A1205" t="s" s="177">
        <v>174</v>
      </c>
      <c r="B1205" t="s" s="176">
        <v>1108</v>
      </c>
      <c r="C1205" t="s" s="177">
        <v>1109</v>
      </c>
      <c r="D1205" t="s" s="177">
        <v>1122</v>
      </c>
      <c r="E1205" t="s" s="177">
        <v>2419</v>
      </c>
      <c r="F1205" s="177">
        <f>IF(ABS('M253'!AB27-SUM('M253'!L27,'M253'!K27,'M253'!T27,'M253'!Y27,'M253'!Z27,'M253'!X27,'M253'!AA27))&lt;=0.5,"OK","ERROR")</f>
      </c>
    </row>
    <row r="1206">
      <c r="A1206" t="s" s="177">
        <v>174</v>
      </c>
      <c r="B1206" t="s" s="176">
        <v>1108</v>
      </c>
      <c r="C1206" t="s" s="177">
        <v>1109</v>
      </c>
      <c r="D1206" t="s" s="177">
        <v>1124</v>
      </c>
      <c r="E1206" t="s" s="177">
        <v>2420</v>
      </c>
      <c r="F1206" s="177">
        <f>IF(ABS('M253'!AB28-SUM('M253'!L28,'M253'!K28,'M253'!T28,'M253'!Y28,'M253'!Z28,'M253'!X28,'M253'!AA28))&lt;=0.5,"OK","ERROR")</f>
      </c>
    </row>
    <row r="1207">
      <c r="A1207" t="s" s="177">
        <v>174</v>
      </c>
      <c r="B1207" t="s" s="176">
        <v>1108</v>
      </c>
      <c r="C1207" t="s" s="177">
        <v>1109</v>
      </c>
      <c r="D1207" t="s" s="177">
        <v>1126</v>
      </c>
      <c r="E1207" t="s" s="177">
        <v>2421</v>
      </c>
      <c r="F1207" s="177">
        <f>IF(ABS('M253'!AB29-SUM('M253'!L29,'M253'!K29,'M253'!T29,'M253'!Y29,'M253'!Z29,'M253'!X29,'M253'!AA29))&lt;=0.5,"OK","ERROR")</f>
      </c>
    </row>
    <row r="1208">
      <c r="A1208" t="s" s="177">
        <v>174</v>
      </c>
      <c r="B1208" t="s" s="176">
        <v>1108</v>
      </c>
      <c r="C1208" t="s" s="177">
        <v>1109</v>
      </c>
      <c r="D1208" t="s" s="177">
        <v>1128</v>
      </c>
      <c r="E1208" t="s" s="177">
        <v>2422</v>
      </c>
      <c r="F1208" s="177">
        <f>IF(ABS('M253'!AB30-SUM('M253'!L30,'M253'!K30,'M253'!T30,'M253'!Y30,'M253'!Z30,'M253'!X30,'M253'!AA30))&lt;=0.5,"OK","ERROR")</f>
      </c>
    </row>
    <row r="1209">
      <c r="A1209" t="s" s="177">
        <v>174</v>
      </c>
      <c r="B1209" t="s" s="176">
        <v>1108</v>
      </c>
      <c r="C1209" t="s" s="177">
        <v>1109</v>
      </c>
      <c r="D1209" t="s" s="177">
        <v>2423</v>
      </c>
      <c r="E1209" t="s" s="177">
        <v>2424</v>
      </c>
      <c r="F1209" s="177">
        <f>IF(ABS('M253'!AB31-SUM('M253'!L31,'M253'!K31,'M253'!T31,'M253'!Y31,'M253'!Z31,'M253'!X31,'M253'!AA31))&lt;=0.5,"OK","ERROR")</f>
      </c>
    </row>
    <row r="1210">
      <c r="A1210" t="s" s="177">
        <v>174</v>
      </c>
      <c r="B1210" t="s" s="176">
        <v>1108</v>
      </c>
      <c r="C1210" t="s" s="177">
        <v>1109</v>
      </c>
      <c r="D1210" t="s" s="177">
        <v>2425</v>
      </c>
      <c r="E1210" t="s" s="177">
        <v>2426</v>
      </c>
      <c r="F1210" s="177">
        <f>IF(ABS('M253'!AB32-SUM('M253'!L32,'M253'!K32,'M253'!T32,'M253'!Y32,'M253'!Z32,'M253'!X32,'M253'!AA32))&lt;=0.5,"OK","ERROR")</f>
      </c>
    </row>
    <row r="1211">
      <c r="A1211" t="s" s="177">
        <v>174</v>
      </c>
      <c r="B1211" t="s" s="176">
        <v>1108</v>
      </c>
      <c r="C1211" t="s" s="177">
        <v>1109</v>
      </c>
      <c r="D1211" t="s" s="177">
        <v>2427</v>
      </c>
      <c r="E1211" t="s" s="177">
        <v>2428</v>
      </c>
      <c r="F1211" s="177">
        <f>IF(ABS('M253'!AB33-SUM('M253'!L33,'M253'!K33,'M253'!T33,'M253'!Y33,'M253'!Z33,'M253'!X33,'M253'!AA33))&lt;=0.5,"OK","ERROR")</f>
      </c>
    </row>
    <row r="1212">
      <c r="A1212" t="s" s="177">
        <v>174</v>
      </c>
      <c r="B1212" t="s" s="176">
        <v>1108</v>
      </c>
      <c r="C1212" t="s" s="177">
        <v>1109</v>
      </c>
      <c r="D1212" t="s" s="177">
        <v>2429</v>
      </c>
      <c r="E1212" t="s" s="177">
        <v>2430</v>
      </c>
      <c r="F1212" s="177">
        <f>IF(ABS('M253'!AB34-SUM('M253'!L34,'M253'!K34,'M253'!T34,'M253'!Y34,'M253'!Z34,'M253'!X34,'M253'!AA34))&lt;=0.5,"OK","ERROR")</f>
      </c>
    </row>
    <row r="1213">
      <c r="A1213" t="s" s="177">
        <v>174</v>
      </c>
      <c r="B1213" t="s" s="176">
        <v>1108</v>
      </c>
      <c r="C1213" t="s" s="177">
        <v>1109</v>
      </c>
      <c r="D1213" t="s" s="177">
        <v>2431</v>
      </c>
      <c r="E1213" t="s" s="177">
        <v>2432</v>
      </c>
      <c r="F1213" s="177">
        <f>IF(ABS('M253'!AB35-SUM('M253'!L35,'M253'!K35,'M253'!T35,'M253'!Y35,'M253'!Z35,'M253'!X35,'M253'!AA35))&lt;=0.5,"OK","ERROR")</f>
      </c>
    </row>
    <row r="1214">
      <c r="A1214" t="s" s="177">
        <v>174</v>
      </c>
      <c r="B1214" t="s" s="176">
        <v>1108</v>
      </c>
      <c r="C1214" t="s" s="177">
        <v>1109</v>
      </c>
      <c r="D1214" t="s" s="177">
        <v>2433</v>
      </c>
      <c r="E1214" t="s" s="177">
        <v>2434</v>
      </c>
      <c r="F1214" s="177">
        <f>IF(ABS('M253'!AB36-SUM('M253'!L36,'M253'!K36,'M253'!T36,'M253'!Y36,'M253'!Z36,'M253'!X36,'M253'!AA36))&lt;=0.5,"OK","ERROR")</f>
      </c>
    </row>
    <row r="1215">
      <c r="A1215" t="s" s="177">
        <v>174</v>
      </c>
      <c r="B1215" t="s" s="176">
        <v>1108</v>
      </c>
      <c r="C1215" t="s" s="177">
        <v>1109</v>
      </c>
      <c r="D1215" t="s" s="177">
        <v>1142</v>
      </c>
      <c r="E1215" t="s" s="177">
        <v>2435</v>
      </c>
      <c r="F1215" s="177">
        <f>IF(ABS('M253'!AB37-SUM('M253'!L37,'M253'!K37,'M253'!T37,'M253'!Y37,'M253'!Z37,'M253'!X37,'M253'!AA37))&lt;=0.5,"OK","ERROR")</f>
      </c>
    </row>
    <row r="1216">
      <c r="A1216" t="s" s="177">
        <v>174</v>
      </c>
      <c r="B1216" t="s" s="176">
        <v>1108</v>
      </c>
      <c r="C1216" t="s" s="177">
        <v>1109</v>
      </c>
      <c r="D1216" t="s" s="177">
        <v>1144</v>
      </c>
      <c r="E1216" t="s" s="177">
        <v>2436</v>
      </c>
      <c r="F1216" s="177">
        <f>IF(ABS('M253'!AB38-SUM('M253'!L38,'M253'!K38,'M253'!T38,'M253'!Y38,'M253'!Z38,'M253'!X38,'M253'!AA38))&lt;=0.5,"OK","ERROR")</f>
      </c>
    </row>
    <row r="1217">
      <c r="A1217" t="s" s="177">
        <v>174</v>
      </c>
      <c r="B1217" t="s" s="176">
        <v>1108</v>
      </c>
      <c r="C1217" t="s" s="177">
        <v>1109</v>
      </c>
      <c r="D1217" t="s" s="177">
        <v>2437</v>
      </c>
      <c r="E1217" t="s" s="177">
        <v>2438</v>
      </c>
      <c r="F1217" s="177">
        <f>IF(ABS('M253'!AB39-SUM('M253'!L39,'M253'!K39,'M253'!T39,'M253'!Y39,'M253'!Z39,'M253'!X39,'M253'!AA39))&lt;=0.5,"OK","ERROR")</f>
      </c>
    </row>
    <row r="1218">
      <c r="A1218" t="s" s="177">
        <v>174</v>
      </c>
      <c r="B1218" t="s" s="176">
        <v>1108</v>
      </c>
      <c r="C1218" t="s" s="177">
        <v>1109</v>
      </c>
      <c r="D1218" t="s" s="177">
        <v>2439</v>
      </c>
      <c r="E1218" t="s" s="177">
        <v>2440</v>
      </c>
      <c r="F1218" s="177">
        <f>IF(ABS('M253'!AB40-SUM('M253'!Y40))&lt;=0.5,"OK","ERROR")</f>
      </c>
    </row>
    <row r="1219">
      <c r="A1219" t="s" s="177">
        <v>174</v>
      </c>
      <c r="B1219" t="s" s="176">
        <v>1108</v>
      </c>
      <c r="C1219" t="s" s="177">
        <v>1109</v>
      </c>
      <c r="D1219" t="s" s="177">
        <v>2441</v>
      </c>
      <c r="E1219" t="s" s="177">
        <v>2442</v>
      </c>
      <c r="F1219" s="177">
        <f>IF(ABS('M253'!AB41-SUM('M253'!Y41))&lt;=0.5,"OK","ERROR")</f>
      </c>
    </row>
    <row r="1220">
      <c r="A1220" t="s" s="177">
        <v>174</v>
      </c>
      <c r="B1220" t="s" s="176">
        <v>1108</v>
      </c>
      <c r="C1220" t="s" s="177">
        <v>1109</v>
      </c>
      <c r="D1220" t="s" s="177">
        <v>2443</v>
      </c>
      <c r="E1220" t="s" s="177">
        <v>2444</v>
      </c>
      <c r="F1220" s="177">
        <f>IF(ABS('M253'!AB42-SUM('M253'!Y42))&lt;=0.5,"OK","ERROR")</f>
      </c>
    </row>
    <row r="1221">
      <c r="A1221" t="s" s="177">
        <v>174</v>
      </c>
      <c r="B1221" t="s" s="176">
        <v>1108</v>
      </c>
      <c r="C1221" t="s" s="177">
        <v>1109</v>
      </c>
      <c r="D1221" t="s" s="177">
        <v>2445</v>
      </c>
      <c r="E1221" t="s" s="177">
        <v>2446</v>
      </c>
      <c r="F1221" s="177">
        <f>IF(ABS('M253'!AB43-SUM('M253'!L43,'M253'!K43,'M253'!T43,'M253'!Y43,'M253'!Z43,'M253'!X43,'M253'!AA43))&lt;=0.5,"OK","ERROR")</f>
      </c>
    </row>
    <row r="1222">
      <c r="A1222" t="s" s="177">
        <v>174</v>
      </c>
      <c r="B1222" t="s" s="176">
        <v>1108</v>
      </c>
      <c r="C1222" t="s" s="177">
        <v>1109</v>
      </c>
      <c r="D1222" t="s" s="177">
        <v>2447</v>
      </c>
      <c r="E1222" t="s" s="177">
        <v>2448</v>
      </c>
      <c r="F1222" s="177">
        <f>IF(ABS('M253'!AB44-SUM('M253'!L44,'M253'!K44,'M253'!T44,'M253'!Y44,'M253'!Z44,'M253'!X44,'M253'!AA44))&lt;=0.5,"OK","ERROR")</f>
      </c>
    </row>
    <row r="1223">
      <c r="A1223" t="s" s="177">
        <v>174</v>
      </c>
      <c r="B1223" t="s" s="176">
        <v>1108</v>
      </c>
      <c r="C1223" t="s" s="177">
        <v>1109</v>
      </c>
      <c r="D1223" t="s" s="177">
        <v>2449</v>
      </c>
      <c r="E1223" t="s" s="177">
        <v>2450</v>
      </c>
      <c r="F1223" s="177">
        <f>IF(ABS('M253'!AB45-SUM('M253'!L45,'M253'!K45,'M253'!T45,'M253'!Y45,'M253'!Z45,'M253'!X45,'M253'!AA45))&lt;=0.5,"OK","ERROR")</f>
      </c>
    </row>
    <row r="1224">
      <c r="A1224" t="s" s="177">
        <v>174</v>
      </c>
      <c r="B1224" t="s" s="176">
        <v>1108</v>
      </c>
      <c r="C1224" t="s" s="177">
        <v>1109</v>
      </c>
      <c r="D1224" t="s" s="177">
        <v>2451</v>
      </c>
      <c r="E1224" t="s" s="177">
        <v>2452</v>
      </c>
      <c r="F1224" s="177">
        <f>IF(ABS('M253'!AB46-SUM('M253'!L46,'M253'!K46,'M253'!T46,'M253'!Y46,'M253'!Z46,'M253'!X46,'M253'!AA46))&lt;=0.5,"OK","ERROR")</f>
      </c>
    </row>
    <row r="1225">
      <c r="A1225" t="s" s="177">
        <v>174</v>
      </c>
      <c r="B1225" t="s" s="176">
        <v>1108</v>
      </c>
      <c r="C1225" t="s" s="177">
        <v>1109</v>
      </c>
      <c r="D1225" t="s" s="177">
        <v>2453</v>
      </c>
      <c r="E1225" t="s" s="177">
        <v>2454</v>
      </c>
      <c r="F1225" s="177">
        <f>IF(ABS('M253'!AB47-SUM('M253'!L47,'M253'!AA47))&lt;=0.5,"OK","ERROR")</f>
      </c>
    </row>
    <row r="1226">
      <c r="A1226" t="s" s="177">
        <v>174</v>
      </c>
      <c r="B1226" t="s" s="176">
        <v>1108</v>
      </c>
      <c r="C1226" t="s" s="177">
        <v>1109</v>
      </c>
      <c r="D1226" t="s" s="177">
        <v>2455</v>
      </c>
      <c r="E1226" t="s" s="177">
        <v>2456</v>
      </c>
      <c r="F1226" s="177">
        <f>IF(ABS('M253'!AB48-SUM('M253'!AA48))&lt;=0.5,"OK","ERROR")</f>
      </c>
    </row>
    <row r="1227">
      <c r="A1227" t="s" s="177">
        <v>174</v>
      </c>
      <c r="B1227" t="s" s="176">
        <v>1108</v>
      </c>
      <c r="C1227" t="s" s="177">
        <v>1109</v>
      </c>
      <c r="D1227" t="s" s="177">
        <v>2457</v>
      </c>
      <c r="E1227" t="s" s="177">
        <v>2458</v>
      </c>
      <c r="F1227" s="177">
        <f>IF(ABS('M253'!AB49-SUM('M253'!AA49))&lt;=0.5,"OK","ERROR")</f>
      </c>
    </row>
    <row r="1228">
      <c r="A1228" t="s" s="177">
        <v>174</v>
      </c>
      <c r="B1228" t="s" s="176">
        <v>1108</v>
      </c>
      <c r="C1228" t="s" s="177">
        <v>1109</v>
      </c>
      <c r="D1228" t="s" s="177">
        <v>2459</v>
      </c>
      <c r="E1228" t="s" s="177">
        <v>2460</v>
      </c>
      <c r="F1228" s="177">
        <f>IF(ABS('M253'!AB50-SUM('M253'!L50))&lt;=0.5,"OK","ERROR")</f>
      </c>
    </row>
    <row r="1229">
      <c r="A1229" t="s" s="177">
        <v>174</v>
      </c>
      <c r="B1229" t="s" s="176">
        <v>1108</v>
      </c>
      <c r="C1229" t="s" s="177">
        <v>1109</v>
      </c>
      <c r="D1229" t="s" s="177">
        <v>2461</v>
      </c>
      <c r="E1229" t="s" s="177">
        <v>2462</v>
      </c>
      <c r="F1229" s="177">
        <f>IF(ABS('M253'!AB51-SUM('M253'!L51))&lt;=0.5,"OK","ERROR")</f>
      </c>
    </row>
    <row r="1230">
      <c r="A1230" t="s" s="177">
        <v>174</v>
      </c>
      <c r="B1230" t="s" s="176">
        <v>1108</v>
      </c>
      <c r="C1230" t="s" s="177">
        <v>1109</v>
      </c>
      <c r="D1230" t="s" s="177">
        <v>2463</v>
      </c>
      <c r="E1230" t="s" s="177">
        <v>2464</v>
      </c>
      <c r="F1230" s="177">
        <f>IF(ABS('M253'!AB52-SUM('M253'!L52,'M253'!K52,'M253'!T52,'M253'!Y52,'M253'!Z52,'M253'!X52,'M253'!AA52))&lt;=0.5,"OK","ERROR")</f>
      </c>
    </row>
    <row r="1231">
      <c r="A1231" t="s" s="177">
        <v>174</v>
      </c>
      <c r="B1231" t="s" s="176">
        <v>1108</v>
      </c>
      <c r="C1231" t="s" s="177">
        <v>1109</v>
      </c>
      <c r="D1231" t="s" s="177">
        <v>2465</v>
      </c>
      <c r="E1231" t="s" s="177">
        <v>2466</v>
      </c>
      <c r="F1231" s="177">
        <f>IF(ABS('M253'!AB53-SUM('M253'!L53,'M253'!K53,'M253'!T53,'M253'!Y53,'M253'!Z53,'M253'!X53,'M253'!AA53))&lt;=0.5,"OK","ERROR")</f>
      </c>
    </row>
    <row r="1232">
      <c r="A1232" t="s" s="177">
        <v>174</v>
      </c>
      <c r="B1232" t="s" s="176">
        <v>1108</v>
      </c>
      <c r="C1232" t="s" s="177">
        <v>1109</v>
      </c>
      <c r="D1232" t="s" s="177">
        <v>2467</v>
      </c>
      <c r="E1232" t="s" s="177">
        <v>2468</v>
      </c>
      <c r="F1232" s="177">
        <f>IF(ABS('M253'!AB54-SUM('M253'!L54,'M253'!K54,'M253'!T54,'M253'!Y54,'M253'!Z54,'M253'!X54,'M253'!AA54))&lt;=0.5,"OK","ERROR")</f>
      </c>
    </row>
    <row r="1233">
      <c r="A1233" t="s" s="177">
        <v>174</v>
      </c>
      <c r="B1233" t="s" s="176">
        <v>1168</v>
      </c>
      <c r="C1233" t="s" s="177">
        <v>1169</v>
      </c>
      <c r="D1233" t="s" s="177">
        <v>2469</v>
      </c>
      <c r="E1233" t="s" s="177">
        <v>2470</v>
      </c>
      <c r="F1233" s="177">
        <f>IF(ABS('M253'!L21-SUM('M253'!N21,'M253'!S21,'M253'!M21))&lt;=0.5,"OK","ERROR")</f>
      </c>
    </row>
    <row r="1234">
      <c r="A1234" t="s" s="177">
        <v>174</v>
      </c>
      <c r="B1234" t="s" s="176">
        <v>1168</v>
      </c>
      <c r="C1234" t="s" s="177">
        <v>1169</v>
      </c>
      <c r="D1234" t="s" s="177">
        <v>1172</v>
      </c>
      <c r="E1234" t="s" s="177">
        <v>2471</v>
      </c>
      <c r="F1234" s="177">
        <f>IF(ABS('M253'!L22-SUM('M253'!N22,'M253'!S22,'M253'!M22))&lt;=0.5,"OK","ERROR")</f>
      </c>
    </row>
    <row r="1235">
      <c r="A1235" t="s" s="177">
        <v>174</v>
      </c>
      <c r="B1235" t="s" s="176">
        <v>1168</v>
      </c>
      <c r="C1235" t="s" s="177">
        <v>1169</v>
      </c>
      <c r="D1235" t="s" s="177">
        <v>1174</v>
      </c>
      <c r="E1235" t="s" s="177">
        <v>2472</v>
      </c>
      <c r="F1235" s="177">
        <f>IF(ABS('M253'!L23-SUM('M253'!N23,'M253'!S23,'M253'!M23))&lt;=0.5,"OK","ERROR")</f>
      </c>
    </row>
    <row r="1236">
      <c r="A1236" t="s" s="177">
        <v>174</v>
      </c>
      <c r="B1236" t="s" s="176">
        <v>1168</v>
      </c>
      <c r="C1236" t="s" s="177">
        <v>1169</v>
      </c>
      <c r="D1236" t="s" s="177">
        <v>1176</v>
      </c>
      <c r="E1236" t="s" s="177">
        <v>2473</v>
      </c>
      <c r="F1236" s="177">
        <f>IF(ABS('M253'!L24-SUM('M253'!N24,'M253'!S24,'M253'!M24))&lt;=0.5,"OK","ERROR")</f>
      </c>
    </row>
    <row r="1237">
      <c r="A1237" t="s" s="177">
        <v>174</v>
      </c>
      <c r="B1237" t="s" s="176">
        <v>1168</v>
      </c>
      <c r="C1237" t="s" s="177">
        <v>1169</v>
      </c>
      <c r="D1237" t="s" s="177">
        <v>2474</v>
      </c>
      <c r="E1237" t="s" s="177">
        <v>2475</v>
      </c>
      <c r="F1237" s="177">
        <f>IF(ABS('M253'!L25-SUM('M253'!N25,'M253'!S25,'M253'!O25,'M253'!M25,'M253'!Q25))&lt;=0.5,"OK","ERROR")</f>
      </c>
    </row>
    <row r="1238">
      <c r="A1238" t="s" s="177">
        <v>174</v>
      </c>
      <c r="B1238" t="s" s="176">
        <v>1168</v>
      </c>
      <c r="C1238" t="s" s="177">
        <v>1169</v>
      </c>
      <c r="D1238" t="s" s="177">
        <v>2476</v>
      </c>
      <c r="E1238" t="s" s="177">
        <v>2477</v>
      </c>
      <c r="F1238" s="177">
        <f>IF(ABS('M253'!L26-SUM('M253'!S26,'M253'!O26,'M253'!Q26))&lt;=0.5,"OK","ERROR")</f>
      </c>
    </row>
    <row r="1239">
      <c r="A1239" t="s" s="177">
        <v>174</v>
      </c>
      <c r="B1239" t="s" s="176">
        <v>1168</v>
      </c>
      <c r="C1239" t="s" s="177">
        <v>1169</v>
      </c>
      <c r="D1239" t="s" s="177">
        <v>1182</v>
      </c>
      <c r="E1239" t="s" s="177">
        <v>2478</v>
      </c>
      <c r="F1239" s="177">
        <f>IF(ABS('M253'!L27-SUM('M253'!S27,'M253'!O27,'M253'!Q27))&lt;=0.5,"OK","ERROR")</f>
      </c>
    </row>
    <row r="1240">
      <c r="A1240" t="s" s="177">
        <v>174</v>
      </c>
      <c r="B1240" t="s" s="176">
        <v>1168</v>
      </c>
      <c r="C1240" t="s" s="177">
        <v>1169</v>
      </c>
      <c r="D1240" t="s" s="177">
        <v>1184</v>
      </c>
      <c r="E1240" t="s" s="177">
        <v>2479</v>
      </c>
      <c r="F1240" s="177">
        <f>IF(ABS('M253'!L28-SUM('M253'!S28,'M253'!O28,'M253'!Q28))&lt;=0.5,"OK","ERROR")</f>
      </c>
    </row>
    <row r="1241">
      <c r="A1241" t="s" s="177">
        <v>174</v>
      </c>
      <c r="B1241" t="s" s="176">
        <v>1168</v>
      </c>
      <c r="C1241" t="s" s="177">
        <v>1169</v>
      </c>
      <c r="D1241" t="s" s="177">
        <v>1186</v>
      </c>
      <c r="E1241" t="s" s="177">
        <v>2480</v>
      </c>
      <c r="F1241" s="177">
        <f>IF(ABS('M253'!L29-SUM('M253'!S29,'M253'!O29,'M253'!Q29))&lt;=0.5,"OK","ERROR")</f>
      </c>
    </row>
    <row r="1242">
      <c r="A1242" t="s" s="177">
        <v>174</v>
      </c>
      <c r="B1242" t="s" s="176">
        <v>1168</v>
      </c>
      <c r="C1242" t="s" s="177">
        <v>1169</v>
      </c>
      <c r="D1242" t="s" s="177">
        <v>2481</v>
      </c>
      <c r="E1242" t="s" s="177">
        <v>2482</v>
      </c>
      <c r="F1242" s="177">
        <f>IF(ABS('M253'!L30-SUM('M253'!S30,'M253'!O30,'M253'!Q30))&lt;=0.5,"OK","ERROR")</f>
      </c>
    </row>
    <row r="1243">
      <c r="A1243" t="s" s="177">
        <v>174</v>
      </c>
      <c r="B1243" t="s" s="176">
        <v>1168</v>
      </c>
      <c r="C1243" t="s" s="177">
        <v>1169</v>
      </c>
      <c r="D1243" t="s" s="177">
        <v>2483</v>
      </c>
      <c r="E1243" t="s" s="177">
        <v>2484</v>
      </c>
      <c r="F1243" s="177">
        <f>IF(ABS('M253'!L31-SUM('M253'!S31,'M253'!O31,'M253'!Q31))&lt;=0.5,"OK","ERROR")</f>
      </c>
    </row>
    <row r="1244">
      <c r="A1244" t="s" s="177">
        <v>174</v>
      </c>
      <c r="B1244" t="s" s="176">
        <v>1168</v>
      </c>
      <c r="C1244" t="s" s="177">
        <v>1169</v>
      </c>
      <c r="D1244" t="s" s="177">
        <v>2485</v>
      </c>
      <c r="E1244" t="s" s="177">
        <v>2486</v>
      </c>
      <c r="F1244" s="177">
        <f>IF(ABS('M253'!L32-SUM('M253'!S32,'M253'!O32,'M253'!Q32))&lt;=0.5,"OK","ERROR")</f>
      </c>
    </row>
    <row r="1245">
      <c r="A1245" t="s" s="177">
        <v>174</v>
      </c>
      <c r="B1245" t="s" s="176">
        <v>1168</v>
      </c>
      <c r="C1245" t="s" s="177">
        <v>1169</v>
      </c>
      <c r="D1245" t="s" s="177">
        <v>2487</v>
      </c>
      <c r="E1245" t="s" s="177">
        <v>2488</v>
      </c>
      <c r="F1245" s="177">
        <f>IF(ABS('M253'!L33-SUM('M253'!S33,'M253'!O33,'M253'!Q33))&lt;=0.5,"OK","ERROR")</f>
      </c>
    </row>
    <row r="1246">
      <c r="A1246" t="s" s="177">
        <v>174</v>
      </c>
      <c r="B1246" t="s" s="176">
        <v>1168</v>
      </c>
      <c r="C1246" t="s" s="177">
        <v>1169</v>
      </c>
      <c r="D1246" t="s" s="177">
        <v>2489</v>
      </c>
      <c r="E1246" t="s" s="177">
        <v>2490</v>
      </c>
      <c r="F1246" s="177">
        <f>IF(ABS('M253'!L34-SUM('M253'!S34,'M253'!O34,'M253'!Q34))&lt;=0.5,"OK","ERROR")</f>
      </c>
    </row>
    <row r="1247">
      <c r="A1247" t="s" s="177">
        <v>174</v>
      </c>
      <c r="B1247" t="s" s="176">
        <v>1168</v>
      </c>
      <c r="C1247" t="s" s="177">
        <v>1169</v>
      </c>
      <c r="D1247" t="s" s="177">
        <v>2491</v>
      </c>
      <c r="E1247" t="s" s="177">
        <v>2492</v>
      </c>
      <c r="F1247" s="177">
        <f>IF(ABS('M253'!L35-SUM('M253'!S35,'M253'!O35,'M253'!Q35))&lt;=0.5,"OK","ERROR")</f>
      </c>
    </row>
    <row r="1248">
      <c r="A1248" t="s" s="177">
        <v>174</v>
      </c>
      <c r="B1248" t="s" s="176">
        <v>1168</v>
      </c>
      <c r="C1248" t="s" s="177">
        <v>1169</v>
      </c>
      <c r="D1248" t="s" s="177">
        <v>2493</v>
      </c>
      <c r="E1248" t="s" s="177">
        <v>2494</v>
      </c>
      <c r="F1248" s="177">
        <f>IF(ABS('M253'!L36-SUM('M253'!S36,'M253'!O36,'M253'!Q36))&lt;=0.5,"OK","ERROR")</f>
      </c>
    </row>
    <row r="1249">
      <c r="A1249" t="s" s="177">
        <v>174</v>
      </c>
      <c r="B1249" t="s" s="176">
        <v>1168</v>
      </c>
      <c r="C1249" t="s" s="177">
        <v>1169</v>
      </c>
      <c r="D1249" t="s" s="177">
        <v>2495</v>
      </c>
      <c r="E1249" t="s" s="177">
        <v>2496</v>
      </c>
      <c r="F1249" s="177">
        <f>IF(ABS('M253'!L37-SUM('M253'!S37,'M253'!O37,'M253'!Q37))&lt;=0.5,"OK","ERROR")</f>
      </c>
    </row>
    <row r="1250">
      <c r="A1250" t="s" s="177">
        <v>174</v>
      </c>
      <c r="B1250" t="s" s="176">
        <v>1168</v>
      </c>
      <c r="C1250" t="s" s="177">
        <v>1169</v>
      </c>
      <c r="D1250" t="s" s="177">
        <v>2497</v>
      </c>
      <c r="E1250" t="s" s="177">
        <v>2498</v>
      </c>
      <c r="F1250" s="177">
        <f>IF(ABS('M253'!L38-SUM('M253'!S38,'M253'!O38,'M253'!Q38))&lt;=0.5,"OK","ERROR")</f>
      </c>
    </row>
    <row r="1251">
      <c r="A1251" t="s" s="177">
        <v>174</v>
      </c>
      <c r="B1251" t="s" s="176">
        <v>1168</v>
      </c>
      <c r="C1251" t="s" s="177">
        <v>1169</v>
      </c>
      <c r="D1251" t="s" s="177">
        <v>2499</v>
      </c>
      <c r="E1251" t="s" s="177">
        <v>2500</v>
      </c>
      <c r="F1251" s="177">
        <f>IF(ABS('M253'!L39-SUM('M253'!S39,'M253'!O39,'M253'!Q39))&lt;=0.5,"OK","ERROR")</f>
      </c>
    </row>
    <row r="1252">
      <c r="A1252" t="s" s="177">
        <v>174</v>
      </c>
      <c r="B1252" t="s" s="176">
        <v>1168</v>
      </c>
      <c r="C1252" t="s" s="177">
        <v>1169</v>
      </c>
      <c r="D1252" t="s" s="177">
        <v>2501</v>
      </c>
      <c r="E1252" t="s" s="177">
        <v>2502</v>
      </c>
      <c r="F1252" s="177">
        <f>IF(ABS('M253'!L43-SUM('M253'!N43,'M253'!S43,'M253'!O43,'M253'!M43,'M253'!Q43))&lt;=0.5,"OK","ERROR")</f>
      </c>
    </row>
    <row r="1253">
      <c r="A1253" t="s" s="177">
        <v>174</v>
      </c>
      <c r="B1253" t="s" s="176">
        <v>1168</v>
      </c>
      <c r="C1253" t="s" s="177">
        <v>1169</v>
      </c>
      <c r="D1253" t="s" s="177">
        <v>2503</v>
      </c>
      <c r="E1253" t="s" s="177">
        <v>2504</v>
      </c>
      <c r="F1253" s="177">
        <f>IF(ABS('M253'!L44-SUM('M253'!N44,'M253'!S44,'M253'!O44,'M253'!M44,'M253'!Q44))&lt;=0.5,"OK","ERROR")</f>
      </c>
    </row>
    <row r="1254">
      <c r="A1254" t="s" s="177">
        <v>174</v>
      </c>
      <c r="B1254" t="s" s="176">
        <v>1168</v>
      </c>
      <c r="C1254" t="s" s="177">
        <v>1169</v>
      </c>
      <c r="D1254" t="s" s="177">
        <v>2505</v>
      </c>
      <c r="E1254" t="s" s="177">
        <v>2506</v>
      </c>
      <c r="F1254" s="177">
        <f>IF(ABS('M253'!L45-SUM('M253'!N45,'M253'!S45,'M253'!O45,'M253'!M45,'M253'!Q45))&lt;=0.5,"OK","ERROR")</f>
      </c>
    </row>
    <row r="1255">
      <c r="A1255" t="s" s="177">
        <v>174</v>
      </c>
      <c r="B1255" t="s" s="176">
        <v>1168</v>
      </c>
      <c r="C1255" t="s" s="177">
        <v>1169</v>
      </c>
      <c r="D1255" t="s" s="177">
        <v>1214</v>
      </c>
      <c r="E1255" t="s" s="177">
        <v>2507</v>
      </c>
      <c r="F1255" s="177">
        <f>IF(ABS('M253'!L46-SUM('M253'!N46,'M253'!S46,'M253'!O46,'M253'!M46,'M253'!Q46))&lt;=0.5,"OK","ERROR")</f>
      </c>
    </row>
    <row r="1256">
      <c r="A1256" t="s" s="177">
        <v>174</v>
      </c>
      <c r="B1256" t="s" s="176">
        <v>1168</v>
      </c>
      <c r="C1256" t="s" s="177">
        <v>1169</v>
      </c>
      <c r="D1256" t="s" s="177">
        <v>2508</v>
      </c>
      <c r="E1256" t="s" s="177">
        <v>2509</v>
      </c>
      <c r="F1256" s="177">
        <f>IF(ABS('M253'!L47-SUM('M253'!N47))&lt;=0.5,"OK","ERROR")</f>
      </c>
    </row>
    <row r="1257">
      <c r="A1257" t="s" s="177">
        <v>174</v>
      </c>
      <c r="B1257" t="s" s="176">
        <v>1168</v>
      </c>
      <c r="C1257" t="s" s="177">
        <v>1169</v>
      </c>
      <c r="D1257" t="s" s="177">
        <v>2510</v>
      </c>
      <c r="E1257" t="s" s="177">
        <v>2511</v>
      </c>
      <c r="F1257" s="177">
        <f>IF(ABS('M253'!L50-SUM('M253'!N50))&lt;=0.5,"OK","ERROR")</f>
      </c>
    </row>
    <row r="1258">
      <c r="A1258" t="s" s="177">
        <v>174</v>
      </c>
      <c r="B1258" t="s" s="176">
        <v>1168</v>
      </c>
      <c r="C1258" t="s" s="177">
        <v>1169</v>
      </c>
      <c r="D1258" t="s" s="177">
        <v>2512</v>
      </c>
      <c r="E1258" t="s" s="177">
        <v>2513</v>
      </c>
      <c r="F1258" s="177">
        <f>IF(ABS('M253'!L51-SUM('M253'!N51))&lt;=0.5,"OK","ERROR")</f>
      </c>
    </row>
    <row r="1259">
      <c r="A1259" t="s" s="177">
        <v>174</v>
      </c>
      <c r="B1259" t="s" s="176">
        <v>1168</v>
      </c>
      <c r="C1259" t="s" s="177">
        <v>1169</v>
      </c>
      <c r="D1259" t="s" s="177">
        <v>2514</v>
      </c>
      <c r="E1259" t="s" s="177">
        <v>2515</v>
      </c>
      <c r="F1259" s="177">
        <f>IF(ABS('M253'!L52-SUM('M253'!N52,'M253'!S52,'M253'!O52,'M253'!M52,'M253'!Q52))&lt;=0.5,"OK","ERROR")</f>
      </c>
    </row>
    <row r="1260">
      <c r="A1260" t="s" s="177">
        <v>174</v>
      </c>
      <c r="B1260" t="s" s="176">
        <v>1168</v>
      </c>
      <c r="C1260" t="s" s="177">
        <v>1169</v>
      </c>
      <c r="D1260" t="s" s="177">
        <v>2516</v>
      </c>
      <c r="E1260" t="s" s="177">
        <v>2517</v>
      </c>
      <c r="F1260" s="177">
        <f>IF(ABS('M253'!L53-SUM('M253'!N53,'M253'!S53,'M253'!O53,'M253'!M53,'M253'!Q53))&lt;=0.5,"OK","ERROR")</f>
      </c>
    </row>
    <row r="1261">
      <c r="A1261" t="s" s="177">
        <v>174</v>
      </c>
      <c r="B1261" t="s" s="176">
        <v>1168</v>
      </c>
      <c r="C1261" t="s" s="177">
        <v>1169</v>
      </c>
      <c r="D1261" t="s" s="177">
        <v>2518</v>
      </c>
      <c r="E1261" t="s" s="177">
        <v>2519</v>
      </c>
      <c r="F1261" s="177">
        <f>IF(ABS('M253'!L54-SUM('M253'!N54,'M253'!S54,'M253'!O54,'M253'!M54,'M253'!Q54))&lt;=0.5,"OK","ERROR")</f>
      </c>
    </row>
    <row r="1262">
      <c r="A1262" t="s" s="177">
        <v>174</v>
      </c>
      <c r="B1262" t="s" s="176">
        <v>1222</v>
      </c>
      <c r="C1262" t="s" s="177">
        <v>1223</v>
      </c>
      <c r="D1262" t="s" s="177">
        <v>2520</v>
      </c>
      <c r="E1262" t="s" s="177">
        <v>2521</v>
      </c>
      <c r="F1262" s="177">
        <f>IF(ABS('M253'!T25-SUM('M253'!U25,'M253'!W25,'M253'!V25))&lt;=0.5,"OK","ERROR")</f>
      </c>
    </row>
    <row r="1263">
      <c r="A1263" t="s" s="177">
        <v>174</v>
      </c>
      <c r="B1263" t="s" s="176">
        <v>1222</v>
      </c>
      <c r="C1263" t="s" s="177">
        <v>1223</v>
      </c>
      <c r="D1263" t="s" s="177">
        <v>1226</v>
      </c>
      <c r="E1263" t="s" s="177">
        <v>2522</v>
      </c>
      <c r="F1263" s="177">
        <f>IF(ABS('M253'!T26-SUM('M253'!U26,'M253'!W26,'M253'!V26))&lt;=0.5,"OK","ERROR")</f>
      </c>
    </row>
    <row r="1264">
      <c r="A1264" t="s" s="177">
        <v>174</v>
      </c>
      <c r="B1264" t="s" s="176">
        <v>1222</v>
      </c>
      <c r="C1264" t="s" s="177">
        <v>1223</v>
      </c>
      <c r="D1264" t="s" s="177">
        <v>1228</v>
      </c>
      <c r="E1264" t="s" s="177">
        <v>2523</v>
      </c>
      <c r="F1264" s="177">
        <f>IF(ABS('M253'!T27-SUM('M253'!U27,'M253'!W27,'M253'!V27))&lt;=0.5,"OK","ERROR")</f>
      </c>
    </row>
    <row r="1265">
      <c r="A1265" t="s" s="177">
        <v>174</v>
      </c>
      <c r="B1265" t="s" s="176">
        <v>1222</v>
      </c>
      <c r="C1265" t="s" s="177">
        <v>1223</v>
      </c>
      <c r="D1265" t="s" s="177">
        <v>1230</v>
      </c>
      <c r="E1265" t="s" s="177">
        <v>2524</v>
      </c>
      <c r="F1265" s="177">
        <f>IF(ABS('M253'!T28-SUM('M253'!U28,'M253'!W28,'M253'!V28))&lt;=0.5,"OK","ERROR")</f>
      </c>
    </row>
    <row r="1266">
      <c r="A1266" t="s" s="177">
        <v>174</v>
      </c>
      <c r="B1266" t="s" s="176">
        <v>1222</v>
      </c>
      <c r="C1266" t="s" s="177">
        <v>1223</v>
      </c>
      <c r="D1266" t="s" s="177">
        <v>1232</v>
      </c>
      <c r="E1266" t="s" s="177">
        <v>2525</v>
      </c>
      <c r="F1266" s="177">
        <f>IF(ABS('M253'!T29-SUM('M253'!U29,'M253'!W29,'M253'!V29))&lt;=0.5,"OK","ERROR")</f>
      </c>
    </row>
    <row r="1267">
      <c r="A1267" t="s" s="177">
        <v>174</v>
      </c>
      <c r="B1267" t="s" s="176">
        <v>1222</v>
      </c>
      <c r="C1267" t="s" s="177">
        <v>1223</v>
      </c>
      <c r="D1267" t="s" s="177">
        <v>1234</v>
      </c>
      <c r="E1267" t="s" s="177">
        <v>2526</v>
      </c>
      <c r="F1267" s="177">
        <f>IF(ABS('M253'!T30-SUM('M253'!U30,'M253'!W30,'M253'!V30))&lt;=0.5,"OK","ERROR")</f>
      </c>
    </row>
    <row r="1268">
      <c r="A1268" t="s" s="177">
        <v>174</v>
      </c>
      <c r="B1268" t="s" s="176">
        <v>1222</v>
      </c>
      <c r="C1268" t="s" s="177">
        <v>1223</v>
      </c>
      <c r="D1268" t="s" s="177">
        <v>1236</v>
      </c>
      <c r="E1268" t="s" s="177">
        <v>2527</v>
      </c>
      <c r="F1268" s="177">
        <f>IF(ABS('M253'!T31-SUM('M253'!U31,'M253'!W31,'M253'!V31))&lt;=0.5,"OK","ERROR")</f>
      </c>
    </row>
    <row r="1269">
      <c r="A1269" t="s" s="177">
        <v>174</v>
      </c>
      <c r="B1269" t="s" s="176">
        <v>1222</v>
      </c>
      <c r="C1269" t="s" s="177">
        <v>1223</v>
      </c>
      <c r="D1269" t="s" s="177">
        <v>1238</v>
      </c>
      <c r="E1269" t="s" s="177">
        <v>2528</v>
      </c>
      <c r="F1269" s="177">
        <f>IF(ABS('M253'!T32-SUM('M253'!U32,'M253'!W32,'M253'!V32))&lt;=0.5,"OK","ERROR")</f>
      </c>
    </row>
    <row r="1270">
      <c r="A1270" t="s" s="177">
        <v>174</v>
      </c>
      <c r="B1270" t="s" s="176">
        <v>1222</v>
      </c>
      <c r="C1270" t="s" s="177">
        <v>1223</v>
      </c>
      <c r="D1270" t="s" s="177">
        <v>1240</v>
      </c>
      <c r="E1270" t="s" s="177">
        <v>2529</v>
      </c>
      <c r="F1270" s="177">
        <f>IF(ABS('M253'!T33-SUM('M253'!U33,'M253'!W33,'M253'!V33))&lt;=0.5,"OK","ERROR")</f>
      </c>
    </row>
    <row r="1271">
      <c r="A1271" t="s" s="177">
        <v>174</v>
      </c>
      <c r="B1271" t="s" s="176">
        <v>1222</v>
      </c>
      <c r="C1271" t="s" s="177">
        <v>1223</v>
      </c>
      <c r="D1271" t="s" s="177">
        <v>2530</v>
      </c>
      <c r="E1271" t="s" s="177">
        <v>2531</v>
      </c>
      <c r="F1271" s="177">
        <f>IF(ABS('M253'!T34-SUM('M253'!U34,'M253'!W34,'M253'!V34))&lt;=0.5,"OK","ERROR")</f>
      </c>
    </row>
    <row r="1272">
      <c r="A1272" t="s" s="177">
        <v>174</v>
      </c>
      <c r="B1272" t="s" s="176">
        <v>1222</v>
      </c>
      <c r="C1272" t="s" s="177">
        <v>1223</v>
      </c>
      <c r="D1272" t="s" s="177">
        <v>2532</v>
      </c>
      <c r="E1272" t="s" s="177">
        <v>2533</v>
      </c>
      <c r="F1272" s="177">
        <f>IF(ABS('M253'!T35-SUM('M253'!U35,'M253'!W35,'M253'!V35))&lt;=0.5,"OK","ERROR")</f>
      </c>
    </row>
    <row r="1273">
      <c r="A1273" t="s" s="177">
        <v>174</v>
      </c>
      <c r="B1273" t="s" s="176">
        <v>1222</v>
      </c>
      <c r="C1273" t="s" s="177">
        <v>1223</v>
      </c>
      <c r="D1273" t="s" s="177">
        <v>2534</v>
      </c>
      <c r="E1273" t="s" s="177">
        <v>2535</v>
      </c>
      <c r="F1273" s="177">
        <f>IF(ABS('M253'!T36-SUM('M253'!U36,'M253'!W36,'M253'!V36))&lt;=0.5,"OK","ERROR")</f>
      </c>
    </row>
    <row r="1274">
      <c r="A1274" t="s" s="177">
        <v>174</v>
      </c>
      <c r="B1274" t="s" s="176">
        <v>1222</v>
      </c>
      <c r="C1274" t="s" s="177">
        <v>1223</v>
      </c>
      <c r="D1274" t="s" s="177">
        <v>1242</v>
      </c>
      <c r="E1274" t="s" s="177">
        <v>2536</v>
      </c>
      <c r="F1274" s="177">
        <f>IF(ABS('M253'!T37-SUM('M253'!U37,'M253'!W37,'M253'!V37))&lt;=0.5,"OK","ERROR")</f>
      </c>
    </row>
    <row r="1275">
      <c r="A1275" t="s" s="177">
        <v>174</v>
      </c>
      <c r="B1275" t="s" s="176">
        <v>1222</v>
      </c>
      <c r="C1275" t="s" s="177">
        <v>1223</v>
      </c>
      <c r="D1275" t="s" s="177">
        <v>1244</v>
      </c>
      <c r="E1275" t="s" s="177">
        <v>2537</v>
      </c>
      <c r="F1275" s="177">
        <f>IF(ABS('M253'!T38-SUM('M253'!U38,'M253'!W38,'M253'!V38))&lt;=0.5,"OK","ERROR")</f>
      </c>
    </row>
    <row r="1276">
      <c r="A1276" t="s" s="177">
        <v>174</v>
      </c>
      <c r="B1276" t="s" s="176">
        <v>1222</v>
      </c>
      <c r="C1276" t="s" s="177">
        <v>1223</v>
      </c>
      <c r="D1276" t="s" s="177">
        <v>1246</v>
      </c>
      <c r="E1276" t="s" s="177">
        <v>2538</v>
      </c>
      <c r="F1276" s="177">
        <f>IF(ABS('M253'!T39-SUM('M253'!U39,'M253'!W39,'M253'!V39))&lt;=0.5,"OK","ERROR")</f>
      </c>
    </row>
    <row r="1277">
      <c r="A1277" t="s" s="177">
        <v>174</v>
      </c>
      <c r="B1277" t="s" s="176">
        <v>1222</v>
      </c>
      <c r="C1277" t="s" s="177">
        <v>1223</v>
      </c>
      <c r="D1277" t="s" s="177">
        <v>2539</v>
      </c>
      <c r="E1277" t="s" s="177">
        <v>2540</v>
      </c>
      <c r="F1277" s="177">
        <f>IF(ABS('M253'!T43-SUM('M253'!U43,'M253'!W43,'M253'!V43))&lt;=0.5,"OK","ERROR")</f>
      </c>
    </row>
    <row r="1278">
      <c r="A1278" t="s" s="177">
        <v>174</v>
      </c>
      <c r="B1278" t="s" s="176">
        <v>1222</v>
      </c>
      <c r="C1278" t="s" s="177">
        <v>1223</v>
      </c>
      <c r="D1278" t="s" s="177">
        <v>2541</v>
      </c>
      <c r="E1278" t="s" s="177">
        <v>2542</v>
      </c>
      <c r="F1278" s="177">
        <f>IF(ABS('M253'!T44-SUM('M253'!U44,'M253'!W44,'M253'!V44))&lt;=0.5,"OK","ERROR")</f>
      </c>
    </row>
    <row r="1279">
      <c r="A1279" t="s" s="177">
        <v>174</v>
      </c>
      <c r="B1279" t="s" s="176">
        <v>1222</v>
      </c>
      <c r="C1279" t="s" s="177">
        <v>1223</v>
      </c>
      <c r="D1279" t="s" s="177">
        <v>2543</v>
      </c>
      <c r="E1279" t="s" s="177">
        <v>2544</v>
      </c>
      <c r="F1279" s="177">
        <f>IF(ABS('M253'!T45-SUM('M253'!U45,'M253'!W45,'M253'!V45))&lt;=0.5,"OK","ERROR")</f>
      </c>
    </row>
    <row r="1280">
      <c r="A1280" t="s" s="177">
        <v>174</v>
      </c>
      <c r="B1280" t="s" s="176">
        <v>1222</v>
      </c>
      <c r="C1280" t="s" s="177">
        <v>1223</v>
      </c>
      <c r="D1280" t="s" s="177">
        <v>2545</v>
      </c>
      <c r="E1280" t="s" s="177">
        <v>2546</v>
      </c>
      <c r="F1280" s="177">
        <f>IF(ABS('M253'!T46-SUM('M253'!U46,'M253'!W46,'M253'!V46))&lt;=0.5,"OK","ERROR")</f>
      </c>
    </row>
    <row r="1281">
      <c r="A1281" t="s" s="177">
        <v>174</v>
      </c>
      <c r="B1281" t="s" s="176">
        <v>1222</v>
      </c>
      <c r="C1281" t="s" s="177">
        <v>1223</v>
      </c>
      <c r="D1281" t="s" s="177">
        <v>2547</v>
      </c>
      <c r="E1281" t="s" s="177">
        <v>2548</v>
      </c>
      <c r="F1281" s="177">
        <f>IF(ABS('M253'!T52-SUM('M253'!U52,'M253'!W52,'M253'!V52))&lt;=0.5,"OK","ERROR")</f>
      </c>
    </row>
    <row r="1282">
      <c r="A1282" t="s" s="177">
        <v>174</v>
      </c>
      <c r="B1282" t="s" s="176">
        <v>1222</v>
      </c>
      <c r="C1282" t="s" s="177">
        <v>1223</v>
      </c>
      <c r="D1282" t="s" s="177">
        <v>2549</v>
      </c>
      <c r="E1282" t="s" s="177">
        <v>2550</v>
      </c>
      <c r="F1282" s="177">
        <f>IF(ABS('M253'!T53-SUM('M253'!U53,'M253'!W53,'M253'!V53))&lt;=0.5,"OK","ERROR")</f>
      </c>
    </row>
    <row r="1283">
      <c r="A1283" t="s" s="177">
        <v>174</v>
      </c>
      <c r="B1283" t="s" s="176">
        <v>1222</v>
      </c>
      <c r="C1283" t="s" s="177">
        <v>1223</v>
      </c>
      <c r="D1283" t="s" s="177">
        <v>2551</v>
      </c>
      <c r="E1283" t="s" s="177">
        <v>2552</v>
      </c>
      <c r="F1283" s="177">
        <f>IF(ABS('M253'!T54-SUM('M253'!U54,'M253'!W54,'M253'!V54))&lt;=0.5,"OK","ERROR")</f>
      </c>
    </row>
    <row r="1284">
      <c r="A1284" t="s" s="177">
        <v>174</v>
      </c>
      <c r="B1284" t="s" s="176">
        <v>1258</v>
      </c>
      <c r="C1284" t="s" s="177">
        <v>1259</v>
      </c>
      <c r="D1284" t="s" s="177">
        <v>2553</v>
      </c>
      <c r="E1284" t="s" s="177">
        <v>2554</v>
      </c>
      <c r="F1284" s="177">
        <f>IF('M253'!O25-SUM('M253'!P25)&gt;=-0.5,"OK","ERROR")</f>
      </c>
    </row>
    <row r="1285">
      <c r="A1285" t="s" s="177">
        <v>174</v>
      </c>
      <c r="B1285" t="s" s="176">
        <v>1258</v>
      </c>
      <c r="C1285" t="s" s="177">
        <v>1259</v>
      </c>
      <c r="D1285" t="s" s="177">
        <v>1260</v>
      </c>
      <c r="E1285" t="s" s="177">
        <v>2555</v>
      </c>
      <c r="F1285" s="177">
        <f>IF('M253'!O26-SUM('M253'!P26)&gt;=-0.5,"OK","ERROR")</f>
      </c>
    </row>
    <row r="1286">
      <c r="A1286" t="s" s="177">
        <v>174</v>
      </c>
      <c r="B1286" t="s" s="176">
        <v>1258</v>
      </c>
      <c r="C1286" t="s" s="177">
        <v>1259</v>
      </c>
      <c r="D1286" t="s" s="177">
        <v>1262</v>
      </c>
      <c r="E1286" t="s" s="177">
        <v>2556</v>
      </c>
      <c r="F1286" s="177">
        <f>IF('M253'!O27-SUM('M253'!P27)&gt;=-0.5,"OK","ERROR")</f>
      </c>
    </row>
    <row r="1287">
      <c r="A1287" t="s" s="177">
        <v>174</v>
      </c>
      <c r="B1287" t="s" s="176">
        <v>1258</v>
      </c>
      <c r="C1287" t="s" s="177">
        <v>1259</v>
      </c>
      <c r="D1287" t="s" s="177">
        <v>1264</v>
      </c>
      <c r="E1287" t="s" s="177">
        <v>2557</v>
      </c>
      <c r="F1287" s="177">
        <f>IF('M253'!O28-SUM('M253'!P28)&gt;=-0.5,"OK","ERROR")</f>
      </c>
    </row>
    <row r="1288">
      <c r="A1288" t="s" s="177">
        <v>174</v>
      </c>
      <c r="B1288" t="s" s="176">
        <v>1258</v>
      </c>
      <c r="C1288" t="s" s="177">
        <v>1259</v>
      </c>
      <c r="D1288" t="s" s="177">
        <v>1266</v>
      </c>
      <c r="E1288" t="s" s="177">
        <v>2558</v>
      </c>
      <c r="F1288" s="177">
        <f>IF('M253'!O29-SUM('M253'!P29)&gt;=-0.5,"OK","ERROR")</f>
      </c>
    </row>
    <row r="1289">
      <c r="A1289" t="s" s="177">
        <v>174</v>
      </c>
      <c r="B1289" t="s" s="176">
        <v>1258</v>
      </c>
      <c r="C1289" t="s" s="177">
        <v>1259</v>
      </c>
      <c r="D1289" t="s" s="177">
        <v>1268</v>
      </c>
      <c r="E1289" t="s" s="177">
        <v>2559</v>
      </c>
      <c r="F1289" s="177">
        <f>IF('M253'!O30-SUM('M253'!P30)&gt;=-0.5,"OK","ERROR")</f>
      </c>
    </row>
    <row r="1290">
      <c r="A1290" t="s" s="177">
        <v>174</v>
      </c>
      <c r="B1290" t="s" s="176">
        <v>1258</v>
      </c>
      <c r="C1290" t="s" s="177">
        <v>1259</v>
      </c>
      <c r="D1290" t="s" s="177">
        <v>1270</v>
      </c>
      <c r="E1290" t="s" s="177">
        <v>2560</v>
      </c>
      <c r="F1290" s="177">
        <f>IF('M253'!O31-SUM('M253'!P31)&gt;=-0.5,"OK","ERROR")</f>
      </c>
    </row>
    <row r="1291">
      <c r="A1291" t="s" s="177">
        <v>174</v>
      </c>
      <c r="B1291" t="s" s="176">
        <v>1258</v>
      </c>
      <c r="C1291" t="s" s="177">
        <v>1259</v>
      </c>
      <c r="D1291" t="s" s="177">
        <v>1272</v>
      </c>
      <c r="E1291" t="s" s="177">
        <v>2561</v>
      </c>
      <c r="F1291" s="177">
        <f>IF('M253'!O32-SUM('M253'!P32)&gt;=-0.5,"OK","ERROR")</f>
      </c>
    </row>
    <row r="1292">
      <c r="A1292" t="s" s="177">
        <v>174</v>
      </c>
      <c r="B1292" t="s" s="176">
        <v>1258</v>
      </c>
      <c r="C1292" t="s" s="177">
        <v>1259</v>
      </c>
      <c r="D1292" t="s" s="177">
        <v>1274</v>
      </c>
      <c r="E1292" t="s" s="177">
        <v>2562</v>
      </c>
      <c r="F1292" s="177">
        <f>IF('M253'!O33-SUM('M253'!P33)&gt;=-0.5,"OK","ERROR")</f>
      </c>
    </row>
    <row r="1293">
      <c r="A1293" t="s" s="177">
        <v>174</v>
      </c>
      <c r="B1293" t="s" s="176">
        <v>1258</v>
      </c>
      <c r="C1293" t="s" s="177">
        <v>1259</v>
      </c>
      <c r="D1293" t="s" s="177">
        <v>1276</v>
      </c>
      <c r="E1293" t="s" s="177">
        <v>2563</v>
      </c>
      <c r="F1293" s="177">
        <f>IF('M253'!O34-SUM('M253'!P34)&gt;=-0.5,"OK","ERROR")</f>
      </c>
    </row>
    <row r="1294">
      <c r="A1294" t="s" s="177">
        <v>174</v>
      </c>
      <c r="B1294" t="s" s="176">
        <v>1258</v>
      </c>
      <c r="C1294" t="s" s="177">
        <v>1259</v>
      </c>
      <c r="D1294" t="s" s="177">
        <v>1278</v>
      </c>
      <c r="E1294" t="s" s="177">
        <v>2564</v>
      </c>
      <c r="F1294" s="177">
        <f>IF('M253'!O35-SUM('M253'!P35)&gt;=-0.5,"OK","ERROR")</f>
      </c>
    </row>
    <row r="1295">
      <c r="A1295" t="s" s="177">
        <v>174</v>
      </c>
      <c r="B1295" t="s" s="176">
        <v>1258</v>
      </c>
      <c r="C1295" t="s" s="177">
        <v>1259</v>
      </c>
      <c r="D1295" t="s" s="177">
        <v>2565</v>
      </c>
      <c r="E1295" t="s" s="177">
        <v>2566</v>
      </c>
      <c r="F1295" s="177">
        <f>IF('M253'!O36-SUM('M253'!P36)&gt;=-0.5,"OK","ERROR")</f>
      </c>
    </row>
    <row r="1296">
      <c r="A1296" t="s" s="177">
        <v>174</v>
      </c>
      <c r="B1296" t="s" s="176">
        <v>1258</v>
      </c>
      <c r="C1296" t="s" s="177">
        <v>1259</v>
      </c>
      <c r="D1296" t="s" s="177">
        <v>1280</v>
      </c>
      <c r="E1296" t="s" s="177">
        <v>2567</v>
      </c>
      <c r="F1296" s="177">
        <f>IF('M253'!O37-SUM('M253'!P37)&gt;=-0.5,"OK","ERROR")</f>
      </c>
    </row>
    <row r="1297">
      <c r="A1297" t="s" s="177">
        <v>174</v>
      </c>
      <c r="B1297" t="s" s="176">
        <v>1258</v>
      </c>
      <c r="C1297" t="s" s="177">
        <v>1259</v>
      </c>
      <c r="D1297" t="s" s="177">
        <v>1282</v>
      </c>
      <c r="E1297" t="s" s="177">
        <v>2568</v>
      </c>
      <c r="F1297" s="177">
        <f>IF('M253'!O38-SUM('M253'!P38)&gt;=-0.5,"OK","ERROR")</f>
      </c>
    </row>
    <row r="1298">
      <c r="A1298" t="s" s="177">
        <v>174</v>
      </c>
      <c r="B1298" t="s" s="176">
        <v>1258</v>
      </c>
      <c r="C1298" t="s" s="177">
        <v>1259</v>
      </c>
      <c r="D1298" t="s" s="177">
        <v>1284</v>
      </c>
      <c r="E1298" t="s" s="177">
        <v>2569</v>
      </c>
      <c r="F1298" s="177">
        <f>IF('M253'!O39-SUM('M253'!P39)&gt;=-0.5,"OK","ERROR")</f>
      </c>
    </row>
    <row r="1299">
      <c r="A1299" t="s" s="177">
        <v>174</v>
      </c>
      <c r="B1299" t="s" s="176">
        <v>1258</v>
      </c>
      <c r="C1299" t="s" s="177">
        <v>1259</v>
      </c>
      <c r="D1299" t="s" s="177">
        <v>1292</v>
      </c>
      <c r="E1299" t="s" s="177">
        <v>2570</v>
      </c>
      <c r="F1299" s="177">
        <f>IF('M253'!O43-SUM('M253'!P43)&gt;=-0.5,"OK","ERROR")</f>
      </c>
    </row>
    <row r="1300">
      <c r="A1300" t="s" s="177">
        <v>174</v>
      </c>
      <c r="B1300" t="s" s="176">
        <v>1258</v>
      </c>
      <c r="C1300" t="s" s="177">
        <v>1259</v>
      </c>
      <c r="D1300" t="s" s="177">
        <v>2571</v>
      </c>
      <c r="E1300" t="s" s="177">
        <v>2572</v>
      </c>
      <c r="F1300" s="177">
        <f>IF('M253'!O44-SUM('M253'!P44)&gt;=-0.5,"OK","ERROR")</f>
      </c>
    </row>
    <row r="1301">
      <c r="A1301" t="s" s="177">
        <v>174</v>
      </c>
      <c r="B1301" t="s" s="176">
        <v>1258</v>
      </c>
      <c r="C1301" t="s" s="177">
        <v>1259</v>
      </c>
      <c r="D1301" t="s" s="177">
        <v>2573</v>
      </c>
      <c r="E1301" t="s" s="177">
        <v>2574</v>
      </c>
      <c r="F1301" s="177">
        <f>IF('M253'!O45-SUM('M253'!P45)&gt;=-0.5,"OK","ERROR")</f>
      </c>
    </row>
    <row r="1302">
      <c r="A1302" t="s" s="177">
        <v>174</v>
      </c>
      <c r="B1302" t="s" s="176">
        <v>1258</v>
      </c>
      <c r="C1302" t="s" s="177">
        <v>1259</v>
      </c>
      <c r="D1302" t="s" s="177">
        <v>1294</v>
      </c>
      <c r="E1302" t="s" s="177">
        <v>2575</v>
      </c>
      <c r="F1302" s="177">
        <f>IF('M253'!O46-SUM('M253'!P46)&gt;=-0.5,"OK","ERROR")</f>
      </c>
    </row>
    <row r="1303">
      <c r="A1303" t="s" s="177">
        <v>174</v>
      </c>
      <c r="B1303" t="s" s="176">
        <v>1258</v>
      </c>
      <c r="C1303" t="s" s="177">
        <v>1259</v>
      </c>
      <c r="D1303" t="s" s="177">
        <v>2576</v>
      </c>
      <c r="E1303" t="s" s="177">
        <v>2577</v>
      </c>
      <c r="F1303" s="177">
        <f>IF('M253'!O52-SUM('M253'!P52)&gt;=-0.5,"OK","ERROR")</f>
      </c>
    </row>
    <row r="1304">
      <c r="A1304" t="s" s="177">
        <v>174</v>
      </c>
      <c r="B1304" t="s" s="176">
        <v>1258</v>
      </c>
      <c r="C1304" t="s" s="177">
        <v>1259</v>
      </c>
      <c r="D1304" t="s" s="177">
        <v>2578</v>
      </c>
      <c r="E1304" t="s" s="177">
        <v>2579</v>
      </c>
      <c r="F1304" s="177">
        <f>IF('M253'!O53-SUM('M253'!P53)&gt;=-0.5,"OK","ERROR")</f>
      </c>
    </row>
    <row r="1305">
      <c r="A1305" t="s" s="177">
        <v>174</v>
      </c>
      <c r="B1305" t="s" s="176">
        <v>1258</v>
      </c>
      <c r="C1305" t="s" s="177">
        <v>1259</v>
      </c>
      <c r="D1305" t="s" s="177">
        <v>2580</v>
      </c>
      <c r="E1305" t="s" s="177">
        <v>2581</v>
      </c>
      <c r="F1305" s="177">
        <f>IF('M253'!O54-SUM('M253'!P54)&gt;=-0.5,"OK","ERROR")</f>
      </c>
    </row>
    <row r="1306">
      <c r="A1306" t="s" s="177">
        <v>174</v>
      </c>
      <c r="B1306" t="s" s="176">
        <v>1302</v>
      </c>
      <c r="C1306" t="s" s="177">
        <v>1303</v>
      </c>
      <c r="D1306" t="s" s="177">
        <v>2582</v>
      </c>
      <c r="E1306" t="s" s="177">
        <v>2583</v>
      </c>
      <c r="F1306" s="177">
        <f>IF('M253'!Q25-SUM('M253'!R25)&gt;=-0.5,"OK","ERROR")</f>
      </c>
    </row>
    <row r="1307">
      <c r="A1307" t="s" s="177">
        <v>174</v>
      </c>
      <c r="B1307" t="s" s="176">
        <v>1302</v>
      </c>
      <c r="C1307" t="s" s="177">
        <v>1303</v>
      </c>
      <c r="D1307" t="s" s="177">
        <v>1304</v>
      </c>
      <c r="E1307" t="s" s="177">
        <v>2584</v>
      </c>
      <c r="F1307" s="177">
        <f>IF('M253'!Q26-SUM('M253'!R26)&gt;=-0.5,"OK","ERROR")</f>
      </c>
    </row>
    <row r="1308">
      <c r="A1308" t="s" s="177">
        <v>174</v>
      </c>
      <c r="B1308" t="s" s="176">
        <v>1302</v>
      </c>
      <c r="C1308" t="s" s="177">
        <v>1303</v>
      </c>
      <c r="D1308" t="s" s="177">
        <v>1306</v>
      </c>
      <c r="E1308" t="s" s="177">
        <v>2585</v>
      </c>
      <c r="F1308" s="177">
        <f>IF('M253'!Q27-SUM('M253'!R27)&gt;=-0.5,"OK","ERROR")</f>
      </c>
    </row>
    <row r="1309">
      <c r="A1309" t="s" s="177">
        <v>174</v>
      </c>
      <c r="B1309" t="s" s="176">
        <v>1302</v>
      </c>
      <c r="C1309" t="s" s="177">
        <v>1303</v>
      </c>
      <c r="D1309" t="s" s="177">
        <v>1308</v>
      </c>
      <c r="E1309" t="s" s="177">
        <v>2586</v>
      </c>
      <c r="F1309" s="177">
        <f>IF('M253'!Q28-SUM('M253'!R28)&gt;=-0.5,"OK","ERROR")</f>
      </c>
    </row>
    <row r="1310">
      <c r="A1310" t="s" s="177">
        <v>174</v>
      </c>
      <c r="B1310" t="s" s="176">
        <v>1302</v>
      </c>
      <c r="C1310" t="s" s="177">
        <v>1303</v>
      </c>
      <c r="D1310" t="s" s="177">
        <v>1310</v>
      </c>
      <c r="E1310" t="s" s="177">
        <v>2587</v>
      </c>
      <c r="F1310" s="177">
        <f>IF('M253'!Q29-SUM('M253'!R29)&gt;=-0.5,"OK","ERROR")</f>
      </c>
    </row>
    <row r="1311">
      <c r="A1311" t="s" s="177">
        <v>174</v>
      </c>
      <c r="B1311" t="s" s="176">
        <v>1302</v>
      </c>
      <c r="C1311" t="s" s="177">
        <v>1303</v>
      </c>
      <c r="D1311" t="s" s="177">
        <v>1312</v>
      </c>
      <c r="E1311" t="s" s="177">
        <v>2588</v>
      </c>
      <c r="F1311" s="177">
        <f>IF('M253'!Q30-SUM('M253'!R30)&gt;=-0.5,"OK","ERROR")</f>
      </c>
    </row>
    <row r="1312">
      <c r="A1312" t="s" s="177">
        <v>174</v>
      </c>
      <c r="B1312" t="s" s="176">
        <v>1302</v>
      </c>
      <c r="C1312" t="s" s="177">
        <v>1303</v>
      </c>
      <c r="D1312" t="s" s="177">
        <v>2589</v>
      </c>
      <c r="E1312" t="s" s="177">
        <v>2590</v>
      </c>
      <c r="F1312" s="177">
        <f>IF('M253'!Q31-SUM('M253'!R31)&gt;=-0.5,"OK","ERROR")</f>
      </c>
    </row>
    <row r="1313">
      <c r="A1313" t="s" s="177">
        <v>174</v>
      </c>
      <c r="B1313" t="s" s="176">
        <v>1302</v>
      </c>
      <c r="C1313" t="s" s="177">
        <v>1303</v>
      </c>
      <c r="D1313" t="s" s="177">
        <v>2591</v>
      </c>
      <c r="E1313" t="s" s="177">
        <v>2592</v>
      </c>
      <c r="F1313" s="177">
        <f>IF('M253'!Q32-SUM('M253'!R32)&gt;=-0.5,"OK","ERROR")</f>
      </c>
    </row>
    <row r="1314">
      <c r="A1314" t="s" s="177">
        <v>174</v>
      </c>
      <c r="B1314" t="s" s="176">
        <v>1302</v>
      </c>
      <c r="C1314" t="s" s="177">
        <v>1303</v>
      </c>
      <c r="D1314" t="s" s="177">
        <v>2593</v>
      </c>
      <c r="E1314" t="s" s="177">
        <v>2594</v>
      </c>
      <c r="F1314" s="177">
        <f>IF('M253'!Q33-SUM('M253'!R33)&gt;=-0.5,"OK","ERROR")</f>
      </c>
    </row>
    <row r="1315">
      <c r="A1315" t="s" s="177">
        <v>174</v>
      </c>
      <c r="B1315" t="s" s="176">
        <v>1302</v>
      </c>
      <c r="C1315" t="s" s="177">
        <v>1303</v>
      </c>
      <c r="D1315" t="s" s="177">
        <v>2595</v>
      </c>
      <c r="E1315" t="s" s="177">
        <v>2596</v>
      </c>
      <c r="F1315" s="177">
        <f>IF('M253'!Q34-SUM('M253'!R34)&gt;=-0.5,"OK","ERROR")</f>
      </c>
    </row>
    <row r="1316">
      <c r="A1316" t="s" s="177">
        <v>174</v>
      </c>
      <c r="B1316" t="s" s="176">
        <v>1302</v>
      </c>
      <c r="C1316" t="s" s="177">
        <v>1303</v>
      </c>
      <c r="D1316" t="s" s="177">
        <v>2597</v>
      </c>
      <c r="E1316" t="s" s="177">
        <v>2598</v>
      </c>
      <c r="F1316" s="177">
        <f>IF('M253'!Q35-SUM('M253'!R35)&gt;=-0.5,"OK","ERROR")</f>
      </c>
    </row>
    <row r="1317">
      <c r="A1317" t="s" s="177">
        <v>174</v>
      </c>
      <c r="B1317" t="s" s="176">
        <v>1302</v>
      </c>
      <c r="C1317" t="s" s="177">
        <v>1303</v>
      </c>
      <c r="D1317" t="s" s="177">
        <v>2599</v>
      </c>
      <c r="E1317" t="s" s="177">
        <v>2600</v>
      </c>
      <c r="F1317" s="177">
        <f>IF('M253'!Q36-SUM('M253'!R36)&gt;=-0.5,"OK","ERROR")</f>
      </c>
    </row>
    <row r="1318">
      <c r="A1318" t="s" s="177">
        <v>174</v>
      </c>
      <c r="B1318" t="s" s="176">
        <v>1302</v>
      </c>
      <c r="C1318" t="s" s="177">
        <v>1303</v>
      </c>
      <c r="D1318" t="s" s="177">
        <v>1314</v>
      </c>
      <c r="E1318" t="s" s="177">
        <v>2601</v>
      </c>
      <c r="F1318" s="177">
        <f>IF('M253'!Q37-SUM('M253'!R37)&gt;=-0.5,"OK","ERROR")</f>
      </c>
    </row>
    <row r="1319">
      <c r="A1319" t="s" s="177">
        <v>174</v>
      </c>
      <c r="B1319" t="s" s="176">
        <v>1302</v>
      </c>
      <c r="C1319" t="s" s="177">
        <v>1303</v>
      </c>
      <c r="D1319" t="s" s="177">
        <v>1316</v>
      </c>
      <c r="E1319" t="s" s="177">
        <v>2602</v>
      </c>
      <c r="F1319" s="177">
        <f>IF('M253'!Q38-SUM('M253'!R38)&gt;=-0.5,"OK","ERROR")</f>
      </c>
    </row>
    <row r="1320">
      <c r="A1320" t="s" s="177">
        <v>174</v>
      </c>
      <c r="B1320" t="s" s="176">
        <v>1302</v>
      </c>
      <c r="C1320" t="s" s="177">
        <v>1303</v>
      </c>
      <c r="D1320" t="s" s="177">
        <v>2603</v>
      </c>
      <c r="E1320" t="s" s="177">
        <v>2604</v>
      </c>
      <c r="F1320" s="177">
        <f>IF('M253'!Q39-SUM('M253'!R39)&gt;=-0.5,"OK","ERROR")</f>
      </c>
    </row>
    <row r="1321">
      <c r="A1321" t="s" s="177">
        <v>174</v>
      </c>
      <c r="B1321" t="s" s="176">
        <v>1302</v>
      </c>
      <c r="C1321" t="s" s="177">
        <v>1303</v>
      </c>
      <c r="D1321" t="s" s="177">
        <v>2605</v>
      </c>
      <c r="E1321" t="s" s="177">
        <v>2606</v>
      </c>
      <c r="F1321" s="177">
        <f>IF('M253'!Q43-SUM('M253'!R43)&gt;=-0.5,"OK","ERROR")</f>
      </c>
    </row>
    <row r="1322">
      <c r="A1322" t="s" s="177">
        <v>174</v>
      </c>
      <c r="B1322" t="s" s="176">
        <v>1302</v>
      </c>
      <c r="C1322" t="s" s="177">
        <v>1303</v>
      </c>
      <c r="D1322" t="s" s="177">
        <v>2607</v>
      </c>
      <c r="E1322" t="s" s="177">
        <v>2608</v>
      </c>
      <c r="F1322" s="177">
        <f>IF('M253'!Q44-SUM('M253'!R44)&gt;=-0.5,"OK","ERROR")</f>
      </c>
    </row>
    <row r="1323">
      <c r="A1323" t="s" s="177">
        <v>174</v>
      </c>
      <c r="B1323" t="s" s="176">
        <v>1302</v>
      </c>
      <c r="C1323" t="s" s="177">
        <v>1303</v>
      </c>
      <c r="D1323" t="s" s="177">
        <v>2609</v>
      </c>
      <c r="E1323" t="s" s="177">
        <v>2610</v>
      </c>
      <c r="F1323" s="177">
        <f>IF('M253'!Q45-SUM('M253'!R45)&gt;=-0.5,"OK","ERROR")</f>
      </c>
    </row>
    <row r="1324">
      <c r="A1324" t="s" s="177">
        <v>174</v>
      </c>
      <c r="B1324" t="s" s="176">
        <v>1302</v>
      </c>
      <c r="C1324" t="s" s="177">
        <v>1303</v>
      </c>
      <c r="D1324" t="s" s="177">
        <v>2611</v>
      </c>
      <c r="E1324" t="s" s="177">
        <v>2612</v>
      </c>
      <c r="F1324" s="177">
        <f>IF('M253'!Q46-SUM('M253'!R46)&gt;=-0.5,"OK","ERROR")</f>
      </c>
    </row>
    <row r="1325">
      <c r="A1325" t="s" s="177">
        <v>174</v>
      </c>
      <c r="B1325" t="s" s="176">
        <v>1302</v>
      </c>
      <c r="C1325" t="s" s="177">
        <v>1303</v>
      </c>
      <c r="D1325" t="s" s="177">
        <v>2613</v>
      </c>
      <c r="E1325" t="s" s="177">
        <v>2614</v>
      </c>
      <c r="F1325" s="177">
        <f>IF('M253'!Q52-SUM('M253'!R52)&gt;=-0.5,"OK","ERROR")</f>
      </c>
    </row>
    <row r="1326">
      <c r="A1326" t="s" s="177">
        <v>174</v>
      </c>
      <c r="B1326" t="s" s="176">
        <v>1302</v>
      </c>
      <c r="C1326" t="s" s="177">
        <v>1303</v>
      </c>
      <c r="D1326" t="s" s="177">
        <v>2615</v>
      </c>
      <c r="E1326" t="s" s="177">
        <v>2616</v>
      </c>
      <c r="F1326" s="177">
        <f>IF('M253'!Q53-SUM('M253'!R53)&gt;=-0.5,"OK","ERROR")</f>
      </c>
    </row>
    <row r="1327">
      <c r="A1327" t="s" s="177">
        <v>174</v>
      </c>
      <c r="B1327" t="s" s="176">
        <v>1302</v>
      </c>
      <c r="C1327" t="s" s="177">
        <v>1303</v>
      </c>
      <c r="D1327" t="s" s="177">
        <v>2617</v>
      </c>
      <c r="E1327" t="s" s="177">
        <v>2618</v>
      </c>
      <c r="F1327" s="177">
        <f>IF('M253'!Q54-SUM('M253'!R54)&gt;=-0.5,"OK","ERROR")</f>
      </c>
    </row>
    <row r="1328">
      <c r="A1328" t="s" s="177">
        <v>174</v>
      </c>
      <c r="B1328" t="s" s="176">
        <v>2619</v>
      </c>
      <c r="C1328" t="s" s="177">
        <v>2620</v>
      </c>
      <c r="D1328" t="s" s="177">
        <v>2621</v>
      </c>
      <c r="E1328" t="s" s="177">
        <v>2622</v>
      </c>
      <c r="F1328" s="177">
        <f>IF(ABS('M253'!K29-SUM('M253'!K31,'M253'!K30))&lt;=0.5,"OK","ERROR")</f>
      </c>
    </row>
    <row r="1329">
      <c r="A1329" t="s" s="177">
        <v>174</v>
      </c>
      <c r="B1329" t="s" s="176">
        <v>2619</v>
      </c>
      <c r="C1329" t="s" s="177">
        <v>2620</v>
      </c>
      <c r="D1329" t="s" s="177">
        <v>2623</v>
      </c>
      <c r="E1329" t="s" s="177">
        <v>2624</v>
      </c>
      <c r="F1329" s="177">
        <f>IF(ABS('M253'!L29-SUM('M253'!L31,'M253'!L30))&lt;=0.5,"OK","ERROR")</f>
      </c>
    </row>
    <row r="1330">
      <c r="A1330" t="s" s="177">
        <v>174</v>
      </c>
      <c r="B1330" t="s" s="176">
        <v>2619</v>
      </c>
      <c r="C1330" t="s" s="177">
        <v>2620</v>
      </c>
      <c r="D1330" t="s" s="177">
        <v>2625</v>
      </c>
      <c r="E1330" t="s" s="177">
        <v>2626</v>
      </c>
      <c r="F1330" s="177">
        <f>IF(ABS('M253'!O29-SUM('M253'!O31,'M253'!O30))&lt;=0.5,"OK","ERROR")</f>
      </c>
    </row>
    <row r="1331">
      <c r="A1331" t="s" s="177">
        <v>174</v>
      </c>
      <c r="B1331" t="s" s="176">
        <v>2619</v>
      </c>
      <c r="C1331" t="s" s="177">
        <v>2620</v>
      </c>
      <c r="D1331" t="s" s="177">
        <v>2627</v>
      </c>
      <c r="E1331" t="s" s="177">
        <v>2628</v>
      </c>
      <c r="F1331" s="177">
        <f>IF(ABS('M253'!P29-SUM('M253'!P31,'M253'!P30))&lt;=0.5,"OK","ERROR")</f>
      </c>
    </row>
    <row r="1332">
      <c r="A1332" t="s" s="177">
        <v>174</v>
      </c>
      <c r="B1332" t="s" s="176">
        <v>2619</v>
      </c>
      <c r="C1332" t="s" s="177">
        <v>2620</v>
      </c>
      <c r="D1332" t="s" s="177">
        <v>2629</v>
      </c>
      <c r="E1332" t="s" s="177">
        <v>2630</v>
      </c>
      <c r="F1332" s="177">
        <f>IF(ABS('M253'!Q29-SUM('M253'!Q31,'M253'!Q30))&lt;=0.5,"OK","ERROR")</f>
      </c>
    </row>
    <row r="1333">
      <c r="A1333" t="s" s="177">
        <v>174</v>
      </c>
      <c r="B1333" t="s" s="176">
        <v>2619</v>
      </c>
      <c r="C1333" t="s" s="177">
        <v>2620</v>
      </c>
      <c r="D1333" t="s" s="177">
        <v>2631</v>
      </c>
      <c r="E1333" t="s" s="177">
        <v>2632</v>
      </c>
      <c r="F1333" s="177">
        <f>IF(ABS('M253'!R29-SUM('M253'!R31,'M253'!R30))&lt;=0.5,"OK","ERROR")</f>
      </c>
    </row>
    <row r="1334">
      <c r="A1334" t="s" s="177">
        <v>174</v>
      </c>
      <c r="B1334" t="s" s="176">
        <v>2619</v>
      </c>
      <c r="C1334" t="s" s="177">
        <v>2620</v>
      </c>
      <c r="D1334" t="s" s="177">
        <v>2633</v>
      </c>
      <c r="E1334" t="s" s="177">
        <v>2634</v>
      </c>
      <c r="F1334" s="177">
        <f>IF(ABS('M253'!S29-SUM('M253'!S31,'M253'!S30))&lt;=0.5,"OK","ERROR")</f>
      </c>
    </row>
    <row r="1335">
      <c r="A1335" t="s" s="177">
        <v>174</v>
      </c>
      <c r="B1335" t="s" s="176">
        <v>2619</v>
      </c>
      <c r="C1335" t="s" s="177">
        <v>2620</v>
      </c>
      <c r="D1335" t="s" s="177">
        <v>2635</v>
      </c>
      <c r="E1335" t="s" s="177">
        <v>2636</v>
      </c>
      <c r="F1335" s="177">
        <f>IF(ABS('M253'!T29-SUM('M253'!T31,'M253'!T30))&lt;=0.5,"OK","ERROR")</f>
      </c>
    </row>
    <row r="1336">
      <c r="A1336" t="s" s="177">
        <v>174</v>
      </c>
      <c r="B1336" t="s" s="176">
        <v>2619</v>
      </c>
      <c r="C1336" t="s" s="177">
        <v>2620</v>
      </c>
      <c r="D1336" t="s" s="177">
        <v>2637</v>
      </c>
      <c r="E1336" t="s" s="177">
        <v>2638</v>
      </c>
      <c r="F1336" s="177">
        <f>IF(ABS('M253'!U29-SUM('M253'!U31,'M253'!U30))&lt;=0.5,"OK","ERROR")</f>
      </c>
    </row>
    <row r="1337">
      <c r="A1337" t="s" s="177">
        <v>174</v>
      </c>
      <c r="B1337" t="s" s="176">
        <v>2619</v>
      </c>
      <c r="C1337" t="s" s="177">
        <v>2620</v>
      </c>
      <c r="D1337" t="s" s="177">
        <v>2639</v>
      </c>
      <c r="E1337" t="s" s="177">
        <v>2640</v>
      </c>
      <c r="F1337" s="177">
        <f>IF(ABS('M253'!V29-SUM('M253'!V31,'M253'!V30))&lt;=0.5,"OK","ERROR")</f>
      </c>
    </row>
    <row r="1338">
      <c r="A1338" t="s" s="177">
        <v>174</v>
      </c>
      <c r="B1338" t="s" s="176">
        <v>2619</v>
      </c>
      <c r="C1338" t="s" s="177">
        <v>2620</v>
      </c>
      <c r="D1338" t="s" s="177">
        <v>2641</v>
      </c>
      <c r="E1338" t="s" s="177">
        <v>2642</v>
      </c>
      <c r="F1338" s="177">
        <f>IF(ABS('M253'!W29-SUM('M253'!W31,'M253'!W30))&lt;=0.5,"OK","ERROR")</f>
      </c>
    </row>
    <row r="1339">
      <c r="A1339" t="s" s="177">
        <v>174</v>
      </c>
      <c r="B1339" t="s" s="176">
        <v>2619</v>
      </c>
      <c r="C1339" t="s" s="177">
        <v>2620</v>
      </c>
      <c r="D1339" t="s" s="177">
        <v>2643</v>
      </c>
      <c r="E1339" t="s" s="177">
        <v>2644</v>
      </c>
      <c r="F1339" s="177">
        <f>IF(ABS('M253'!X29-SUM('M253'!X31,'M253'!X30))&lt;=0.5,"OK","ERROR")</f>
      </c>
    </row>
    <row r="1340">
      <c r="A1340" t="s" s="177">
        <v>174</v>
      </c>
      <c r="B1340" t="s" s="176">
        <v>2619</v>
      </c>
      <c r="C1340" t="s" s="177">
        <v>2620</v>
      </c>
      <c r="D1340" t="s" s="177">
        <v>2645</v>
      </c>
      <c r="E1340" t="s" s="177">
        <v>2646</v>
      </c>
      <c r="F1340" s="177">
        <f>IF(ABS('M253'!Y29-SUM('M253'!Y31,'M253'!Y30))&lt;=0.5,"OK","ERROR")</f>
      </c>
    </row>
    <row r="1341">
      <c r="A1341" t="s" s="177">
        <v>174</v>
      </c>
      <c r="B1341" t="s" s="176">
        <v>2619</v>
      </c>
      <c r="C1341" t="s" s="177">
        <v>2620</v>
      </c>
      <c r="D1341" t="s" s="177">
        <v>2647</v>
      </c>
      <c r="E1341" t="s" s="177">
        <v>2648</v>
      </c>
      <c r="F1341" s="177">
        <f>IF(ABS('M253'!Z29-SUM('M253'!Z31,'M253'!Z30))&lt;=0.5,"OK","ERROR")</f>
      </c>
    </row>
    <row r="1342">
      <c r="A1342" t="s" s="177">
        <v>174</v>
      </c>
      <c r="B1342" t="s" s="176">
        <v>2619</v>
      </c>
      <c r="C1342" t="s" s="177">
        <v>2620</v>
      </c>
      <c r="D1342" t="s" s="177">
        <v>2649</v>
      </c>
      <c r="E1342" t="s" s="177">
        <v>2650</v>
      </c>
      <c r="F1342" s="177">
        <f>IF(ABS('M253'!AA29-SUM('M253'!AA31,'M253'!AA30))&lt;=0.5,"OK","ERROR")</f>
      </c>
    </row>
    <row r="1343">
      <c r="A1343" t="s" s="177">
        <v>174</v>
      </c>
      <c r="B1343" t="s" s="176">
        <v>2619</v>
      </c>
      <c r="C1343" t="s" s="177">
        <v>2620</v>
      </c>
      <c r="D1343" t="s" s="177">
        <v>2651</v>
      </c>
      <c r="E1343" t="s" s="177">
        <v>2652</v>
      </c>
      <c r="F1343" s="177">
        <f>IF(ABS('M253'!AB29-SUM('M253'!AB31,'M253'!AB30))&lt;=0.5,"OK","ERROR")</f>
      </c>
    </row>
    <row r="1344">
      <c r="A1344" t="s" s="177">
        <v>174</v>
      </c>
      <c r="B1344" t="s" s="176">
        <v>2653</v>
      </c>
      <c r="C1344" t="s" s="177">
        <v>2654</v>
      </c>
      <c r="D1344" t="s" s="177">
        <v>2655</v>
      </c>
      <c r="E1344" t="s" s="177">
        <v>2656</v>
      </c>
      <c r="F1344" s="177">
        <f>IF(ABS('M253'!K54-SUM('M253'!K52,'M253'!K45,'M253'!K43,'M253'!K46,'M253'!K26,'M253'!K44,'M253'!K25))&lt;=0.5,"OK","ERROR")</f>
      </c>
    </row>
    <row r="1345">
      <c r="A1345" t="s" s="177">
        <v>174</v>
      </c>
      <c r="B1345" t="s" s="176">
        <v>2653</v>
      </c>
      <c r="C1345" t="s" s="177">
        <v>2654</v>
      </c>
      <c r="D1345" t="s" s="177">
        <v>2657</v>
      </c>
      <c r="E1345" t="s" s="177">
        <v>2658</v>
      </c>
      <c r="F1345" s="177">
        <f>IF(ABS('M253'!L54-SUM('M253'!L47,'M253'!L52,'M253'!L45,'M253'!L43,'M253'!L46,'M253'!L21,'M253'!L26,'M253'!L44,'M253'!L25))&lt;=0.5,"OK","ERROR")</f>
      </c>
    </row>
    <row r="1346">
      <c r="A1346" t="s" s="177">
        <v>174</v>
      </c>
      <c r="B1346" t="s" s="176">
        <v>2653</v>
      </c>
      <c r="C1346" t="s" s="177">
        <v>2654</v>
      </c>
      <c r="D1346" t="s" s="177">
        <v>2659</v>
      </c>
      <c r="E1346" t="s" s="177">
        <v>2660</v>
      </c>
      <c r="F1346" s="177">
        <f>IF(ABS('M253'!M54-SUM('M253'!M52,'M253'!M45,'M253'!M43,'M253'!M46,'M253'!M21,'M253'!M44,'M253'!M25))&lt;=0.5,"OK","ERROR")</f>
      </c>
    </row>
    <row r="1347">
      <c r="A1347" t="s" s="177">
        <v>174</v>
      </c>
      <c r="B1347" t="s" s="176">
        <v>2653</v>
      </c>
      <c r="C1347" t="s" s="177">
        <v>2654</v>
      </c>
      <c r="D1347" t="s" s="177">
        <v>2661</v>
      </c>
      <c r="E1347" t="s" s="177">
        <v>2662</v>
      </c>
      <c r="F1347" s="177">
        <f>IF(ABS('M253'!N54-SUM('M253'!N47,'M253'!N52,'M253'!N45,'M253'!N43,'M253'!N46,'M253'!N21,'M253'!N44,'M253'!N25))&lt;=0.5,"OK","ERROR")</f>
      </c>
    </row>
    <row r="1348">
      <c r="A1348" t="s" s="177">
        <v>174</v>
      </c>
      <c r="B1348" t="s" s="176">
        <v>2653</v>
      </c>
      <c r="C1348" t="s" s="177">
        <v>2654</v>
      </c>
      <c r="D1348" t="s" s="177">
        <v>2663</v>
      </c>
      <c r="E1348" t="s" s="177">
        <v>2664</v>
      </c>
      <c r="F1348" s="177">
        <f>IF(ABS('M253'!O54-SUM('M253'!O52,'M253'!O45,'M253'!O43,'M253'!O46,'M253'!O26,'M253'!O44,'M253'!O25))&lt;=0.5,"OK","ERROR")</f>
      </c>
    </row>
    <row r="1349">
      <c r="A1349" t="s" s="177">
        <v>174</v>
      </c>
      <c r="B1349" t="s" s="176">
        <v>2653</v>
      </c>
      <c r="C1349" t="s" s="177">
        <v>2654</v>
      </c>
      <c r="D1349" t="s" s="177">
        <v>2665</v>
      </c>
      <c r="E1349" t="s" s="177">
        <v>2666</v>
      </c>
      <c r="F1349" s="177">
        <f>IF(ABS('M253'!P54-SUM('M253'!P52,'M253'!P45,'M253'!P43,'M253'!P46,'M253'!P26,'M253'!P44,'M253'!P25))&lt;=0.5,"OK","ERROR")</f>
      </c>
    </row>
    <row r="1350">
      <c r="A1350" t="s" s="177">
        <v>174</v>
      </c>
      <c r="B1350" t="s" s="176">
        <v>2653</v>
      </c>
      <c r="C1350" t="s" s="177">
        <v>2654</v>
      </c>
      <c r="D1350" t="s" s="177">
        <v>2667</v>
      </c>
      <c r="E1350" t="s" s="177">
        <v>2668</v>
      </c>
      <c r="F1350" s="177">
        <f>IF(ABS('M253'!Q54-SUM('M253'!Q52,'M253'!Q45,'M253'!Q43,'M253'!Q46,'M253'!Q26,'M253'!Q44,'M253'!Q25))&lt;=0.5,"OK","ERROR")</f>
      </c>
    </row>
    <row r="1351">
      <c r="A1351" t="s" s="177">
        <v>174</v>
      </c>
      <c r="B1351" t="s" s="176">
        <v>2653</v>
      </c>
      <c r="C1351" t="s" s="177">
        <v>2654</v>
      </c>
      <c r="D1351" t="s" s="177">
        <v>2669</v>
      </c>
      <c r="E1351" t="s" s="177">
        <v>2670</v>
      </c>
      <c r="F1351" s="177">
        <f>IF(ABS('M253'!R54-SUM('M253'!R52,'M253'!R45,'M253'!R43,'M253'!R46,'M253'!R26,'M253'!R44,'M253'!R25))&lt;=0.5,"OK","ERROR")</f>
      </c>
    </row>
    <row r="1352">
      <c r="A1352" t="s" s="177">
        <v>174</v>
      </c>
      <c r="B1352" t="s" s="176">
        <v>2653</v>
      </c>
      <c r="C1352" t="s" s="177">
        <v>2654</v>
      </c>
      <c r="D1352" t="s" s="177">
        <v>2671</v>
      </c>
      <c r="E1352" t="s" s="177">
        <v>2672</v>
      </c>
      <c r="F1352" s="177">
        <f>IF(ABS('M253'!S54-SUM('M253'!S52,'M253'!S45,'M253'!S43,'M253'!S46,'M253'!S21,'M253'!S26,'M253'!S44,'M253'!S25))&lt;=0.5,"OK","ERROR")</f>
      </c>
    </row>
    <row r="1353">
      <c r="A1353" t="s" s="177">
        <v>174</v>
      </c>
      <c r="B1353" t="s" s="176">
        <v>2653</v>
      </c>
      <c r="C1353" t="s" s="177">
        <v>2654</v>
      </c>
      <c r="D1353" t="s" s="177">
        <v>2673</v>
      </c>
      <c r="E1353" t="s" s="177">
        <v>2674</v>
      </c>
      <c r="F1353" s="177">
        <f>IF(ABS('M253'!T54-SUM('M253'!T52,'M253'!T45,'M253'!T43,'M253'!T46,'M253'!T26,'M253'!T44,'M253'!T25))&lt;=0.5,"OK","ERROR")</f>
      </c>
    </row>
    <row r="1354">
      <c r="A1354" t="s" s="177">
        <v>174</v>
      </c>
      <c r="B1354" t="s" s="176">
        <v>2653</v>
      </c>
      <c r="C1354" t="s" s="177">
        <v>2654</v>
      </c>
      <c r="D1354" t="s" s="177">
        <v>2675</v>
      </c>
      <c r="E1354" t="s" s="177">
        <v>2676</v>
      </c>
      <c r="F1354" s="177">
        <f>IF(ABS('M253'!U54-SUM('M253'!U52,'M253'!U45,'M253'!U43,'M253'!U46,'M253'!U26,'M253'!U44,'M253'!U25))&lt;=0.5,"OK","ERROR")</f>
      </c>
    </row>
    <row r="1355">
      <c r="A1355" t="s" s="177">
        <v>174</v>
      </c>
      <c r="B1355" t="s" s="176">
        <v>2653</v>
      </c>
      <c r="C1355" t="s" s="177">
        <v>2654</v>
      </c>
      <c r="D1355" t="s" s="177">
        <v>2677</v>
      </c>
      <c r="E1355" t="s" s="177">
        <v>2678</v>
      </c>
      <c r="F1355" s="177">
        <f>IF(ABS('M253'!V54-SUM('M253'!V52,'M253'!V45,'M253'!V43,'M253'!V46,'M253'!V26,'M253'!V44,'M253'!V25))&lt;=0.5,"OK","ERROR")</f>
      </c>
    </row>
    <row r="1356">
      <c r="A1356" t="s" s="177">
        <v>174</v>
      </c>
      <c r="B1356" t="s" s="176">
        <v>2653</v>
      </c>
      <c r="C1356" t="s" s="177">
        <v>2654</v>
      </c>
      <c r="D1356" t="s" s="177">
        <v>2679</v>
      </c>
      <c r="E1356" t="s" s="177">
        <v>2680</v>
      </c>
      <c r="F1356" s="177">
        <f>IF(ABS('M253'!W54-SUM('M253'!W52,'M253'!W45,'M253'!W43,'M253'!W46,'M253'!W26,'M253'!W44,'M253'!W25))&lt;=0.5,"OK","ERROR")</f>
      </c>
    </row>
    <row r="1357">
      <c r="A1357" t="s" s="177">
        <v>174</v>
      </c>
      <c r="B1357" t="s" s="176">
        <v>2653</v>
      </c>
      <c r="C1357" t="s" s="177">
        <v>2654</v>
      </c>
      <c r="D1357" t="s" s="177">
        <v>2681</v>
      </c>
      <c r="E1357" t="s" s="177">
        <v>2682</v>
      </c>
      <c r="F1357" s="177">
        <f>IF(ABS('M253'!X54-SUM('M253'!X52,'M253'!X45,'M253'!X43,'M253'!X46,'M253'!X26,'M253'!X44,'M253'!X25))&lt;=0.5,"OK","ERROR")</f>
      </c>
    </row>
    <row r="1358">
      <c r="A1358" t="s" s="177">
        <v>174</v>
      </c>
      <c r="B1358" t="s" s="176">
        <v>2653</v>
      </c>
      <c r="C1358" t="s" s="177">
        <v>2654</v>
      </c>
      <c r="D1358" t="s" s="177">
        <v>2683</v>
      </c>
      <c r="E1358" t="s" s="177">
        <v>2684</v>
      </c>
      <c r="F1358" s="177">
        <f>IF(ABS('M253'!Y54-SUM('M253'!Y52,'M253'!Y45,'M253'!Y43,'M253'!Y46,'M253'!Y26,'M253'!Y44,'M253'!Y25))&lt;=0.5,"OK","ERROR")</f>
      </c>
    </row>
    <row r="1359">
      <c r="A1359" t="s" s="177">
        <v>174</v>
      </c>
      <c r="B1359" t="s" s="176">
        <v>2653</v>
      </c>
      <c r="C1359" t="s" s="177">
        <v>2654</v>
      </c>
      <c r="D1359" t="s" s="177">
        <v>2685</v>
      </c>
      <c r="E1359" t="s" s="177">
        <v>2686</v>
      </c>
      <c r="F1359" s="177">
        <f>IF(ABS('M253'!Z54-SUM('M253'!Z52,'M253'!Z45,'M253'!Z43,'M253'!Z46,'M253'!Z26,'M253'!Z44,'M253'!Z25))&lt;=0.5,"OK","ERROR")</f>
      </c>
    </row>
    <row r="1360">
      <c r="A1360" t="s" s="177">
        <v>174</v>
      </c>
      <c r="B1360" t="s" s="176">
        <v>2653</v>
      </c>
      <c r="C1360" t="s" s="177">
        <v>2654</v>
      </c>
      <c r="D1360" t="s" s="177">
        <v>2687</v>
      </c>
      <c r="E1360" t="s" s="177">
        <v>2688</v>
      </c>
      <c r="F1360" s="177">
        <f>IF(ABS('M253'!AA54-SUM('M253'!AA47,'M253'!AA52,'M253'!AA45,'M253'!AA43,'M253'!AA46,'M253'!AA26,'M253'!AA44,'M253'!AA25))&lt;=0.5,"OK","ERROR")</f>
      </c>
    </row>
    <row r="1361">
      <c r="A1361" t="s" s="177">
        <v>174</v>
      </c>
      <c r="B1361" t="s" s="176">
        <v>2653</v>
      </c>
      <c r="C1361" t="s" s="177">
        <v>2654</v>
      </c>
      <c r="D1361" t="s" s="177">
        <v>2689</v>
      </c>
      <c r="E1361" t="s" s="177">
        <v>2690</v>
      </c>
      <c r="F1361" s="177">
        <f>IF(ABS('M253'!AB54-SUM('M253'!AB47,'M253'!AB52,'M253'!AB45,'M253'!AB43,'M253'!AB46,'M253'!AB21,'M253'!AB26,'M253'!AB44,'M253'!AB25))&lt;=0.5,"OK","ERROR")</f>
      </c>
    </row>
    <row r="1362">
      <c r="A1362" t="s" s="177">
        <v>174</v>
      </c>
      <c r="B1362" t="s" s="176">
        <v>2691</v>
      </c>
      <c r="C1362" t="s" s="177">
        <v>2692</v>
      </c>
      <c r="D1362" t="s" s="177">
        <v>2693</v>
      </c>
      <c r="E1362" t="s" s="177">
        <v>2694</v>
      </c>
      <c r="F1362" s="177">
        <f>IF('M253'!K27-('M253'!K32+'M253'!K39)&gt;=-0.5,"OK","ERROR")</f>
      </c>
    </row>
    <row r="1363">
      <c r="A1363" t="s" s="177">
        <v>174</v>
      </c>
      <c r="B1363" t="s" s="176">
        <v>2691</v>
      </c>
      <c r="C1363" t="s" s="177">
        <v>2692</v>
      </c>
      <c r="D1363" t="s" s="177">
        <v>2695</v>
      </c>
      <c r="E1363" t="s" s="177">
        <v>2696</v>
      </c>
      <c r="F1363" s="177">
        <f>IF('M253'!L27-('M253'!L32+'M253'!L39)&gt;=-0.5,"OK","ERROR")</f>
      </c>
    </row>
    <row r="1364">
      <c r="A1364" t="s" s="177">
        <v>174</v>
      </c>
      <c r="B1364" t="s" s="176">
        <v>2691</v>
      </c>
      <c r="C1364" t="s" s="177">
        <v>2692</v>
      </c>
      <c r="D1364" t="s" s="177">
        <v>2697</v>
      </c>
      <c r="E1364" t="s" s="177">
        <v>2698</v>
      </c>
      <c r="F1364" s="177">
        <f>IF('M253'!O27-('M253'!O32+'M253'!O39)&gt;=-0.5,"OK","ERROR")</f>
      </c>
    </row>
    <row r="1365">
      <c r="A1365" t="s" s="177">
        <v>174</v>
      </c>
      <c r="B1365" t="s" s="176">
        <v>2691</v>
      </c>
      <c r="C1365" t="s" s="177">
        <v>2692</v>
      </c>
      <c r="D1365" t="s" s="177">
        <v>2699</v>
      </c>
      <c r="E1365" t="s" s="177">
        <v>2700</v>
      </c>
      <c r="F1365" s="177">
        <f>IF('M253'!P27-('M253'!P32+'M253'!P39)&gt;=-0.5,"OK","ERROR")</f>
      </c>
    </row>
    <row r="1366">
      <c r="A1366" t="s" s="177">
        <v>174</v>
      </c>
      <c r="B1366" t="s" s="176">
        <v>2691</v>
      </c>
      <c r="C1366" t="s" s="177">
        <v>2692</v>
      </c>
      <c r="D1366" t="s" s="177">
        <v>2701</v>
      </c>
      <c r="E1366" t="s" s="177">
        <v>2702</v>
      </c>
      <c r="F1366" s="177">
        <f>IF('M253'!Q27-('M253'!Q32+'M253'!Q39)&gt;=-0.5,"OK","ERROR")</f>
      </c>
    </row>
    <row r="1367">
      <c r="A1367" t="s" s="177">
        <v>174</v>
      </c>
      <c r="B1367" t="s" s="176">
        <v>2691</v>
      </c>
      <c r="C1367" t="s" s="177">
        <v>2692</v>
      </c>
      <c r="D1367" t="s" s="177">
        <v>2703</v>
      </c>
      <c r="E1367" t="s" s="177">
        <v>2704</v>
      </c>
      <c r="F1367" s="177">
        <f>IF('M253'!R27-('M253'!R32+'M253'!R39)&gt;=-0.5,"OK","ERROR")</f>
      </c>
    </row>
    <row r="1368">
      <c r="A1368" t="s" s="177">
        <v>174</v>
      </c>
      <c r="B1368" t="s" s="176">
        <v>2691</v>
      </c>
      <c r="C1368" t="s" s="177">
        <v>2692</v>
      </c>
      <c r="D1368" t="s" s="177">
        <v>2705</v>
      </c>
      <c r="E1368" t="s" s="177">
        <v>2706</v>
      </c>
      <c r="F1368" s="177">
        <f>IF('M253'!S27-('M253'!S32+'M253'!S39)&gt;=-0.5,"OK","ERROR")</f>
      </c>
    </row>
    <row r="1369">
      <c r="A1369" t="s" s="177">
        <v>174</v>
      </c>
      <c r="B1369" t="s" s="176">
        <v>2691</v>
      </c>
      <c r="C1369" t="s" s="177">
        <v>2692</v>
      </c>
      <c r="D1369" t="s" s="177">
        <v>2707</v>
      </c>
      <c r="E1369" t="s" s="177">
        <v>2708</v>
      </c>
      <c r="F1369" s="177">
        <f>IF('M253'!T27-('M253'!T32+'M253'!T39)&gt;=-0.5,"OK","ERROR")</f>
      </c>
    </row>
    <row r="1370">
      <c r="A1370" t="s" s="177">
        <v>174</v>
      </c>
      <c r="B1370" t="s" s="176">
        <v>2691</v>
      </c>
      <c r="C1370" t="s" s="177">
        <v>2692</v>
      </c>
      <c r="D1370" t="s" s="177">
        <v>2709</v>
      </c>
      <c r="E1370" t="s" s="177">
        <v>2710</v>
      </c>
      <c r="F1370" s="177">
        <f>IF('M253'!U27-('M253'!U32+'M253'!U39)&gt;=-0.5,"OK","ERROR")</f>
      </c>
    </row>
    <row r="1371">
      <c r="A1371" t="s" s="177">
        <v>174</v>
      </c>
      <c r="B1371" t="s" s="176">
        <v>2691</v>
      </c>
      <c r="C1371" t="s" s="177">
        <v>2692</v>
      </c>
      <c r="D1371" t="s" s="177">
        <v>2711</v>
      </c>
      <c r="E1371" t="s" s="177">
        <v>2712</v>
      </c>
      <c r="F1371" s="177">
        <f>IF('M253'!V27-('M253'!V32+'M253'!V39)&gt;=-0.5,"OK","ERROR")</f>
      </c>
    </row>
    <row r="1372">
      <c r="A1372" t="s" s="177">
        <v>174</v>
      </c>
      <c r="B1372" t="s" s="176">
        <v>2691</v>
      </c>
      <c r="C1372" t="s" s="177">
        <v>2692</v>
      </c>
      <c r="D1372" t="s" s="177">
        <v>2713</v>
      </c>
      <c r="E1372" t="s" s="177">
        <v>2714</v>
      </c>
      <c r="F1372" s="177">
        <f>IF('M253'!W27-('M253'!W32+'M253'!W39)&gt;=-0.5,"OK","ERROR")</f>
      </c>
    </row>
    <row r="1373">
      <c r="A1373" t="s" s="177">
        <v>174</v>
      </c>
      <c r="B1373" t="s" s="176">
        <v>2691</v>
      </c>
      <c r="C1373" t="s" s="177">
        <v>2692</v>
      </c>
      <c r="D1373" t="s" s="177">
        <v>2715</v>
      </c>
      <c r="E1373" t="s" s="177">
        <v>2716</v>
      </c>
      <c r="F1373" s="177">
        <f>IF('M253'!X27-('M253'!X32+'M253'!X39)&gt;=-0.5,"OK","ERROR")</f>
      </c>
    </row>
    <row r="1374">
      <c r="A1374" t="s" s="177">
        <v>174</v>
      </c>
      <c r="B1374" t="s" s="176">
        <v>2691</v>
      </c>
      <c r="C1374" t="s" s="177">
        <v>2692</v>
      </c>
      <c r="D1374" t="s" s="177">
        <v>2717</v>
      </c>
      <c r="E1374" t="s" s="177">
        <v>2718</v>
      </c>
      <c r="F1374" s="177">
        <f>IF('M253'!Y27-('M253'!Y32+'M253'!Y39)&gt;=-0.5,"OK","ERROR")</f>
      </c>
    </row>
    <row r="1375">
      <c r="A1375" t="s" s="177">
        <v>174</v>
      </c>
      <c r="B1375" t="s" s="176">
        <v>2691</v>
      </c>
      <c r="C1375" t="s" s="177">
        <v>2692</v>
      </c>
      <c r="D1375" t="s" s="177">
        <v>2719</v>
      </c>
      <c r="E1375" t="s" s="177">
        <v>2720</v>
      </c>
      <c r="F1375" s="177">
        <f>IF('M253'!Z27-('M253'!Z32+'M253'!Z39)&gt;=-0.5,"OK","ERROR")</f>
      </c>
    </row>
    <row r="1376">
      <c r="A1376" t="s" s="177">
        <v>174</v>
      </c>
      <c r="B1376" t="s" s="176">
        <v>2691</v>
      </c>
      <c r="C1376" t="s" s="177">
        <v>2692</v>
      </c>
      <c r="D1376" t="s" s="177">
        <v>2721</v>
      </c>
      <c r="E1376" t="s" s="177">
        <v>2722</v>
      </c>
      <c r="F1376" s="177">
        <f>IF('M253'!AA27-('M253'!AA32+'M253'!AA39)&gt;=-0.5,"OK","ERROR")</f>
      </c>
    </row>
    <row r="1377">
      <c r="A1377" t="s" s="177">
        <v>174</v>
      </c>
      <c r="B1377" t="s" s="176">
        <v>2691</v>
      </c>
      <c r="C1377" t="s" s="177">
        <v>2692</v>
      </c>
      <c r="D1377" t="s" s="177">
        <v>2723</v>
      </c>
      <c r="E1377" t="s" s="177">
        <v>2724</v>
      </c>
      <c r="F1377" s="177">
        <f>IF('M253'!AB27-('M253'!AB32+'M253'!AB39)&gt;=-0.5,"OK","ERROR")</f>
      </c>
    </row>
    <row r="1378">
      <c r="A1378" t="s" s="177">
        <v>174</v>
      </c>
      <c r="B1378" t="s" s="176">
        <v>2725</v>
      </c>
      <c r="C1378" t="s" s="177">
        <v>2726</v>
      </c>
      <c r="D1378" t="s" s="177">
        <v>2727</v>
      </c>
      <c r="E1378" t="s" s="177">
        <v>2728</v>
      </c>
      <c r="F1378" s="177">
        <f>IF('M253'!K27-'M253'!K39&gt;=-0.5,"OK","ERROR")</f>
      </c>
    </row>
    <row r="1379">
      <c r="A1379" t="s" s="177">
        <v>174</v>
      </c>
      <c r="B1379" t="s" s="176">
        <v>2725</v>
      </c>
      <c r="C1379" t="s" s="177">
        <v>2726</v>
      </c>
      <c r="D1379" t="s" s="177">
        <v>2729</v>
      </c>
      <c r="E1379" t="s" s="177">
        <v>2730</v>
      </c>
      <c r="F1379" s="177">
        <f>IF('M253'!L27-'M253'!L39&gt;=-0.5,"OK","ERROR")</f>
      </c>
    </row>
    <row r="1380">
      <c r="A1380" t="s" s="177">
        <v>174</v>
      </c>
      <c r="B1380" t="s" s="176">
        <v>2725</v>
      </c>
      <c r="C1380" t="s" s="177">
        <v>2726</v>
      </c>
      <c r="D1380" t="s" s="177">
        <v>2731</v>
      </c>
      <c r="E1380" t="s" s="177">
        <v>2732</v>
      </c>
      <c r="F1380" s="177">
        <f>IF('M253'!O27-'M253'!O39&gt;=-0.5,"OK","ERROR")</f>
      </c>
    </row>
    <row r="1381">
      <c r="A1381" t="s" s="177">
        <v>174</v>
      </c>
      <c r="B1381" t="s" s="176">
        <v>2725</v>
      </c>
      <c r="C1381" t="s" s="177">
        <v>2726</v>
      </c>
      <c r="D1381" t="s" s="177">
        <v>2733</v>
      </c>
      <c r="E1381" t="s" s="177">
        <v>2734</v>
      </c>
      <c r="F1381" s="177">
        <f>IF('M253'!P27-'M253'!P39&gt;=-0.5,"OK","ERROR")</f>
      </c>
    </row>
    <row r="1382">
      <c r="A1382" t="s" s="177">
        <v>174</v>
      </c>
      <c r="B1382" t="s" s="176">
        <v>2725</v>
      </c>
      <c r="C1382" t="s" s="177">
        <v>2726</v>
      </c>
      <c r="D1382" t="s" s="177">
        <v>2735</v>
      </c>
      <c r="E1382" t="s" s="177">
        <v>2736</v>
      </c>
      <c r="F1382" s="177">
        <f>IF('M253'!Q27-'M253'!Q39&gt;=-0.5,"OK","ERROR")</f>
      </c>
    </row>
    <row r="1383">
      <c r="A1383" t="s" s="177">
        <v>174</v>
      </c>
      <c r="B1383" t="s" s="176">
        <v>2725</v>
      </c>
      <c r="C1383" t="s" s="177">
        <v>2726</v>
      </c>
      <c r="D1383" t="s" s="177">
        <v>2737</v>
      </c>
      <c r="E1383" t="s" s="177">
        <v>2738</v>
      </c>
      <c r="F1383" s="177">
        <f>IF('M253'!R27-'M253'!R39&gt;=-0.5,"OK","ERROR")</f>
      </c>
    </row>
    <row r="1384">
      <c r="A1384" t="s" s="177">
        <v>174</v>
      </c>
      <c r="B1384" t="s" s="176">
        <v>2725</v>
      </c>
      <c r="C1384" t="s" s="177">
        <v>2726</v>
      </c>
      <c r="D1384" t="s" s="177">
        <v>2739</v>
      </c>
      <c r="E1384" t="s" s="177">
        <v>2740</v>
      </c>
      <c r="F1384" s="177">
        <f>IF('M253'!S27-'M253'!S39&gt;=-0.5,"OK","ERROR")</f>
      </c>
    </row>
    <row r="1385">
      <c r="A1385" t="s" s="177">
        <v>174</v>
      </c>
      <c r="B1385" t="s" s="176">
        <v>2725</v>
      </c>
      <c r="C1385" t="s" s="177">
        <v>2726</v>
      </c>
      <c r="D1385" t="s" s="177">
        <v>2741</v>
      </c>
      <c r="E1385" t="s" s="177">
        <v>2742</v>
      </c>
      <c r="F1385" s="177">
        <f>IF('M253'!T27-'M253'!T39&gt;=-0.5,"OK","ERROR")</f>
      </c>
    </row>
    <row r="1386">
      <c r="A1386" t="s" s="177">
        <v>174</v>
      </c>
      <c r="B1386" t="s" s="176">
        <v>2725</v>
      </c>
      <c r="C1386" t="s" s="177">
        <v>2726</v>
      </c>
      <c r="D1386" t="s" s="177">
        <v>2743</v>
      </c>
      <c r="E1386" t="s" s="177">
        <v>2744</v>
      </c>
      <c r="F1386" s="177">
        <f>IF('M253'!U27-'M253'!U39&gt;=-0.5,"OK","ERROR")</f>
      </c>
    </row>
    <row r="1387">
      <c r="A1387" t="s" s="177">
        <v>174</v>
      </c>
      <c r="B1387" t="s" s="176">
        <v>2725</v>
      </c>
      <c r="C1387" t="s" s="177">
        <v>2726</v>
      </c>
      <c r="D1387" t="s" s="177">
        <v>2745</v>
      </c>
      <c r="E1387" t="s" s="177">
        <v>2746</v>
      </c>
      <c r="F1387" s="177">
        <f>IF('M253'!V27-'M253'!V39&gt;=-0.5,"OK","ERROR")</f>
      </c>
    </row>
    <row r="1388">
      <c r="A1388" t="s" s="177">
        <v>174</v>
      </c>
      <c r="B1388" t="s" s="176">
        <v>2725</v>
      </c>
      <c r="C1388" t="s" s="177">
        <v>2726</v>
      </c>
      <c r="D1388" t="s" s="177">
        <v>2747</v>
      </c>
      <c r="E1388" t="s" s="177">
        <v>2748</v>
      </c>
      <c r="F1388" s="177">
        <f>IF('M253'!W27-'M253'!W39&gt;=-0.5,"OK","ERROR")</f>
      </c>
    </row>
    <row r="1389">
      <c r="A1389" t="s" s="177">
        <v>174</v>
      </c>
      <c r="B1389" t="s" s="176">
        <v>2725</v>
      </c>
      <c r="C1389" t="s" s="177">
        <v>2726</v>
      </c>
      <c r="D1389" t="s" s="177">
        <v>2749</v>
      </c>
      <c r="E1389" t="s" s="177">
        <v>2750</v>
      </c>
      <c r="F1389" s="177">
        <f>IF('M253'!X27-'M253'!X39&gt;=-0.5,"OK","ERROR")</f>
      </c>
    </row>
    <row r="1390">
      <c r="A1390" t="s" s="177">
        <v>174</v>
      </c>
      <c r="B1390" t="s" s="176">
        <v>2725</v>
      </c>
      <c r="C1390" t="s" s="177">
        <v>2726</v>
      </c>
      <c r="D1390" t="s" s="177">
        <v>2751</v>
      </c>
      <c r="E1390" t="s" s="177">
        <v>2752</v>
      </c>
      <c r="F1390" s="177">
        <f>IF('M253'!Y27-'M253'!Y39&gt;=-0.5,"OK","ERROR")</f>
      </c>
    </row>
    <row r="1391">
      <c r="A1391" t="s" s="177">
        <v>174</v>
      </c>
      <c r="B1391" t="s" s="176">
        <v>2725</v>
      </c>
      <c r="C1391" t="s" s="177">
        <v>2726</v>
      </c>
      <c r="D1391" t="s" s="177">
        <v>2753</v>
      </c>
      <c r="E1391" t="s" s="177">
        <v>2754</v>
      </c>
      <c r="F1391" s="177">
        <f>IF('M253'!Z27-'M253'!Z39&gt;=-0.5,"OK","ERROR")</f>
      </c>
    </row>
    <row r="1392">
      <c r="A1392" t="s" s="177">
        <v>174</v>
      </c>
      <c r="B1392" t="s" s="176">
        <v>2725</v>
      </c>
      <c r="C1392" t="s" s="177">
        <v>2726</v>
      </c>
      <c r="D1392" t="s" s="177">
        <v>2755</v>
      </c>
      <c r="E1392" t="s" s="177">
        <v>2756</v>
      </c>
      <c r="F1392" s="177">
        <f>IF('M253'!AA27-'M253'!AA39&gt;=-0.5,"OK","ERROR")</f>
      </c>
    </row>
    <row r="1393">
      <c r="A1393" t="s" s="177">
        <v>174</v>
      </c>
      <c r="B1393" t="s" s="176">
        <v>2725</v>
      </c>
      <c r="C1393" t="s" s="177">
        <v>2726</v>
      </c>
      <c r="D1393" t="s" s="177">
        <v>2757</v>
      </c>
      <c r="E1393" t="s" s="177">
        <v>2758</v>
      </c>
      <c r="F1393" s="177">
        <f>IF('M253'!AB27-'M253'!AB39&gt;=-0.5,"OK","ERROR")</f>
      </c>
    </row>
    <row r="1394">
      <c r="A1394" t="s" s="177">
        <v>174</v>
      </c>
      <c r="B1394" t="s" s="176">
        <v>2759</v>
      </c>
      <c r="C1394" t="s" s="177">
        <v>2760</v>
      </c>
      <c r="D1394" t="s" s="177">
        <v>2761</v>
      </c>
      <c r="E1394" t="s" s="177">
        <v>2762</v>
      </c>
      <c r="F1394" s="177">
        <f>IF('M253'!K31-'M253'!K32&gt;=-0.5,"OK","ERROR")</f>
      </c>
    </row>
    <row r="1395">
      <c r="A1395" t="s" s="177">
        <v>174</v>
      </c>
      <c r="B1395" t="s" s="176">
        <v>2759</v>
      </c>
      <c r="C1395" t="s" s="177">
        <v>2760</v>
      </c>
      <c r="D1395" t="s" s="177">
        <v>2763</v>
      </c>
      <c r="E1395" t="s" s="177">
        <v>2764</v>
      </c>
      <c r="F1395" s="177">
        <f>IF('M253'!L31-'M253'!L32&gt;=-0.5,"OK","ERROR")</f>
      </c>
    </row>
    <row r="1396">
      <c r="A1396" t="s" s="177">
        <v>174</v>
      </c>
      <c r="B1396" t="s" s="176">
        <v>2759</v>
      </c>
      <c r="C1396" t="s" s="177">
        <v>2760</v>
      </c>
      <c r="D1396" t="s" s="177">
        <v>2765</v>
      </c>
      <c r="E1396" t="s" s="177">
        <v>2766</v>
      </c>
      <c r="F1396" s="177">
        <f>IF('M253'!O31-'M253'!O32&gt;=-0.5,"OK","ERROR")</f>
      </c>
    </row>
    <row r="1397">
      <c r="A1397" t="s" s="177">
        <v>174</v>
      </c>
      <c r="B1397" t="s" s="176">
        <v>2759</v>
      </c>
      <c r="C1397" t="s" s="177">
        <v>2760</v>
      </c>
      <c r="D1397" t="s" s="177">
        <v>2767</v>
      </c>
      <c r="E1397" t="s" s="177">
        <v>2768</v>
      </c>
      <c r="F1397" s="177">
        <f>IF('M253'!P31-'M253'!P32&gt;=-0.5,"OK","ERROR")</f>
      </c>
    </row>
    <row r="1398">
      <c r="A1398" t="s" s="177">
        <v>174</v>
      </c>
      <c r="B1398" t="s" s="176">
        <v>2759</v>
      </c>
      <c r="C1398" t="s" s="177">
        <v>2760</v>
      </c>
      <c r="D1398" t="s" s="177">
        <v>2769</v>
      </c>
      <c r="E1398" t="s" s="177">
        <v>2770</v>
      </c>
      <c r="F1398" s="177">
        <f>IF('M253'!Q31-'M253'!Q32&gt;=-0.5,"OK","ERROR")</f>
      </c>
    </row>
    <row r="1399">
      <c r="A1399" t="s" s="177">
        <v>174</v>
      </c>
      <c r="B1399" t="s" s="176">
        <v>2759</v>
      </c>
      <c r="C1399" t="s" s="177">
        <v>2760</v>
      </c>
      <c r="D1399" t="s" s="177">
        <v>2771</v>
      </c>
      <c r="E1399" t="s" s="177">
        <v>2772</v>
      </c>
      <c r="F1399" s="177">
        <f>IF('M253'!R31-'M253'!R32&gt;=-0.5,"OK","ERROR")</f>
      </c>
    </row>
    <row r="1400">
      <c r="A1400" t="s" s="177">
        <v>174</v>
      </c>
      <c r="B1400" t="s" s="176">
        <v>2759</v>
      </c>
      <c r="C1400" t="s" s="177">
        <v>2760</v>
      </c>
      <c r="D1400" t="s" s="177">
        <v>2773</v>
      </c>
      <c r="E1400" t="s" s="177">
        <v>2774</v>
      </c>
      <c r="F1400" s="177">
        <f>IF('M253'!S31-'M253'!S32&gt;=-0.5,"OK","ERROR")</f>
      </c>
    </row>
    <row r="1401">
      <c r="A1401" t="s" s="177">
        <v>174</v>
      </c>
      <c r="B1401" t="s" s="176">
        <v>2759</v>
      </c>
      <c r="C1401" t="s" s="177">
        <v>2760</v>
      </c>
      <c r="D1401" t="s" s="177">
        <v>2775</v>
      </c>
      <c r="E1401" t="s" s="177">
        <v>2776</v>
      </c>
      <c r="F1401" s="177">
        <f>IF('M253'!T31-'M253'!T32&gt;=-0.5,"OK","ERROR")</f>
      </c>
    </row>
    <row r="1402">
      <c r="A1402" t="s" s="177">
        <v>174</v>
      </c>
      <c r="B1402" t="s" s="176">
        <v>2759</v>
      </c>
      <c r="C1402" t="s" s="177">
        <v>2760</v>
      </c>
      <c r="D1402" t="s" s="177">
        <v>2777</v>
      </c>
      <c r="E1402" t="s" s="177">
        <v>2778</v>
      </c>
      <c r="F1402" s="177">
        <f>IF('M253'!U31-'M253'!U32&gt;=-0.5,"OK","ERROR")</f>
      </c>
    </row>
    <row r="1403">
      <c r="A1403" t="s" s="177">
        <v>174</v>
      </c>
      <c r="B1403" t="s" s="176">
        <v>2759</v>
      </c>
      <c r="C1403" t="s" s="177">
        <v>2760</v>
      </c>
      <c r="D1403" t="s" s="177">
        <v>2779</v>
      </c>
      <c r="E1403" t="s" s="177">
        <v>2780</v>
      </c>
      <c r="F1403" s="177">
        <f>IF('M253'!V31-'M253'!V32&gt;=-0.5,"OK","ERROR")</f>
      </c>
    </row>
    <row r="1404">
      <c r="A1404" t="s" s="177">
        <v>174</v>
      </c>
      <c r="B1404" t="s" s="176">
        <v>2759</v>
      </c>
      <c r="C1404" t="s" s="177">
        <v>2760</v>
      </c>
      <c r="D1404" t="s" s="177">
        <v>2781</v>
      </c>
      <c r="E1404" t="s" s="177">
        <v>2782</v>
      </c>
      <c r="F1404" s="177">
        <f>IF('M253'!W31-'M253'!W32&gt;=-0.5,"OK","ERROR")</f>
      </c>
    </row>
    <row r="1405">
      <c r="A1405" t="s" s="177">
        <v>174</v>
      </c>
      <c r="B1405" t="s" s="176">
        <v>2759</v>
      </c>
      <c r="C1405" t="s" s="177">
        <v>2760</v>
      </c>
      <c r="D1405" t="s" s="177">
        <v>2783</v>
      </c>
      <c r="E1405" t="s" s="177">
        <v>2784</v>
      </c>
      <c r="F1405" s="177">
        <f>IF('M253'!X31-'M253'!X32&gt;=-0.5,"OK","ERROR")</f>
      </c>
    </row>
    <row r="1406">
      <c r="A1406" t="s" s="177">
        <v>174</v>
      </c>
      <c r="B1406" t="s" s="176">
        <v>2759</v>
      </c>
      <c r="C1406" t="s" s="177">
        <v>2760</v>
      </c>
      <c r="D1406" t="s" s="177">
        <v>2785</v>
      </c>
      <c r="E1406" t="s" s="177">
        <v>2786</v>
      </c>
      <c r="F1406" s="177">
        <f>IF('M253'!Y31-'M253'!Y32&gt;=-0.5,"OK","ERROR")</f>
      </c>
    </row>
    <row r="1407">
      <c r="A1407" t="s" s="177">
        <v>174</v>
      </c>
      <c r="B1407" t="s" s="176">
        <v>2759</v>
      </c>
      <c r="C1407" t="s" s="177">
        <v>2760</v>
      </c>
      <c r="D1407" t="s" s="177">
        <v>2787</v>
      </c>
      <c r="E1407" t="s" s="177">
        <v>2788</v>
      </c>
      <c r="F1407" s="177">
        <f>IF('M253'!Z31-'M253'!Z32&gt;=-0.5,"OK","ERROR")</f>
      </c>
    </row>
    <row r="1408">
      <c r="A1408" t="s" s="177">
        <v>174</v>
      </c>
      <c r="B1408" t="s" s="176">
        <v>2759</v>
      </c>
      <c r="C1408" t="s" s="177">
        <v>2760</v>
      </c>
      <c r="D1408" t="s" s="177">
        <v>2789</v>
      </c>
      <c r="E1408" t="s" s="177">
        <v>2790</v>
      </c>
      <c r="F1408" s="177">
        <f>IF('M253'!AA31-'M253'!AA32&gt;=-0.5,"OK","ERROR")</f>
      </c>
    </row>
    <row r="1409">
      <c r="A1409" t="s" s="177">
        <v>174</v>
      </c>
      <c r="B1409" t="s" s="176">
        <v>2759</v>
      </c>
      <c r="C1409" t="s" s="177">
        <v>2760</v>
      </c>
      <c r="D1409" t="s" s="177">
        <v>2791</v>
      </c>
      <c r="E1409" t="s" s="177">
        <v>2792</v>
      </c>
      <c r="F1409" s="177">
        <f>IF('M253'!AB31-'M253'!AB32&gt;=-0.5,"OK","ERROR")</f>
      </c>
    </row>
    <row r="1410">
      <c r="A1410" t="s" s="177">
        <v>174</v>
      </c>
      <c r="B1410" t="s" s="176">
        <v>2793</v>
      </c>
      <c r="C1410" t="s" s="177">
        <v>2794</v>
      </c>
      <c r="D1410" t="s" s="177">
        <v>2795</v>
      </c>
      <c r="E1410" t="s" s="177">
        <v>2796</v>
      </c>
      <c r="F1410" s="177">
        <f>IF(ABS('M253'!Y40-SUM('M253'!Y41,'M253'!Y42))&lt;=0.5,"OK","ERROR")</f>
      </c>
    </row>
    <row r="1411">
      <c r="A1411" t="s" s="177">
        <v>174</v>
      </c>
      <c r="B1411" t="s" s="176">
        <v>2793</v>
      </c>
      <c r="C1411" t="s" s="177">
        <v>2794</v>
      </c>
      <c r="D1411" t="s" s="177">
        <v>2797</v>
      </c>
      <c r="E1411" t="s" s="177">
        <v>2798</v>
      </c>
      <c r="F1411" s="177">
        <f>IF(ABS('M253'!AB40-SUM('M253'!AB41,'M253'!AB42))&lt;=0.5,"OK","ERROR")</f>
      </c>
    </row>
    <row r="1412">
      <c r="A1412" t="s" s="177">
        <v>174</v>
      </c>
      <c r="B1412" t="s" s="176">
        <v>2799</v>
      </c>
      <c r="C1412" t="s" s="177">
        <v>2800</v>
      </c>
      <c r="D1412" t="s" s="177">
        <v>2801</v>
      </c>
      <c r="E1412" t="s" s="177">
        <v>2802</v>
      </c>
      <c r="F1412" s="177">
        <f>IF('M253'!K52-'M253'!K53&gt;=-0.5,"OK","ERROR")</f>
      </c>
    </row>
    <row r="1413">
      <c r="A1413" t="s" s="177">
        <v>174</v>
      </c>
      <c r="B1413" t="s" s="176">
        <v>2799</v>
      </c>
      <c r="C1413" t="s" s="177">
        <v>2800</v>
      </c>
      <c r="D1413" t="s" s="177">
        <v>2803</v>
      </c>
      <c r="E1413" t="s" s="177">
        <v>2804</v>
      </c>
      <c r="F1413" s="177">
        <f>IF('M253'!L52-'M253'!L53&gt;=-0.5,"OK","ERROR")</f>
      </c>
    </row>
    <row r="1414">
      <c r="A1414" t="s" s="177">
        <v>174</v>
      </c>
      <c r="B1414" t="s" s="176">
        <v>2799</v>
      </c>
      <c r="C1414" t="s" s="177">
        <v>2800</v>
      </c>
      <c r="D1414" t="s" s="177">
        <v>2805</v>
      </c>
      <c r="E1414" t="s" s="177">
        <v>2806</v>
      </c>
      <c r="F1414" s="177">
        <f>IF('M253'!M52-'M253'!M53&gt;=-0.5,"OK","ERROR")</f>
      </c>
    </row>
    <row r="1415">
      <c r="A1415" t="s" s="177">
        <v>174</v>
      </c>
      <c r="B1415" t="s" s="176">
        <v>2799</v>
      </c>
      <c r="C1415" t="s" s="177">
        <v>2800</v>
      </c>
      <c r="D1415" t="s" s="177">
        <v>2807</v>
      </c>
      <c r="E1415" t="s" s="177">
        <v>2808</v>
      </c>
      <c r="F1415" s="177">
        <f>IF('M253'!N52-'M253'!N53&gt;=-0.5,"OK","ERROR")</f>
      </c>
    </row>
    <row r="1416">
      <c r="A1416" t="s" s="177">
        <v>174</v>
      </c>
      <c r="B1416" t="s" s="176">
        <v>2799</v>
      </c>
      <c r="C1416" t="s" s="177">
        <v>2800</v>
      </c>
      <c r="D1416" t="s" s="177">
        <v>2809</v>
      </c>
      <c r="E1416" t="s" s="177">
        <v>2810</v>
      </c>
      <c r="F1416" s="177">
        <f>IF('M253'!O52-'M253'!O53&gt;=-0.5,"OK","ERROR")</f>
      </c>
    </row>
    <row r="1417">
      <c r="A1417" t="s" s="177">
        <v>174</v>
      </c>
      <c r="B1417" t="s" s="176">
        <v>2799</v>
      </c>
      <c r="C1417" t="s" s="177">
        <v>2800</v>
      </c>
      <c r="D1417" t="s" s="177">
        <v>2811</v>
      </c>
      <c r="E1417" t="s" s="177">
        <v>2812</v>
      </c>
      <c r="F1417" s="177">
        <f>IF('M253'!P52-'M253'!P53&gt;=-0.5,"OK","ERROR")</f>
      </c>
    </row>
    <row r="1418">
      <c r="A1418" t="s" s="177">
        <v>174</v>
      </c>
      <c r="B1418" t="s" s="176">
        <v>2799</v>
      </c>
      <c r="C1418" t="s" s="177">
        <v>2800</v>
      </c>
      <c r="D1418" t="s" s="177">
        <v>2813</v>
      </c>
      <c r="E1418" t="s" s="177">
        <v>2814</v>
      </c>
      <c r="F1418" s="177">
        <f>IF('M253'!Q52-'M253'!Q53&gt;=-0.5,"OK","ERROR")</f>
      </c>
    </row>
    <row r="1419">
      <c r="A1419" t="s" s="177">
        <v>174</v>
      </c>
      <c r="B1419" t="s" s="176">
        <v>2799</v>
      </c>
      <c r="C1419" t="s" s="177">
        <v>2800</v>
      </c>
      <c r="D1419" t="s" s="177">
        <v>2815</v>
      </c>
      <c r="E1419" t="s" s="177">
        <v>2816</v>
      </c>
      <c r="F1419" s="177">
        <f>IF('M253'!R52-'M253'!R53&gt;=-0.5,"OK","ERROR")</f>
      </c>
    </row>
    <row r="1420">
      <c r="A1420" t="s" s="177">
        <v>174</v>
      </c>
      <c r="B1420" t="s" s="176">
        <v>2799</v>
      </c>
      <c r="C1420" t="s" s="177">
        <v>2800</v>
      </c>
      <c r="D1420" t="s" s="177">
        <v>2817</v>
      </c>
      <c r="E1420" t="s" s="177">
        <v>2818</v>
      </c>
      <c r="F1420" s="177">
        <f>IF('M253'!S52-'M253'!S53&gt;=-0.5,"OK","ERROR")</f>
      </c>
    </row>
    <row r="1421">
      <c r="A1421" t="s" s="177">
        <v>174</v>
      </c>
      <c r="B1421" t="s" s="176">
        <v>2799</v>
      </c>
      <c r="C1421" t="s" s="177">
        <v>2800</v>
      </c>
      <c r="D1421" t="s" s="177">
        <v>2819</v>
      </c>
      <c r="E1421" t="s" s="177">
        <v>2820</v>
      </c>
      <c r="F1421" s="177">
        <f>IF('M253'!T52-'M253'!T53&gt;=-0.5,"OK","ERROR")</f>
      </c>
    </row>
    <row r="1422">
      <c r="A1422" t="s" s="177">
        <v>174</v>
      </c>
      <c r="B1422" t="s" s="176">
        <v>2799</v>
      </c>
      <c r="C1422" t="s" s="177">
        <v>2800</v>
      </c>
      <c r="D1422" t="s" s="177">
        <v>2821</v>
      </c>
      <c r="E1422" t="s" s="177">
        <v>2822</v>
      </c>
      <c r="F1422" s="177">
        <f>IF('M253'!U52-'M253'!U53&gt;=-0.5,"OK","ERROR")</f>
      </c>
    </row>
    <row r="1423">
      <c r="A1423" t="s" s="177">
        <v>174</v>
      </c>
      <c r="B1423" t="s" s="176">
        <v>2799</v>
      </c>
      <c r="C1423" t="s" s="177">
        <v>2800</v>
      </c>
      <c r="D1423" t="s" s="177">
        <v>2823</v>
      </c>
      <c r="E1423" t="s" s="177">
        <v>2824</v>
      </c>
      <c r="F1423" s="177">
        <f>IF('M253'!V52-'M253'!V53&gt;=-0.5,"OK","ERROR")</f>
      </c>
    </row>
    <row r="1424">
      <c r="A1424" t="s" s="177">
        <v>174</v>
      </c>
      <c r="B1424" t="s" s="176">
        <v>2799</v>
      </c>
      <c r="C1424" t="s" s="177">
        <v>2800</v>
      </c>
      <c r="D1424" t="s" s="177">
        <v>2825</v>
      </c>
      <c r="E1424" t="s" s="177">
        <v>2826</v>
      </c>
      <c r="F1424" s="177">
        <f>IF('M253'!W52-'M253'!W53&gt;=-0.5,"OK","ERROR")</f>
      </c>
    </row>
    <row r="1425">
      <c r="A1425" t="s" s="177">
        <v>174</v>
      </c>
      <c r="B1425" t="s" s="176">
        <v>2799</v>
      </c>
      <c r="C1425" t="s" s="177">
        <v>2800</v>
      </c>
      <c r="D1425" t="s" s="177">
        <v>2827</v>
      </c>
      <c r="E1425" t="s" s="177">
        <v>2828</v>
      </c>
      <c r="F1425" s="177">
        <f>IF('M253'!X52-'M253'!X53&gt;=-0.5,"OK","ERROR")</f>
      </c>
    </row>
    <row r="1426">
      <c r="A1426" t="s" s="177">
        <v>174</v>
      </c>
      <c r="B1426" t="s" s="176">
        <v>2799</v>
      </c>
      <c r="C1426" t="s" s="177">
        <v>2800</v>
      </c>
      <c r="D1426" t="s" s="177">
        <v>2829</v>
      </c>
      <c r="E1426" t="s" s="177">
        <v>2830</v>
      </c>
      <c r="F1426" s="177">
        <f>IF('M253'!Y52-'M253'!Y53&gt;=-0.5,"OK","ERROR")</f>
      </c>
    </row>
    <row r="1427">
      <c r="A1427" t="s" s="177">
        <v>174</v>
      </c>
      <c r="B1427" t="s" s="176">
        <v>2799</v>
      </c>
      <c r="C1427" t="s" s="177">
        <v>2800</v>
      </c>
      <c r="D1427" t="s" s="177">
        <v>2831</v>
      </c>
      <c r="E1427" t="s" s="177">
        <v>2832</v>
      </c>
      <c r="F1427" s="177">
        <f>IF('M253'!Z52-'M253'!Z53&gt;=-0.5,"OK","ERROR")</f>
      </c>
    </row>
    <row r="1428">
      <c r="A1428" t="s" s="177">
        <v>174</v>
      </c>
      <c r="B1428" t="s" s="176">
        <v>2799</v>
      </c>
      <c r="C1428" t="s" s="177">
        <v>2800</v>
      </c>
      <c r="D1428" t="s" s="177">
        <v>2833</v>
      </c>
      <c r="E1428" t="s" s="177">
        <v>2834</v>
      </c>
      <c r="F1428" s="177">
        <f>IF('M253'!AA52-'M253'!AA53&gt;=-0.5,"OK","ERROR")</f>
      </c>
    </row>
    <row r="1429">
      <c r="A1429" t="s" s="177">
        <v>174</v>
      </c>
      <c r="B1429" t="s" s="176">
        <v>2799</v>
      </c>
      <c r="C1429" t="s" s="177">
        <v>2800</v>
      </c>
      <c r="D1429" t="s" s="177">
        <v>2835</v>
      </c>
      <c r="E1429" t="s" s="177">
        <v>2836</v>
      </c>
      <c r="F1429" s="177">
        <f>IF('M253'!AB52-'M253'!AB53&gt;=-0.5,"OK","ERROR")</f>
      </c>
    </row>
    <row r="1430">
      <c r="A1430" t="s" s="177">
        <v>174</v>
      </c>
      <c r="B1430" t="s" s="176">
        <v>2837</v>
      </c>
      <c r="C1430" t="s" s="177">
        <v>2838</v>
      </c>
      <c r="D1430" t="s" s="177">
        <v>2839</v>
      </c>
      <c r="E1430" t="s" s="177">
        <v>2840</v>
      </c>
      <c r="F1430" s="177">
        <f>IF(ABS('M253'!L47-SUM('M253'!L51,'M253'!L50))&lt;=0.5,"OK","ERROR")</f>
      </c>
    </row>
    <row r="1431">
      <c r="A1431" t="s" s="177">
        <v>174</v>
      </c>
      <c r="B1431" t="s" s="176">
        <v>2837</v>
      </c>
      <c r="C1431" t="s" s="177">
        <v>2838</v>
      </c>
      <c r="D1431" t="s" s="177">
        <v>2841</v>
      </c>
      <c r="E1431" t="s" s="177">
        <v>2842</v>
      </c>
      <c r="F1431" s="177">
        <f>IF(ABS('M253'!N47-SUM('M253'!N51,'M253'!N50))&lt;=0.5,"OK","ERROR")</f>
      </c>
    </row>
    <row r="1432">
      <c r="A1432" t="s" s="177">
        <v>174</v>
      </c>
      <c r="B1432" t="s" s="176">
        <v>2837</v>
      </c>
      <c r="C1432" t="s" s="177">
        <v>2838</v>
      </c>
      <c r="D1432" t="s" s="177">
        <v>2843</v>
      </c>
      <c r="E1432" t="s" s="177">
        <v>2844</v>
      </c>
      <c r="F1432" s="177">
        <f>IF(ABS('M253'!AA47-SUM('M253'!AA49,'M253'!AA48))&lt;=0.5,"OK","ERROR")</f>
      </c>
    </row>
    <row r="1433">
      <c r="A1433" t="s" s="177">
        <v>174</v>
      </c>
      <c r="B1433" t="s" s="176">
        <v>2837</v>
      </c>
      <c r="C1433" t="s" s="177">
        <v>2838</v>
      </c>
      <c r="D1433" t="s" s="177">
        <v>2845</v>
      </c>
      <c r="E1433" t="s" s="177">
        <v>2846</v>
      </c>
      <c r="F1433" s="177">
        <f>IF(ABS('M253'!AB47-SUM('M253'!AB51,'M253'!AB50,'M253'!AB49,'M253'!AB48))&lt;=0.5,"OK","ERROR")</f>
      </c>
    </row>
    <row r="1434">
      <c r="A1434" t="s" s="177">
        <v>174</v>
      </c>
      <c r="B1434" t="s" s="176">
        <v>2847</v>
      </c>
      <c r="C1434" t="s" s="177">
        <v>2848</v>
      </c>
      <c r="D1434" t="s" s="177">
        <v>2849</v>
      </c>
      <c r="E1434" t="s" s="177">
        <v>2850</v>
      </c>
      <c r="F1434" s="177">
        <f>IF(ABS('M253'!K26-SUM('M253'!K27))&lt;=0.5,"OK","ERROR")</f>
      </c>
    </row>
    <row r="1435">
      <c r="A1435" t="s" s="177">
        <v>174</v>
      </c>
      <c r="B1435" t="s" s="176">
        <v>2847</v>
      </c>
      <c r="C1435" t="s" s="177">
        <v>2848</v>
      </c>
      <c r="D1435" t="s" s="177">
        <v>2851</v>
      </c>
      <c r="E1435" t="s" s="177">
        <v>2852</v>
      </c>
      <c r="F1435" s="177">
        <f>IF(ABS('M253'!L26-SUM('M253'!L27))&lt;=0.5,"OK","ERROR")</f>
      </c>
    </row>
    <row r="1436">
      <c r="A1436" t="s" s="177">
        <v>174</v>
      </c>
      <c r="B1436" t="s" s="176">
        <v>2847</v>
      </c>
      <c r="C1436" t="s" s="177">
        <v>2848</v>
      </c>
      <c r="D1436" t="s" s="177">
        <v>2853</v>
      </c>
      <c r="E1436" t="s" s="177">
        <v>2854</v>
      </c>
      <c r="F1436" s="177">
        <f>IF(ABS('M253'!O26-SUM('M253'!O27))&lt;=0.5,"OK","ERROR")</f>
      </c>
    </row>
    <row r="1437">
      <c r="A1437" t="s" s="177">
        <v>174</v>
      </c>
      <c r="B1437" t="s" s="176">
        <v>2847</v>
      </c>
      <c r="C1437" t="s" s="177">
        <v>2848</v>
      </c>
      <c r="D1437" t="s" s="177">
        <v>2855</v>
      </c>
      <c r="E1437" t="s" s="177">
        <v>2856</v>
      </c>
      <c r="F1437" s="177">
        <f>IF(ABS('M253'!P26-SUM('M253'!P27))&lt;=0.5,"OK","ERROR")</f>
      </c>
    </row>
    <row r="1438">
      <c r="A1438" t="s" s="177">
        <v>174</v>
      </c>
      <c r="B1438" t="s" s="176">
        <v>2847</v>
      </c>
      <c r="C1438" t="s" s="177">
        <v>2848</v>
      </c>
      <c r="D1438" t="s" s="177">
        <v>2857</v>
      </c>
      <c r="E1438" t="s" s="177">
        <v>2858</v>
      </c>
      <c r="F1438" s="177">
        <f>IF(ABS('M253'!Q26-SUM('M253'!Q27))&lt;=0.5,"OK","ERROR")</f>
      </c>
    </row>
    <row r="1439">
      <c r="A1439" t="s" s="177">
        <v>174</v>
      </c>
      <c r="B1439" t="s" s="176">
        <v>2847</v>
      </c>
      <c r="C1439" t="s" s="177">
        <v>2848</v>
      </c>
      <c r="D1439" t="s" s="177">
        <v>2859</v>
      </c>
      <c r="E1439" t="s" s="177">
        <v>2860</v>
      </c>
      <c r="F1439" s="177">
        <f>IF(ABS('M253'!R26-SUM('M253'!R27))&lt;=0.5,"OK","ERROR")</f>
      </c>
    </row>
    <row r="1440">
      <c r="A1440" t="s" s="177">
        <v>174</v>
      </c>
      <c r="B1440" t="s" s="176">
        <v>2847</v>
      </c>
      <c r="C1440" t="s" s="177">
        <v>2848</v>
      </c>
      <c r="D1440" t="s" s="177">
        <v>2861</v>
      </c>
      <c r="E1440" t="s" s="177">
        <v>2862</v>
      </c>
      <c r="F1440" s="177">
        <f>IF(ABS('M253'!S26-SUM('M253'!S27))&lt;=0.5,"OK","ERROR")</f>
      </c>
    </row>
    <row r="1441">
      <c r="A1441" t="s" s="177">
        <v>174</v>
      </c>
      <c r="B1441" t="s" s="176">
        <v>2847</v>
      </c>
      <c r="C1441" t="s" s="177">
        <v>2848</v>
      </c>
      <c r="D1441" t="s" s="177">
        <v>2863</v>
      </c>
      <c r="E1441" t="s" s="177">
        <v>2864</v>
      </c>
      <c r="F1441" s="177">
        <f>IF(ABS('M253'!T26-SUM('M253'!T27))&lt;=0.5,"OK","ERROR")</f>
      </c>
    </row>
    <row r="1442">
      <c r="A1442" t="s" s="177">
        <v>174</v>
      </c>
      <c r="B1442" t="s" s="176">
        <v>2847</v>
      </c>
      <c r="C1442" t="s" s="177">
        <v>2848</v>
      </c>
      <c r="D1442" t="s" s="177">
        <v>2865</v>
      </c>
      <c r="E1442" t="s" s="177">
        <v>2866</v>
      </c>
      <c r="F1442" s="177">
        <f>IF(ABS('M253'!U26-SUM('M253'!U27))&lt;=0.5,"OK","ERROR")</f>
      </c>
    </row>
    <row r="1443">
      <c r="A1443" t="s" s="177">
        <v>174</v>
      </c>
      <c r="B1443" t="s" s="176">
        <v>2847</v>
      </c>
      <c r="C1443" t="s" s="177">
        <v>2848</v>
      </c>
      <c r="D1443" t="s" s="177">
        <v>2867</v>
      </c>
      <c r="E1443" t="s" s="177">
        <v>2868</v>
      </c>
      <c r="F1443" s="177">
        <f>IF(ABS('M253'!V26-SUM('M253'!V27))&lt;=0.5,"OK","ERROR")</f>
      </c>
    </row>
    <row r="1444">
      <c r="A1444" t="s" s="177">
        <v>174</v>
      </c>
      <c r="B1444" t="s" s="176">
        <v>2847</v>
      </c>
      <c r="C1444" t="s" s="177">
        <v>2848</v>
      </c>
      <c r="D1444" t="s" s="177">
        <v>2869</v>
      </c>
      <c r="E1444" t="s" s="177">
        <v>2870</v>
      </c>
      <c r="F1444" s="177">
        <f>IF(ABS('M253'!W26-SUM('M253'!W27))&lt;=0.5,"OK","ERROR")</f>
      </c>
    </row>
    <row r="1445">
      <c r="A1445" t="s" s="177">
        <v>174</v>
      </c>
      <c r="B1445" t="s" s="176">
        <v>2847</v>
      </c>
      <c r="C1445" t="s" s="177">
        <v>2848</v>
      </c>
      <c r="D1445" t="s" s="177">
        <v>2871</v>
      </c>
      <c r="E1445" t="s" s="177">
        <v>2872</v>
      </c>
      <c r="F1445" s="177">
        <f>IF(ABS('M253'!X26-SUM('M253'!X27))&lt;=0.5,"OK","ERROR")</f>
      </c>
    </row>
    <row r="1446">
      <c r="A1446" t="s" s="177">
        <v>174</v>
      </c>
      <c r="B1446" t="s" s="176">
        <v>2847</v>
      </c>
      <c r="C1446" t="s" s="177">
        <v>2848</v>
      </c>
      <c r="D1446" t="s" s="177">
        <v>2873</v>
      </c>
      <c r="E1446" t="s" s="177">
        <v>2874</v>
      </c>
      <c r="F1446" s="177">
        <f>IF(ABS('M253'!Y26-SUM('M253'!Y40,'M253'!Y27))&lt;=0.5,"OK","ERROR")</f>
      </c>
    </row>
    <row r="1447">
      <c r="A1447" t="s" s="177">
        <v>174</v>
      </c>
      <c r="B1447" t="s" s="176">
        <v>2847</v>
      </c>
      <c r="C1447" t="s" s="177">
        <v>2848</v>
      </c>
      <c r="D1447" t="s" s="177">
        <v>2875</v>
      </c>
      <c r="E1447" t="s" s="177">
        <v>2876</v>
      </c>
      <c r="F1447" s="177">
        <f>IF(ABS('M253'!Z26-SUM('M253'!Z27))&lt;=0.5,"OK","ERROR")</f>
      </c>
    </row>
    <row r="1448">
      <c r="A1448" t="s" s="177">
        <v>174</v>
      </c>
      <c r="B1448" t="s" s="176">
        <v>2847</v>
      </c>
      <c r="C1448" t="s" s="177">
        <v>2848</v>
      </c>
      <c r="D1448" t="s" s="177">
        <v>2877</v>
      </c>
      <c r="E1448" t="s" s="177">
        <v>2878</v>
      </c>
      <c r="F1448" s="177">
        <f>IF(ABS('M253'!AA26-SUM('M253'!AA27))&lt;=0.5,"OK","ERROR")</f>
      </c>
    </row>
    <row r="1449">
      <c r="A1449" t="s" s="177">
        <v>174</v>
      </c>
      <c r="B1449" t="s" s="176">
        <v>2847</v>
      </c>
      <c r="C1449" t="s" s="177">
        <v>2848</v>
      </c>
      <c r="D1449" t="s" s="177">
        <v>2879</v>
      </c>
      <c r="E1449" t="s" s="177">
        <v>2880</v>
      </c>
      <c r="F1449" s="177">
        <f>IF(ABS('M253'!AB26-SUM('M253'!AB40,'M253'!AB27))&lt;=0.5,"OK","ERROR")</f>
      </c>
    </row>
    <row r="1450">
      <c r="A1450" t="s" s="177">
        <v>175</v>
      </c>
      <c r="B1450" t="s" s="176">
        <v>1062</v>
      </c>
      <c r="C1450" t="s" s="177">
        <v>1063</v>
      </c>
      <c r="D1450" t="s" s="177">
        <v>2335</v>
      </c>
      <c r="E1450" t="s" s="177">
        <v>2881</v>
      </c>
      <c r="F1450" s="177">
        <f>IF(ABS('M254'!L21-SUM('M254'!L22,'M254'!L23,'M254'!L24))&lt;=0.5,"OK","ERROR")</f>
      </c>
    </row>
    <row r="1451">
      <c r="A1451" t="s" s="177">
        <v>175</v>
      </c>
      <c r="B1451" t="s" s="176">
        <v>1062</v>
      </c>
      <c r="C1451" t="s" s="177">
        <v>1063</v>
      </c>
      <c r="D1451" t="s" s="177">
        <v>2337</v>
      </c>
      <c r="E1451" t="s" s="177">
        <v>2882</v>
      </c>
      <c r="F1451" s="177">
        <f>IF(ABS('M254'!M21-SUM('M254'!M22,'M254'!M23,'M254'!M24))&lt;=0.5,"OK","ERROR")</f>
      </c>
    </row>
    <row r="1452">
      <c r="A1452" t="s" s="177">
        <v>175</v>
      </c>
      <c r="B1452" t="s" s="176">
        <v>1062</v>
      </c>
      <c r="C1452" t="s" s="177">
        <v>1063</v>
      </c>
      <c r="D1452" t="s" s="177">
        <v>2339</v>
      </c>
      <c r="E1452" t="s" s="177">
        <v>2883</v>
      </c>
      <c r="F1452" s="177">
        <f>IF(ABS('M254'!N21-SUM('M254'!N22,'M254'!N23,'M254'!N24))&lt;=0.5,"OK","ERROR")</f>
      </c>
    </row>
    <row r="1453">
      <c r="A1453" t="s" s="177">
        <v>175</v>
      </c>
      <c r="B1453" t="s" s="176">
        <v>1062</v>
      </c>
      <c r="C1453" t="s" s="177">
        <v>1063</v>
      </c>
      <c r="D1453" t="s" s="177">
        <v>2341</v>
      </c>
      <c r="E1453" t="s" s="177">
        <v>2884</v>
      </c>
      <c r="F1453" s="177">
        <f>IF(ABS('M254'!S21-SUM('M254'!S22,'M254'!S23,'M254'!S24))&lt;=0.5,"OK","ERROR")</f>
      </c>
    </row>
    <row r="1454">
      <c r="A1454" t="s" s="177">
        <v>175</v>
      </c>
      <c r="B1454" t="s" s="176">
        <v>1062</v>
      </c>
      <c r="C1454" t="s" s="177">
        <v>1063</v>
      </c>
      <c r="D1454" t="s" s="177">
        <v>2343</v>
      </c>
      <c r="E1454" t="s" s="177">
        <v>2885</v>
      </c>
      <c r="F1454" s="177">
        <f>IF(ABS('M254'!AB21-SUM('M254'!AB22,'M254'!AB23,'M254'!AB24))&lt;=0.5,"OK","ERROR")</f>
      </c>
    </row>
    <row r="1455">
      <c r="A1455" t="s" s="177">
        <v>175</v>
      </c>
      <c r="B1455" t="s" s="176">
        <v>1062</v>
      </c>
      <c r="C1455" t="s" s="177">
        <v>1063</v>
      </c>
      <c r="D1455" t="s" s="177">
        <v>2345</v>
      </c>
      <c r="E1455" t="s" s="177">
        <v>2886</v>
      </c>
      <c r="F1455" s="177">
        <f>IF(ABS('M254'!K27-SUM('M254'!K28,'M254'!K29,'M254'!K33))&lt;=0.5,"OK","ERROR")</f>
      </c>
    </row>
    <row r="1456">
      <c r="A1456" t="s" s="177">
        <v>175</v>
      </c>
      <c r="B1456" t="s" s="176">
        <v>1062</v>
      </c>
      <c r="C1456" t="s" s="177">
        <v>1063</v>
      </c>
      <c r="D1456" t="s" s="177">
        <v>2347</v>
      </c>
      <c r="E1456" t="s" s="177">
        <v>2887</v>
      </c>
      <c r="F1456" s="177">
        <f>IF(ABS('M254'!L27-SUM('M254'!L28,'M254'!L29,'M254'!L33))&lt;=0.5,"OK","ERROR")</f>
      </c>
    </row>
    <row r="1457">
      <c r="A1457" t="s" s="177">
        <v>175</v>
      </c>
      <c r="B1457" t="s" s="176">
        <v>1062</v>
      </c>
      <c r="C1457" t="s" s="177">
        <v>1063</v>
      </c>
      <c r="D1457" t="s" s="177">
        <v>2349</v>
      </c>
      <c r="E1457" t="s" s="177">
        <v>2888</v>
      </c>
      <c r="F1457" s="177">
        <f>IF(ABS('M254'!O27-SUM('M254'!O28,'M254'!O29,'M254'!O33))&lt;=0.5,"OK","ERROR")</f>
      </c>
    </row>
    <row r="1458">
      <c r="A1458" t="s" s="177">
        <v>175</v>
      </c>
      <c r="B1458" t="s" s="176">
        <v>1062</v>
      </c>
      <c r="C1458" t="s" s="177">
        <v>1063</v>
      </c>
      <c r="D1458" t="s" s="177">
        <v>2351</v>
      </c>
      <c r="E1458" t="s" s="177">
        <v>2889</v>
      </c>
      <c r="F1458" s="177">
        <f>IF(ABS('M254'!P27-SUM('M254'!P28,'M254'!P29,'M254'!P33))&lt;=0.5,"OK","ERROR")</f>
      </c>
    </row>
    <row r="1459">
      <c r="A1459" t="s" s="177">
        <v>175</v>
      </c>
      <c r="B1459" t="s" s="176">
        <v>1062</v>
      </c>
      <c r="C1459" t="s" s="177">
        <v>1063</v>
      </c>
      <c r="D1459" t="s" s="177">
        <v>2353</v>
      </c>
      <c r="E1459" t="s" s="177">
        <v>2890</v>
      </c>
      <c r="F1459" s="177">
        <f>IF(ABS('M254'!Q27-SUM('M254'!Q28,'M254'!Q29,'M254'!Q33))&lt;=0.5,"OK","ERROR")</f>
      </c>
    </row>
    <row r="1460">
      <c r="A1460" t="s" s="177">
        <v>175</v>
      </c>
      <c r="B1460" t="s" s="176">
        <v>1062</v>
      </c>
      <c r="C1460" t="s" s="177">
        <v>1063</v>
      </c>
      <c r="D1460" t="s" s="177">
        <v>2355</v>
      </c>
      <c r="E1460" t="s" s="177">
        <v>2891</v>
      </c>
      <c r="F1460" s="177">
        <f>IF(ABS('M254'!R27-SUM('M254'!R28,'M254'!R29,'M254'!R33))&lt;=0.5,"OK","ERROR")</f>
      </c>
    </row>
    <row r="1461">
      <c r="A1461" t="s" s="177">
        <v>175</v>
      </c>
      <c r="B1461" t="s" s="176">
        <v>1062</v>
      </c>
      <c r="C1461" t="s" s="177">
        <v>1063</v>
      </c>
      <c r="D1461" t="s" s="177">
        <v>2357</v>
      </c>
      <c r="E1461" t="s" s="177">
        <v>2892</v>
      </c>
      <c r="F1461" s="177">
        <f>IF(ABS('M254'!S27-SUM('M254'!S28,'M254'!S29,'M254'!S33))&lt;=0.5,"OK","ERROR")</f>
      </c>
    </row>
    <row r="1462">
      <c r="A1462" t="s" s="177">
        <v>175</v>
      </c>
      <c r="B1462" t="s" s="176">
        <v>1062</v>
      </c>
      <c r="C1462" t="s" s="177">
        <v>1063</v>
      </c>
      <c r="D1462" t="s" s="177">
        <v>2359</v>
      </c>
      <c r="E1462" t="s" s="177">
        <v>2893</v>
      </c>
      <c r="F1462" s="177">
        <f>IF(ABS('M254'!T27-SUM('M254'!T28,'M254'!T29,'M254'!T33))&lt;=0.5,"OK","ERROR")</f>
      </c>
    </row>
    <row r="1463">
      <c r="A1463" t="s" s="177">
        <v>175</v>
      </c>
      <c r="B1463" t="s" s="176">
        <v>1062</v>
      </c>
      <c r="C1463" t="s" s="177">
        <v>1063</v>
      </c>
      <c r="D1463" t="s" s="177">
        <v>2361</v>
      </c>
      <c r="E1463" t="s" s="177">
        <v>2894</v>
      </c>
      <c r="F1463" s="177">
        <f>IF(ABS('M254'!U27-SUM('M254'!U28,'M254'!U29,'M254'!U33))&lt;=0.5,"OK","ERROR")</f>
      </c>
    </row>
    <row r="1464">
      <c r="A1464" t="s" s="177">
        <v>175</v>
      </c>
      <c r="B1464" t="s" s="176">
        <v>1062</v>
      </c>
      <c r="C1464" t="s" s="177">
        <v>1063</v>
      </c>
      <c r="D1464" t="s" s="177">
        <v>2363</v>
      </c>
      <c r="E1464" t="s" s="177">
        <v>2895</v>
      </c>
      <c r="F1464" s="177">
        <f>IF(ABS('M254'!V27-SUM('M254'!V28,'M254'!V29,'M254'!V33))&lt;=0.5,"OK","ERROR")</f>
      </c>
    </row>
    <row r="1465">
      <c r="A1465" t="s" s="177">
        <v>175</v>
      </c>
      <c r="B1465" t="s" s="176">
        <v>1062</v>
      </c>
      <c r="C1465" t="s" s="177">
        <v>1063</v>
      </c>
      <c r="D1465" t="s" s="177">
        <v>2365</v>
      </c>
      <c r="E1465" t="s" s="177">
        <v>2896</v>
      </c>
      <c r="F1465" s="177">
        <f>IF(ABS('M254'!W27-SUM('M254'!W28,'M254'!W29,'M254'!W33))&lt;=0.5,"OK","ERROR")</f>
      </c>
    </row>
    <row r="1466">
      <c r="A1466" t="s" s="177">
        <v>175</v>
      </c>
      <c r="B1466" t="s" s="176">
        <v>1062</v>
      </c>
      <c r="C1466" t="s" s="177">
        <v>1063</v>
      </c>
      <c r="D1466" t="s" s="177">
        <v>2367</v>
      </c>
      <c r="E1466" t="s" s="177">
        <v>2897</v>
      </c>
      <c r="F1466" s="177">
        <f>IF(ABS('M254'!X27-SUM('M254'!X28,'M254'!X29,'M254'!X33))&lt;=0.5,"OK","ERROR")</f>
      </c>
    </row>
    <row r="1467">
      <c r="A1467" t="s" s="177">
        <v>175</v>
      </c>
      <c r="B1467" t="s" s="176">
        <v>1062</v>
      </c>
      <c r="C1467" t="s" s="177">
        <v>1063</v>
      </c>
      <c r="D1467" t="s" s="177">
        <v>2369</v>
      </c>
      <c r="E1467" t="s" s="177">
        <v>2898</v>
      </c>
      <c r="F1467" s="177">
        <f>IF(ABS('M254'!Y27-SUM('M254'!Y28,'M254'!Y29,'M254'!Y33))&lt;=0.5,"OK","ERROR")</f>
      </c>
    </row>
    <row r="1468">
      <c r="A1468" t="s" s="177">
        <v>175</v>
      </c>
      <c r="B1468" t="s" s="176">
        <v>1062</v>
      </c>
      <c r="C1468" t="s" s="177">
        <v>1063</v>
      </c>
      <c r="D1468" t="s" s="177">
        <v>2371</v>
      </c>
      <c r="E1468" t="s" s="177">
        <v>2899</v>
      </c>
      <c r="F1468" s="177">
        <f>IF(ABS('M254'!Z27-SUM('M254'!Z28,'M254'!Z29,'M254'!Z33))&lt;=0.5,"OK","ERROR")</f>
      </c>
    </row>
    <row r="1469">
      <c r="A1469" t="s" s="177">
        <v>175</v>
      </c>
      <c r="B1469" t="s" s="176">
        <v>1062</v>
      </c>
      <c r="C1469" t="s" s="177">
        <v>1063</v>
      </c>
      <c r="D1469" t="s" s="177">
        <v>2373</v>
      </c>
      <c r="E1469" t="s" s="177">
        <v>2900</v>
      </c>
      <c r="F1469" s="177">
        <f>IF(ABS('M254'!AA27-SUM('M254'!AA28,'M254'!AA29,'M254'!AA33))&lt;=0.5,"OK","ERROR")</f>
      </c>
    </row>
    <row r="1470">
      <c r="A1470" t="s" s="177">
        <v>175</v>
      </c>
      <c r="B1470" t="s" s="176">
        <v>1062</v>
      </c>
      <c r="C1470" t="s" s="177">
        <v>1063</v>
      </c>
      <c r="D1470" t="s" s="177">
        <v>2375</v>
      </c>
      <c r="E1470" t="s" s="177">
        <v>2901</v>
      </c>
      <c r="F1470" s="177">
        <f>IF(ABS('M254'!AB27-SUM('M254'!AB28,'M254'!AB29,'M254'!AB33))&lt;=0.5,"OK","ERROR")</f>
      </c>
    </row>
    <row r="1471">
      <c r="A1471" t="s" s="177">
        <v>175</v>
      </c>
      <c r="B1471" t="s" s="176">
        <v>2377</v>
      </c>
      <c r="C1471" t="s" s="177">
        <v>2378</v>
      </c>
      <c r="D1471" t="s" s="177">
        <v>2379</v>
      </c>
      <c r="E1471" t="s" s="177">
        <v>2902</v>
      </c>
      <c r="F1471" s="177">
        <f>IF(ABS('M254'!K33-SUM('M254'!K34,'M254'!K37,'M254'!K35,'M254'!K36,'M254'!K38))&lt;=0.5,"OK","ERROR")</f>
      </c>
    </row>
    <row r="1472">
      <c r="A1472" t="s" s="177">
        <v>175</v>
      </c>
      <c r="B1472" t="s" s="176">
        <v>2377</v>
      </c>
      <c r="C1472" t="s" s="177">
        <v>2378</v>
      </c>
      <c r="D1472" t="s" s="177">
        <v>2381</v>
      </c>
      <c r="E1472" t="s" s="177">
        <v>2903</v>
      </c>
      <c r="F1472" s="177">
        <f>IF(ABS('M254'!L33-SUM('M254'!L34,'M254'!L37,'M254'!L35,'M254'!L36,'M254'!L38))&lt;=0.5,"OK","ERROR")</f>
      </c>
    </row>
    <row r="1473">
      <c r="A1473" t="s" s="177">
        <v>175</v>
      </c>
      <c r="B1473" t="s" s="176">
        <v>2377</v>
      </c>
      <c r="C1473" t="s" s="177">
        <v>2378</v>
      </c>
      <c r="D1473" t="s" s="177">
        <v>2383</v>
      </c>
      <c r="E1473" t="s" s="177">
        <v>2904</v>
      </c>
      <c r="F1473" s="177">
        <f>IF(ABS('M254'!O33-SUM('M254'!O34,'M254'!O37,'M254'!O35,'M254'!O36,'M254'!O38))&lt;=0.5,"OK","ERROR")</f>
      </c>
    </row>
    <row r="1474">
      <c r="A1474" t="s" s="177">
        <v>175</v>
      </c>
      <c r="B1474" t="s" s="176">
        <v>2377</v>
      </c>
      <c r="C1474" t="s" s="177">
        <v>2378</v>
      </c>
      <c r="D1474" t="s" s="177">
        <v>2385</v>
      </c>
      <c r="E1474" t="s" s="177">
        <v>2905</v>
      </c>
      <c r="F1474" s="177">
        <f>IF(ABS('M254'!P33-SUM('M254'!P34,'M254'!P37,'M254'!P35,'M254'!P36,'M254'!P38))&lt;=0.5,"OK","ERROR")</f>
      </c>
    </row>
    <row r="1475">
      <c r="A1475" t="s" s="177">
        <v>175</v>
      </c>
      <c r="B1475" t="s" s="176">
        <v>2377</v>
      </c>
      <c r="C1475" t="s" s="177">
        <v>2378</v>
      </c>
      <c r="D1475" t="s" s="177">
        <v>2387</v>
      </c>
      <c r="E1475" t="s" s="177">
        <v>2906</v>
      </c>
      <c r="F1475" s="177">
        <f>IF(ABS('M254'!Q33-SUM('M254'!Q34,'M254'!Q37,'M254'!Q35,'M254'!Q36,'M254'!Q38))&lt;=0.5,"OK","ERROR")</f>
      </c>
    </row>
    <row r="1476">
      <c r="A1476" t="s" s="177">
        <v>175</v>
      </c>
      <c r="B1476" t="s" s="176">
        <v>2377</v>
      </c>
      <c r="C1476" t="s" s="177">
        <v>2378</v>
      </c>
      <c r="D1476" t="s" s="177">
        <v>2389</v>
      </c>
      <c r="E1476" t="s" s="177">
        <v>2907</v>
      </c>
      <c r="F1476" s="177">
        <f>IF(ABS('M254'!R33-SUM('M254'!R34,'M254'!R37,'M254'!R35,'M254'!R36,'M254'!R38))&lt;=0.5,"OK","ERROR")</f>
      </c>
    </row>
    <row r="1477">
      <c r="A1477" t="s" s="177">
        <v>175</v>
      </c>
      <c r="B1477" t="s" s="176">
        <v>2377</v>
      </c>
      <c r="C1477" t="s" s="177">
        <v>2378</v>
      </c>
      <c r="D1477" t="s" s="177">
        <v>2391</v>
      </c>
      <c r="E1477" t="s" s="177">
        <v>2908</v>
      </c>
      <c r="F1477" s="177">
        <f>IF(ABS('M254'!S33-SUM('M254'!S34,'M254'!S37,'M254'!S35,'M254'!S36,'M254'!S38))&lt;=0.5,"OK","ERROR")</f>
      </c>
    </row>
    <row r="1478">
      <c r="A1478" t="s" s="177">
        <v>175</v>
      </c>
      <c r="B1478" t="s" s="176">
        <v>2377</v>
      </c>
      <c r="C1478" t="s" s="177">
        <v>2378</v>
      </c>
      <c r="D1478" t="s" s="177">
        <v>2393</v>
      </c>
      <c r="E1478" t="s" s="177">
        <v>2909</v>
      </c>
      <c r="F1478" s="177">
        <f>IF(ABS('M254'!T33-SUM('M254'!T34,'M254'!T37,'M254'!T35,'M254'!T36,'M254'!T38))&lt;=0.5,"OK","ERROR")</f>
      </c>
    </row>
    <row r="1479">
      <c r="A1479" t="s" s="177">
        <v>175</v>
      </c>
      <c r="B1479" t="s" s="176">
        <v>2377</v>
      </c>
      <c r="C1479" t="s" s="177">
        <v>2378</v>
      </c>
      <c r="D1479" t="s" s="177">
        <v>2395</v>
      </c>
      <c r="E1479" t="s" s="177">
        <v>2910</v>
      </c>
      <c r="F1479" s="177">
        <f>IF(ABS('M254'!U33-SUM('M254'!U34,'M254'!U37,'M254'!U35,'M254'!U36,'M254'!U38))&lt;=0.5,"OK","ERROR")</f>
      </c>
    </row>
    <row r="1480">
      <c r="A1480" t="s" s="177">
        <v>175</v>
      </c>
      <c r="B1480" t="s" s="176">
        <v>2377</v>
      </c>
      <c r="C1480" t="s" s="177">
        <v>2378</v>
      </c>
      <c r="D1480" t="s" s="177">
        <v>2397</v>
      </c>
      <c r="E1480" t="s" s="177">
        <v>2911</v>
      </c>
      <c r="F1480" s="177">
        <f>IF(ABS('M254'!V33-SUM('M254'!V34,'M254'!V37,'M254'!V35,'M254'!V36,'M254'!V38))&lt;=0.5,"OK","ERROR")</f>
      </c>
    </row>
    <row r="1481">
      <c r="A1481" t="s" s="177">
        <v>175</v>
      </c>
      <c r="B1481" t="s" s="176">
        <v>2377</v>
      </c>
      <c r="C1481" t="s" s="177">
        <v>2378</v>
      </c>
      <c r="D1481" t="s" s="177">
        <v>2399</v>
      </c>
      <c r="E1481" t="s" s="177">
        <v>2912</v>
      </c>
      <c r="F1481" s="177">
        <f>IF(ABS('M254'!W33-SUM('M254'!W34,'M254'!W37,'M254'!W35,'M254'!W36,'M254'!W38))&lt;=0.5,"OK","ERROR")</f>
      </c>
    </row>
    <row r="1482">
      <c r="A1482" t="s" s="177">
        <v>175</v>
      </c>
      <c r="B1482" t="s" s="176">
        <v>2377</v>
      </c>
      <c r="C1482" t="s" s="177">
        <v>2378</v>
      </c>
      <c r="D1482" t="s" s="177">
        <v>2401</v>
      </c>
      <c r="E1482" t="s" s="177">
        <v>2913</v>
      </c>
      <c r="F1482" s="177">
        <f>IF(ABS('M254'!X33-SUM('M254'!X34,'M254'!X37,'M254'!X35,'M254'!X36,'M254'!X38))&lt;=0.5,"OK","ERROR")</f>
      </c>
    </row>
    <row r="1483">
      <c r="A1483" t="s" s="177">
        <v>175</v>
      </c>
      <c r="B1483" t="s" s="176">
        <v>2377</v>
      </c>
      <c r="C1483" t="s" s="177">
        <v>2378</v>
      </c>
      <c r="D1483" t="s" s="177">
        <v>2403</v>
      </c>
      <c r="E1483" t="s" s="177">
        <v>2914</v>
      </c>
      <c r="F1483" s="177">
        <f>IF(ABS('M254'!Y33-SUM('M254'!Y34,'M254'!Y37,'M254'!Y35,'M254'!Y36,'M254'!Y38))&lt;=0.5,"OK","ERROR")</f>
      </c>
    </row>
    <row r="1484">
      <c r="A1484" t="s" s="177">
        <v>175</v>
      </c>
      <c r="B1484" t="s" s="176">
        <v>2377</v>
      </c>
      <c r="C1484" t="s" s="177">
        <v>2378</v>
      </c>
      <c r="D1484" t="s" s="177">
        <v>2405</v>
      </c>
      <c r="E1484" t="s" s="177">
        <v>2915</v>
      </c>
      <c r="F1484" s="177">
        <f>IF(ABS('M254'!Z33-SUM('M254'!Z34,'M254'!Z37,'M254'!Z35,'M254'!Z36,'M254'!Z38))&lt;=0.5,"OK","ERROR")</f>
      </c>
    </row>
    <row r="1485">
      <c r="A1485" t="s" s="177">
        <v>175</v>
      </c>
      <c r="B1485" t="s" s="176">
        <v>2377</v>
      </c>
      <c r="C1485" t="s" s="177">
        <v>2378</v>
      </c>
      <c r="D1485" t="s" s="177">
        <v>2407</v>
      </c>
      <c r="E1485" t="s" s="177">
        <v>2916</v>
      </c>
      <c r="F1485" s="177">
        <f>IF(ABS('M254'!AA33-SUM('M254'!AA34,'M254'!AA37,'M254'!AA35,'M254'!AA36,'M254'!AA38))&lt;=0.5,"OK","ERROR")</f>
      </c>
    </row>
    <row r="1486">
      <c r="A1486" t="s" s="177">
        <v>175</v>
      </c>
      <c r="B1486" t="s" s="176">
        <v>2377</v>
      </c>
      <c r="C1486" t="s" s="177">
        <v>2378</v>
      </c>
      <c r="D1486" t="s" s="177">
        <v>2409</v>
      </c>
      <c r="E1486" t="s" s="177">
        <v>2917</v>
      </c>
      <c r="F1486" s="177">
        <f>IF(ABS('M254'!AB33-SUM('M254'!AB34,'M254'!AB37,'M254'!AB35,'M254'!AB36,'M254'!AB38))&lt;=0.5,"OK","ERROR")</f>
      </c>
    </row>
    <row r="1487">
      <c r="A1487" t="s" s="177">
        <v>175</v>
      </c>
      <c r="B1487" t="s" s="176">
        <v>1108</v>
      </c>
      <c r="C1487" t="s" s="177">
        <v>1109</v>
      </c>
      <c r="D1487" t="s" s="177">
        <v>2411</v>
      </c>
      <c r="E1487" t="s" s="177">
        <v>2918</v>
      </c>
      <c r="F1487" s="177">
        <f>IF(ABS('M254'!AB21-SUM('M254'!L21))&lt;=0.5,"OK","ERROR")</f>
      </c>
    </row>
    <row r="1488">
      <c r="A1488" t="s" s="177">
        <v>175</v>
      </c>
      <c r="B1488" t="s" s="176">
        <v>1108</v>
      </c>
      <c r="C1488" t="s" s="177">
        <v>1109</v>
      </c>
      <c r="D1488" t="s" s="177">
        <v>1112</v>
      </c>
      <c r="E1488" t="s" s="177">
        <v>2919</v>
      </c>
      <c r="F1488" s="177">
        <f>IF(ABS('M254'!AB22-SUM('M254'!L22))&lt;=0.5,"OK","ERROR")</f>
      </c>
    </row>
    <row r="1489">
      <c r="A1489" t="s" s="177">
        <v>175</v>
      </c>
      <c r="B1489" t="s" s="176">
        <v>1108</v>
      </c>
      <c r="C1489" t="s" s="177">
        <v>1109</v>
      </c>
      <c r="D1489" t="s" s="177">
        <v>1114</v>
      </c>
      <c r="E1489" t="s" s="177">
        <v>2920</v>
      </c>
      <c r="F1489" s="177">
        <f>IF(ABS('M254'!AB23-SUM('M254'!L23))&lt;=0.5,"OK","ERROR")</f>
      </c>
    </row>
    <row r="1490">
      <c r="A1490" t="s" s="177">
        <v>175</v>
      </c>
      <c r="B1490" t="s" s="176">
        <v>1108</v>
      </c>
      <c r="C1490" t="s" s="177">
        <v>1109</v>
      </c>
      <c r="D1490" t="s" s="177">
        <v>1116</v>
      </c>
      <c r="E1490" t="s" s="177">
        <v>2921</v>
      </c>
      <c r="F1490" s="177">
        <f>IF(ABS('M254'!AB24-SUM('M254'!L24))&lt;=0.5,"OK","ERROR")</f>
      </c>
    </row>
    <row r="1491">
      <c r="A1491" t="s" s="177">
        <v>175</v>
      </c>
      <c r="B1491" t="s" s="176">
        <v>1108</v>
      </c>
      <c r="C1491" t="s" s="177">
        <v>1109</v>
      </c>
      <c r="D1491" t="s" s="177">
        <v>2416</v>
      </c>
      <c r="E1491" t="s" s="177">
        <v>2922</v>
      </c>
      <c r="F1491" s="177">
        <f>IF(ABS('M254'!AB25-SUM('M254'!L25,'M254'!K25,'M254'!T25,'M254'!Y25,'M254'!Z25,'M254'!X25,'M254'!AA25))&lt;=0.5,"OK","ERROR")</f>
      </c>
    </row>
    <row r="1492">
      <c r="A1492" t="s" s="177">
        <v>175</v>
      </c>
      <c r="B1492" t="s" s="176">
        <v>1108</v>
      </c>
      <c r="C1492" t="s" s="177">
        <v>1109</v>
      </c>
      <c r="D1492" t="s" s="177">
        <v>1120</v>
      </c>
      <c r="E1492" t="s" s="177">
        <v>2923</v>
      </c>
      <c r="F1492" s="177">
        <f>IF(ABS('M254'!AB26-SUM('M254'!L26,'M254'!K26,'M254'!T26,'M254'!Y26,'M254'!Z26,'M254'!X26,'M254'!AA26))&lt;=0.5,"OK","ERROR")</f>
      </c>
    </row>
    <row r="1493">
      <c r="A1493" t="s" s="177">
        <v>175</v>
      </c>
      <c r="B1493" t="s" s="176">
        <v>1108</v>
      </c>
      <c r="C1493" t="s" s="177">
        <v>1109</v>
      </c>
      <c r="D1493" t="s" s="177">
        <v>1122</v>
      </c>
      <c r="E1493" t="s" s="177">
        <v>2924</v>
      </c>
      <c r="F1493" s="177">
        <f>IF(ABS('M254'!AB27-SUM('M254'!L27,'M254'!K27,'M254'!T27,'M254'!Y27,'M254'!Z27,'M254'!X27,'M254'!AA27))&lt;=0.5,"OK","ERROR")</f>
      </c>
    </row>
    <row r="1494">
      <c r="A1494" t="s" s="177">
        <v>175</v>
      </c>
      <c r="B1494" t="s" s="176">
        <v>1108</v>
      </c>
      <c r="C1494" t="s" s="177">
        <v>1109</v>
      </c>
      <c r="D1494" t="s" s="177">
        <v>1124</v>
      </c>
      <c r="E1494" t="s" s="177">
        <v>2925</v>
      </c>
      <c r="F1494" s="177">
        <f>IF(ABS('M254'!AB28-SUM('M254'!L28,'M254'!K28,'M254'!T28,'M254'!Y28,'M254'!Z28,'M254'!X28,'M254'!AA28))&lt;=0.5,"OK","ERROR")</f>
      </c>
    </row>
    <row r="1495">
      <c r="A1495" t="s" s="177">
        <v>175</v>
      </c>
      <c r="B1495" t="s" s="176">
        <v>1108</v>
      </c>
      <c r="C1495" t="s" s="177">
        <v>1109</v>
      </c>
      <c r="D1495" t="s" s="177">
        <v>1126</v>
      </c>
      <c r="E1495" t="s" s="177">
        <v>2926</v>
      </c>
      <c r="F1495" s="177">
        <f>IF(ABS('M254'!AB29-SUM('M254'!L29,'M254'!K29,'M254'!T29,'M254'!Y29,'M254'!Z29,'M254'!X29,'M254'!AA29))&lt;=0.5,"OK","ERROR")</f>
      </c>
    </row>
    <row r="1496">
      <c r="A1496" t="s" s="177">
        <v>175</v>
      </c>
      <c r="B1496" t="s" s="176">
        <v>1108</v>
      </c>
      <c r="C1496" t="s" s="177">
        <v>1109</v>
      </c>
      <c r="D1496" t="s" s="177">
        <v>1128</v>
      </c>
      <c r="E1496" t="s" s="177">
        <v>2927</v>
      </c>
      <c r="F1496" s="177">
        <f>IF(ABS('M254'!AB30-SUM('M254'!L30,'M254'!K30,'M254'!T30,'M254'!Y30,'M254'!Z30,'M254'!X30,'M254'!AA30))&lt;=0.5,"OK","ERROR")</f>
      </c>
    </row>
    <row r="1497">
      <c r="A1497" t="s" s="177">
        <v>175</v>
      </c>
      <c r="B1497" t="s" s="176">
        <v>1108</v>
      </c>
      <c r="C1497" t="s" s="177">
        <v>1109</v>
      </c>
      <c r="D1497" t="s" s="177">
        <v>2423</v>
      </c>
      <c r="E1497" t="s" s="177">
        <v>2928</v>
      </c>
      <c r="F1497" s="177">
        <f>IF(ABS('M254'!AB31-SUM('M254'!L31,'M254'!K31,'M254'!T31,'M254'!Y31,'M254'!Z31,'M254'!X31,'M254'!AA31))&lt;=0.5,"OK","ERROR")</f>
      </c>
    </row>
    <row r="1498">
      <c r="A1498" t="s" s="177">
        <v>175</v>
      </c>
      <c r="B1498" t="s" s="176">
        <v>1108</v>
      </c>
      <c r="C1498" t="s" s="177">
        <v>1109</v>
      </c>
      <c r="D1498" t="s" s="177">
        <v>2425</v>
      </c>
      <c r="E1498" t="s" s="177">
        <v>2929</v>
      </c>
      <c r="F1498" s="177">
        <f>IF(ABS('M254'!AB32-SUM('M254'!L32,'M254'!K32,'M254'!T32,'M254'!Y32,'M254'!Z32,'M254'!X32,'M254'!AA32))&lt;=0.5,"OK","ERROR")</f>
      </c>
    </row>
    <row r="1499">
      <c r="A1499" t="s" s="177">
        <v>175</v>
      </c>
      <c r="B1499" t="s" s="176">
        <v>1108</v>
      </c>
      <c r="C1499" t="s" s="177">
        <v>1109</v>
      </c>
      <c r="D1499" t="s" s="177">
        <v>2427</v>
      </c>
      <c r="E1499" t="s" s="177">
        <v>2930</v>
      </c>
      <c r="F1499" s="177">
        <f>IF(ABS('M254'!AB33-SUM('M254'!L33,'M254'!K33,'M254'!T33,'M254'!Y33,'M254'!Z33,'M254'!X33,'M254'!AA33))&lt;=0.5,"OK","ERROR")</f>
      </c>
    </row>
    <row r="1500">
      <c r="A1500" t="s" s="177">
        <v>175</v>
      </c>
      <c r="B1500" t="s" s="176">
        <v>1108</v>
      </c>
      <c r="C1500" t="s" s="177">
        <v>1109</v>
      </c>
      <c r="D1500" t="s" s="177">
        <v>2429</v>
      </c>
      <c r="E1500" t="s" s="177">
        <v>2931</v>
      </c>
      <c r="F1500" s="177">
        <f>IF(ABS('M254'!AB34-SUM('M254'!L34,'M254'!K34,'M254'!T34,'M254'!Y34,'M254'!Z34,'M254'!X34,'M254'!AA34))&lt;=0.5,"OK","ERROR")</f>
      </c>
    </row>
    <row r="1501">
      <c r="A1501" t="s" s="177">
        <v>175</v>
      </c>
      <c r="B1501" t="s" s="176">
        <v>1108</v>
      </c>
      <c r="C1501" t="s" s="177">
        <v>1109</v>
      </c>
      <c r="D1501" t="s" s="177">
        <v>2431</v>
      </c>
      <c r="E1501" t="s" s="177">
        <v>2932</v>
      </c>
      <c r="F1501" s="177">
        <f>IF(ABS('M254'!AB35-SUM('M254'!L35,'M254'!K35,'M254'!T35,'M254'!Y35,'M254'!Z35,'M254'!X35,'M254'!AA35))&lt;=0.5,"OK","ERROR")</f>
      </c>
    </row>
    <row r="1502">
      <c r="A1502" t="s" s="177">
        <v>175</v>
      </c>
      <c r="B1502" t="s" s="176">
        <v>1108</v>
      </c>
      <c r="C1502" t="s" s="177">
        <v>1109</v>
      </c>
      <c r="D1502" t="s" s="177">
        <v>2433</v>
      </c>
      <c r="E1502" t="s" s="177">
        <v>2933</v>
      </c>
      <c r="F1502" s="177">
        <f>IF(ABS('M254'!AB36-SUM('M254'!L36,'M254'!K36,'M254'!T36,'M254'!Y36,'M254'!Z36,'M254'!X36,'M254'!AA36))&lt;=0.5,"OK","ERROR")</f>
      </c>
    </row>
    <row r="1503">
      <c r="A1503" t="s" s="177">
        <v>175</v>
      </c>
      <c r="B1503" t="s" s="176">
        <v>1108</v>
      </c>
      <c r="C1503" t="s" s="177">
        <v>1109</v>
      </c>
      <c r="D1503" t="s" s="177">
        <v>1142</v>
      </c>
      <c r="E1503" t="s" s="177">
        <v>2934</v>
      </c>
      <c r="F1503" s="177">
        <f>IF(ABS('M254'!AB37-SUM('M254'!L37,'M254'!K37,'M254'!T37,'M254'!Y37,'M254'!Z37,'M254'!X37,'M254'!AA37))&lt;=0.5,"OK","ERROR")</f>
      </c>
    </row>
    <row r="1504">
      <c r="A1504" t="s" s="177">
        <v>175</v>
      </c>
      <c r="B1504" t="s" s="176">
        <v>1108</v>
      </c>
      <c r="C1504" t="s" s="177">
        <v>1109</v>
      </c>
      <c r="D1504" t="s" s="177">
        <v>1144</v>
      </c>
      <c r="E1504" t="s" s="177">
        <v>2935</v>
      </c>
      <c r="F1504" s="177">
        <f>IF(ABS('M254'!AB38-SUM('M254'!L38,'M254'!K38,'M254'!T38,'M254'!Y38,'M254'!Z38,'M254'!X38,'M254'!AA38))&lt;=0.5,"OK","ERROR")</f>
      </c>
    </row>
    <row r="1505">
      <c r="A1505" t="s" s="177">
        <v>175</v>
      </c>
      <c r="B1505" t="s" s="176">
        <v>1108</v>
      </c>
      <c r="C1505" t="s" s="177">
        <v>1109</v>
      </c>
      <c r="D1505" t="s" s="177">
        <v>2437</v>
      </c>
      <c r="E1505" t="s" s="177">
        <v>2936</v>
      </c>
      <c r="F1505" s="177">
        <f>IF(ABS('M254'!AB39-SUM('M254'!L39,'M254'!K39,'M254'!T39,'M254'!Y39,'M254'!Z39,'M254'!X39,'M254'!AA39))&lt;=0.5,"OK","ERROR")</f>
      </c>
    </row>
    <row r="1506">
      <c r="A1506" t="s" s="177">
        <v>175</v>
      </c>
      <c r="B1506" t="s" s="176">
        <v>1108</v>
      </c>
      <c r="C1506" t="s" s="177">
        <v>1109</v>
      </c>
      <c r="D1506" t="s" s="177">
        <v>2439</v>
      </c>
      <c r="E1506" t="s" s="177">
        <v>2937</v>
      </c>
      <c r="F1506" s="177">
        <f>IF(ABS('M254'!AB40-SUM('M254'!Y40))&lt;=0.5,"OK","ERROR")</f>
      </c>
    </row>
    <row r="1507">
      <c r="A1507" t="s" s="177">
        <v>175</v>
      </c>
      <c r="B1507" t="s" s="176">
        <v>1108</v>
      </c>
      <c r="C1507" t="s" s="177">
        <v>1109</v>
      </c>
      <c r="D1507" t="s" s="177">
        <v>2441</v>
      </c>
      <c r="E1507" t="s" s="177">
        <v>2938</v>
      </c>
      <c r="F1507" s="177">
        <f>IF(ABS('M254'!AB41-SUM('M254'!Y41))&lt;=0.5,"OK","ERROR")</f>
      </c>
    </row>
    <row r="1508">
      <c r="A1508" t="s" s="177">
        <v>175</v>
      </c>
      <c r="B1508" t="s" s="176">
        <v>1108</v>
      </c>
      <c r="C1508" t="s" s="177">
        <v>1109</v>
      </c>
      <c r="D1508" t="s" s="177">
        <v>2443</v>
      </c>
      <c r="E1508" t="s" s="177">
        <v>2939</v>
      </c>
      <c r="F1508" s="177">
        <f>IF(ABS('M254'!AB42-SUM('M254'!Y42))&lt;=0.5,"OK","ERROR")</f>
      </c>
    </row>
    <row r="1509">
      <c r="A1509" t="s" s="177">
        <v>175</v>
      </c>
      <c r="B1509" t="s" s="176">
        <v>1108</v>
      </c>
      <c r="C1509" t="s" s="177">
        <v>1109</v>
      </c>
      <c r="D1509" t="s" s="177">
        <v>2445</v>
      </c>
      <c r="E1509" t="s" s="177">
        <v>2940</v>
      </c>
      <c r="F1509" s="177">
        <f>IF(ABS('M254'!AB43-SUM('M254'!L43,'M254'!K43,'M254'!T43,'M254'!Y43,'M254'!Z43,'M254'!X43,'M254'!AA43))&lt;=0.5,"OK","ERROR")</f>
      </c>
    </row>
    <row r="1510">
      <c r="A1510" t="s" s="177">
        <v>175</v>
      </c>
      <c r="B1510" t="s" s="176">
        <v>1108</v>
      </c>
      <c r="C1510" t="s" s="177">
        <v>1109</v>
      </c>
      <c r="D1510" t="s" s="177">
        <v>2447</v>
      </c>
      <c r="E1510" t="s" s="177">
        <v>2941</v>
      </c>
      <c r="F1510" s="177">
        <f>IF(ABS('M254'!AB44-SUM('M254'!L44,'M254'!K44,'M254'!T44,'M254'!Y44,'M254'!Z44,'M254'!X44,'M254'!AA44))&lt;=0.5,"OK","ERROR")</f>
      </c>
    </row>
    <row r="1511">
      <c r="A1511" t="s" s="177">
        <v>175</v>
      </c>
      <c r="B1511" t="s" s="176">
        <v>1108</v>
      </c>
      <c r="C1511" t="s" s="177">
        <v>1109</v>
      </c>
      <c r="D1511" t="s" s="177">
        <v>2449</v>
      </c>
      <c r="E1511" t="s" s="177">
        <v>2942</v>
      </c>
      <c r="F1511" s="177">
        <f>IF(ABS('M254'!AB45-SUM('M254'!L45,'M254'!K45,'M254'!T45,'M254'!Y45,'M254'!Z45,'M254'!X45,'M254'!AA45))&lt;=0.5,"OK","ERROR")</f>
      </c>
    </row>
    <row r="1512">
      <c r="A1512" t="s" s="177">
        <v>175</v>
      </c>
      <c r="B1512" t="s" s="176">
        <v>1108</v>
      </c>
      <c r="C1512" t="s" s="177">
        <v>1109</v>
      </c>
      <c r="D1512" t="s" s="177">
        <v>2451</v>
      </c>
      <c r="E1512" t="s" s="177">
        <v>2943</v>
      </c>
      <c r="F1512" s="177">
        <f>IF(ABS('M254'!AB46-SUM('M254'!L46,'M254'!K46,'M254'!T46,'M254'!Y46,'M254'!Z46,'M254'!X46,'M254'!AA46))&lt;=0.5,"OK","ERROR")</f>
      </c>
    </row>
    <row r="1513">
      <c r="A1513" t="s" s="177">
        <v>175</v>
      </c>
      <c r="B1513" t="s" s="176">
        <v>1108</v>
      </c>
      <c r="C1513" t="s" s="177">
        <v>1109</v>
      </c>
      <c r="D1513" t="s" s="177">
        <v>2453</v>
      </c>
      <c r="E1513" t="s" s="177">
        <v>2944</v>
      </c>
      <c r="F1513" s="177">
        <f>IF(ABS('M254'!AB47-SUM('M254'!L47,'M254'!AA47))&lt;=0.5,"OK","ERROR")</f>
      </c>
    </row>
    <row r="1514">
      <c r="A1514" t="s" s="177">
        <v>175</v>
      </c>
      <c r="B1514" t="s" s="176">
        <v>1108</v>
      </c>
      <c r="C1514" t="s" s="177">
        <v>1109</v>
      </c>
      <c r="D1514" t="s" s="177">
        <v>2455</v>
      </c>
      <c r="E1514" t="s" s="177">
        <v>2945</v>
      </c>
      <c r="F1514" s="177">
        <f>IF(ABS('M254'!AB48-SUM('M254'!AA48))&lt;=0.5,"OK","ERROR")</f>
      </c>
    </row>
    <row r="1515">
      <c r="A1515" t="s" s="177">
        <v>175</v>
      </c>
      <c r="B1515" t="s" s="176">
        <v>1108</v>
      </c>
      <c r="C1515" t="s" s="177">
        <v>1109</v>
      </c>
      <c r="D1515" t="s" s="177">
        <v>2457</v>
      </c>
      <c r="E1515" t="s" s="177">
        <v>2946</v>
      </c>
      <c r="F1515" s="177">
        <f>IF(ABS('M254'!AB49-SUM('M254'!AA49))&lt;=0.5,"OK","ERROR")</f>
      </c>
    </row>
    <row r="1516">
      <c r="A1516" t="s" s="177">
        <v>175</v>
      </c>
      <c r="B1516" t="s" s="176">
        <v>1108</v>
      </c>
      <c r="C1516" t="s" s="177">
        <v>1109</v>
      </c>
      <c r="D1516" t="s" s="177">
        <v>2459</v>
      </c>
      <c r="E1516" t="s" s="177">
        <v>2947</v>
      </c>
      <c r="F1516" s="177">
        <f>IF(ABS('M254'!AB50-SUM('M254'!L50))&lt;=0.5,"OK","ERROR")</f>
      </c>
    </row>
    <row r="1517">
      <c r="A1517" t="s" s="177">
        <v>175</v>
      </c>
      <c r="B1517" t="s" s="176">
        <v>1108</v>
      </c>
      <c r="C1517" t="s" s="177">
        <v>1109</v>
      </c>
      <c r="D1517" t="s" s="177">
        <v>2461</v>
      </c>
      <c r="E1517" t="s" s="177">
        <v>2948</v>
      </c>
      <c r="F1517" s="177">
        <f>IF(ABS('M254'!AB51-SUM('M254'!L51))&lt;=0.5,"OK","ERROR")</f>
      </c>
    </row>
    <row r="1518">
      <c r="A1518" t="s" s="177">
        <v>175</v>
      </c>
      <c r="B1518" t="s" s="176">
        <v>1108</v>
      </c>
      <c r="C1518" t="s" s="177">
        <v>1109</v>
      </c>
      <c r="D1518" t="s" s="177">
        <v>2463</v>
      </c>
      <c r="E1518" t="s" s="177">
        <v>2949</v>
      </c>
      <c r="F1518" s="177">
        <f>IF(ABS('M254'!AB52-SUM('M254'!L52,'M254'!K52,'M254'!T52,'M254'!Y52,'M254'!Z52,'M254'!X52,'M254'!AA52))&lt;=0.5,"OK","ERROR")</f>
      </c>
    </row>
    <row r="1519">
      <c r="A1519" t="s" s="177">
        <v>175</v>
      </c>
      <c r="B1519" t="s" s="176">
        <v>1108</v>
      </c>
      <c r="C1519" t="s" s="177">
        <v>1109</v>
      </c>
      <c r="D1519" t="s" s="177">
        <v>2465</v>
      </c>
      <c r="E1519" t="s" s="177">
        <v>2950</v>
      </c>
      <c r="F1519" s="177">
        <f>IF(ABS('M254'!AB53-SUM('M254'!L53,'M254'!K53,'M254'!T53,'M254'!Y53,'M254'!Z53,'M254'!X53,'M254'!AA53))&lt;=0.5,"OK","ERROR")</f>
      </c>
    </row>
    <row r="1520">
      <c r="A1520" t="s" s="177">
        <v>175</v>
      </c>
      <c r="B1520" t="s" s="176">
        <v>1108</v>
      </c>
      <c r="C1520" t="s" s="177">
        <v>1109</v>
      </c>
      <c r="D1520" t="s" s="177">
        <v>2467</v>
      </c>
      <c r="E1520" t="s" s="177">
        <v>2951</v>
      </c>
      <c r="F1520" s="177">
        <f>IF(ABS('M254'!AB54-SUM('M254'!L54,'M254'!K54,'M254'!T54,'M254'!Y54,'M254'!Z54,'M254'!X54,'M254'!AA54))&lt;=0.5,"OK","ERROR")</f>
      </c>
    </row>
    <row r="1521">
      <c r="A1521" t="s" s="177">
        <v>175</v>
      </c>
      <c r="B1521" t="s" s="176">
        <v>1168</v>
      </c>
      <c r="C1521" t="s" s="177">
        <v>1169</v>
      </c>
      <c r="D1521" t="s" s="177">
        <v>2469</v>
      </c>
      <c r="E1521" t="s" s="177">
        <v>2952</v>
      </c>
      <c r="F1521" s="177">
        <f>IF(ABS('M254'!L21-SUM('M254'!N21,'M254'!S21,'M254'!M21))&lt;=0.5,"OK","ERROR")</f>
      </c>
    </row>
    <row r="1522">
      <c r="A1522" t="s" s="177">
        <v>175</v>
      </c>
      <c r="B1522" t="s" s="176">
        <v>1168</v>
      </c>
      <c r="C1522" t="s" s="177">
        <v>1169</v>
      </c>
      <c r="D1522" t="s" s="177">
        <v>1172</v>
      </c>
      <c r="E1522" t="s" s="177">
        <v>2953</v>
      </c>
      <c r="F1522" s="177">
        <f>IF(ABS('M254'!L22-SUM('M254'!N22,'M254'!S22,'M254'!M22))&lt;=0.5,"OK","ERROR")</f>
      </c>
    </row>
    <row r="1523">
      <c r="A1523" t="s" s="177">
        <v>175</v>
      </c>
      <c r="B1523" t="s" s="176">
        <v>1168</v>
      </c>
      <c r="C1523" t="s" s="177">
        <v>1169</v>
      </c>
      <c r="D1523" t="s" s="177">
        <v>1174</v>
      </c>
      <c r="E1523" t="s" s="177">
        <v>2954</v>
      </c>
      <c r="F1523" s="177">
        <f>IF(ABS('M254'!L23-SUM('M254'!N23,'M254'!S23,'M254'!M23))&lt;=0.5,"OK","ERROR")</f>
      </c>
    </row>
    <row r="1524">
      <c r="A1524" t="s" s="177">
        <v>175</v>
      </c>
      <c r="B1524" t="s" s="176">
        <v>1168</v>
      </c>
      <c r="C1524" t="s" s="177">
        <v>1169</v>
      </c>
      <c r="D1524" t="s" s="177">
        <v>1176</v>
      </c>
      <c r="E1524" t="s" s="177">
        <v>2955</v>
      </c>
      <c r="F1524" s="177">
        <f>IF(ABS('M254'!L24-SUM('M254'!N24,'M254'!S24,'M254'!M24))&lt;=0.5,"OK","ERROR")</f>
      </c>
    </row>
    <row r="1525">
      <c r="A1525" t="s" s="177">
        <v>175</v>
      </c>
      <c r="B1525" t="s" s="176">
        <v>1168</v>
      </c>
      <c r="C1525" t="s" s="177">
        <v>1169</v>
      </c>
      <c r="D1525" t="s" s="177">
        <v>2474</v>
      </c>
      <c r="E1525" t="s" s="177">
        <v>2956</v>
      </c>
      <c r="F1525" s="177">
        <f>IF(ABS('M254'!L25-SUM('M254'!N25,'M254'!S25,'M254'!O25,'M254'!M25,'M254'!Q25))&lt;=0.5,"OK","ERROR")</f>
      </c>
    </row>
    <row r="1526">
      <c r="A1526" t="s" s="177">
        <v>175</v>
      </c>
      <c r="B1526" t="s" s="176">
        <v>1168</v>
      </c>
      <c r="C1526" t="s" s="177">
        <v>1169</v>
      </c>
      <c r="D1526" t="s" s="177">
        <v>2476</v>
      </c>
      <c r="E1526" t="s" s="177">
        <v>2957</v>
      </c>
      <c r="F1526" s="177">
        <f>IF(ABS('M254'!L26-SUM('M254'!S26,'M254'!O26,'M254'!Q26))&lt;=0.5,"OK","ERROR")</f>
      </c>
    </row>
    <row r="1527">
      <c r="A1527" t="s" s="177">
        <v>175</v>
      </c>
      <c r="B1527" t="s" s="176">
        <v>1168</v>
      </c>
      <c r="C1527" t="s" s="177">
        <v>1169</v>
      </c>
      <c r="D1527" t="s" s="177">
        <v>1182</v>
      </c>
      <c r="E1527" t="s" s="177">
        <v>2958</v>
      </c>
      <c r="F1527" s="177">
        <f>IF(ABS('M254'!L27-SUM('M254'!S27,'M254'!O27,'M254'!Q27))&lt;=0.5,"OK","ERROR")</f>
      </c>
    </row>
    <row r="1528">
      <c r="A1528" t="s" s="177">
        <v>175</v>
      </c>
      <c r="B1528" t="s" s="176">
        <v>1168</v>
      </c>
      <c r="C1528" t="s" s="177">
        <v>1169</v>
      </c>
      <c r="D1528" t="s" s="177">
        <v>1184</v>
      </c>
      <c r="E1528" t="s" s="177">
        <v>2959</v>
      </c>
      <c r="F1528" s="177">
        <f>IF(ABS('M254'!L28-SUM('M254'!S28,'M254'!O28,'M254'!Q28))&lt;=0.5,"OK","ERROR")</f>
      </c>
    </row>
    <row r="1529">
      <c r="A1529" t="s" s="177">
        <v>175</v>
      </c>
      <c r="B1529" t="s" s="176">
        <v>1168</v>
      </c>
      <c r="C1529" t="s" s="177">
        <v>1169</v>
      </c>
      <c r="D1529" t="s" s="177">
        <v>1186</v>
      </c>
      <c r="E1529" t="s" s="177">
        <v>2960</v>
      </c>
      <c r="F1529" s="177">
        <f>IF(ABS('M254'!L29-SUM('M254'!S29,'M254'!O29,'M254'!Q29))&lt;=0.5,"OK","ERROR")</f>
      </c>
    </row>
    <row r="1530">
      <c r="A1530" t="s" s="177">
        <v>175</v>
      </c>
      <c r="B1530" t="s" s="176">
        <v>1168</v>
      </c>
      <c r="C1530" t="s" s="177">
        <v>1169</v>
      </c>
      <c r="D1530" t="s" s="177">
        <v>2481</v>
      </c>
      <c r="E1530" t="s" s="177">
        <v>2961</v>
      </c>
      <c r="F1530" s="177">
        <f>IF(ABS('M254'!L30-SUM('M254'!S30,'M254'!O30,'M254'!Q30))&lt;=0.5,"OK","ERROR")</f>
      </c>
    </row>
    <row r="1531">
      <c r="A1531" t="s" s="177">
        <v>175</v>
      </c>
      <c r="B1531" t="s" s="176">
        <v>1168</v>
      </c>
      <c r="C1531" t="s" s="177">
        <v>1169</v>
      </c>
      <c r="D1531" t="s" s="177">
        <v>2483</v>
      </c>
      <c r="E1531" t="s" s="177">
        <v>2962</v>
      </c>
      <c r="F1531" s="177">
        <f>IF(ABS('M254'!L31-SUM('M254'!S31,'M254'!O31,'M254'!Q31))&lt;=0.5,"OK","ERROR")</f>
      </c>
    </row>
    <row r="1532">
      <c r="A1532" t="s" s="177">
        <v>175</v>
      </c>
      <c r="B1532" t="s" s="176">
        <v>1168</v>
      </c>
      <c r="C1532" t="s" s="177">
        <v>1169</v>
      </c>
      <c r="D1532" t="s" s="177">
        <v>2485</v>
      </c>
      <c r="E1532" t="s" s="177">
        <v>2963</v>
      </c>
      <c r="F1532" s="177">
        <f>IF(ABS('M254'!L32-SUM('M254'!S32,'M254'!O32,'M254'!Q32))&lt;=0.5,"OK","ERROR")</f>
      </c>
    </row>
    <row r="1533">
      <c r="A1533" t="s" s="177">
        <v>175</v>
      </c>
      <c r="B1533" t="s" s="176">
        <v>1168</v>
      </c>
      <c r="C1533" t="s" s="177">
        <v>1169</v>
      </c>
      <c r="D1533" t="s" s="177">
        <v>2487</v>
      </c>
      <c r="E1533" t="s" s="177">
        <v>2964</v>
      </c>
      <c r="F1533" s="177">
        <f>IF(ABS('M254'!L33-SUM('M254'!S33,'M254'!O33,'M254'!Q33))&lt;=0.5,"OK","ERROR")</f>
      </c>
    </row>
    <row r="1534">
      <c r="A1534" t="s" s="177">
        <v>175</v>
      </c>
      <c r="B1534" t="s" s="176">
        <v>1168</v>
      </c>
      <c r="C1534" t="s" s="177">
        <v>1169</v>
      </c>
      <c r="D1534" t="s" s="177">
        <v>2489</v>
      </c>
      <c r="E1534" t="s" s="177">
        <v>2965</v>
      </c>
      <c r="F1534" s="177">
        <f>IF(ABS('M254'!L34-SUM('M254'!S34,'M254'!O34,'M254'!Q34))&lt;=0.5,"OK","ERROR")</f>
      </c>
    </row>
    <row r="1535">
      <c r="A1535" t="s" s="177">
        <v>175</v>
      </c>
      <c r="B1535" t="s" s="176">
        <v>1168</v>
      </c>
      <c r="C1535" t="s" s="177">
        <v>1169</v>
      </c>
      <c r="D1535" t="s" s="177">
        <v>2491</v>
      </c>
      <c r="E1535" t="s" s="177">
        <v>2966</v>
      </c>
      <c r="F1535" s="177">
        <f>IF(ABS('M254'!L35-SUM('M254'!S35,'M254'!O35,'M254'!Q35))&lt;=0.5,"OK","ERROR")</f>
      </c>
    </row>
    <row r="1536">
      <c r="A1536" t="s" s="177">
        <v>175</v>
      </c>
      <c r="B1536" t="s" s="176">
        <v>1168</v>
      </c>
      <c r="C1536" t="s" s="177">
        <v>1169</v>
      </c>
      <c r="D1536" t="s" s="177">
        <v>2493</v>
      </c>
      <c r="E1536" t="s" s="177">
        <v>2967</v>
      </c>
      <c r="F1536" s="177">
        <f>IF(ABS('M254'!L36-SUM('M254'!S36,'M254'!O36,'M254'!Q36))&lt;=0.5,"OK","ERROR")</f>
      </c>
    </row>
    <row r="1537">
      <c r="A1537" t="s" s="177">
        <v>175</v>
      </c>
      <c r="B1537" t="s" s="176">
        <v>1168</v>
      </c>
      <c r="C1537" t="s" s="177">
        <v>1169</v>
      </c>
      <c r="D1537" t="s" s="177">
        <v>2495</v>
      </c>
      <c r="E1537" t="s" s="177">
        <v>2968</v>
      </c>
      <c r="F1537" s="177">
        <f>IF(ABS('M254'!L37-SUM('M254'!S37,'M254'!O37,'M254'!Q37))&lt;=0.5,"OK","ERROR")</f>
      </c>
    </row>
    <row r="1538">
      <c r="A1538" t="s" s="177">
        <v>175</v>
      </c>
      <c r="B1538" t="s" s="176">
        <v>1168</v>
      </c>
      <c r="C1538" t="s" s="177">
        <v>1169</v>
      </c>
      <c r="D1538" t="s" s="177">
        <v>2497</v>
      </c>
      <c r="E1538" t="s" s="177">
        <v>2969</v>
      </c>
      <c r="F1538" s="177">
        <f>IF(ABS('M254'!L38-SUM('M254'!S38,'M254'!O38,'M254'!Q38))&lt;=0.5,"OK","ERROR")</f>
      </c>
    </row>
    <row r="1539">
      <c r="A1539" t="s" s="177">
        <v>175</v>
      </c>
      <c r="B1539" t="s" s="176">
        <v>1168</v>
      </c>
      <c r="C1539" t="s" s="177">
        <v>1169</v>
      </c>
      <c r="D1539" t="s" s="177">
        <v>2499</v>
      </c>
      <c r="E1539" t="s" s="177">
        <v>2970</v>
      </c>
      <c r="F1539" s="177">
        <f>IF(ABS('M254'!L39-SUM('M254'!S39,'M254'!O39,'M254'!Q39))&lt;=0.5,"OK","ERROR")</f>
      </c>
    </row>
    <row r="1540">
      <c r="A1540" t="s" s="177">
        <v>175</v>
      </c>
      <c r="B1540" t="s" s="176">
        <v>1168</v>
      </c>
      <c r="C1540" t="s" s="177">
        <v>1169</v>
      </c>
      <c r="D1540" t="s" s="177">
        <v>2501</v>
      </c>
      <c r="E1540" t="s" s="177">
        <v>2971</v>
      </c>
      <c r="F1540" s="177">
        <f>IF(ABS('M254'!L43-SUM('M254'!N43,'M254'!S43,'M254'!O43,'M254'!M43,'M254'!Q43))&lt;=0.5,"OK","ERROR")</f>
      </c>
    </row>
    <row r="1541">
      <c r="A1541" t="s" s="177">
        <v>175</v>
      </c>
      <c r="B1541" t="s" s="176">
        <v>1168</v>
      </c>
      <c r="C1541" t="s" s="177">
        <v>1169</v>
      </c>
      <c r="D1541" t="s" s="177">
        <v>2503</v>
      </c>
      <c r="E1541" t="s" s="177">
        <v>2972</v>
      </c>
      <c r="F1541" s="177">
        <f>IF(ABS('M254'!L44-SUM('M254'!N44,'M254'!S44,'M254'!O44,'M254'!M44,'M254'!Q44))&lt;=0.5,"OK","ERROR")</f>
      </c>
    </row>
    <row r="1542">
      <c r="A1542" t="s" s="177">
        <v>175</v>
      </c>
      <c r="B1542" t="s" s="176">
        <v>1168</v>
      </c>
      <c r="C1542" t="s" s="177">
        <v>1169</v>
      </c>
      <c r="D1542" t="s" s="177">
        <v>2505</v>
      </c>
      <c r="E1542" t="s" s="177">
        <v>2973</v>
      </c>
      <c r="F1542" s="177">
        <f>IF(ABS('M254'!L45-SUM('M254'!N45,'M254'!S45,'M254'!O45,'M254'!M45,'M254'!Q45))&lt;=0.5,"OK","ERROR")</f>
      </c>
    </row>
    <row r="1543">
      <c r="A1543" t="s" s="177">
        <v>175</v>
      </c>
      <c r="B1543" t="s" s="176">
        <v>1168</v>
      </c>
      <c r="C1543" t="s" s="177">
        <v>1169</v>
      </c>
      <c r="D1543" t="s" s="177">
        <v>1214</v>
      </c>
      <c r="E1543" t="s" s="177">
        <v>2974</v>
      </c>
      <c r="F1543" s="177">
        <f>IF(ABS('M254'!L46-SUM('M254'!N46,'M254'!S46,'M254'!O46,'M254'!M46,'M254'!Q46))&lt;=0.5,"OK","ERROR")</f>
      </c>
    </row>
    <row r="1544">
      <c r="A1544" t="s" s="177">
        <v>175</v>
      </c>
      <c r="B1544" t="s" s="176">
        <v>1168</v>
      </c>
      <c r="C1544" t="s" s="177">
        <v>1169</v>
      </c>
      <c r="D1544" t="s" s="177">
        <v>2508</v>
      </c>
      <c r="E1544" t="s" s="177">
        <v>2975</v>
      </c>
      <c r="F1544" s="177">
        <f>IF(ABS('M254'!L47-SUM('M254'!N47))&lt;=0.5,"OK","ERROR")</f>
      </c>
    </row>
    <row r="1545">
      <c r="A1545" t="s" s="177">
        <v>175</v>
      </c>
      <c r="B1545" t="s" s="176">
        <v>1168</v>
      </c>
      <c r="C1545" t="s" s="177">
        <v>1169</v>
      </c>
      <c r="D1545" t="s" s="177">
        <v>2510</v>
      </c>
      <c r="E1545" t="s" s="177">
        <v>2976</v>
      </c>
      <c r="F1545" s="177">
        <f>IF(ABS('M254'!L50-SUM('M254'!N50))&lt;=0.5,"OK","ERROR")</f>
      </c>
    </row>
    <row r="1546">
      <c r="A1546" t="s" s="177">
        <v>175</v>
      </c>
      <c r="B1546" t="s" s="176">
        <v>1168</v>
      </c>
      <c r="C1546" t="s" s="177">
        <v>1169</v>
      </c>
      <c r="D1546" t="s" s="177">
        <v>2512</v>
      </c>
      <c r="E1546" t="s" s="177">
        <v>2977</v>
      </c>
      <c r="F1546" s="177">
        <f>IF(ABS('M254'!L51-SUM('M254'!N51))&lt;=0.5,"OK","ERROR")</f>
      </c>
    </row>
    <row r="1547">
      <c r="A1547" t="s" s="177">
        <v>175</v>
      </c>
      <c r="B1547" t="s" s="176">
        <v>1168</v>
      </c>
      <c r="C1547" t="s" s="177">
        <v>1169</v>
      </c>
      <c r="D1547" t="s" s="177">
        <v>2514</v>
      </c>
      <c r="E1547" t="s" s="177">
        <v>2978</v>
      </c>
      <c r="F1547" s="177">
        <f>IF(ABS('M254'!L52-SUM('M254'!N52,'M254'!S52,'M254'!O52,'M254'!M52,'M254'!Q52))&lt;=0.5,"OK","ERROR")</f>
      </c>
    </row>
    <row r="1548">
      <c r="A1548" t="s" s="177">
        <v>175</v>
      </c>
      <c r="B1548" t="s" s="176">
        <v>1168</v>
      </c>
      <c r="C1548" t="s" s="177">
        <v>1169</v>
      </c>
      <c r="D1548" t="s" s="177">
        <v>2516</v>
      </c>
      <c r="E1548" t="s" s="177">
        <v>2979</v>
      </c>
      <c r="F1548" s="177">
        <f>IF(ABS('M254'!L53-SUM('M254'!N53,'M254'!S53,'M254'!O53,'M254'!M53,'M254'!Q53))&lt;=0.5,"OK","ERROR")</f>
      </c>
    </row>
    <row r="1549">
      <c r="A1549" t="s" s="177">
        <v>175</v>
      </c>
      <c r="B1549" t="s" s="176">
        <v>1168</v>
      </c>
      <c r="C1549" t="s" s="177">
        <v>1169</v>
      </c>
      <c r="D1549" t="s" s="177">
        <v>2518</v>
      </c>
      <c r="E1549" t="s" s="177">
        <v>2980</v>
      </c>
      <c r="F1549" s="177">
        <f>IF(ABS('M254'!L54-SUM('M254'!N54,'M254'!S54,'M254'!O54,'M254'!M54,'M254'!Q54))&lt;=0.5,"OK","ERROR")</f>
      </c>
    </row>
    <row r="1550">
      <c r="A1550" t="s" s="177">
        <v>175</v>
      </c>
      <c r="B1550" t="s" s="176">
        <v>1222</v>
      </c>
      <c r="C1550" t="s" s="177">
        <v>1223</v>
      </c>
      <c r="D1550" t="s" s="177">
        <v>2520</v>
      </c>
      <c r="E1550" t="s" s="177">
        <v>2981</v>
      </c>
      <c r="F1550" s="177">
        <f>IF(ABS('M254'!T25-SUM('M254'!U25,'M254'!W25,'M254'!V25))&lt;=0.5,"OK","ERROR")</f>
      </c>
    </row>
    <row r="1551">
      <c r="A1551" t="s" s="177">
        <v>175</v>
      </c>
      <c r="B1551" t="s" s="176">
        <v>1222</v>
      </c>
      <c r="C1551" t="s" s="177">
        <v>1223</v>
      </c>
      <c r="D1551" t="s" s="177">
        <v>1226</v>
      </c>
      <c r="E1551" t="s" s="177">
        <v>2982</v>
      </c>
      <c r="F1551" s="177">
        <f>IF(ABS('M254'!T26-SUM('M254'!U26,'M254'!W26,'M254'!V26))&lt;=0.5,"OK","ERROR")</f>
      </c>
    </row>
    <row r="1552">
      <c r="A1552" t="s" s="177">
        <v>175</v>
      </c>
      <c r="B1552" t="s" s="176">
        <v>1222</v>
      </c>
      <c r="C1552" t="s" s="177">
        <v>1223</v>
      </c>
      <c r="D1552" t="s" s="177">
        <v>1228</v>
      </c>
      <c r="E1552" t="s" s="177">
        <v>2983</v>
      </c>
      <c r="F1552" s="177">
        <f>IF(ABS('M254'!T27-SUM('M254'!U27,'M254'!W27,'M254'!V27))&lt;=0.5,"OK","ERROR")</f>
      </c>
    </row>
    <row r="1553">
      <c r="A1553" t="s" s="177">
        <v>175</v>
      </c>
      <c r="B1553" t="s" s="176">
        <v>1222</v>
      </c>
      <c r="C1553" t="s" s="177">
        <v>1223</v>
      </c>
      <c r="D1553" t="s" s="177">
        <v>1230</v>
      </c>
      <c r="E1553" t="s" s="177">
        <v>2984</v>
      </c>
      <c r="F1553" s="177">
        <f>IF(ABS('M254'!T28-SUM('M254'!U28,'M254'!W28,'M254'!V28))&lt;=0.5,"OK","ERROR")</f>
      </c>
    </row>
    <row r="1554">
      <c r="A1554" t="s" s="177">
        <v>175</v>
      </c>
      <c r="B1554" t="s" s="176">
        <v>1222</v>
      </c>
      <c r="C1554" t="s" s="177">
        <v>1223</v>
      </c>
      <c r="D1554" t="s" s="177">
        <v>1232</v>
      </c>
      <c r="E1554" t="s" s="177">
        <v>2985</v>
      </c>
      <c r="F1554" s="177">
        <f>IF(ABS('M254'!T29-SUM('M254'!U29,'M254'!W29,'M254'!V29))&lt;=0.5,"OK","ERROR")</f>
      </c>
    </row>
    <row r="1555">
      <c r="A1555" t="s" s="177">
        <v>175</v>
      </c>
      <c r="B1555" t="s" s="176">
        <v>1222</v>
      </c>
      <c r="C1555" t="s" s="177">
        <v>1223</v>
      </c>
      <c r="D1555" t="s" s="177">
        <v>1234</v>
      </c>
      <c r="E1555" t="s" s="177">
        <v>2986</v>
      </c>
      <c r="F1555" s="177">
        <f>IF(ABS('M254'!T30-SUM('M254'!U30,'M254'!W30,'M254'!V30))&lt;=0.5,"OK","ERROR")</f>
      </c>
    </row>
    <row r="1556">
      <c r="A1556" t="s" s="177">
        <v>175</v>
      </c>
      <c r="B1556" t="s" s="176">
        <v>1222</v>
      </c>
      <c r="C1556" t="s" s="177">
        <v>1223</v>
      </c>
      <c r="D1556" t="s" s="177">
        <v>1236</v>
      </c>
      <c r="E1556" t="s" s="177">
        <v>2987</v>
      </c>
      <c r="F1556" s="177">
        <f>IF(ABS('M254'!T31-SUM('M254'!U31,'M254'!W31,'M254'!V31))&lt;=0.5,"OK","ERROR")</f>
      </c>
    </row>
    <row r="1557">
      <c r="A1557" t="s" s="177">
        <v>175</v>
      </c>
      <c r="B1557" t="s" s="176">
        <v>1222</v>
      </c>
      <c r="C1557" t="s" s="177">
        <v>1223</v>
      </c>
      <c r="D1557" t="s" s="177">
        <v>1238</v>
      </c>
      <c r="E1557" t="s" s="177">
        <v>2988</v>
      </c>
      <c r="F1557" s="177">
        <f>IF(ABS('M254'!T32-SUM('M254'!U32,'M254'!W32,'M254'!V32))&lt;=0.5,"OK","ERROR")</f>
      </c>
    </row>
    <row r="1558">
      <c r="A1558" t="s" s="177">
        <v>175</v>
      </c>
      <c r="B1558" t="s" s="176">
        <v>1222</v>
      </c>
      <c r="C1558" t="s" s="177">
        <v>1223</v>
      </c>
      <c r="D1558" t="s" s="177">
        <v>1240</v>
      </c>
      <c r="E1558" t="s" s="177">
        <v>2989</v>
      </c>
      <c r="F1558" s="177">
        <f>IF(ABS('M254'!T33-SUM('M254'!U33,'M254'!W33,'M254'!V33))&lt;=0.5,"OK","ERROR")</f>
      </c>
    </row>
    <row r="1559">
      <c r="A1559" t="s" s="177">
        <v>175</v>
      </c>
      <c r="B1559" t="s" s="176">
        <v>1222</v>
      </c>
      <c r="C1559" t="s" s="177">
        <v>1223</v>
      </c>
      <c r="D1559" t="s" s="177">
        <v>2530</v>
      </c>
      <c r="E1559" t="s" s="177">
        <v>2990</v>
      </c>
      <c r="F1559" s="177">
        <f>IF(ABS('M254'!T34-SUM('M254'!U34,'M254'!W34,'M254'!V34))&lt;=0.5,"OK","ERROR")</f>
      </c>
    </row>
    <row r="1560">
      <c r="A1560" t="s" s="177">
        <v>175</v>
      </c>
      <c r="B1560" t="s" s="176">
        <v>1222</v>
      </c>
      <c r="C1560" t="s" s="177">
        <v>1223</v>
      </c>
      <c r="D1560" t="s" s="177">
        <v>2532</v>
      </c>
      <c r="E1560" t="s" s="177">
        <v>2991</v>
      </c>
      <c r="F1560" s="177">
        <f>IF(ABS('M254'!T35-SUM('M254'!U35,'M254'!W35,'M254'!V35))&lt;=0.5,"OK","ERROR")</f>
      </c>
    </row>
    <row r="1561">
      <c r="A1561" t="s" s="177">
        <v>175</v>
      </c>
      <c r="B1561" t="s" s="176">
        <v>1222</v>
      </c>
      <c r="C1561" t="s" s="177">
        <v>1223</v>
      </c>
      <c r="D1561" t="s" s="177">
        <v>2534</v>
      </c>
      <c r="E1561" t="s" s="177">
        <v>2992</v>
      </c>
      <c r="F1561" s="177">
        <f>IF(ABS('M254'!T36-SUM('M254'!U36,'M254'!W36,'M254'!V36))&lt;=0.5,"OK","ERROR")</f>
      </c>
    </row>
    <row r="1562">
      <c r="A1562" t="s" s="177">
        <v>175</v>
      </c>
      <c r="B1562" t="s" s="176">
        <v>1222</v>
      </c>
      <c r="C1562" t="s" s="177">
        <v>1223</v>
      </c>
      <c r="D1562" t="s" s="177">
        <v>1242</v>
      </c>
      <c r="E1562" t="s" s="177">
        <v>2993</v>
      </c>
      <c r="F1562" s="177">
        <f>IF(ABS('M254'!T37-SUM('M254'!U37,'M254'!W37,'M254'!V37))&lt;=0.5,"OK","ERROR")</f>
      </c>
    </row>
    <row r="1563">
      <c r="A1563" t="s" s="177">
        <v>175</v>
      </c>
      <c r="B1563" t="s" s="176">
        <v>1222</v>
      </c>
      <c r="C1563" t="s" s="177">
        <v>1223</v>
      </c>
      <c r="D1563" t="s" s="177">
        <v>1244</v>
      </c>
      <c r="E1563" t="s" s="177">
        <v>2994</v>
      </c>
      <c r="F1563" s="177">
        <f>IF(ABS('M254'!T38-SUM('M254'!U38,'M254'!W38,'M254'!V38))&lt;=0.5,"OK","ERROR")</f>
      </c>
    </row>
    <row r="1564">
      <c r="A1564" t="s" s="177">
        <v>175</v>
      </c>
      <c r="B1564" t="s" s="176">
        <v>1222</v>
      </c>
      <c r="C1564" t="s" s="177">
        <v>1223</v>
      </c>
      <c r="D1564" t="s" s="177">
        <v>1246</v>
      </c>
      <c r="E1564" t="s" s="177">
        <v>2995</v>
      </c>
      <c r="F1564" s="177">
        <f>IF(ABS('M254'!T39-SUM('M254'!U39,'M254'!W39,'M254'!V39))&lt;=0.5,"OK","ERROR")</f>
      </c>
    </row>
    <row r="1565">
      <c r="A1565" t="s" s="177">
        <v>175</v>
      </c>
      <c r="B1565" t="s" s="176">
        <v>1222</v>
      </c>
      <c r="C1565" t="s" s="177">
        <v>1223</v>
      </c>
      <c r="D1565" t="s" s="177">
        <v>2539</v>
      </c>
      <c r="E1565" t="s" s="177">
        <v>2996</v>
      </c>
      <c r="F1565" s="177">
        <f>IF(ABS('M254'!T43-SUM('M254'!U43,'M254'!W43,'M254'!V43))&lt;=0.5,"OK","ERROR")</f>
      </c>
    </row>
    <row r="1566">
      <c r="A1566" t="s" s="177">
        <v>175</v>
      </c>
      <c r="B1566" t="s" s="176">
        <v>1222</v>
      </c>
      <c r="C1566" t="s" s="177">
        <v>1223</v>
      </c>
      <c r="D1566" t="s" s="177">
        <v>2541</v>
      </c>
      <c r="E1566" t="s" s="177">
        <v>2997</v>
      </c>
      <c r="F1566" s="177">
        <f>IF(ABS('M254'!T44-SUM('M254'!U44,'M254'!W44,'M254'!V44))&lt;=0.5,"OK","ERROR")</f>
      </c>
    </row>
    <row r="1567">
      <c r="A1567" t="s" s="177">
        <v>175</v>
      </c>
      <c r="B1567" t="s" s="176">
        <v>1222</v>
      </c>
      <c r="C1567" t="s" s="177">
        <v>1223</v>
      </c>
      <c r="D1567" t="s" s="177">
        <v>2543</v>
      </c>
      <c r="E1567" t="s" s="177">
        <v>2998</v>
      </c>
      <c r="F1567" s="177">
        <f>IF(ABS('M254'!T45-SUM('M254'!U45,'M254'!W45,'M254'!V45))&lt;=0.5,"OK","ERROR")</f>
      </c>
    </row>
    <row r="1568">
      <c r="A1568" t="s" s="177">
        <v>175</v>
      </c>
      <c r="B1568" t="s" s="176">
        <v>1222</v>
      </c>
      <c r="C1568" t="s" s="177">
        <v>1223</v>
      </c>
      <c r="D1568" t="s" s="177">
        <v>2545</v>
      </c>
      <c r="E1568" t="s" s="177">
        <v>2999</v>
      </c>
      <c r="F1568" s="177">
        <f>IF(ABS('M254'!T46-SUM('M254'!U46,'M254'!W46,'M254'!V46))&lt;=0.5,"OK","ERROR")</f>
      </c>
    </row>
    <row r="1569">
      <c r="A1569" t="s" s="177">
        <v>175</v>
      </c>
      <c r="B1569" t="s" s="176">
        <v>1222</v>
      </c>
      <c r="C1569" t="s" s="177">
        <v>1223</v>
      </c>
      <c r="D1569" t="s" s="177">
        <v>2547</v>
      </c>
      <c r="E1569" t="s" s="177">
        <v>3000</v>
      </c>
      <c r="F1569" s="177">
        <f>IF(ABS('M254'!T52-SUM('M254'!U52,'M254'!W52,'M254'!V52))&lt;=0.5,"OK","ERROR")</f>
      </c>
    </row>
    <row r="1570">
      <c r="A1570" t="s" s="177">
        <v>175</v>
      </c>
      <c r="B1570" t="s" s="176">
        <v>1222</v>
      </c>
      <c r="C1570" t="s" s="177">
        <v>1223</v>
      </c>
      <c r="D1570" t="s" s="177">
        <v>2549</v>
      </c>
      <c r="E1570" t="s" s="177">
        <v>3001</v>
      </c>
      <c r="F1570" s="177">
        <f>IF(ABS('M254'!T53-SUM('M254'!U53,'M254'!W53,'M254'!V53))&lt;=0.5,"OK","ERROR")</f>
      </c>
    </row>
    <row r="1571">
      <c r="A1571" t="s" s="177">
        <v>175</v>
      </c>
      <c r="B1571" t="s" s="176">
        <v>1222</v>
      </c>
      <c r="C1571" t="s" s="177">
        <v>1223</v>
      </c>
      <c r="D1571" t="s" s="177">
        <v>2551</v>
      </c>
      <c r="E1571" t="s" s="177">
        <v>3002</v>
      </c>
      <c r="F1571" s="177">
        <f>IF(ABS('M254'!T54-SUM('M254'!U54,'M254'!W54,'M254'!V54))&lt;=0.5,"OK","ERROR")</f>
      </c>
    </row>
    <row r="1572">
      <c r="A1572" t="s" s="177">
        <v>175</v>
      </c>
      <c r="B1572" t="s" s="176">
        <v>1258</v>
      </c>
      <c r="C1572" t="s" s="177">
        <v>1259</v>
      </c>
      <c r="D1572" t="s" s="177">
        <v>2553</v>
      </c>
      <c r="E1572" t="s" s="177">
        <v>3003</v>
      </c>
      <c r="F1572" s="177">
        <f>IF('M254'!O25-SUM('M254'!P25)&gt;=-0.5,"OK","ERROR")</f>
      </c>
    </row>
    <row r="1573">
      <c r="A1573" t="s" s="177">
        <v>175</v>
      </c>
      <c r="B1573" t="s" s="176">
        <v>1258</v>
      </c>
      <c r="C1573" t="s" s="177">
        <v>1259</v>
      </c>
      <c r="D1573" t="s" s="177">
        <v>1260</v>
      </c>
      <c r="E1573" t="s" s="177">
        <v>3004</v>
      </c>
      <c r="F1573" s="177">
        <f>IF('M254'!O26-SUM('M254'!P26)&gt;=-0.5,"OK","ERROR")</f>
      </c>
    </row>
    <row r="1574">
      <c r="A1574" t="s" s="177">
        <v>175</v>
      </c>
      <c r="B1574" t="s" s="176">
        <v>1258</v>
      </c>
      <c r="C1574" t="s" s="177">
        <v>1259</v>
      </c>
      <c r="D1574" t="s" s="177">
        <v>1262</v>
      </c>
      <c r="E1574" t="s" s="177">
        <v>3005</v>
      </c>
      <c r="F1574" s="177">
        <f>IF('M254'!O27-SUM('M254'!P27)&gt;=-0.5,"OK","ERROR")</f>
      </c>
    </row>
    <row r="1575">
      <c r="A1575" t="s" s="177">
        <v>175</v>
      </c>
      <c r="B1575" t="s" s="176">
        <v>1258</v>
      </c>
      <c r="C1575" t="s" s="177">
        <v>1259</v>
      </c>
      <c r="D1575" t="s" s="177">
        <v>1264</v>
      </c>
      <c r="E1575" t="s" s="177">
        <v>3006</v>
      </c>
      <c r="F1575" s="177">
        <f>IF('M254'!O28-SUM('M254'!P28)&gt;=-0.5,"OK","ERROR")</f>
      </c>
    </row>
    <row r="1576">
      <c r="A1576" t="s" s="177">
        <v>175</v>
      </c>
      <c r="B1576" t="s" s="176">
        <v>1258</v>
      </c>
      <c r="C1576" t="s" s="177">
        <v>1259</v>
      </c>
      <c r="D1576" t="s" s="177">
        <v>1266</v>
      </c>
      <c r="E1576" t="s" s="177">
        <v>3007</v>
      </c>
      <c r="F1576" s="177">
        <f>IF('M254'!O29-SUM('M254'!P29)&gt;=-0.5,"OK","ERROR")</f>
      </c>
    </row>
    <row r="1577">
      <c r="A1577" t="s" s="177">
        <v>175</v>
      </c>
      <c r="B1577" t="s" s="176">
        <v>1258</v>
      </c>
      <c r="C1577" t="s" s="177">
        <v>1259</v>
      </c>
      <c r="D1577" t="s" s="177">
        <v>1268</v>
      </c>
      <c r="E1577" t="s" s="177">
        <v>3008</v>
      </c>
      <c r="F1577" s="177">
        <f>IF('M254'!O30-SUM('M254'!P30)&gt;=-0.5,"OK","ERROR")</f>
      </c>
    </row>
    <row r="1578">
      <c r="A1578" t="s" s="177">
        <v>175</v>
      </c>
      <c r="B1578" t="s" s="176">
        <v>1258</v>
      </c>
      <c r="C1578" t="s" s="177">
        <v>1259</v>
      </c>
      <c r="D1578" t="s" s="177">
        <v>1270</v>
      </c>
      <c r="E1578" t="s" s="177">
        <v>3009</v>
      </c>
      <c r="F1578" s="177">
        <f>IF('M254'!O31-SUM('M254'!P31)&gt;=-0.5,"OK","ERROR")</f>
      </c>
    </row>
    <row r="1579">
      <c r="A1579" t="s" s="177">
        <v>175</v>
      </c>
      <c r="B1579" t="s" s="176">
        <v>1258</v>
      </c>
      <c r="C1579" t="s" s="177">
        <v>1259</v>
      </c>
      <c r="D1579" t="s" s="177">
        <v>1272</v>
      </c>
      <c r="E1579" t="s" s="177">
        <v>3010</v>
      </c>
      <c r="F1579" s="177">
        <f>IF('M254'!O32-SUM('M254'!P32)&gt;=-0.5,"OK","ERROR")</f>
      </c>
    </row>
    <row r="1580">
      <c r="A1580" t="s" s="177">
        <v>175</v>
      </c>
      <c r="B1580" t="s" s="176">
        <v>1258</v>
      </c>
      <c r="C1580" t="s" s="177">
        <v>1259</v>
      </c>
      <c r="D1580" t="s" s="177">
        <v>1274</v>
      </c>
      <c r="E1580" t="s" s="177">
        <v>3011</v>
      </c>
      <c r="F1580" s="177">
        <f>IF('M254'!O33-SUM('M254'!P33)&gt;=-0.5,"OK","ERROR")</f>
      </c>
    </row>
    <row r="1581">
      <c r="A1581" t="s" s="177">
        <v>175</v>
      </c>
      <c r="B1581" t="s" s="176">
        <v>1258</v>
      </c>
      <c r="C1581" t="s" s="177">
        <v>1259</v>
      </c>
      <c r="D1581" t="s" s="177">
        <v>1276</v>
      </c>
      <c r="E1581" t="s" s="177">
        <v>3012</v>
      </c>
      <c r="F1581" s="177">
        <f>IF('M254'!O34-SUM('M254'!P34)&gt;=-0.5,"OK","ERROR")</f>
      </c>
    </row>
    <row r="1582">
      <c r="A1582" t="s" s="177">
        <v>175</v>
      </c>
      <c r="B1582" t="s" s="176">
        <v>1258</v>
      </c>
      <c r="C1582" t="s" s="177">
        <v>1259</v>
      </c>
      <c r="D1582" t="s" s="177">
        <v>1278</v>
      </c>
      <c r="E1582" t="s" s="177">
        <v>3013</v>
      </c>
      <c r="F1582" s="177">
        <f>IF('M254'!O35-SUM('M254'!P35)&gt;=-0.5,"OK","ERROR")</f>
      </c>
    </row>
    <row r="1583">
      <c r="A1583" t="s" s="177">
        <v>175</v>
      </c>
      <c r="B1583" t="s" s="176">
        <v>1258</v>
      </c>
      <c r="C1583" t="s" s="177">
        <v>1259</v>
      </c>
      <c r="D1583" t="s" s="177">
        <v>2565</v>
      </c>
      <c r="E1583" t="s" s="177">
        <v>3014</v>
      </c>
      <c r="F1583" s="177">
        <f>IF('M254'!O36-SUM('M254'!P36)&gt;=-0.5,"OK","ERROR")</f>
      </c>
    </row>
    <row r="1584">
      <c r="A1584" t="s" s="177">
        <v>175</v>
      </c>
      <c r="B1584" t="s" s="176">
        <v>1258</v>
      </c>
      <c r="C1584" t="s" s="177">
        <v>1259</v>
      </c>
      <c r="D1584" t="s" s="177">
        <v>1280</v>
      </c>
      <c r="E1584" t="s" s="177">
        <v>3015</v>
      </c>
      <c r="F1584" s="177">
        <f>IF('M254'!O37-SUM('M254'!P37)&gt;=-0.5,"OK","ERROR")</f>
      </c>
    </row>
    <row r="1585">
      <c r="A1585" t="s" s="177">
        <v>175</v>
      </c>
      <c r="B1585" t="s" s="176">
        <v>1258</v>
      </c>
      <c r="C1585" t="s" s="177">
        <v>1259</v>
      </c>
      <c r="D1585" t="s" s="177">
        <v>1282</v>
      </c>
      <c r="E1585" t="s" s="177">
        <v>3016</v>
      </c>
      <c r="F1585" s="177">
        <f>IF('M254'!O38-SUM('M254'!P38)&gt;=-0.5,"OK","ERROR")</f>
      </c>
    </row>
    <row r="1586">
      <c r="A1586" t="s" s="177">
        <v>175</v>
      </c>
      <c r="B1586" t="s" s="176">
        <v>1258</v>
      </c>
      <c r="C1586" t="s" s="177">
        <v>1259</v>
      </c>
      <c r="D1586" t="s" s="177">
        <v>1284</v>
      </c>
      <c r="E1586" t="s" s="177">
        <v>3017</v>
      </c>
      <c r="F1586" s="177">
        <f>IF('M254'!O39-SUM('M254'!P39)&gt;=-0.5,"OK","ERROR")</f>
      </c>
    </row>
    <row r="1587">
      <c r="A1587" t="s" s="177">
        <v>175</v>
      </c>
      <c r="B1587" t="s" s="176">
        <v>1258</v>
      </c>
      <c r="C1587" t="s" s="177">
        <v>1259</v>
      </c>
      <c r="D1587" t="s" s="177">
        <v>1292</v>
      </c>
      <c r="E1587" t="s" s="177">
        <v>3018</v>
      </c>
      <c r="F1587" s="177">
        <f>IF('M254'!O43-SUM('M254'!P43)&gt;=-0.5,"OK","ERROR")</f>
      </c>
    </row>
    <row r="1588">
      <c r="A1588" t="s" s="177">
        <v>175</v>
      </c>
      <c r="B1588" t="s" s="176">
        <v>1258</v>
      </c>
      <c r="C1588" t="s" s="177">
        <v>1259</v>
      </c>
      <c r="D1588" t="s" s="177">
        <v>2571</v>
      </c>
      <c r="E1588" t="s" s="177">
        <v>3019</v>
      </c>
      <c r="F1588" s="177">
        <f>IF('M254'!O44-SUM('M254'!P44)&gt;=-0.5,"OK","ERROR")</f>
      </c>
    </row>
    <row r="1589">
      <c r="A1589" t="s" s="177">
        <v>175</v>
      </c>
      <c r="B1589" t="s" s="176">
        <v>1258</v>
      </c>
      <c r="C1589" t="s" s="177">
        <v>1259</v>
      </c>
      <c r="D1589" t="s" s="177">
        <v>2573</v>
      </c>
      <c r="E1589" t="s" s="177">
        <v>3020</v>
      </c>
      <c r="F1589" s="177">
        <f>IF('M254'!O45-SUM('M254'!P45)&gt;=-0.5,"OK","ERROR")</f>
      </c>
    </row>
    <row r="1590">
      <c r="A1590" t="s" s="177">
        <v>175</v>
      </c>
      <c r="B1590" t="s" s="176">
        <v>1258</v>
      </c>
      <c r="C1590" t="s" s="177">
        <v>1259</v>
      </c>
      <c r="D1590" t="s" s="177">
        <v>1294</v>
      </c>
      <c r="E1590" t="s" s="177">
        <v>3021</v>
      </c>
      <c r="F1590" s="177">
        <f>IF('M254'!O46-SUM('M254'!P46)&gt;=-0.5,"OK","ERROR")</f>
      </c>
    </row>
    <row r="1591">
      <c r="A1591" t="s" s="177">
        <v>175</v>
      </c>
      <c r="B1591" t="s" s="176">
        <v>1258</v>
      </c>
      <c r="C1591" t="s" s="177">
        <v>1259</v>
      </c>
      <c r="D1591" t="s" s="177">
        <v>2576</v>
      </c>
      <c r="E1591" t="s" s="177">
        <v>3022</v>
      </c>
      <c r="F1591" s="177">
        <f>IF('M254'!O52-SUM('M254'!P52)&gt;=-0.5,"OK","ERROR")</f>
      </c>
    </row>
    <row r="1592">
      <c r="A1592" t="s" s="177">
        <v>175</v>
      </c>
      <c r="B1592" t="s" s="176">
        <v>1258</v>
      </c>
      <c r="C1592" t="s" s="177">
        <v>1259</v>
      </c>
      <c r="D1592" t="s" s="177">
        <v>2578</v>
      </c>
      <c r="E1592" t="s" s="177">
        <v>3023</v>
      </c>
      <c r="F1592" s="177">
        <f>IF('M254'!O53-SUM('M254'!P53)&gt;=-0.5,"OK","ERROR")</f>
      </c>
    </row>
    <row r="1593">
      <c r="A1593" t="s" s="177">
        <v>175</v>
      </c>
      <c r="B1593" t="s" s="176">
        <v>1258</v>
      </c>
      <c r="C1593" t="s" s="177">
        <v>1259</v>
      </c>
      <c r="D1593" t="s" s="177">
        <v>2580</v>
      </c>
      <c r="E1593" t="s" s="177">
        <v>3024</v>
      </c>
      <c r="F1593" s="177">
        <f>IF('M254'!O54-SUM('M254'!P54)&gt;=-0.5,"OK","ERROR")</f>
      </c>
    </row>
    <row r="1594">
      <c r="A1594" t="s" s="177">
        <v>175</v>
      </c>
      <c r="B1594" t="s" s="176">
        <v>1302</v>
      </c>
      <c r="C1594" t="s" s="177">
        <v>1303</v>
      </c>
      <c r="D1594" t="s" s="177">
        <v>2582</v>
      </c>
      <c r="E1594" t="s" s="177">
        <v>3025</v>
      </c>
      <c r="F1594" s="177">
        <f>IF('M254'!Q25-SUM('M254'!R25)&gt;=-0.5,"OK","ERROR")</f>
      </c>
    </row>
    <row r="1595">
      <c r="A1595" t="s" s="177">
        <v>175</v>
      </c>
      <c r="B1595" t="s" s="176">
        <v>1302</v>
      </c>
      <c r="C1595" t="s" s="177">
        <v>1303</v>
      </c>
      <c r="D1595" t="s" s="177">
        <v>1304</v>
      </c>
      <c r="E1595" t="s" s="177">
        <v>3026</v>
      </c>
      <c r="F1595" s="177">
        <f>IF('M254'!Q26-SUM('M254'!R26)&gt;=-0.5,"OK","ERROR")</f>
      </c>
    </row>
    <row r="1596">
      <c r="A1596" t="s" s="177">
        <v>175</v>
      </c>
      <c r="B1596" t="s" s="176">
        <v>1302</v>
      </c>
      <c r="C1596" t="s" s="177">
        <v>1303</v>
      </c>
      <c r="D1596" t="s" s="177">
        <v>1306</v>
      </c>
      <c r="E1596" t="s" s="177">
        <v>3027</v>
      </c>
      <c r="F1596" s="177">
        <f>IF('M254'!Q27-SUM('M254'!R27)&gt;=-0.5,"OK","ERROR")</f>
      </c>
    </row>
    <row r="1597">
      <c r="A1597" t="s" s="177">
        <v>175</v>
      </c>
      <c r="B1597" t="s" s="176">
        <v>1302</v>
      </c>
      <c r="C1597" t="s" s="177">
        <v>1303</v>
      </c>
      <c r="D1597" t="s" s="177">
        <v>1308</v>
      </c>
      <c r="E1597" t="s" s="177">
        <v>3028</v>
      </c>
      <c r="F1597" s="177">
        <f>IF('M254'!Q28-SUM('M254'!R28)&gt;=-0.5,"OK","ERROR")</f>
      </c>
    </row>
    <row r="1598">
      <c r="A1598" t="s" s="177">
        <v>175</v>
      </c>
      <c r="B1598" t="s" s="176">
        <v>1302</v>
      </c>
      <c r="C1598" t="s" s="177">
        <v>1303</v>
      </c>
      <c r="D1598" t="s" s="177">
        <v>1310</v>
      </c>
      <c r="E1598" t="s" s="177">
        <v>3029</v>
      </c>
      <c r="F1598" s="177">
        <f>IF('M254'!Q29-SUM('M254'!R29)&gt;=-0.5,"OK","ERROR")</f>
      </c>
    </row>
    <row r="1599">
      <c r="A1599" t="s" s="177">
        <v>175</v>
      </c>
      <c r="B1599" t="s" s="176">
        <v>1302</v>
      </c>
      <c r="C1599" t="s" s="177">
        <v>1303</v>
      </c>
      <c r="D1599" t="s" s="177">
        <v>1312</v>
      </c>
      <c r="E1599" t="s" s="177">
        <v>3030</v>
      </c>
      <c r="F1599" s="177">
        <f>IF('M254'!Q30-SUM('M254'!R30)&gt;=-0.5,"OK","ERROR")</f>
      </c>
    </row>
    <row r="1600">
      <c r="A1600" t="s" s="177">
        <v>175</v>
      </c>
      <c r="B1600" t="s" s="176">
        <v>1302</v>
      </c>
      <c r="C1600" t="s" s="177">
        <v>1303</v>
      </c>
      <c r="D1600" t="s" s="177">
        <v>2589</v>
      </c>
      <c r="E1600" t="s" s="177">
        <v>3031</v>
      </c>
      <c r="F1600" s="177">
        <f>IF('M254'!Q31-SUM('M254'!R31)&gt;=-0.5,"OK","ERROR")</f>
      </c>
    </row>
    <row r="1601">
      <c r="A1601" t="s" s="177">
        <v>175</v>
      </c>
      <c r="B1601" t="s" s="176">
        <v>1302</v>
      </c>
      <c r="C1601" t="s" s="177">
        <v>1303</v>
      </c>
      <c r="D1601" t="s" s="177">
        <v>2591</v>
      </c>
      <c r="E1601" t="s" s="177">
        <v>3032</v>
      </c>
      <c r="F1601" s="177">
        <f>IF('M254'!Q32-SUM('M254'!R32)&gt;=-0.5,"OK","ERROR")</f>
      </c>
    </row>
    <row r="1602">
      <c r="A1602" t="s" s="177">
        <v>175</v>
      </c>
      <c r="B1602" t="s" s="176">
        <v>1302</v>
      </c>
      <c r="C1602" t="s" s="177">
        <v>1303</v>
      </c>
      <c r="D1602" t="s" s="177">
        <v>2593</v>
      </c>
      <c r="E1602" t="s" s="177">
        <v>3033</v>
      </c>
      <c r="F1602" s="177">
        <f>IF('M254'!Q33-SUM('M254'!R33)&gt;=-0.5,"OK","ERROR")</f>
      </c>
    </row>
    <row r="1603">
      <c r="A1603" t="s" s="177">
        <v>175</v>
      </c>
      <c r="B1603" t="s" s="176">
        <v>1302</v>
      </c>
      <c r="C1603" t="s" s="177">
        <v>1303</v>
      </c>
      <c r="D1603" t="s" s="177">
        <v>2595</v>
      </c>
      <c r="E1603" t="s" s="177">
        <v>3034</v>
      </c>
      <c r="F1603" s="177">
        <f>IF('M254'!Q34-SUM('M254'!R34)&gt;=-0.5,"OK","ERROR")</f>
      </c>
    </row>
    <row r="1604">
      <c r="A1604" t="s" s="177">
        <v>175</v>
      </c>
      <c r="B1604" t="s" s="176">
        <v>1302</v>
      </c>
      <c r="C1604" t="s" s="177">
        <v>1303</v>
      </c>
      <c r="D1604" t="s" s="177">
        <v>2597</v>
      </c>
      <c r="E1604" t="s" s="177">
        <v>3035</v>
      </c>
      <c r="F1604" s="177">
        <f>IF('M254'!Q35-SUM('M254'!R35)&gt;=-0.5,"OK","ERROR")</f>
      </c>
    </row>
    <row r="1605">
      <c r="A1605" t="s" s="177">
        <v>175</v>
      </c>
      <c r="B1605" t="s" s="176">
        <v>1302</v>
      </c>
      <c r="C1605" t="s" s="177">
        <v>1303</v>
      </c>
      <c r="D1605" t="s" s="177">
        <v>2599</v>
      </c>
      <c r="E1605" t="s" s="177">
        <v>3036</v>
      </c>
      <c r="F1605" s="177">
        <f>IF('M254'!Q36-SUM('M254'!R36)&gt;=-0.5,"OK","ERROR")</f>
      </c>
    </row>
    <row r="1606">
      <c r="A1606" t="s" s="177">
        <v>175</v>
      </c>
      <c r="B1606" t="s" s="176">
        <v>1302</v>
      </c>
      <c r="C1606" t="s" s="177">
        <v>1303</v>
      </c>
      <c r="D1606" t="s" s="177">
        <v>1314</v>
      </c>
      <c r="E1606" t="s" s="177">
        <v>3037</v>
      </c>
      <c r="F1606" s="177">
        <f>IF('M254'!Q37-SUM('M254'!R37)&gt;=-0.5,"OK","ERROR")</f>
      </c>
    </row>
    <row r="1607">
      <c r="A1607" t="s" s="177">
        <v>175</v>
      </c>
      <c r="B1607" t="s" s="176">
        <v>1302</v>
      </c>
      <c r="C1607" t="s" s="177">
        <v>1303</v>
      </c>
      <c r="D1607" t="s" s="177">
        <v>1316</v>
      </c>
      <c r="E1607" t="s" s="177">
        <v>3038</v>
      </c>
      <c r="F1607" s="177">
        <f>IF('M254'!Q38-SUM('M254'!R38)&gt;=-0.5,"OK","ERROR")</f>
      </c>
    </row>
    <row r="1608">
      <c r="A1608" t="s" s="177">
        <v>175</v>
      </c>
      <c r="B1608" t="s" s="176">
        <v>1302</v>
      </c>
      <c r="C1608" t="s" s="177">
        <v>1303</v>
      </c>
      <c r="D1608" t="s" s="177">
        <v>2603</v>
      </c>
      <c r="E1608" t="s" s="177">
        <v>3039</v>
      </c>
      <c r="F1608" s="177">
        <f>IF('M254'!Q39-SUM('M254'!R39)&gt;=-0.5,"OK","ERROR")</f>
      </c>
    </row>
    <row r="1609">
      <c r="A1609" t="s" s="177">
        <v>175</v>
      </c>
      <c r="B1609" t="s" s="176">
        <v>1302</v>
      </c>
      <c r="C1609" t="s" s="177">
        <v>1303</v>
      </c>
      <c r="D1609" t="s" s="177">
        <v>2605</v>
      </c>
      <c r="E1609" t="s" s="177">
        <v>3040</v>
      </c>
      <c r="F1609" s="177">
        <f>IF('M254'!Q43-SUM('M254'!R43)&gt;=-0.5,"OK","ERROR")</f>
      </c>
    </row>
    <row r="1610">
      <c r="A1610" t="s" s="177">
        <v>175</v>
      </c>
      <c r="B1610" t="s" s="176">
        <v>1302</v>
      </c>
      <c r="C1610" t="s" s="177">
        <v>1303</v>
      </c>
      <c r="D1610" t="s" s="177">
        <v>2607</v>
      </c>
      <c r="E1610" t="s" s="177">
        <v>3041</v>
      </c>
      <c r="F1610" s="177">
        <f>IF('M254'!Q44-SUM('M254'!R44)&gt;=-0.5,"OK","ERROR")</f>
      </c>
    </row>
    <row r="1611">
      <c r="A1611" t="s" s="177">
        <v>175</v>
      </c>
      <c r="B1611" t="s" s="176">
        <v>1302</v>
      </c>
      <c r="C1611" t="s" s="177">
        <v>1303</v>
      </c>
      <c r="D1611" t="s" s="177">
        <v>2609</v>
      </c>
      <c r="E1611" t="s" s="177">
        <v>3042</v>
      </c>
      <c r="F1611" s="177">
        <f>IF('M254'!Q45-SUM('M254'!R45)&gt;=-0.5,"OK","ERROR")</f>
      </c>
    </row>
    <row r="1612">
      <c r="A1612" t="s" s="177">
        <v>175</v>
      </c>
      <c r="B1612" t="s" s="176">
        <v>1302</v>
      </c>
      <c r="C1612" t="s" s="177">
        <v>1303</v>
      </c>
      <c r="D1612" t="s" s="177">
        <v>2611</v>
      </c>
      <c r="E1612" t="s" s="177">
        <v>3043</v>
      </c>
      <c r="F1612" s="177">
        <f>IF('M254'!Q46-SUM('M254'!R46)&gt;=-0.5,"OK","ERROR")</f>
      </c>
    </row>
    <row r="1613">
      <c r="A1613" t="s" s="177">
        <v>175</v>
      </c>
      <c r="B1613" t="s" s="176">
        <v>1302</v>
      </c>
      <c r="C1613" t="s" s="177">
        <v>1303</v>
      </c>
      <c r="D1613" t="s" s="177">
        <v>2613</v>
      </c>
      <c r="E1613" t="s" s="177">
        <v>3044</v>
      </c>
      <c r="F1613" s="177">
        <f>IF('M254'!Q52-SUM('M254'!R52)&gt;=-0.5,"OK","ERROR")</f>
      </c>
    </row>
    <row r="1614">
      <c r="A1614" t="s" s="177">
        <v>175</v>
      </c>
      <c r="B1614" t="s" s="176">
        <v>1302</v>
      </c>
      <c r="C1614" t="s" s="177">
        <v>1303</v>
      </c>
      <c r="D1614" t="s" s="177">
        <v>2615</v>
      </c>
      <c r="E1614" t="s" s="177">
        <v>3045</v>
      </c>
      <c r="F1614" s="177">
        <f>IF('M254'!Q53-SUM('M254'!R53)&gt;=-0.5,"OK","ERROR")</f>
      </c>
    </row>
    <row r="1615">
      <c r="A1615" t="s" s="177">
        <v>175</v>
      </c>
      <c r="B1615" t="s" s="176">
        <v>1302</v>
      </c>
      <c r="C1615" t="s" s="177">
        <v>1303</v>
      </c>
      <c r="D1615" t="s" s="177">
        <v>2617</v>
      </c>
      <c r="E1615" t="s" s="177">
        <v>3046</v>
      </c>
      <c r="F1615" s="177">
        <f>IF('M254'!Q54-SUM('M254'!R54)&gt;=-0.5,"OK","ERROR")</f>
      </c>
    </row>
    <row r="1616">
      <c r="A1616" t="s" s="177">
        <v>175</v>
      </c>
      <c r="B1616" t="s" s="176">
        <v>2619</v>
      </c>
      <c r="C1616" t="s" s="177">
        <v>2620</v>
      </c>
      <c r="D1616" t="s" s="177">
        <v>2621</v>
      </c>
      <c r="E1616" t="s" s="177">
        <v>3047</v>
      </c>
      <c r="F1616" s="177">
        <f>IF(ABS('M254'!K29-SUM('M254'!K31,'M254'!K30))&lt;=0.5,"OK","ERROR")</f>
      </c>
    </row>
    <row r="1617">
      <c r="A1617" t="s" s="177">
        <v>175</v>
      </c>
      <c r="B1617" t="s" s="176">
        <v>2619</v>
      </c>
      <c r="C1617" t="s" s="177">
        <v>2620</v>
      </c>
      <c r="D1617" t="s" s="177">
        <v>2623</v>
      </c>
      <c r="E1617" t="s" s="177">
        <v>3048</v>
      </c>
      <c r="F1617" s="177">
        <f>IF(ABS('M254'!L29-SUM('M254'!L31,'M254'!L30))&lt;=0.5,"OK","ERROR")</f>
      </c>
    </row>
    <row r="1618">
      <c r="A1618" t="s" s="177">
        <v>175</v>
      </c>
      <c r="B1618" t="s" s="176">
        <v>2619</v>
      </c>
      <c r="C1618" t="s" s="177">
        <v>2620</v>
      </c>
      <c r="D1618" t="s" s="177">
        <v>2625</v>
      </c>
      <c r="E1618" t="s" s="177">
        <v>3049</v>
      </c>
      <c r="F1618" s="177">
        <f>IF(ABS('M254'!O29-SUM('M254'!O31,'M254'!O30))&lt;=0.5,"OK","ERROR")</f>
      </c>
    </row>
    <row r="1619">
      <c r="A1619" t="s" s="177">
        <v>175</v>
      </c>
      <c r="B1619" t="s" s="176">
        <v>2619</v>
      </c>
      <c r="C1619" t="s" s="177">
        <v>2620</v>
      </c>
      <c r="D1619" t="s" s="177">
        <v>2627</v>
      </c>
      <c r="E1619" t="s" s="177">
        <v>3050</v>
      </c>
      <c r="F1619" s="177">
        <f>IF(ABS('M254'!P29-SUM('M254'!P31,'M254'!P30))&lt;=0.5,"OK","ERROR")</f>
      </c>
    </row>
    <row r="1620">
      <c r="A1620" t="s" s="177">
        <v>175</v>
      </c>
      <c r="B1620" t="s" s="176">
        <v>2619</v>
      </c>
      <c r="C1620" t="s" s="177">
        <v>2620</v>
      </c>
      <c r="D1620" t="s" s="177">
        <v>2629</v>
      </c>
      <c r="E1620" t="s" s="177">
        <v>3051</v>
      </c>
      <c r="F1620" s="177">
        <f>IF(ABS('M254'!Q29-SUM('M254'!Q31,'M254'!Q30))&lt;=0.5,"OK","ERROR")</f>
      </c>
    </row>
    <row r="1621">
      <c r="A1621" t="s" s="177">
        <v>175</v>
      </c>
      <c r="B1621" t="s" s="176">
        <v>2619</v>
      </c>
      <c r="C1621" t="s" s="177">
        <v>2620</v>
      </c>
      <c r="D1621" t="s" s="177">
        <v>2631</v>
      </c>
      <c r="E1621" t="s" s="177">
        <v>3052</v>
      </c>
      <c r="F1621" s="177">
        <f>IF(ABS('M254'!R29-SUM('M254'!R31,'M254'!R30))&lt;=0.5,"OK","ERROR")</f>
      </c>
    </row>
    <row r="1622">
      <c r="A1622" t="s" s="177">
        <v>175</v>
      </c>
      <c r="B1622" t="s" s="176">
        <v>2619</v>
      </c>
      <c r="C1622" t="s" s="177">
        <v>2620</v>
      </c>
      <c r="D1622" t="s" s="177">
        <v>2633</v>
      </c>
      <c r="E1622" t="s" s="177">
        <v>3053</v>
      </c>
      <c r="F1622" s="177">
        <f>IF(ABS('M254'!S29-SUM('M254'!S31,'M254'!S30))&lt;=0.5,"OK","ERROR")</f>
      </c>
    </row>
    <row r="1623">
      <c r="A1623" t="s" s="177">
        <v>175</v>
      </c>
      <c r="B1623" t="s" s="176">
        <v>2619</v>
      </c>
      <c r="C1623" t="s" s="177">
        <v>2620</v>
      </c>
      <c r="D1623" t="s" s="177">
        <v>2635</v>
      </c>
      <c r="E1623" t="s" s="177">
        <v>3054</v>
      </c>
      <c r="F1623" s="177">
        <f>IF(ABS('M254'!T29-SUM('M254'!T31,'M254'!T30))&lt;=0.5,"OK","ERROR")</f>
      </c>
    </row>
    <row r="1624">
      <c r="A1624" t="s" s="177">
        <v>175</v>
      </c>
      <c r="B1624" t="s" s="176">
        <v>2619</v>
      </c>
      <c r="C1624" t="s" s="177">
        <v>2620</v>
      </c>
      <c r="D1624" t="s" s="177">
        <v>2637</v>
      </c>
      <c r="E1624" t="s" s="177">
        <v>3055</v>
      </c>
      <c r="F1624" s="177">
        <f>IF(ABS('M254'!U29-SUM('M254'!U31,'M254'!U30))&lt;=0.5,"OK","ERROR")</f>
      </c>
    </row>
    <row r="1625">
      <c r="A1625" t="s" s="177">
        <v>175</v>
      </c>
      <c r="B1625" t="s" s="176">
        <v>2619</v>
      </c>
      <c r="C1625" t="s" s="177">
        <v>2620</v>
      </c>
      <c r="D1625" t="s" s="177">
        <v>2639</v>
      </c>
      <c r="E1625" t="s" s="177">
        <v>3056</v>
      </c>
      <c r="F1625" s="177">
        <f>IF(ABS('M254'!V29-SUM('M254'!V31,'M254'!V30))&lt;=0.5,"OK","ERROR")</f>
      </c>
    </row>
    <row r="1626">
      <c r="A1626" t="s" s="177">
        <v>175</v>
      </c>
      <c r="B1626" t="s" s="176">
        <v>2619</v>
      </c>
      <c r="C1626" t="s" s="177">
        <v>2620</v>
      </c>
      <c r="D1626" t="s" s="177">
        <v>2641</v>
      </c>
      <c r="E1626" t="s" s="177">
        <v>3057</v>
      </c>
      <c r="F1626" s="177">
        <f>IF(ABS('M254'!W29-SUM('M254'!W31,'M254'!W30))&lt;=0.5,"OK","ERROR")</f>
      </c>
    </row>
    <row r="1627">
      <c r="A1627" t="s" s="177">
        <v>175</v>
      </c>
      <c r="B1627" t="s" s="176">
        <v>2619</v>
      </c>
      <c r="C1627" t="s" s="177">
        <v>2620</v>
      </c>
      <c r="D1627" t="s" s="177">
        <v>2643</v>
      </c>
      <c r="E1627" t="s" s="177">
        <v>3058</v>
      </c>
      <c r="F1627" s="177">
        <f>IF(ABS('M254'!X29-SUM('M254'!X31,'M254'!X30))&lt;=0.5,"OK","ERROR")</f>
      </c>
    </row>
    <row r="1628">
      <c r="A1628" t="s" s="177">
        <v>175</v>
      </c>
      <c r="B1628" t="s" s="176">
        <v>2619</v>
      </c>
      <c r="C1628" t="s" s="177">
        <v>2620</v>
      </c>
      <c r="D1628" t="s" s="177">
        <v>2645</v>
      </c>
      <c r="E1628" t="s" s="177">
        <v>3059</v>
      </c>
      <c r="F1628" s="177">
        <f>IF(ABS('M254'!Y29-SUM('M254'!Y31,'M254'!Y30))&lt;=0.5,"OK","ERROR")</f>
      </c>
    </row>
    <row r="1629">
      <c r="A1629" t="s" s="177">
        <v>175</v>
      </c>
      <c r="B1629" t="s" s="176">
        <v>2619</v>
      </c>
      <c r="C1629" t="s" s="177">
        <v>2620</v>
      </c>
      <c r="D1629" t="s" s="177">
        <v>2647</v>
      </c>
      <c r="E1629" t="s" s="177">
        <v>3060</v>
      </c>
      <c r="F1629" s="177">
        <f>IF(ABS('M254'!Z29-SUM('M254'!Z31,'M254'!Z30))&lt;=0.5,"OK","ERROR")</f>
      </c>
    </row>
    <row r="1630">
      <c r="A1630" t="s" s="177">
        <v>175</v>
      </c>
      <c r="B1630" t="s" s="176">
        <v>2619</v>
      </c>
      <c r="C1630" t="s" s="177">
        <v>2620</v>
      </c>
      <c r="D1630" t="s" s="177">
        <v>2649</v>
      </c>
      <c r="E1630" t="s" s="177">
        <v>3061</v>
      </c>
      <c r="F1630" s="177">
        <f>IF(ABS('M254'!AA29-SUM('M254'!AA31,'M254'!AA30))&lt;=0.5,"OK","ERROR")</f>
      </c>
    </row>
    <row r="1631">
      <c r="A1631" t="s" s="177">
        <v>175</v>
      </c>
      <c r="B1631" t="s" s="176">
        <v>2619</v>
      </c>
      <c r="C1631" t="s" s="177">
        <v>2620</v>
      </c>
      <c r="D1631" t="s" s="177">
        <v>2651</v>
      </c>
      <c r="E1631" t="s" s="177">
        <v>3062</v>
      </c>
      <c r="F1631" s="177">
        <f>IF(ABS('M254'!AB29-SUM('M254'!AB31,'M254'!AB30))&lt;=0.5,"OK","ERROR")</f>
      </c>
    </row>
    <row r="1632">
      <c r="A1632" t="s" s="177">
        <v>175</v>
      </c>
      <c r="B1632" t="s" s="176">
        <v>2653</v>
      </c>
      <c r="C1632" t="s" s="177">
        <v>2654</v>
      </c>
      <c r="D1632" t="s" s="177">
        <v>2655</v>
      </c>
      <c r="E1632" t="s" s="177">
        <v>3063</v>
      </c>
      <c r="F1632" s="177">
        <f>IF(ABS('M254'!K54-SUM('M254'!K52,'M254'!K45,'M254'!K43,'M254'!K46,'M254'!K26,'M254'!K44,'M254'!K25))&lt;=0.5,"OK","ERROR")</f>
      </c>
    </row>
    <row r="1633">
      <c r="A1633" t="s" s="177">
        <v>175</v>
      </c>
      <c r="B1633" t="s" s="176">
        <v>2653</v>
      </c>
      <c r="C1633" t="s" s="177">
        <v>2654</v>
      </c>
      <c r="D1633" t="s" s="177">
        <v>2657</v>
      </c>
      <c r="E1633" t="s" s="177">
        <v>3064</v>
      </c>
      <c r="F1633" s="177">
        <f>IF(ABS('M254'!L54-SUM('M254'!L47,'M254'!L52,'M254'!L45,'M254'!L43,'M254'!L46,'M254'!L21,'M254'!L26,'M254'!L44,'M254'!L25))&lt;=0.5,"OK","ERROR")</f>
      </c>
    </row>
    <row r="1634">
      <c r="A1634" t="s" s="177">
        <v>175</v>
      </c>
      <c r="B1634" t="s" s="176">
        <v>2653</v>
      </c>
      <c r="C1634" t="s" s="177">
        <v>2654</v>
      </c>
      <c r="D1634" t="s" s="177">
        <v>2659</v>
      </c>
      <c r="E1634" t="s" s="177">
        <v>3065</v>
      </c>
      <c r="F1634" s="177">
        <f>IF(ABS('M254'!M54-SUM('M254'!M52,'M254'!M45,'M254'!M43,'M254'!M46,'M254'!M21,'M254'!M44,'M254'!M25))&lt;=0.5,"OK","ERROR")</f>
      </c>
    </row>
    <row r="1635">
      <c r="A1635" t="s" s="177">
        <v>175</v>
      </c>
      <c r="B1635" t="s" s="176">
        <v>2653</v>
      </c>
      <c r="C1635" t="s" s="177">
        <v>2654</v>
      </c>
      <c r="D1635" t="s" s="177">
        <v>2661</v>
      </c>
      <c r="E1635" t="s" s="177">
        <v>3066</v>
      </c>
      <c r="F1635" s="177">
        <f>IF(ABS('M254'!N54-SUM('M254'!N47,'M254'!N52,'M254'!N45,'M254'!N43,'M254'!N46,'M254'!N21,'M254'!N44,'M254'!N25))&lt;=0.5,"OK","ERROR")</f>
      </c>
    </row>
    <row r="1636">
      <c r="A1636" t="s" s="177">
        <v>175</v>
      </c>
      <c r="B1636" t="s" s="176">
        <v>2653</v>
      </c>
      <c r="C1636" t="s" s="177">
        <v>2654</v>
      </c>
      <c r="D1636" t="s" s="177">
        <v>2663</v>
      </c>
      <c r="E1636" t="s" s="177">
        <v>3067</v>
      </c>
      <c r="F1636" s="177">
        <f>IF(ABS('M254'!O54-SUM('M254'!O52,'M254'!O45,'M254'!O43,'M254'!O46,'M254'!O26,'M254'!O44,'M254'!O25))&lt;=0.5,"OK","ERROR")</f>
      </c>
    </row>
    <row r="1637">
      <c r="A1637" t="s" s="177">
        <v>175</v>
      </c>
      <c r="B1637" t="s" s="176">
        <v>2653</v>
      </c>
      <c r="C1637" t="s" s="177">
        <v>2654</v>
      </c>
      <c r="D1637" t="s" s="177">
        <v>2665</v>
      </c>
      <c r="E1637" t="s" s="177">
        <v>3068</v>
      </c>
      <c r="F1637" s="177">
        <f>IF(ABS('M254'!P54-SUM('M254'!P52,'M254'!P45,'M254'!P43,'M254'!P46,'M254'!P26,'M254'!P44,'M254'!P25))&lt;=0.5,"OK","ERROR")</f>
      </c>
    </row>
    <row r="1638">
      <c r="A1638" t="s" s="177">
        <v>175</v>
      </c>
      <c r="B1638" t="s" s="176">
        <v>2653</v>
      </c>
      <c r="C1638" t="s" s="177">
        <v>2654</v>
      </c>
      <c r="D1638" t="s" s="177">
        <v>2667</v>
      </c>
      <c r="E1638" t="s" s="177">
        <v>3069</v>
      </c>
      <c r="F1638" s="177">
        <f>IF(ABS('M254'!Q54-SUM('M254'!Q52,'M254'!Q45,'M254'!Q43,'M254'!Q46,'M254'!Q26,'M254'!Q44,'M254'!Q25))&lt;=0.5,"OK","ERROR")</f>
      </c>
    </row>
    <row r="1639">
      <c r="A1639" t="s" s="177">
        <v>175</v>
      </c>
      <c r="B1639" t="s" s="176">
        <v>2653</v>
      </c>
      <c r="C1639" t="s" s="177">
        <v>2654</v>
      </c>
      <c r="D1639" t="s" s="177">
        <v>2669</v>
      </c>
      <c r="E1639" t="s" s="177">
        <v>3070</v>
      </c>
      <c r="F1639" s="177">
        <f>IF(ABS('M254'!R54-SUM('M254'!R52,'M254'!R45,'M254'!R43,'M254'!R46,'M254'!R26,'M254'!R44,'M254'!R25))&lt;=0.5,"OK","ERROR")</f>
      </c>
    </row>
    <row r="1640">
      <c r="A1640" t="s" s="177">
        <v>175</v>
      </c>
      <c r="B1640" t="s" s="176">
        <v>2653</v>
      </c>
      <c r="C1640" t="s" s="177">
        <v>2654</v>
      </c>
      <c r="D1640" t="s" s="177">
        <v>2671</v>
      </c>
      <c r="E1640" t="s" s="177">
        <v>3071</v>
      </c>
      <c r="F1640" s="177">
        <f>IF(ABS('M254'!S54-SUM('M254'!S52,'M254'!S45,'M254'!S43,'M254'!S46,'M254'!S21,'M254'!S26,'M254'!S44,'M254'!S25))&lt;=0.5,"OK","ERROR")</f>
      </c>
    </row>
    <row r="1641">
      <c r="A1641" t="s" s="177">
        <v>175</v>
      </c>
      <c r="B1641" t="s" s="176">
        <v>2653</v>
      </c>
      <c r="C1641" t="s" s="177">
        <v>2654</v>
      </c>
      <c r="D1641" t="s" s="177">
        <v>2673</v>
      </c>
      <c r="E1641" t="s" s="177">
        <v>3072</v>
      </c>
      <c r="F1641" s="177">
        <f>IF(ABS('M254'!T54-SUM('M254'!T52,'M254'!T45,'M254'!T43,'M254'!T46,'M254'!T26,'M254'!T44,'M254'!T25))&lt;=0.5,"OK","ERROR")</f>
      </c>
    </row>
    <row r="1642">
      <c r="A1642" t="s" s="177">
        <v>175</v>
      </c>
      <c r="B1642" t="s" s="176">
        <v>2653</v>
      </c>
      <c r="C1642" t="s" s="177">
        <v>2654</v>
      </c>
      <c r="D1642" t="s" s="177">
        <v>2675</v>
      </c>
      <c r="E1642" t="s" s="177">
        <v>3073</v>
      </c>
      <c r="F1642" s="177">
        <f>IF(ABS('M254'!U54-SUM('M254'!U52,'M254'!U45,'M254'!U43,'M254'!U46,'M254'!U26,'M254'!U44,'M254'!U25))&lt;=0.5,"OK","ERROR")</f>
      </c>
    </row>
    <row r="1643">
      <c r="A1643" t="s" s="177">
        <v>175</v>
      </c>
      <c r="B1643" t="s" s="176">
        <v>2653</v>
      </c>
      <c r="C1643" t="s" s="177">
        <v>2654</v>
      </c>
      <c r="D1643" t="s" s="177">
        <v>2677</v>
      </c>
      <c r="E1643" t="s" s="177">
        <v>3074</v>
      </c>
      <c r="F1643" s="177">
        <f>IF(ABS('M254'!V54-SUM('M254'!V52,'M254'!V45,'M254'!V43,'M254'!V46,'M254'!V26,'M254'!V44,'M254'!V25))&lt;=0.5,"OK","ERROR")</f>
      </c>
    </row>
    <row r="1644">
      <c r="A1644" t="s" s="177">
        <v>175</v>
      </c>
      <c r="B1644" t="s" s="176">
        <v>2653</v>
      </c>
      <c r="C1644" t="s" s="177">
        <v>2654</v>
      </c>
      <c r="D1644" t="s" s="177">
        <v>2679</v>
      </c>
      <c r="E1644" t="s" s="177">
        <v>3075</v>
      </c>
      <c r="F1644" s="177">
        <f>IF(ABS('M254'!W54-SUM('M254'!W52,'M254'!W45,'M254'!W43,'M254'!W46,'M254'!W26,'M254'!W44,'M254'!W25))&lt;=0.5,"OK","ERROR")</f>
      </c>
    </row>
    <row r="1645">
      <c r="A1645" t="s" s="177">
        <v>175</v>
      </c>
      <c r="B1645" t="s" s="176">
        <v>2653</v>
      </c>
      <c r="C1645" t="s" s="177">
        <v>2654</v>
      </c>
      <c r="D1645" t="s" s="177">
        <v>2681</v>
      </c>
      <c r="E1645" t="s" s="177">
        <v>3076</v>
      </c>
      <c r="F1645" s="177">
        <f>IF(ABS('M254'!X54-SUM('M254'!X52,'M254'!X45,'M254'!X43,'M254'!X46,'M254'!X26,'M254'!X44,'M254'!X25))&lt;=0.5,"OK","ERROR")</f>
      </c>
    </row>
    <row r="1646">
      <c r="A1646" t="s" s="177">
        <v>175</v>
      </c>
      <c r="B1646" t="s" s="176">
        <v>2653</v>
      </c>
      <c r="C1646" t="s" s="177">
        <v>2654</v>
      </c>
      <c r="D1646" t="s" s="177">
        <v>2683</v>
      </c>
      <c r="E1646" t="s" s="177">
        <v>3077</v>
      </c>
      <c r="F1646" s="177">
        <f>IF(ABS('M254'!Y54-SUM('M254'!Y52,'M254'!Y45,'M254'!Y43,'M254'!Y46,'M254'!Y26,'M254'!Y44,'M254'!Y25))&lt;=0.5,"OK","ERROR")</f>
      </c>
    </row>
    <row r="1647">
      <c r="A1647" t="s" s="177">
        <v>175</v>
      </c>
      <c r="B1647" t="s" s="176">
        <v>2653</v>
      </c>
      <c r="C1647" t="s" s="177">
        <v>2654</v>
      </c>
      <c r="D1647" t="s" s="177">
        <v>2685</v>
      </c>
      <c r="E1647" t="s" s="177">
        <v>3078</v>
      </c>
      <c r="F1647" s="177">
        <f>IF(ABS('M254'!Z54-SUM('M254'!Z52,'M254'!Z45,'M254'!Z43,'M254'!Z46,'M254'!Z26,'M254'!Z44,'M254'!Z25))&lt;=0.5,"OK","ERROR")</f>
      </c>
    </row>
    <row r="1648">
      <c r="A1648" t="s" s="177">
        <v>175</v>
      </c>
      <c r="B1648" t="s" s="176">
        <v>2653</v>
      </c>
      <c r="C1648" t="s" s="177">
        <v>2654</v>
      </c>
      <c r="D1648" t="s" s="177">
        <v>2687</v>
      </c>
      <c r="E1648" t="s" s="177">
        <v>3079</v>
      </c>
      <c r="F1648" s="177">
        <f>IF(ABS('M254'!AA54-SUM('M254'!AA47,'M254'!AA52,'M254'!AA45,'M254'!AA43,'M254'!AA46,'M254'!AA26,'M254'!AA44,'M254'!AA25))&lt;=0.5,"OK","ERROR")</f>
      </c>
    </row>
    <row r="1649">
      <c r="A1649" t="s" s="177">
        <v>175</v>
      </c>
      <c r="B1649" t="s" s="176">
        <v>2653</v>
      </c>
      <c r="C1649" t="s" s="177">
        <v>2654</v>
      </c>
      <c r="D1649" t="s" s="177">
        <v>2689</v>
      </c>
      <c r="E1649" t="s" s="177">
        <v>3080</v>
      </c>
      <c r="F1649" s="177">
        <f>IF(ABS('M254'!AB54-SUM('M254'!AB47,'M254'!AB52,'M254'!AB45,'M254'!AB43,'M254'!AB46,'M254'!AB21,'M254'!AB26,'M254'!AB44,'M254'!AB25))&lt;=0.5,"OK","ERROR")</f>
      </c>
    </row>
    <row r="1650">
      <c r="A1650" t="s" s="177">
        <v>175</v>
      </c>
      <c r="B1650" t="s" s="176">
        <v>2691</v>
      </c>
      <c r="C1650" t="s" s="177">
        <v>2692</v>
      </c>
      <c r="D1650" t="s" s="177">
        <v>2693</v>
      </c>
      <c r="E1650" t="s" s="177">
        <v>3081</v>
      </c>
      <c r="F1650" s="177">
        <f>IF('M254'!K27-('M254'!K32+'M254'!K39)&gt;=-0.5,"OK","ERROR")</f>
      </c>
    </row>
    <row r="1651">
      <c r="A1651" t="s" s="177">
        <v>175</v>
      </c>
      <c r="B1651" t="s" s="176">
        <v>2691</v>
      </c>
      <c r="C1651" t="s" s="177">
        <v>2692</v>
      </c>
      <c r="D1651" t="s" s="177">
        <v>2695</v>
      </c>
      <c r="E1651" t="s" s="177">
        <v>3082</v>
      </c>
      <c r="F1651" s="177">
        <f>IF('M254'!L27-('M254'!L32+'M254'!L39)&gt;=-0.5,"OK","ERROR")</f>
      </c>
    </row>
    <row r="1652">
      <c r="A1652" t="s" s="177">
        <v>175</v>
      </c>
      <c r="B1652" t="s" s="176">
        <v>2691</v>
      </c>
      <c r="C1652" t="s" s="177">
        <v>2692</v>
      </c>
      <c r="D1652" t="s" s="177">
        <v>2697</v>
      </c>
      <c r="E1652" t="s" s="177">
        <v>3083</v>
      </c>
      <c r="F1652" s="177">
        <f>IF('M254'!O27-('M254'!O32+'M254'!O39)&gt;=-0.5,"OK","ERROR")</f>
      </c>
    </row>
    <row r="1653">
      <c r="A1653" t="s" s="177">
        <v>175</v>
      </c>
      <c r="B1653" t="s" s="176">
        <v>2691</v>
      </c>
      <c r="C1653" t="s" s="177">
        <v>2692</v>
      </c>
      <c r="D1653" t="s" s="177">
        <v>2699</v>
      </c>
      <c r="E1653" t="s" s="177">
        <v>3084</v>
      </c>
      <c r="F1653" s="177">
        <f>IF('M254'!P27-('M254'!P32+'M254'!P39)&gt;=-0.5,"OK","ERROR")</f>
      </c>
    </row>
    <row r="1654">
      <c r="A1654" t="s" s="177">
        <v>175</v>
      </c>
      <c r="B1654" t="s" s="176">
        <v>2691</v>
      </c>
      <c r="C1654" t="s" s="177">
        <v>2692</v>
      </c>
      <c r="D1654" t="s" s="177">
        <v>2701</v>
      </c>
      <c r="E1654" t="s" s="177">
        <v>3085</v>
      </c>
      <c r="F1654" s="177">
        <f>IF('M254'!Q27-('M254'!Q32+'M254'!Q39)&gt;=-0.5,"OK","ERROR")</f>
      </c>
    </row>
    <row r="1655">
      <c r="A1655" t="s" s="177">
        <v>175</v>
      </c>
      <c r="B1655" t="s" s="176">
        <v>2691</v>
      </c>
      <c r="C1655" t="s" s="177">
        <v>2692</v>
      </c>
      <c r="D1655" t="s" s="177">
        <v>2703</v>
      </c>
      <c r="E1655" t="s" s="177">
        <v>3086</v>
      </c>
      <c r="F1655" s="177">
        <f>IF('M254'!R27-('M254'!R32+'M254'!R39)&gt;=-0.5,"OK","ERROR")</f>
      </c>
    </row>
    <row r="1656">
      <c r="A1656" t="s" s="177">
        <v>175</v>
      </c>
      <c r="B1656" t="s" s="176">
        <v>2691</v>
      </c>
      <c r="C1656" t="s" s="177">
        <v>2692</v>
      </c>
      <c r="D1656" t="s" s="177">
        <v>2705</v>
      </c>
      <c r="E1656" t="s" s="177">
        <v>3087</v>
      </c>
      <c r="F1656" s="177">
        <f>IF('M254'!S27-('M254'!S32+'M254'!S39)&gt;=-0.5,"OK","ERROR")</f>
      </c>
    </row>
    <row r="1657">
      <c r="A1657" t="s" s="177">
        <v>175</v>
      </c>
      <c r="B1657" t="s" s="176">
        <v>2691</v>
      </c>
      <c r="C1657" t="s" s="177">
        <v>2692</v>
      </c>
      <c r="D1657" t="s" s="177">
        <v>2707</v>
      </c>
      <c r="E1657" t="s" s="177">
        <v>3088</v>
      </c>
      <c r="F1657" s="177">
        <f>IF('M254'!T27-('M254'!T32+'M254'!T39)&gt;=-0.5,"OK","ERROR")</f>
      </c>
    </row>
    <row r="1658">
      <c r="A1658" t="s" s="177">
        <v>175</v>
      </c>
      <c r="B1658" t="s" s="176">
        <v>2691</v>
      </c>
      <c r="C1658" t="s" s="177">
        <v>2692</v>
      </c>
      <c r="D1658" t="s" s="177">
        <v>2709</v>
      </c>
      <c r="E1658" t="s" s="177">
        <v>3089</v>
      </c>
      <c r="F1658" s="177">
        <f>IF('M254'!U27-('M254'!U32+'M254'!U39)&gt;=-0.5,"OK","ERROR")</f>
      </c>
    </row>
    <row r="1659">
      <c r="A1659" t="s" s="177">
        <v>175</v>
      </c>
      <c r="B1659" t="s" s="176">
        <v>2691</v>
      </c>
      <c r="C1659" t="s" s="177">
        <v>2692</v>
      </c>
      <c r="D1659" t="s" s="177">
        <v>2711</v>
      </c>
      <c r="E1659" t="s" s="177">
        <v>3090</v>
      </c>
      <c r="F1659" s="177">
        <f>IF('M254'!V27-('M254'!V32+'M254'!V39)&gt;=-0.5,"OK","ERROR")</f>
      </c>
    </row>
    <row r="1660">
      <c r="A1660" t="s" s="177">
        <v>175</v>
      </c>
      <c r="B1660" t="s" s="176">
        <v>2691</v>
      </c>
      <c r="C1660" t="s" s="177">
        <v>2692</v>
      </c>
      <c r="D1660" t="s" s="177">
        <v>2713</v>
      </c>
      <c r="E1660" t="s" s="177">
        <v>3091</v>
      </c>
      <c r="F1660" s="177">
        <f>IF('M254'!W27-('M254'!W32+'M254'!W39)&gt;=-0.5,"OK","ERROR")</f>
      </c>
    </row>
    <row r="1661">
      <c r="A1661" t="s" s="177">
        <v>175</v>
      </c>
      <c r="B1661" t="s" s="176">
        <v>2691</v>
      </c>
      <c r="C1661" t="s" s="177">
        <v>2692</v>
      </c>
      <c r="D1661" t="s" s="177">
        <v>2715</v>
      </c>
      <c r="E1661" t="s" s="177">
        <v>3092</v>
      </c>
      <c r="F1661" s="177">
        <f>IF('M254'!X27-('M254'!X32+'M254'!X39)&gt;=-0.5,"OK","ERROR")</f>
      </c>
    </row>
    <row r="1662">
      <c r="A1662" t="s" s="177">
        <v>175</v>
      </c>
      <c r="B1662" t="s" s="176">
        <v>2691</v>
      </c>
      <c r="C1662" t="s" s="177">
        <v>2692</v>
      </c>
      <c r="D1662" t="s" s="177">
        <v>2717</v>
      </c>
      <c r="E1662" t="s" s="177">
        <v>3093</v>
      </c>
      <c r="F1662" s="177">
        <f>IF('M254'!Y27-('M254'!Y32+'M254'!Y39)&gt;=-0.5,"OK","ERROR")</f>
      </c>
    </row>
    <row r="1663">
      <c r="A1663" t="s" s="177">
        <v>175</v>
      </c>
      <c r="B1663" t="s" s="176">
        <v>2691</v>
      </c>
      <c r="C1663" t="s" s="177">
        <v>2692</v>
      </c>
      <c r="D1663" t="s" s="177">
        <v>2719</v>
      </c>
      <c r="E1663" t="s" s="177">
        <v>3094</v>
      </c>
      <c r="F1663" s="177">
        <f>IF('M254'!Z27-('M254'!Z32+'M254'!Z39)&gt;=-0.5,"OK","ERROR")</f>
      </c>
    </row>
    <row r="1664">
      <c r="A1664" t="s" s="177">
        <v>175</v>
      </c>
      <c r="B1664" t="s" s="176">
        <v>2691</v>
      </c>
      <c r="C1664" t="s" s="177">
        <v>2692</v>
      </c>
      <c r="D1664" t="s" s="177">
        <v>2721</v>
      </c>
      <c r="E1664" t="s" s="177">
        <v>3095</v>
      </c>
      <c r="F1664" s="177">
        <f>IF('M254'!AA27-('M254'!AA32+'M254'!AA39)&gt;=-0.5,"OK","ERROR")</f>
      </c>
    </row>
    <row r="1665">
      <c r="A1665" t="s" s="177">
        <v>175</v>
      </c>
      <c r="B1665" t="s" s="176">
        <v>2691</v>
      </c>
      <c r="C1665" t="s" s="177">
        <v>2692</v>
      </c>
      <c r="D1665" t="s" s="177">
        <v>2723</v>
      </c>
      <c r="E1665" t="s" s="177">
        <v>3096</v>
      </c>
      <c r="F1665" s="177">
        <f>IF('M254'!AB27-('M254'!AB32+'M254'!AB39)&gt;=-0.5,"OK","ERROR")</f>
      </c>
    </row>
    <row r="1666">
      <c r="A1666" t="s" s="177">
        <v>175</v>
      </c>
      <c r="B1666" t="s" s="176">
        <v>2725</v>
      </c>
      <c r="C1666" t="s" s="177">
        <v>2726</v>
      </c>
      <c r="D1666" t="s" s="177">
        <v>2727</v>
      </c>
      <c r="E1666" t="s" s="177">
        <v>3097</v>
      </c>
      <c r="F1666" s="177">
        <f>IF('M254'!K27-'M254'!K39&gt;=-0.5,"OK","ERROR")</f>
      </c>
    </row>
    <row r="1667">
      <c r="A1667" t="s" s="177">
        <v>175</v>
      </c>
      <c r="B1667" t="s" s="176">
        <v>2725</v>
      </c>
      <c r="C1667" t="s" s="177">
        <v>2726</v>
      </c>
      <c r="D1667" t="s" s="177">
        <v>2729</v>
      </c>
      <c r="E1667" t="s" s="177">
        <v>3098</v>
      </c>
      <c r="F1667" s="177">
        <f>IF('M254'!L27-'M254'!L39&gt;=-0.5,"OK","ERROR")</f>
      </c>
    </row>
    <row r="1668">
      <c r="A1668" t="s" s="177">
        <v>175</v>
      </c>
      <c r="B1668" t="s" s="176">
        <v>2725</v>
      </c>
      <c r="C1668" t="s" s="177">
        <v>2726</v>
      </c>
      <c r="D1668" t="s" s="177">
        <v>2731</v>
      </c>
      <c r="E1668" t="s" s="177">
        <v>3099</v>
      </c>
      <c r="F1668" s="177">
        <f>IF('M254'!O27-'M254'!O39&gt;=-0.5,"OK","ERROR")</f>
      </c>
    </row>
    <row r="1669">
      <c r="A1669" t="s" s="177">
        <v>175</v>
      </c>
      <c r="B1669" t="s" s="176">
        <v>2725</v>
      </c>
      <c r="C1669" t="s" s="177">
        <v>2726</v>
      </c>
      <c r="D1669" t="s" s="177">
        <v>2733</v>
      </c>
      <c r="E1669" t="s" s="177">
        <v>3100</v>
      </c>
      <c r="F1669" s="177">
        <f>IF('M254'!P27-'M254'!P39&gt;=-0.5,"OK","ERROR")</f>
      </c>
    </row>
    <row r="1670">
      <c r="A1670" t="s" s="177">
        <v>175</v>
      </c>
      <c r="B1670" t="s" s="176">
        <v>2725</v>
      </c>
      <c r="C1670" t="s" s="177">
        <v>2726</v>
      </c>
      <c r="D1670" t="s" s="177">
        <v>2735</v>
      </c>
      <c r="E1670" t="s" s="177">
        <v>3101</v>
      </c>
      <c r="F1670" s="177">
        <f>IF('M254'!Q27-'M254'!Q39&gt;=-0.5,"OK","ERROR")</f>
      </c>
    </row>
    <row r="1671">
      <c r="A1671" t="s" s="177">
        <v>175</v>
      </c>
      <c r="B1671" t="s" s="176">
        <v>2725</v>
      </c>
      <c r="C1671" t="s" s="177">
        <v>2726</v>
      </c>
      <c r="D1671" t="s" s="177">
        <v>2737</v>
      </c>
      <c r="E1671" t="s" s="177">
        <v>3102</v>
      </c>
      <c r="F1671" s="177">
        <f>IF('M254'!R27-'M254'!R39&gt;=-0.5,"OK","ERROR")</f>
      </c>
    </row>
    <row r="1672">
      <c r="A1672" t="s" s="177">
        <v>175</v>
      </c>
      <c r="B1672" t="s" s="176">
        <v>2725</v>
      </c>
      <c r="C1672" t="s" s="177">
        <v>2726</v>
      </c>
      <c r="D1672" t="s" s="177">
        <v>2739</v>
      </c>
      <c r="E1672" t="s" s="177">
        <v>3103</v>
      </c>
      <c r="F1672" s="177">
        <f>IF('M254'!S27-'M254'!S39&gt;=-0.5,"OK","ERROR")</f>
      </c>
    </row>
    <row r="1673">
      <c r="A1673" t="s" s="177">
        <v>175</v>
      </c>
      <c r="B1673" t="s" s="176">
        <v>2725</v>
      </c>
      <c r="C1673" t="s" s="177">
        <v>2726</v>
      </c>
      <c r="D1673" t="s" s="177">
        <v>2741</v>
      </c>
      <c r="E1673" t="s" s="177">
        <v>3104</v>
      </c>
      <c r="F1673" s="177">
        <f>IF('M254'!T27-'M254'!T39&gt;=-0.5,"OK","ERROR")</f>
      </c>
    </row>
    <row r="1674">
      <c r="A1674" t="s" s="177">
        <v>175</v>
      </c>
      <c r="B1674" t="s" s="176">
        <v>2725</v>
      </c>
      <c r="C1674" t="s" s="177">
        <v>2726</v>
      </c>
      <c r="D1674" t="s" s="177">
        <v>2743</v>
      </c>
      <c r="E1674" t="s" s="177">
        <v>3105</v>
      </c>
      <c r="F1674" s="177">
        <f>IF('M254'!U27-'M254'!U39&gt;=-0.5,"OK","ERROR")</f>
      </c>
    </row>
    <row r="1675">
      <c r="A1675" t="s" s="177">
        <v>175</v>
      </c>
      <c r="B1675" t="s" s="176">
        <v>2725</v>
      </c>
      <c r="C1675" t="s" s="177">
        <v>2726</v>
      </c>
      <c r="D1675" t="s" s="177">
        <v>2745</v>
      </c>
      <c r="E1675" t="s" s="177">
        <v>3106</v>
      </c>
      <c r="F1675" s="177">
        <f>IF('M254'!V27-'M254'!V39&gt;=-0.5,"OK","ERROR")</f>
      </c>
    </row>
    <row r="1676">
      <c r="A1676" t="s" s="177">
        <v>175</v>
      </c>
      <c r="B1676" t="s" s="176">
        <v>2725</v>
      </c>
      <c r="C1676" t="s" s="177">
        <v>2726</v>
      </c>
      <c r="D1676" t="s" s="177">
        <v>2747</v>
      </c>
      <c r="E1676" t="s" s="177">
        <v>3107</v>
      </c>
      <c r="F1676" s="177">
        <f>IF('M254'!W27-'M254'!W39&gt;=-0.5,"OK","ERROR")</f>
      </c>
    </row>
    <row r="1677">
      <c r="A1677" t="s" s="177">
        <v>175</v>
      </c>
      <c r="B1677" t="s" s="176">
        <v>2725</v>
      </c>
      <c r="C1677" t="s" s="177">
        <v>2726</v>
      </c>
      <c r="D1677" t="s" s="177">
        <v>2749</v>
      </c>
      <c r="E1677" t="s" s="177">
        <v>3108</v>
      </c>
      <c r="F1677" s="177">
        <f>IF('M254'!X27-'M254'!X39&gt;=-0.5,"OK","ERROR")</f>
      </c>
    </row>
    <row r="1678">
      <c r="A1678" t="s" s="177">
        <v>175</v>
      </c>
      <c r="B1678" t="s" s="176">
        <v>2725</v>
      </c>
      <c r="C1678" t="s" s="177">
        <v>2726</v>
      </c>
      <c r="D1678" t="s" s="177">
        <v>2751</v>
      </c>
      <c r="E1678" t="s" s="177">
        <v>3109</v>
      </c>
      <c r="F1678" s="177">
        <f>IF('M254'!Y27-'M254'!Y39&gt;=-0.5,"OK","ERROR")</f>
      </c>
    </row>
    <row r="1679">
      <c r="A1679" t="s" s="177">
        <v>175</v>
      </c>
      <c r="B1679" t="s" s="176">
        <v>2725</v>
      </c>
      <c r="C1679" t="s" s="177">
        <v>2726</v>
      </c>
      <c r="D1679" t="s" s="177">
        <v>2753</v>
      </c>
      <c r="E1679" t="s" s="177">
        <v>3110</v>
      </c>
      <c r="F1679" s="177">
        <f>IF('M254'!Z27-'M254'!Z39&gt;=-0.5,"OK","ERROR")</f>
      </c>
    </row>
    <row r="1680">
      <c r="A1680" t="s" s="177">
        <v>175</v>
      </c>
      <c r="B1680" t="s" s="176">
        <v>2725</v>
      </c>
      <c r="C1680" t="s" s="177">
        <v>2726</v>
      </c>
      <c r="D1680" t="s" s="177">
        <v>2755</v>
      </c>
      <c r="E1680" t="s" s="177">
        <v>3111</v>
      </c>
      <c r="F1680" s="177">
        <f>IF('M254'!AA27-'M254'!AA39&gt;=-0.5,"OK","ERROR")</f>
      </c>
    </row>
    <row r="1681">
      <c r="A1681" t="s" s="177">
        <v>175</v>
      </c>
      <c r="B1681" t="s" s="176">
        <v>2725</v>
      </c>
      <c r="C1681" t="s" s="177">
        <v>2726</v>
      </c>
      <c r="D1681" t="s" s="177">
        <v>2757</v>
      </c>
      <c r="E1681" t="s" s="177">
        <v>3112</v>
      </c>
      <c r="F1681" s="177">
        <f>IF('M254'!AB27-'M254'!AB39&gt;=-0.5,"OK","ERROR")</f>
      </c>
    </row>
    <row r="1682">
      <c r="A1682" t="s" s="177">
        <v>175</v>
      </c>
      <c r="B1682" t="s" s="176">
        <v>2759</v>
      </c>
      <c r="C1682" t="s" s="177">
        <v>2760</v>
      </c>
      <c r="D1682" t="s" s="177">
        <v>2761</v>
      </c>
      <c r="E1682" t="s" s="177">
        <v>3113</v>
      </c>
      <c r="F1682" s="177">
        <f>IF('M254'!K31-'M254'!K32&gt;=-0.5,"OK","ERROR")</f>
      </c>
    </row>
    <row r="1683">
      <c r="A1683" t="s" s="177">
        <v>175</v>
      </c>
      <c r="B1683" t="s" s="176">
        <v>2759</v>
      </c>
      <c r="C1683" t="s" s="177">
        <v>2760</v>
      </c>
      <c r="D1683" t="s" s="177">
        <v>2763</v>
      </c>
      <c r="E1683" t="s" s="177">
        <v>3114</v>
      </c>
      <c r="F1683" s="177">
        <f>IF('M254'!L31-'M254'!L32&gt;=-0.5,"OK","ERROR")</f>
      </c>
    </row>
    <row r="1684">
      <c r="A1684" t="s" s="177">
        <v>175</v>
      </c>
      <c r="B1684" t="s" s="176">
        <v>2759</v>
      </c>
      <c r="C1684" t="s" s="177">
        <v>2760</v>
      </c>
      <c r="D1684" t="s" s="177">
        <v>2765</v>
      </c>
      <c r="E1684" t="s" s="177">
        <v>3115</v>
      </c>
      <c r="F1684" s="177">
        <f>IF('M254'!O31-'M254'!O32&gt;=-0.5,"OK","ERROR")</f>
      </c>
    </row>
    <row r="1685">
      <c r="A1685" t="s" s="177">
        <v>175</v>
      </c>
      <c r="B1685" t="s" s="176">
        <v>2759</v>
      </c>
      <c r="C1685" t="s" s="177">
        <v>2760</v>
      </c>
      <c r="D1685" t="s" s="177">
        <v>2767</v>
      </c>
      <c r="E1685" t="s" s="177">
        <v>3116</v>
      </c>
      <c r="F1685" s="177">
        <f>IF('M254'!P31-'M254'!P32&gt;=-0.5,"OK","ERROR")</f>
      </c>
    </row>
    <row r="1686">
      <c r="A1686" t="s" s="177">
        <v>175</v>
      </c>
      <c r="B1686" t="s" s="176">
        <v>2759</v>
      </c>
      <c r="C1686" t="s" s="177">
        <v>2760</v>
      </c>
      <c r="D1686" t="s" s="177">
        <v>2769</v>
      </c>
      <c r="E1686" t="s" s="177">
        <v>3117</v>
      </c>
      <c r="F1686" s="177">
        <f>IF('M254'!Q31-'M254'!Q32&gt;=-0.5,"OK","ERROR")</f>
      </c>
    </row>
    <row r="1687">
      <c r="A1687" t="s" s="177">
        <v>175</v>
      </c>
      <c r="B1687" t="s" s="176">
        <v>2759</v>
      </c>
      <c r="C1687" t="s" s="177">
        <v>2760</v>
      </c>
      <c r="D1687" t="s" s="177">
        <v>2771</v>
      </c>
      <c r="E1687" t="s" s="177">
        <v>3118</v>
      </c>
      <c r="F1687" s="177">
        <f>IF('M254'!R31-'M254'!R32&gt;=-0.5,"OK","ERROR")</f>
      </c>
    </row>
    <row r="1688">
      <c r="A1688" t="s" s="177">
        <v>175</v>
      </c>
      <c r="B1688" t="s" s="176">
        <v>2759</v>
      </c>
      <c r="C1688" t="s" s="177">
        <v>2760</v>
      </c>
      <c r="D1688" t="s" s="177">
        <v>2773</v>
      </c>
      <c r="E1688" t="s" s="177">
        <v>3119</v>
      </c>
      <c r="F1688" s="177">
        <f>IF('M254'!S31-'M254'!S32&gt;=-0.5,"OK","ERROR")</f>
      </c>
    </row>
    <row r="1689">
      <c r="A1689" t="s" s="177">
        <v>175</v>
      </c>
      <c r="B1689" t="s" s="176">
        <v>2759</v>
      </c>
      <c r="C1689" t="s" s="177">
        <v>2760</v>
      </c>
      <c r="D1689" t="s" s="177">
        <v>2775</v>
      </c>
      <c r="E1689" t="s" s="177">
        <v>3120</v>
      </c>
      <c r="F1689" s="177">
        <f>IF('M254'!T31-'M254'!T32&gt;=-0.5,"OK","ERROR")</f>
      </c>
    </row>
    <row r="1690">
      <c r="A1690" t="s" s="177">
        <v>175</v>
      </c>
      <c r="B1690" t="s" s="176">
        <v>2759</v>
      </c>
      <c r="C1690" t="s" s="177">
        <v>2760</v>
      </c>
      <c r="D1690" t="s" s="177">
        <v>2777</v>
      </c>
      <c r="E1690" t="s" s="177">
        <v>3121</v>
      </c>
      <c r="F1690" s="177">
        <f>IF('M254'!U31-'M254'!U32&gt;=-0.5,"OK","ERROR")</f>
      </c>
    </row>
    <row r="1691">
      <c r="A1691" t="s" s="177">
        <v>175</v>
      </c>
      <c r="B1691" t="s" s="176">
        <v>2759</v>
      </c>
      <c r="C1691" t="s" s="177">
        <v>2760</v>
      </c>
      <c r="D1691" t="s" s="177">
        <v>2779</v>
      </c>
      <c r="E1691" t="s" s="177">
        <v>3122</v>
      </c>
      <c r="F1691" s="177">
        <f>IF('M254'!V31-'M254'!V32&gt;=-0.5,"OK","ERROR")</f>
      </c>
    </row>
    <row r="1692">
      <c r="A1692" t="s" s="177">
        <v>175</v>
      </c>
      <c r="B1692" t="s" s="176">
        <v>2759</v>
      </c>
      <c r="C1692" t="s" s="177">
        <v>2760</v>
      </c>
      <c r="D1692" t="s" s="177">
        <v>2781</v>
      </c>
      <c r="E1692" t="s" s="177">
        <v>3123</v>
      </c>
      <c r="F1692" s="177">
        <f>IF('M254'!W31-'M254'!W32&gt;=-0.5,"OK","ERROR")</f>
      </c>
    </row>
    <row r="1693">
      <c r="A1693" t="s" s="177">
        <v>175</v>
      </c>
      <c r="B1693" t="s" s="176">
        <v>2759</v>
      </c>
      <c r="C1693" t="s" s="177">
        <v>2760</v>
      </c>
      <c r="D1693" t="s" s="177">
        <v>2783</v>
      </c>
      <c r="E1693" t="s" s="177">
        <v>3124</v>
      </c>
      <c r="F1693" s="177">
        <f>IF('M254'!X31-'M254'!X32&gt;=-0.5,"OK","ERROR")</f>
      </c>
    </row>
    <row r="1694">
      <c r="A1694" t="s" s="177">
        <v>175</v>
      </c>
      <c r="B1694" t="s" s="176">
        <v>2759</v>
      </c>
      <c r="C1694" t="s" s="177">
        <v>2760</v>
      </c>
      <c r="D1694" t="s" s="177">
        <v>2785</v>
      </c>
      <c r="E1694" t="s" s="177">
        <v>3125</v>
      </c>
      <c r="F1694" s="177">
        <f>IF('M254'!Y31-'M254'!Y32&gt;=-0.5,"OK","ERROR")</f>
      </c>
    </row>
    <row r="1695">
      <c r="A1695" t="s" s="177">
        <v>175</v>
      </c>
      <c r="B1695" t="s" s="176">
        <v>2759</v>
      </c>
      <c r="C1695" t="s" s="177">
        <v>2760</v>
      </c>
      <c r="D1695" t="s" s="177">
        <v>2787</v>
      </c>
      <c r="E1695" t="s" s="177">
        <v>3126</v>
      </c>
      <c r="F1695" s="177">
        <f>IF('M254'!Z31-'M254'!Z32&gt;=-0.5,"OK","ERROR")</f>
      </c>
    </row>
    <row r="1696">
      <c r="A1696" t="s" s="177">
        <v>175</v>
      </c>
      <c r="B1696" t="s" s="176">
        <v>2759</v>
      </c>
      <c r="C1696" t="s" s="177">
        <v>2760</v>
      </c>
      <c r="D1696" t="s" s="177">
        <v>2789</v>
      </c>
      <c r="E1696" t="s" s="177">
        <v>3127</v>
      </c>
      <c r="F1696" s="177">
        <f>IF('M254'!AA31-'M254'!AA32&gt;=-0.5,"OK","ERROR")</f>
      </c>
    </row>
    <row r="1697">
      <c r="A1697" t="s" s="177">
        <v>175</v>
      </c>
      <c r="B1697" t="s" s="176">
        <v>2759</v>
      </c>
      <c r="C1697" t="s" s="177">
        <v>2760</v>
      </c>
      <c r="D1697" t="s" s="177">
        <v>2791</v>
      </c>
      <c r="E1697" t="s" s="177">
        <v>3128</v>
      </c>
      <c r="F1697" s="177">
        <f>IF('M254'!AB31-'M254'!AB32&gt;=-0.5,"OK","ERROR")</f>
      </c>
    </row>
    <row r="1698">
      <c r="A1698" t="s" s="177">
        <v>175</v>
      </c>
      <c r="B1698" t="s" s="176">
        <v>2793</v>
      </c>
      <c r="C1698" t="s" s="177">
        <v>2794</v>
      </c>
      <c r="D1698" t="s" s="177">
        <v>2795</v>
      </c>
      <c r="E1698" t="s" s="177">
        <v>3129</v>
      </c>
      <c r="F1698" s="177">
        <f>IF(ABS('M254'!Y40-SUM('M254'!Y41,'M254'!Y42))&lt;=0.5,"OK","ERROR")</f>
      </c>
    </row>
    <row r="1699">
      <c r="A1699" t="s" s="177">
        <v>175</v>
      </c>
      <c r="B1699" t="s" s="176">
        <v>2793</v>
      </c>
      <c r="C1699" t="s" s="177">
        <v>2794</v>
      </c>
      <c r="D1699" t="s" s="177">
        <v>2797</v>
      </c>
      <c r="E1699" t="s" s="177">
        <v>3130</v>
      </c>
      <c r="F1699" s="177">
        <f>IF(ABS('M254'!AB40-SUM('M254'!AB41,'M254'!AB42))&lt;=0.5,"OK","ERROR")</f>
      </c>
    </row>
    <row r="1700">
      <c r="A1700" t="s" s="177">
        <v>175</v>
      </c>
      <c r="B1700" t="s" s="176">
        <v>2799</v>
      </c>
      <c r="C1700" t="s" s="177">
        <v>2800</v>
      </c>
      <c r="D1700" t="s" s="177">
        <v>2801</v>
      </c>
      <c r="E1700" t="s" s="177">
        <v>3131</v>
      </c>
      <c r="F1700" s="177">
        <f>IF('M254'!K52-'M254'!K53&gt;=-0.5,"OK","ERROR")</f>
      </c>
    </row>
    <row r="1701">
      <c r="A1701" t="s" s="177">
        <v>175</v>
      </c>
      <c r="B1701" t="s" s="176">
        <v>2799</v>
      </c>
      <c r="C1701" t="s" s="177">
        <v>2800</v>
      </c>
      <c r="D1701" t="s" s="177">
        <v>2803</v>
      </c>
      <c r="E1701" t="s" s="177">
        <v>3132</v>
      </c>
      <c r="F1701" s="177">
        <f>IF('M254'!L52-'M254'!L53&gt;=-0.5,"OK","ERROR")</f>
      </c>
    </row>
    <row r="1702">
      <c r="A1702" t="s" s="177">
        <v>175</v>
      </c>
      <c r="B1702" t="s" s="176">
        <v>2799</v>
      </c>
      <c r="C1702" t="s" s="177">
        <v>2800</v>
      </c>
      <c r="D1702" t="s" s="177">
        <v>2805</v>
      </c>
      <c r="E1702" t="s" s="177">
        <v>3133</v>
      </c>
      <c r="F1702" s="177">
        <f>IF('M254'!M52-'M254'!M53&gt;=-0.5,"OK","ERROR")</f>
      </c>
    </row>
    <row r="1703">
      <c r="A1703" t="s" s="177">
        <v>175</v>
      </c>
      <c r="B1703" t="s" s="176">
        <v>2799</v>
      </c>
      <c r="C1703" t="s" s="177">
        <v>2800</v>
      </c>
      <c r="D1703" t="s" s="177">
        <v>2807</v>
      </c>
      <c r="E1703" t="s" s="177">
        <v>3134</v>
      </c>
      <c r="F1703" s="177">
        <f>IF('M254'!N52-'M254'!N53&gt;=-0.5,"OK","ERROR")</f>
      </c>
    </row>
    <row r="1704">
      <c r="A1704" t="s" s="177">
        <v>175</v>
      </c>
      <c r="B1704" t="s" s="176">
        <v>2799</v>
      </c>
      <c r="C1704" t="s" s="177">
        <v>2800</v>
      </c>
      <c r="D1704" t="s" s="177">
        <v>2809</v>
      </c>
      <c r="E1704" t="s" s="177">
        <v>3135</v>
      </c>
      <c r="F1704" s="177">
        <f>IF('M254'!O52-'M254'!O53&gt;=-0.5,"OK","ERROR")</f>
      </c>
    </row>
    <row r="1705">
      <c r="A1705" t="s" s="177">
        <v>175</v>
      </c>
      <c r="B1705" t="s" s="176">
        <v>2799</v>
      </c>
      <c r="C1705" t="s" s="177">
        <v>2800</v>
      </c>
      <c r="D1705" t="s" s="177">
        <v>2811</v>
      </c>
      <c r="E1705" t="s" s="177">
        <v>3136</v>
      </c>
      <c r="F1705" s="177">
        <f>IF('M254'!P52-'M254'!P53&gt;=-0.5,"OK","ERROR")</f>
      </c>
    </row>
    <row r="1706">
      <c r="A1706" t="s" s="177">
        <v>175</v>
      </c>
      <c r="B1706" t="s" s="176">
        <v>2799</v>
      </c>
      <c r="C1706" t="s" s="177">
        <v>2800</v>
      </c>
      <c r="D1706" t="s" s="177">
        <v>2813</v>
      </c>
      <c r="E1706" t="s" s="177">
        <v>3137</v>
      </c>
      <c r="F1706" s="177">
        <f>IF('M254'!Q52-'M254'!Q53&gt;=-0.5,"OK","ERROR")</f>
      </c>
    </row>
    <row r="1707">
      <c r="A1707" t="s" s="177">
        <v>175</v>
      </c>
      <c r="B1707" t="s" s="176">
        <v>2799</v>
      </c>
      <c r="C1707" t="s" s="177">
        <v>2800</v>
      </c>
      <c r="D1707" t="s" s="177">
        <v>2815</v>
      </c>
      <c r="E1707" t="s" s="177">
        <v>3138</v>
      </c>
      <c r="F1707" s="177">
        <f>IF('M254'!R52-'M254'!R53&gt;=-0.5,"OK","ERROR")</f>
      </c>
    </row>
    <row r="1708">
      <c r="A1708" t="s" s="177">
        <v>175</v>
      </c>
      <c r="B1708" t="s" s="176">
        <v>2799</v>
      </c>
      <c r="C1708" t="s" s="177">
        <v>2800</v>
      </c>
      <c r="D1708" t="s" s="177">
        <v>2817</v>
      </c>
      <c r="E1708" t="s" s="177">
        <v>3139</v>
      </c>
      <c r="F1708" s="177">
        <f>IF('M254'!S52-'M254'!S53&gt;=-0.5,"OK","ERROR")</f>
      </c>
    </row>
    <row r="1709">
      <c r="A1709" t="s" s="177">
        <v>175</v>
      </c>
      <c r="B1709" t="s" s="176">
        <v>2799</v>
      </c>
      <c r="C1709" t="s" s="177">
        <v>2800</v>
      </c>
      <c r="D1709" t="s" s="177">
        <v>2819</v>
      </c>
      <c r="E1709" t="s" s="177">
        <v>3140</v>
      </c>
      <c r="F1709" s="177">
        <f>IF('M254'!T52-'M254'!T53&gt;=-0.5,"OK","ERROR")</f>
      </c>
    </row>
    <row r="1710">
      <c r="A1710" t="s" s="177">
        <v>175</v>
      </c>
      <c r="B1710" t="s" s="176">
        <v>2799</v>
      </c>
      <c r="C1710" t="s" s="177">
        <v>2800</v>
      </c>
      <c r="D1710" t="s" s="177">
        <v>2821</v>
      </c>
      <c r="E1710" t="s" s="177">
        <v>3141</v>
      </c>
      <c r="F1710" s="177">
        <f>IF('M254'!U52-'M254'!U53&gt;=-0.5,"OK","ERROR")</f>
      </c>
    </row>
    <row r="1711">
      <c r="A1711" t="s" s="177">
        <v>175</v>
      </c>
      <c r="B1711" t="s" s="176">
        <v>2799</v>
      </c>
      <c r="C1711" t="s" s="177">
        <v>2800</v>
      </c>
      <c r="D1711" t="s" s="177">
        <v>2823</v>
      </c>
      <c r="E1711" t="s" s="177">
        <v>3142</v>
      </c>
      <c r="F1711" s="177">
        <f>IF('M254'!V52-'M254'!V53&gt;=-0.5,"OK","ERROR")</f>
      </c>
    </row>
    <row r="1712">
      <c r="A1712" t="s" s="177">
        <v>175</v>
      </c>
      <c r="B1712" t="s" s="176">
        <v>2799</v>
      </c>
      <c r="C1712" t="s" s="177">
        <v>2800</v>
      </c>
      <c r="D1712" t="s" s="177">
        <v>2825</v>
      </c>
      <c r="E1712" t="s" s="177">
        <v>3143</v>
      </c>
      <c r="F1712" s="177">
        <f>IF('M254'!W52-'M254'!W53&gt;=-0.5,"OK","ERROR")</f>
      </c>
    </row>
    <row r="1713">
      <c r="A1713" t="s" s="177">
        <v>175</v>
      </c>
      <c r="B1713" t="s" s="176">
        <v>2799</v>
      </c>
      <c r="C1713" t="s" s="177">
        <v>2800</v>
      </c>
      <c r="D1713" t="s" s="177">
        <v>2827</v>
      </c>
      <c r="E1713" t="s" s="177">
        <v>3144</v>
      </c>
      <c r="F1713" s="177">
        <f>IF('M254'!X52-'M254'!X53&gt;=-0.5,"OK","ERROR")</f>
      </c>
    </row>
    <row r="1714">
      <c r="A1714" t="s" s="177">
        <v>175</v>
      </c>
      <c r="B1714" t="s" s="176">
        <v>2799</v>
      </c>
      <c r="C1714" t="s" s="177">
        <v>2800</v>
      </c>
      <c r="D1714" t="s" s="177">
        <v>2829</v>
      </c>
      <c r="E1714" t="s" s="177">
        <v>3145</v>
      </c>
      <c r="F1714" s="177">
        <f>IF('M254'!Y52-'M254'!Y53&gt;=-0.5,"OK","ERROR")</f>
      </c>
    </row>
    <row r="1715">
      <c r="A1715" t="s" s="177">
        <v>175</v>
      </c>
      <c r="B1715" t="s" s="176">
        <v>2799</v>
      </c>
      <c r="C1715" t="s" s="177">
        <v>2800</v>
      </c>
      <c r="D1715" t="s" s="177">
        <v>2831</v>
      </c>
      <c r="E1715" t="s" s="177">
        <v>3146</v>
      </c>
      <c r="F1715" s="177">
        <f>IF('M254'!Z52-'M254'!Z53&gt;=-0.5,"OK","ERROR")</f>
      </c>
    </row>
    <row r="1716">
      <c r="A1716" t="s" s="177">
        <v>175</v>
      </c>
      <c r="B1716" t="s" s="176">
        <v>2799</v>
      </c>
      <c r="C1716" t="s" s="177">
        <v>2800</v>
      </c>
      <c r="D1716" t="s" s="177">
        <v>2833</v>
      </c>
      <c r="E1716" t="s" s="177">
        <v>3147</v>
      </c>
      <c r="F1716" s="177">
        <f>IF('M254'!AA52-'M254'!AA53&gt;=-0.5,"OK","ERROR")</f>
      </c>
    </row>
    <row r="1717">
      <c r="A1717" t="s" s="177">
        <v>175</v>
      </c>
      <c r="B1717" t="s" s="176">
        <v>2799</v>
      </c>
      <c r="C1717" t="s" s="177">
        <v>2800</v>
      </c>
      <c r="D1717" t="s" s="177">
        <v>2835</v>
      </c>
      <c r="E1717" t="s" s="177">
        <v>3148</v>
      </c>
      <c r="F1717" s="177">
        <f>IF('M254'!AB52-'M254'!AB53&gt;=-0.5,"OK","ERROR")</f>
      </c>
    </row>
    <row r="1718">
      <c r="A1718" t="s" s="177">
        <v>175</v>
      </c>
      <c r="B1718" t="s" s="176">
        <v>2837</v>
      </c>
      <c r="C1718" t="s" s="177">
        <v>2838</v>
      </c>
      <c r="D1718" t="s" s="177">
        <v>2839</v>
      </c>
      <c r="E1718" t="s" s="177">
        <v>3149</v>
      </c>
      <c r="F1718" s="177">
        <f>IF(ABS('M254'!L47-SUM('M254'!L51,'M254'!L50))&lt;=0.5,"OK","ERROR")</f>
      </c>
    </row>
    <row r="1719">
      <c r="A1719" t="s" s="177">
        <v>175</v>
      </c>
      <c r="B1719" t="s" s="176">
        <v>2837</v>
      </c>
      <c r="C1719" t="s" s="177">
        <v>2838</v>
      </c>
      <c r="D1719" t="s" s="177">
        <v>2841</v>
      </c>
      <c r="E1719" t="s" s="177">
        <v>3150</v>
      </c>
      <c r="F1719" s="177">
        <f>IF(ABS('M254'!N47-SUM('M254'!N51,'M254'!N50))&lt;=0.5,"OK","ERROR")</f>
      </c>
    </row>
    <row r="1720">
      <c r="A1720" t="s" s="177">
        <v>175</v>
      </c>
      <c r="B1720" t="s" s="176">
        <v>2837</v>
      </c>
      <c r="C1720" t="s" s="177">
        <v>2838</v>
      </c>
      <c r="D1720" t="s" s="177">
        <v>2843</v>
      </c>
      <c r="E1720" t="s" s="177">
        <v>3151</v>
      </c>
      <c r="F1720" s="177">
        <f>IF(ABS('M254'!AA47-SUM('M254'!AA49,'M254'!AA48))&lt;=0.5,"OK","ERROR")</f>
      </c>
    </row>
    <row r="1721">
      <c r="A1721" t="s" s="177">
        <v>175</v>
      </c>
      <c r="B1721" t="s" s="176">
        <v>2837</v>
      </c>
      <c r="C1721" t="s" s="177">
        <v>2838</v>
      </c>
      <c r="D1721" t="s" s="177">
        <v>2845</v>
      </c>
      <c r="E1721" t="s" s="177">
        <v>3152</v>
      </c>
      <c r="F1721" s="177">
        <f>IF(ABS('M254'!AB47-SUM('M254'!AB51,'M254'!AB50,'M254'!AB49,'M254'!AB48))&lt;=0.5,"OK","ERROR")</f>
      </c>
    </row>
    <row r="1722">
      <c r="A1722" t="s" s="177">
        <v>175</v>
      </c>
      <c r="B1722" t="s" s="176">
        <v>2847</v>
      </c>
      <c r="C1722" t="s" s="177">
        <v>2848</v>
      </c>
      <c r="D1722" t="s" s="177">
        <v>2849</v>
      </c>
      <c r="E1722" t="s" s="177">
        <v>3153</v>
      </c>
      <c r="F1722" s="177">
        <f>IF(ABS('M254'!K26-SUM('M254'!K27))&lt;=0.5,"OK","ERROR")</f>
      </c>
    </row>
    <row r="1723">
      <c r="A1723" t="s" s="177">
        <v>175</v>
      </c>
      <c r="B1723" t="s" s="176">
        <v>2847</v>
      </c>
      <c r="C1723" t="s" s="177">
        <v>2848</v>
      </c>
      <c r="D1723" t="s" s="177">
        <v>2851</v>
      </c>
      <c r="E1723" t="s" s="177">
        <v>3154</v>
      </c>
      <c r="F1723" s="177">
        <f>IF(ABS('M254'!L26-SUM('M254'!L27))&lt;=0.5,"OK","ERROR")</f>
      </c>
    </row>
    <row r="1724">
      <c r="A1724" t="s" s="177">
        <v>175</v>
      </c>
      <c r="B1724" t="s" s="176">
        <v>2847</v>
      </c>
      <c r="C1724" t="s" s="177">
        <v>2848</v>
      </c>
      <c r="D1724" t="s" s="177">
        <v>2853</v>
      </c>
      <c r="E1724" t="s" s="177">
        <v>3155</v>
      </c>
      <c r="F1724" s="177">
        <f>IF(ABS('M254'!O26-SUM('M254'!O27))&lt;=0.5,"OK","ERROR")</f>
      </c>
    </row>
    <row r="1725">
      <c r="A1725" t="s" s="177">
        <v>175</v>
      </c>
      <c r="B1725" t="s" s="176">
        <v>2847</v>
      </c>
      <c r="C1725" t="s" s="177">
        <v>2848</v>
      </c>
      <c r="D1725" t="s" s="177">
        <v>2855</v>
      </c>
      <c r="E1725" t="s" s="177">
        <v>3156</v>
      </c>
      <c r="F1725" s="177">
        <f>IF(ABS('M254'!P26-SUM('M254'!P27))&lt;=0.5,"OK","ERROR")</f>
      </c>
    </row>
    <row r="1726">
      <c r="A1726" t="s" s="177">
        <v>175</v>
      </c>
      <c r="B1726" t="s" s="176">
        <v>2847</v>
      </c>
      <c r="C1726" t="s" s="177">
        <v>2848</v>
      </c>
      <c r="D1726" t="s" s="177">
        <v>2857</v>
      </c>
      <c r="E1726" t="s" s="177">
        <v>3157</v>
      </c>
      <c r="F1726" s="177">
        <f>IF(ABS('M254'!Q26-SUM('M254'!Q27))&lt;=0.5,"OK","ERROR")</f>
      </c>
    </row>
    <row r="1727">
      <c r="A1727" t="s" s="177">
        <v>175</v>
      </c>
      <c r="B1727" t="s" s="176">
        <v>2847</v>
      </c>
      <c r="C1727" t="s" s="177">
        <v>2848</v>
      </c>
      <c r="D1727" t="s" s="177">
        <v>2859</v>
      </c>
      <c r="E1727" t="s" s="177">
        <v>3158</v>
      </c>
      <c r="F1727" s="177">
        <f>IF(ABS('M254'!R26-SUM('M254'!R27))&lt;=0.5,"OK","ERROR")</f>
      </c>
    </row>
    <row r="1728">
      <c r="A1728" t="s" s="177">
        <v>175</v>
      </c>
      <c r="B1728" t="s" s="176">
        <v>2847</v>
      </c>
      <c r="C1728" t="s" s="177">
        <v>2848</v>
      </c>
      <c r="D1728" t="s" s="177">
        <v>2861</v>
      </c>
      <c r="E1728" t="s" s="177">
        <v>3159</v>
      </c>
      <c r="F1728" s="177">
        <f>IF(ABS('M254'!S26-SUM('M254'!S27))&lt;=0.5,"OK","ERROR")</f>
      </c>
    </row>
    <row r="1729">
      <c r="A1729" t="s" s="177">
        <v>175</v>
      </c>
      <c r="B1729" t="s" s="176">
        <v>2847</v>
      </c>
      <c r="C1729" t="s" s="177">
        <v>2848</v>
      </c>
      <c r="D1729" t="s" s="177">
        <v>2863</v>
      </c>
      <c r="E1729" t="s" s="177">
        <v>3160</v>
      </c>
      <c r="F1729" s="177">
        <f>IF(ABS('M254'!T26-SUM('M254'!T27))&lt;=0.5,"OK","ERROR")</f>
      </c>
    </row>
    <row r="1730">
      <c r="A1730" t="s" s="177">
        <v>175</v>
      </c>
      <c r="B1730" t="s" s="176">
        <v>2847</v>
      </c>
      <c r="C1730" t="s" s="177">
        <v>2848</v>
      </c>
      <c r="D1730" t="s" s="177">
        <v>2865</v>
      </c>
      <c r="E1730" t="s" s="177">
        <v>3161</v>
      </c>
      <c r="F1730" s="177">
        <f>IF(ABS('M254'!U26-SUM('M254'!U27))&lt;=0.5,"OK","ERROR")</f>
      </c>
    </row>
    <row r="1731">
      <c r="A1731" t="s" s="177">
        <v>175</v>
      </c>
      <c r="B1731" t="s" s="176">
        <v>2847</v>
      </c>
      <c r="C1731" t="s" s="177">
        <v>2848</v>
      </c>
      <c r="D1731" t="s" s="177">
        <v>2867</v>
      </c>
      <c r="E1731" t="s" s="177">
        <v>3162</v>
      </c>
      <c r="F1731" s="177">
        <f>IF(ABS('M254'!V26-SUM('M254'!V27))&lt;=0.5,"OK","ERROR")</f>
      </c>
    </row>
    <row r="1732">
      <c r="A1732" t="s" s="177">
        <v>175</v>
      </c>
      <c r="B1732" t="s" s="176">
        <v>2847</v>
      </c>
      <c r="C1732" t="s" s="177">
        <v>2848</v>
      </c>
      <c r="D1732" t="s" s="177">
        <v>2869</v>
      </c>
      <c r="E1732" t="s" s="177">
        <v>3163</v>
      </c>
      <c r="F1732" s="177">
        <f>IF(ABS('M254'!W26-SUM('M254'!W27))&lt;=0.5,"OK","ERROR")</f>
      </c>
    </row>
    <row r="1733">
      <c r="A1733" t="s" s="177">
        <v>175</v>
      </c>
      <c r="B1733" t="s" s="176">
        <v>2847</v>
      </c>
      <c r="C1733" t="s" s="177">
        <v>2848</v>
      </c>
      <c r="D1733" t="s" s="177">
        <v>2871</v>
      </c>
      <c r="E1733" t="s" s="177">
        <v>3164</v>
      </c>
      <c r="F1733" s="177">
        <f>IF(ABS('M254'!X26-SUM('M254'!X27))&lt;=0.5,"OK","ERROR")</f>
      </c>
    </row>
    <row r="1734">
      <c r="A1734" t="s" s="177">
        <v>175</v>
      </c>
      <c r="B1734" t="s" s="176">
        <v>2847</v>
      </c>
      <c r="C1734" t="s" s="177">
        <v>2848</v>
      </c>
      <c r="D1734" t="s" s="177">
        <v>2873</v>
      </c>
      <c r="E1734" t="s" s="177">
        <v>3165</v>
      </c>
      <c r="F1734" s="177">
        <f>IF(ABS('M254'!Y26-SUM('M254'!Y40,'M254'!Y27))&lt;=0.5,"OK","ERROR")</f>
      </c>
    </row>
    <row r="1735">
      <c r="A1735" t="s" s="177">
        <v>175</v>
      </c>
      <c r="B1735" t="s" s="176">
        <v>2847</v>
      </c>
      <c r="C1735" t="s" s="177">
        <v>2848</v>
      </c>
      <c r="D1735" t="s" s="177">
        <v>2875</v>
      </c>
      <c r="E1735" t="s" s="177">
        <v>3166</v>
      </c>
      <c r="F1735" s="177">
        <f>IF(ABS('M254'!Z26-SUM('M254'!Z27))&lt;=0.5,"OK","ERROR")</f>
      </c>
    </row>
    <row r="1736">
      <c r="A1736" t="s" s="177">
        <v>175</v>
      </c>
      <c r="B1736" t="s" s="176">
        <v>2847</v>
      </c>
      <c r="C1736" t="s" s="177">
        <v>2848</v>
      </c>
      <c r="D1736" t="s" s="177">
        <v>2877</v>
      </c>
      <c r="E1736" t="s" s="177">
        <v>3167</v>
      </c>
      <c r="F1736" s="177">
        <f>IF(ABS('M254'!AA26-SUM('M254'!AA27))&lt;=0.5,"OK","ERROR")</f>
      </c>
    </row>
    <row r="1737">
      <c r="A1737" t="s" s="177">
        <v>175</v>
      </c>
      <c r="B1737" t="s" s="176">
        <v>2847</v>
      </c>
      <c r="C1737" t="s" s="177">
        <v>2848</v>
      </c>
      <c r="D1737" t="s" s="177">
        <v>2879</v>
      </c>
      <c r="E1737" t="s" s="177">
        <v>3168</v>
      </c>
      <c r="F1737" s="177">
        <f>IF(ABS('M254'!AB26-SUM('M254'!AB40,'M254'!AB27))&lt;=0.5,"OK","ERROR")</f>
      </c>
    </row>
    <row r="1738">
      <c r="A1738" t="s" s="177">
        <v>176</v>
      </c>
      <c r="B1738" t="s" s="176">
        <v>376</v>
      </c>
      <c r="C1738" t="s" s="177">
        <v>377</v>
      </c>
      <c r="D1738" t="s" s="177">
        <v>3169</v>
      </c>
      <c r="E1738" t="s" s="177">
        <v>3170</v>
      </c>
      <c r="F1738" s="177">
        <f>IF('M255'!K21-SUM('M255'!K22)&gt;=-0.5,"OK","WARNING")</f>
      </c>
    </row>
    <row r="1739">
      <c r="A1739" t="s" s="177">
        <v>176</v>
      </c>
      <c r="B1739" t="s" s="176">
        <v>376</v>
      </c>
      <c r="C1739" t="s" s="177">
        <v>377</v>
      </c>
      <c r="D1739" t="s" s="177">
        <v>3171</v>
      </c>
      <c r="E1739" t="s" s="177">
        <v>3172</v>
      </c>
      <c r="F1739" s="177">
        <f>IF('M255'!L21-SUM('M255'!L22)&gt;=-0.5,"OK","WARNING")</f>
      </c>
    </row>
    <row r="1740">
      <c r="A1740" t="s" s="177">
        <v>176</v>
      </c>
      <c r="B1740" t="s" s="176">
        <v>376</v>
      </c>
      <c r="C1740" t="s" s="177">
        <v>377</v>
      </c>
      <c r="D1740" t="s" s="177">
        <v>3173</v>
      </c>
      <c r="E1740" t="s" s="177">
        <v>3174</v>
      </c>
      <c r="F1740" s="177">
        <f>IF('M255'!N21-SUM('M255'!N22)&gt;=-0.5,"OK","WARNING")</f>
      </c>
    </row>
    <row r="1741">
      <c r="A1741" t="s" s="177">
        <v>176</v>
      </c>
      <c r="B1741" t="s" s="176">
        <v>376</v>
      </c>
      <c r="C1741" t="s" s="177">
        <v>377</v>
      </c>
      <c r="D1741" t="s" s="177">
        <v>3175</v>
      </c>
      <c r="E1741" t="s" s="177">
        <v>3176</v>
      </c>
      <c r="F1741" s="177">
        <f>IF('M255'!O21-SUM('M255'!O22)&gt;=-0.5,"OK","WARNING")</f>
      </c>
    </row>
    <row r="1742">
      <c r="A1742" t="s" s="177">
        <v>176</v>
      </c>
      <c r="B1742" t="s" s="176">
        <v>376</v>
      </c>
      <c r="C1742" t="s" s="177">
        <v>377</v>
      </c>
      <c r="D1742" t="s" s="177">
        <v>3177</v>
      </c>
      <c r="E1742" t="s" s="177">
        <v>3178</v>
      </c>
      <c r="F1742" s="177">
        <f>IF('M255'!P21-SUM('M255'!P22)&gt;=-0.5,"OK","WARNING")</f>
      </c>
    </row>
    <row r="1743">
      <c r="A1743" t="s" s="177">
        <v>176</v>
      </c>
      <c r="B1743" t="s" s="176">
        <v>376</v>
      </c>
      <c r="C1743" t="s" s="177">
        <v>377</v>
      </c>
      <c r="D1743" t="s" s="177">
        <v>3179</v>
      </c>
      <c r="E1743" t="s" s="177">
        <v>3180</v>
      </c>
      <c r="F1743" s="177">
        <f>IF('M255'!Q21-SUM('M255'!Q22)&gt;=-0.5,"OK","WARNING")</f>
      </c>
    </row>
    <row r="1744">
      <c r="A1744" t="s" s="177">
        <v>176</v>
      </c>
      <c r="B1744" t="s" s="176">
        <v>376</v>
      </c>
      <c r="C1744" t="s" s="177">
        <v>377</v>
      </c>
      <c r="D1744" t="s" s="177">
        <v>3181</v>
      </c>
      <c r="E1744" t="s" s="177">
        <v>3182</v>
      </c>
      <c r="F1744" s="177">
        <f>IF('M255'!R21-SUM('M255'!R22)&gt;=-0.5,"OK","WARNING")</f>
      </c>
    </row>
    <row r="1745">
      <c r="A1745" t="s" s="177">
        <v>176</v>
      </c>
      <c r="B1745" t="s" s="176">
        <v>376</v>
      </c>
      <c r="C1745" t="s" s="177">
        <v>377</v>
      </c>
      <c r="D1745" t="s" s="177">
        <v>3183</v>
      </c>
      <c r="E1745" t="s" s="177">
        <v>3184</v>
      </c>
      <c r="F1745" s="177">
        <f>IF('M255'!S21-SUM('M255'!S22)&gt;=-0.5,"OK","WARNING")</f>
      </c>
    </row>
    <row r="1746">
      <c r="A1746" t="s" s="177">
        <v>176</v>
      </c>
      <c r="B1746" t="s" s="176">
        <v>376</v>
      </c>
      <c r="C1746" t="s" s="177">
        <v>377</v>
      </c>
      <c r="D1746" t="s" s="177">
        <v>3185</v>
      </c>
      <c r="E1746" t="s" s="177">
        <v>3186</v>
      </c>
      <c r="F1746" s="177">
        <f>IF('M255'!T21-SUM('M255'!T22)&gt;=-0.5,"OK","WARNING")</f>
      </c>
    </row>
    <row r="1747">
      <c r="A1747" t="s" s="177">
        <v>176</v>
      </c>
      <c r="B1747" t="s" s="176">
        <v>376</v>
      </c>
      <c r="C1747" t="s" s="177">
        <v>377</v>
      </c>
      <c r="D1747" t="s" s="177">
        <v>3187</v>
      </c>
      <c r="E1747" t="s" s="177">
        <v>3188</v>
      </c>
      <c r="F1747" s="177">
        <f>IF('M255'!U21-SUM('M255'!U22)&gt;=-0.5,"OK","WARNING")</f>
      </c>
    </row>
    <row r="1748">
      <c r="A1748" t="s" s="177">
        <v>176</v>
      </c>
      <c r="B1748" t="s" s="176">
        <v>376</v>
      </c>
      <c r="C1748" t="s" s="177">
        <v>377</v>
      </c>
      <c r="D1748" t="s" s="177">
        <v>3189</v>
      </c>
      <c r="E1748" t="s" s="177">
        <v>3190</v>
      </c>
      <c r="F1748" s="177">
        <f>IF('M255'!V21-SUM('M255'!V22)&gt;=-0.5,"OK","WARNING")</f>
      </c>
    </row>
    <row r="1749">
      <c r="A1749" t="s" s="177">
        <v>176</v>
      </c>
      <c r="B1749" t="s" s="176">
        <v>376</v>
      </c>
      <c r="C1749" t="s" s="177">
        <v>377</v>
      </c>
      <c r="D1749" t="s" s="177">
        <v>3191</v>
      </c>
      <c r="E1749" t="s" s="177">
        <v>3192</v>
      </c>
      <c r="F1749" s="177">
        <f>IF('M255'!W21-SUM('M255'!W22)&gt;=-0.5,"OK","WARNING")</f>
      </c>
    </row>
    <row r="1750">
      <c r="A1750" t="s" s="177">
        <v>176</v>
      </c>
      <c r="B1750" t="s" s="176">
        <v>376</v>
      </c>
      <c r="C1750" t="s" s="177">
        <v>377</v>
      </c>
      <c r="D1750" t="s" s="177">
        <v>3193</v>
      </c>
      <c r="E1750" t="s" s="177">
        <v>3194</v>
      </c>
      <c r="F1750" s="177">
        <f>IF('M255'!X21-SUM('M255'!X22)&gt;=-0.5,"OK","WARNING")</f>
      </c>
    </row>
    <row r="1751">
      <c r="A1751" t="s" s="177">
        <v>176</v>
      </c>
      <c r="B1751" t="s" s="176">
        <v>376</v>
      </c>
      <c r="C1751" t="s" s="177">
        <v>377</v>
      </c>
      <c r="D1751" t="s" s="177">
        <v>3195</v>
      </c>
      <c r="E1751" t="s" s="177">
        <v>3196</v>
      </c>
      <c r="F1751" s="177">
        <f>IF('M255'!Y21-SUM('M255'!Y22)&gt;=-0.5,"OK","WARNING")</f>
      </c>
    </row>
    <row r="1752">
      <c r="A1752" t="s" s="177">
        <v>176</v>
      </c>
      <c r="B1752" t="s" s="176">
        <v>376</v>
      </c>
      <c r="C1752" t="s" s="177">
        <v>377</v>
      </c>
      <c r="D1752" t="s" s="177">
        <v>3197</v>
      </c>
      <c r="E1752" t="s" s="177">
        <v>3198</v>
      </c>
      <c r="F1752" s="177">
        <f>IF('M255'!Z21-SUM('M255'!Z22)&gt;=-0.5,"OK","WARNING")</f>
      </c>
    </row>
    <row r="1753">
      <c r="A1753" t="s" s="177">
        <v>176</v>
      </c>
      <c r="B1753" t="s" s="176">
        <v>376</v>
      </c>
      <c r="C1753" t="s" s="177">
        <v>377</v>
      </c>
      <c r="D1753" t="s" s="177">
        <v>3199</v>
      </c>
      <c r="E1753" t="s" s="177">
        <v>3200</v>
      </c>
      <c r="F1753" s="177">
        <f>IF('M255'!AA21-SUM('M255'!AA22)&gt;=-0.5,"OK","WARNING")</f>
      </c>
    </row>
    <row r="1754">
      <c r="A1754" t="s" s="177">
        <v>176</v>
      </c>
      <c r="B1754" t="s" s="176">
        <v>376</v>
      </c>
      <c r="C1754" t="s" s="177">
        <v>377</v>
      </c>
      <c r="D1754" t="s" s="177">
        <v>3201</v>
      </c>
      <c r="E1754" t="s" s="177">
        <v>3202</v>
      </c>
      <c r="F1754" s="177">
        <f>IF('M255'!AB21-SUM('M255'!AB22)&gt;=-0.5,"OK","WARNING")</f>
      </c>
    </row>
    <row r="1755">
      <c r="A1755" t="s" s="177">
        <v>176</v>
      </c>
      <c r="B1755" t="s" s="176">
        <v>376</v>
      </c>
      <c r="C1755" t="s" s="177">
        <v>377</v>
      </c>
      <c r="D1755" t="s" s="177">
        <v>3203</v>
      </c>
      <c r="E1755" t="s" s="177">
        <v>3204</v>
      </c>
      <c r="F1755" s="177">
        <f>IF('M255'!K23-SUM('M255'!K24)&gt;=-0.5,"OK","WARNING")</f>
      </c>
    </row>
    <row r="1756">
      <c r="A1756" t="s" s="177">
        <v>176</v>
      </c>
      <c r="B1756" t="s" s="176">
        <v>376</v>
      </c>
      <c r="C1756" t="s" s="177">
        <v>377</v>
      </c>
      <c r="D1756" t="s" s="177">
        <v>3205</v>
      </c>
      <c r="E1756" t="s" s="177">
        <v>3206</v>
      </c>
      <c r="F1756" s="177">
        <f>IF('M255'!L23-SUM('M255'!L24)&gt;=-0.5,"OK","WARNING")</f>
      </c>
    </row>
    <row r="1757">
      <c r="A1757" t="s" s="177">
        <v>176</v>
      </c>
      <c r="B1757" t="s" s="176">
        <v>376</v>
      </c>
      <c r="C1757" t="s" s="177">
        <v>377</v>
      </c>
      <c r="D1757" t="s" s="177">
        <v>3207</v>
      </c>
      <c r="E1757" t="s" s="177">
        <v>3208</v>
      </c>
      <c r="F1757" s="177">
        <f>IF('M255'!N23-SUM('M255'!N24)&gt;=-0.5,"OK","WARNING")</f>
      </c>
    </row>
    <row r="1758">
      <c r="A1758" t="s" s="177">
        <v>176</v>
      </c>
      <c r="B1758" t="s" s="176">
        <v>376</v>
      </c>
      <c r="C1758" t="s" s="177">
        <v>377</v>
      </c>
      <c r="D1758" t="s" s="177">
        <v>3209</v>
      </c>
      <c r="E1758" t="s" s="177">
        <v>3210</v>
      </c>
      <c r="F1758" s="177">
        <f>IF('M255'!O23-SUM('M255'!O24)&gt;=-0.5,"OK","WARNING")</f>
      </c>
    </row>
    <row r="1759">
      <c r="A1759" t="s" s="177">
        <v>176</v>
      </c>
      <c r="B1759" t="s" s="176">
        <v>376</v>
      </c>
      <c r="C1759" t="s" s="177">
        <v>377</v>
      </c>
      <c r="D1759" t="s" s="177">
        <v>3211</v>
      </c>
      <c r="E1759" t="s" s="177">
        <v>3212</v>
      </c>
      <c r="F1759" s="177">
        <f>IF('M255'!P23-SUM('M255'!P24)&gt;=-0.5,"OK","WARNING")</f>
      </c>
    </row>
    <row r="1760">
      <c r="A1760" t="s" s="177">
        <v>176</v>
      </c>
      <c r="B1760" t="s" s="176">
        <v>376</v>
      </c>
      <c r="C1760" t="s" s="177">
        <v>377</v>
      </c>
      <c r="D1760" t="s" s="177">
        <v>3213</v>
      </c>
      <c r="E1760" t="s" s="177">
        <v>3214</v>
      </c>
      <c r="F1760" s="177">
        <f>IF('M255'!Q23-SUM('M255'!Q24)&gt;=-0.5,"OK","WARNING")</f>
      </c>
    </row>
    <row r="1761">
      <c r="A1761" t="s" s="177">
        <v>176</v>
      </c>
      <c r="B1761" t="s" s="176">
        <v>376</v>
      </c>
      <c r="C1761" t="s" s="177">
        <v>377</v>
      </c>
      <c r="D1761" t="s" s="177">
        <v>3215</v>
      </c>
      <c r="E1761" t="s" s="177">
        <v>3216</v>
      </c>
      <c r="F1761" s="177">
        <f>IF('M255'!R23-SUM('M255'!R24)&gt;=-0.5,"OK","WARNING")</f>
      </c>
    </row>
    <row r="1762">
      <c r="A1762" t="s" s="177">
        <v>176</v>
      </c>
      <c r="B1762" t="s" s="176">
        <v>376</v>
      </c>
      <c r="C1762" t="s" s="177">
        <v>377</v>
      </c>
      <c r="D1762" t="s" s="177">
        <v>3217</v>
      </c>
      <c r="E1762" t="s" s="177">
        <v>3218</v>
      </c>
      <c r="F1762" s="177">
        <f>IF('M255'!S23-SUM('M255'!S24)&gt;=-0.5,"OK","WARNING")</f>
      </c>
    </row>
    <row r="1763">
      <c r="A1763" t="s" s="177">
        <v>176</v>
      </c>
      <c r="B1763" t="s" s="176">
        <v>376</v>
      </c>
      <c r="C1763" t="s" s="177">
        <v>377</v>
      </c>
      <c r="D1763" t="s" s="177">
        <v>3219</v>
      </c>
      <c r="E1763" t="s" s="177">
        <v>3220</v>
      </c>
      <c r="F1763" s="177">
        <f>IF('M255'!T23-SUM('M255'!T24)&gt;=-0.5,"OK","WARNING")</f>
      </c>
    </row>
    <row r="1764">
      <c r="A1764" t="s" s="177">
        <v>176</v>
      </c>
      <c r="B1764" t="s" s="176">
        <v>376</v>
      </c>
      <c r="C1764" t="s" s="177">
        <v>377</v>
      </c>
      <c r="D1764" t="s" s="177">
        <v>3221</v>
      </c>
      <c r="E1764" t="s" s="177">
        <v>3222</v>
      </c>
      <c r="F1764" s="177">
        <f>IF('M255'!U23-SUM('M255'!U24)&gt;=-0.5,"OK","WARNING")</f>
      </c>
    </row>
    <row r="1765">
      <c r="A1765" t="s" s="177">
        <v>176</v>
      </c>
      <c r="B1765" t="s" s="176">
        <v>376</v>
      </c>
      <c r="C1765" t="s" s="177">
        <v>377</v>
      </c>
      <c r="D1765" t="s" s="177">
        <v>3223</v>
      </c>
      <c r="E1765" t="s" s="177">
        <v>3224</v>
      </c>
      <c r="F1765" s="177">
        <f>IF('M255'!V23-SUM('M255'!V24)&gt;=-0.5,"OK","WARNING")</f>
      </c>
    </row>
    <row r="1766">
      <c r="A1766" t="s" s="177">
        <v>176</v>
      </c>
      <c r="B1766" t="s" s="176">
        <v>376</v>
      </c>
      <c r="C1766" t="s" s="177">
        <v>377</v>
      </c>
      <c r="D1766" t="s" s="177">
        <v>3225</v>
      </c>
      <c r="E1766" t="s" s="177">
        <v>3226</v>
      </c>
      <c r="F1766" s="177">
        <f>IF('M255'!W23-SUM('M255'!W24)&gt;=-0.5,"OK","WARNING")</f>
      </c>
    </row>
    <row r="1767">
      <c r="A1767" t="s" s="177">
        <v>176</v>
      </c>
      <c r="B1767" t="s" s="176">
        <v>376</v>
      </c>
      <c r="C1767" t="s" s="177">
        <v>377</v>
      </c>
      <c r="D1767" t="s" s="177">
        <v>3227</v>
      </c>
      <c r="E1767" t="s" s="177">
        <v>3228</v>
      </c>
      <c r="F1767" s="177">
        <f>IF('M255'!X23-SUM('M255'!X24)&gt;=-0.5,"OK","WARNING")</f>
      </c>
    </row>
    <row r="1768">
      <c r="A1768" t="s" s="177">
        <v>176</v>
      </c>
      <c r="B1768" t="s" s="176">
        <v>376</v>
      </c>
      <c r="C1768" t="s" s="177">
        <v>377</v>
      </c>
      <c r="D1768" t="s" s="177">
        <v>3229</v>
      </c>
      <c r="E1768" t="s" s="177">
        <v>3230</v>
      </c>
      <c r="F1768" s="177">
        <f>IF('M255'!Y23-SUM('M255'!Y24)&gt;=-0.5,"OK","WARNING")</f>
      </c>
    </row>
    <row r="1769">
      <c r="A1769" t="s" s="177">
        <v>176</v>
      </c>
      <c r="B1769" t="s" s="176">
        <v>376</v>
      </c>
      <c r="C1769" t="s" s="177">
        <v>377</v>
      </c>
      <c r="D1769" t="s" s="177">
        <v>3231</v>
      </c>
      <c r="E1769" t="s" s="177">
        <v>3232</v>
      </c>
      <c r="F1769" s="177">
        <f>IF('M255'!Z23-SUM('M255'!Z24)&gt;=-0.5,"OK","WARNING")</f>
      </c>
    </row>
    <row r="1770">
      <c r="A1770" t="s" s="177">
        <v>176</v>
      </c>
      <c r="B1770" t="s" s="176">
        <v>376</v>
      </c>
      <c r="C1770" t="s" s="177">
        <v>377</v>
      </c>
      <c r="D1770" t="s" s="177">
        <v>3233</v>
      </c>
      <c r="E1770" t="s" s="177">
        <v>3234</v>
      </c>
      <c r="F1770" s="177">
        <f>IF('M255'!AA23-SUM('M255'!AA24)&gt;=-0.5,"OK","WARNING")</f>
      </c>
    </row>
    <row r="1771">
      <c r="A1771" t="s" s="177">
        <v>176</v>
      </c>
      <c r="B1771" t="s" s="176">
        <v>376</v>
      </c>
      <c r="C1771" t="s" s="177">
        <v>377</v>
      </c>
      <c r="D1771" t="s" s="177">
        <v>3235</v>
      </c>
      <c r="E1771" t="s" s="177">
        <v>3236</v>
      </c>
      <c r="F1771" s="177">
        <f>IF('M255'!AB23-SUM('M255'!AB24)&gt;=-0.5,"OK","WARNING")</f>
      </c>
    </row>
    <row r="1772">
      <c r="A1772" t="s" s="177">
        <v>176</v>
      </c>
      <c r="B1772" t="s" s="176">
        <v>1108</v>
      </c>
      <c r="C1772" t="s" s="177">
        <v>1109</v>
      </c>
      <c r="D1772" t="s" s="177">
        <v>3237</v>
      </c>
      <c r="E1772" t="s" s="177">
        <v>3238</v>
      </c>
      <c r="F1772" s="177">
        <f>IF(ABS('M255'!AB21-SUM('M255'!L21,'M255'!K21,'M255'!T21,'M255'!Y21,'M255'!Z21,'M255'!X21,'M255'!AA21))&lt;=0.5,"OK","ERROR")</f>
      </c>
    </row>
    <row r="1773">
      <c r="A1773" t="s" s="177">
        <v>176</v>
      </c>
      <c r="B1773" t="s" s="176">
        <v>1108</v>
      </c>
      <c r="C1773" t="s" s="177">
        <v>1109</v>
      </c>
      <c r="D1773" t="s" s="177">
        <v>3239</v>
      </c>
      <c r="E1773" t="s" s="177">
        <v>3240</v>
      </c>
      <c r="F1773" s="177">
        <f>IF(ABS('M255'!AB22-SUM('M255'!L22,'M255'!K22,'M255'!T22,'M255'!Y22,'M255'!Z22,'M255'!X22,'M255'!AA22))&lt;=0.5,"OK","ERROR")</f>
      </c>
    </row>
    <row r="1774">
      <c r="A1774" t="s" s="177">
        <v>176</v>
      </c>
      <c r="B1774" t="s" s="176">
        <v>1108</v>
      </c>
      <c r="C1774" t="s" s="177">
        <v>1109</v>
      </c>
      <c r="D1774" t="s" s="177">
        <v>3241</v>
      </c>
      <c r="E1774" t="s" s="177">
        <v>3242</v>
      </c>
      <c r="F1774" s="177">
        <f>IF(ABS('M255'!AB23-SUM('M255'!L23,'M255'!K23,'M255'!T23,'M255'!Y23,'M255'!Z23,'M255'!X23,'M255'!AA23))&lt;=0.5,"OK","ERROR")</f>
      </c>
    </row>
    <row r="1775">
      <c r="A1775" t="s" s="177">
        <v>176</v>
      </c>
      <c r="B1775" t="s" s="176">
        <v>1108</v>
      </c>
      <c r="C1775" t="s" s="177">
        <v>1109</v>
      </c>
      <c r="D1775" t="s" s="177">
        <v>3243</v>
      </c>
      <c r="E1775" t="s" s="177">
        <v>3244</v>
      </c>
      <c r="F1775" s="177">
        <f>IF(ABS('M255'!AB24-SUM('M255'!L24,'M255'!K24,'M255'!T24,'M255'!Y24,'M255'!Z24,'M255'!X24,'M255'!AA24))&lt;=0.5,"OK","ERROR")</f>
      </c>
    </row>
    <row r="1776">
      <c r="A1776" t="s" s="177">
        <v>176</v>
      </c>
      <c r="B1776" t="s" s="176">
        <v>1168</v>
      </c>
      <c r="C1776" t="s" s="177">
        <v>1169</v>
      </c>
      <c r="D1776" t="s" s="177">
        <v>3245</v>
      </c>
      <c r="E1776" t="s" s="177">
        <v>3246</v>
      </c>
      <c r="F1776" s="177">
        <f>IF(ABS('M255'!L21-SUM('M255'!N21,'M255'!S21,'M255'!O21,'M255'!Q21))&lt;=0.5,"OK","ERROR")</f>
      </c>
    </row>
    <row r="1777">
      <c r="A1777" t="s" s="177">
        <v>176</v>
      </c>
      <c r="B1777" t="s" s="176">
        <v>1168</v>
      </c>
      <c r="C1777" t="s" s="177">
        <v>1169</v>
      </c>
      <c r="D1777" t="s" s="177">
        <v>3247</v>
      </c>
      <c r="E1777" t="s" s="177">
        <v>3248</v>
      </c>
      <c r="F1777" s="177">
        <f>IF(ABS('M255'!L22-SUM('M255'!N22,'M255'!S22,'M255'!O22,'M255'!Q22))&lt;=0.5,"OK","ERROR")</f>
      </c>
    </row>
    <row r="1778">
      <c r="A1778" t="s" s="177">
        <v>176</v>
      </c>
      <c r="B1778" t="s" s="176">
        <v>1168</v>
      </c>
      <c r="C1778" t="s" s="177">
        <v>1169</v>
      </c>
      <c r="D1778" t="s" s="177">
        <v>3249</v>
      </c>
      <c r="E1778" t="s" s="177">
        <v>3250</v>
      </c>
      <c r="F1778" s="177">
        <f>IF(ABS('M255'!L23-SUM('M255'!N23,'M255'!S23,'M255'!O23,'M255'!Q23))&lt;=0.5,"OK","ERROR")</f>
      </c>
    </row>
    <row r="1779">
      <c r="A1779" t="s" s="177">
        <v>176</v>
      </c>
      <c r="B1779" t="s" s="176">
        <v>1168</v>
      </c>
      <c r="C1779" t="s" s="177">
        <v>1169</v>
      </c>
      <c r="D1779" t="s" s="177">
        <v>3251</v>
      </c>
      <c r="E1779" t="s" s="177">
        <v>3252</v>
      </c>
      <c r="F1779" s="177">
        <f>IF(ABS('M255'!L24-SUM('M255'!N24,'M255'!S24,'M255'!O24,'M255'!Q24))&lt;=0.5,"OK","ERROR")</f>
      </c>
    </row>
    <row r="1780">
      <c r="A1780" t="s" s="177">
        <v>176</v>
      </c>
      <c r="B1780" t="s" s="176">
        <v>1222</v>
      </c>
      <c r="C1780" t="s" s="177">
        <v>1223</v>
      </c>
      <c r="D1780" t="s" s="177">
        <v>3253</v>
      </c>
      <c r="E1780" t="s" s="177">
        <v>3254</v>
      </c>
      <c r="F1780" s="177">
        <f>IF(ABS('M255'!T21-SUM('M255'!U21,'M255'!W21,'M255'!V21))&lt;=0.5,"OK","ERROR")</f>
      </c>
    </row>
    <row r="1781">
      <c r="A1781" t="s" s="177">
        <v>176</v>
      </c>
      <c r="B1781" t="s" s="176">
        <v>1222</v>
      </c>
      <c r="C1781" t="s" s="177">
        <v>1223</v>
      </c>
      <c r="D1781" t="s" s="177">
        <v>3255</v>
      </c>
      <c r="E1781" t="s" s="177">
        <v>3256</v>
      </c>
      <c r="F1781" s="177">
        <f>IF(ABS('M255'!T22-SUM('M255'!U22,'M255'!W22,'M255'!V22))&lt;=0.5,"OK","ERROR")</f>
      </c>
    </row>
    <row r="1782">
      <c r="A1782" t="s" s="177">
        <v>176</v>
      </c>
      <c r="B1782" t="s" s="176">
        <v>1222</v>
      </c>
      <c r="C1782" t="s" s="177">
        <v>1223</v>
      </c>
      <c r="D1782" t="s" s="177">
        <v>3257</v>
      </c>
      <c r="E1782" t="s" s="177">
        <v>3258</v>
      </c>
      <c r="F1782" s="177">
        <f>IF(ABS('M255'!T23-SUM('M255'!U23,'M255'!W23,'M255'!V23))&lt;=0.5,"OK","ERROR")</f>
      </c>
    </row>
    <row r="1783">
      <c r="A1783" t="s" s="177">
        <v>176</v>
      </c>
      <c r="B1783" t="s" s="176">
        <v>1222</v>
      </c>
      <c r="C1783" t="s" s="177">
        <v>1223</v>
      </c>
      <c r="D1783" t="s" s="177">
        <v>3259</v>
      </c>
      <c r="E1783" t="s" s="177">
        <v>3260</v>
      </c>
      <c r="F1783" s="177">
        <f>IF(ABS('M255'!T24-SUM('M255'!U24,'M255'!W24,'M255'!V24))&lt;=0.5,"OK","ERROR")</f>
      </c>
    </row>
    <row r="1784">
      <c r="A1784" t="s" s="177">
        <v>176</v>
      </c>
      <c r="B1784" t="s" s="176">
        <v>1258</v>
      </c>
      <c r="C1784" t="s" s="177">
        <v>1259</v>
      </c>
      <c r="D1784" t="s" s="177">
        <v>3261</v>
      </c>
      <c r="E1784" t="s" s="177">
        <v>3262</v>
      </c>
      <c r="F1784" s="177">
        <f>IF('M255'!O21-SUM('M255'!P21)&gt;=-0.5,"OK","ERROR")</f>
      </c>
    </row>
    <row r="1785">
      <c r="A1785" t="s" s="177">
        <v>176</v>
      </c>
      <c r="B1785" t="s" s="176">
        <v>1258</v>
      </c>
      <c r="C1785" t="s" s="177">
        <v>1259</v>
      </c>
      <c r="D1785" t="s" s="177">
        <v>3263</v>
      </c>
      <c r="E1785" t="s" s="177">
        <v>3264</v>
      </c>
      <c r="F1785" s="177">
        <f>IF('M255'!O22-SUM('M255'!P22)&gt;=-0.5,"OK","ERROR")</f>
      </c>
    </row>
    <row r="1786">
      <c r="A1786" t="s" s="177">
        <v>176</v>
      </c>
      <c r="B1786" t="s" s="176">
        <v>1258</v>
      </c>
      <c r="C1786" t="s" s="177">
        <v>1259</v>
      </c>
      <c r="D1786" t="s" s="177">
        <v>3265</v>
      </c>
      <c r="E1786" t="s" s="177">
        <v>3266</v>
      </c>
      <c r="F1786" s="177">
        <f>IF('M255'!O23-SUM('M255'!P23)&gt;=-0.5,"OK","ERROR")</f>
      </c>
    </row>
    <row r="1787">
      <c r="A1787" t="s" s="177">
        <v>176</v>
      </c>
      <c r="B1787" t="s" s="176">
        <v>1258</v>
      </c>
      <c r="C1787" t="s" s="177">
        <v>1259</v>
      </c>
      <c r="D1787" t="s" s="177">
        <v>3267</v>
      </c>
      <c r="E1787" t="s" s="177">
        <v>3268</v>
      </c>
      <c r="F1787" s="177">
        <f>IF('M255'!O24-SUM('M255'!P24)&gt;=-0.5,"OK","ERROR")</f>
      </c>
    </row>
    <row r="1788">
      <c r="A1788" t="s" s="177">
        <v>176</v>
      </c>
      <c r="B1788" t="s" s="176">
        <v>1302</v>
      </c>
      <c r="C1788" t="s" s="177">
        <v>1303</v>
      </c>
      <c r="D1788" t="s" s="177">
        <v>3269</v>
      </c>
      <c r="E1788" t="s" s="177">
        <v>3270</v>
      </c>
      <c r="F1788" s="177">
        <f>IF('M255'!Q21-SUM('M255'!R21)&gt;=-0.5,"OK","ERROR")</f>
      </c>
    </row>
    <row r="1789">
      <c r="A1789" t="s" s="177">
        <v>176</v>
      </c>
      <c r="B1789" t="s" s="176">
        <v>1302</v>
      </c>
      <c r="C1789" t="s" s="177">
        <v>1303</v>
      </c>
      <c r="D1789" t="s" s="177">
        <v>3271</v>
      </c>
      <c r="E1789" t="s" s="177">
        <v>3272</v>
      </c>
      <c r="F1789" s="177">
        <f>IF('M255'!Q22-SUM('M255'!R22)&gt;=-0.5,"OK","ERROR")</f>
      </c>
    </row>
    <row r="1790">
      <c r="A1790" t="s" s="177">
        <v>176</v>
      </c>
      <c r="B1790" t="s" s="176">
        <v>1302</v>
      </c>
      <c r="C1790" t="s" s="177">
        <v>1303</v>
      </c>
      <c r="D1790" t="s" s="177">
        <v>3273</v>
      </c>
      <c r="E1790" t="s" s="177">
        <v>3274</v>
      </c>
      <c r="F1790" s="177">
        <f>IF('M255'!Q23-SUM('M255'!R23)&gt;=-0.5,"OK","ERROR")</f>
      </c>
    </row>
    <row r="1791">
      <c r="A1791" t="s" s="177">
        <v>176</v>
      </c>
      <c r="B1791" t="s" s="176">
        <v>1302</v>
      </c>
      <c r="C1791" t="s" s="177">
        <v>1303</v>
      </c>
      <c r="D1791" t="s" s="177">
        <v>3275</v>
      </c>
      <c r="E1791" t="s" s="177">
        <v>3276</v>
      </c>
      <c r="F1791" s="177">
        <f>IF('M255'!Q24-SUM('M255'!R24)&gt;=-0.5,"OK","ERROR")</f>
      </c>
    </row>
  </sheetData>
  <sheetProtection sheet="true" selectLockedCells="false" selectUnlockedCells="false" formatCells="true" formatColumns="false" formatRows="true" insertColumns="true" insertRows="true" insertHyperlinks="true" deleteColumns="true" deleteRows="true" sort="true" autoFilter="false" pivotTables="true" objects="true" scenarios="true"/>
  <autoFilter ref="A27:F1791"/>
  <conditionalFormatting sqref="B9 B13 B16 B20 B23 B5">
    <cfRule type="expression" dxfId="3" priority="1">
      <formula>AND(B5=0,NOT(ISBLANK(B5)))</formula>
    </cfRule>
    <cfRule type="expression" dxfId="4" priority="2">
      <formula>B5&gt;0</formula>
    </cfRule>
  </conditionalFormatting>
  <conditionalFormatting sqref="B10 B17 B24 B6">
    <cfRule type="expression" dxfId="5" priority="3">
      <formula>AND(B6=0,NOT(ISBLANK(B6)))</formula>
    </cfRule>
    <cfRule type="expression" dxfId="6" priority="4">
      <formula>B6&gt;0</formula>
    </cfRule>
  </conditionalFormatting>
  <hyperlinks>
    <hyperlink location="Validation_K001_M251_K49_0" ref="B28"/>
    <hyperlink location="Validation_K001_M251_L49_0" ref="B29"/>
    <hyperlink location="Validation_K001_M251_M49_0" ref="B30"/>
    <hyperlink location="Validation_K001_M251_N49_0" ref="B31"/>
    <hyperlink location="Validation_K001_M251_O49_0" ref="B32"/>
    <hyperlink location="Validation_K001_M251_P49_0" ref="B33"/>
    <hyperlink location="Validation_K001_M251_Q49_0" ref="B34"/>
    <hyperlink location="Validation_K001_M251_R49_0" ref="B35"/>
    <hyperlink location="Validation_K001_M251_S49_0" ref="B36"/>
    <hyperlink location="Validation_K001_M251_T49_0" ref="B37"/>
    <hyperlink location="Validation_K001_M251_U49_0" ref="B38"/>
    <hyperlink location="Validation_K001_M251_V49_0" ref="B39"/>
    <hyperlink location="Validation_K001_M251_W49_0" ref="B40"/>
    <hyperlink location="Validation_K001_M251_X49_0" ref="B41"/>
    <hyperlink location="Validation_K001_M251_Y49_0" ref="B42"/>
    <hyperlink location="Validation_K001_M251_Z49_0" ref="B43"/>
    <hyperlink location="Validation_K001_M251_AA49_0" ref="B44"/>
    <hyperlink location="Validation_K001_M251_AB49_0" ref="B45"/>
    <hyperlink location="Validation_K002_M251_K31_0" ref="B46"/>
    <hyperlink location="Validation_K002_M251_L31_0" ref="B47"/>
    <hyperlink location="Validation_K002_M251_M31_0" ref="B48"/>
    <hyperlink location="Validation_K002_M251_N31_0" ref="B49"/>
    <hyperlink location="Validation_K002_M251_O31_0" ref="B50"/>
    <hyperlink location="Validation_K002_M251_P31_0" ref="B51"/>
    <hyperlink location="Validation_K002_M251_Q31_0" ref="B52"/>
    <hyperlink location="Validation_K002_M251_S31_0" ref="B53"/>
    <hyperlink location="Validation_K002_M251_T31_0" ref="B54"/>
    <hyperlink location="Validation_K002_M251_U31_0" ref="B55"/>
    <hyperlink location="Validation_K002_M251_V31_0" ref="B56"/>
    <hyperlink location="Validation_K002_M251_W31_0" ref="B57"/>
    <hyperlink location="Validation_K002_M251_X31_0" ref="B58"/>
    <hyperlink location="Validation_K002_M251_Z31_0" ref="B59"/>
    <hyperlink location="Validation_K002_M251_AA31_0" ref="B60"/>
    <hyperlink location="Validation_K002_M251_AB31_0" ref="B61"/>
    <hyperlink location="Validation_K003_M251_K39_0" ref="B62"/>
    <hyperlink location="Validation_K003_M251_L39_0" ref="B63"/>
    <hyperlink location="Validation_K003_M251_M39_0" ref="B64"/>
    <hyperlink location="Validation_K003_M251_N39_0" ref="B65"/>
    <hyperlink location="Validation_K003_M251_O39_0" ref="B66"/>
    <hyperlink location="Validation_K003_M251_P39_0" ref="B67"/>
    <hyperlink location="Validation_K003_M251_Q39_0" ref="B68"/>
    <hyperlink location="Validation_K003_M251_S39_0" ref="B69"/>
    <hyperlink location="Validation_K003_M251_T39_0" ref="B70"/>
    <hyperlink location="Validation_K003_M251_U39_0" ref="B71"/>
    <hyperlink location="Validation_K003_M251_V39_0" ref="B72"/>
    <hyperlink location="Validation_K003_M251_W39_0" ref="B73"/>
    <hyperlink location="Validation_K003_M251_X39_0" ref="B74"/>
    <hyperlink location="Validation_K003_M251_Z39_0" ref="B75"/>
    <hyperlink location="Validation_K003_M251_AA39_0" ref="B76"/>
    <hyperlink location="Validation_K003_M251_AB39_0" ref="B77"/>
    <hyperlink location="Validation_K004_M251_K47_0" ref="B78"/>
    <hyperlink location="Validation_K004_M251_L47_0" ref="B79"/>
    <hyperlink location="Validation_K004_M251_M47_0" ref="B80"/>
    <hyperlink location="Validation_K004_M251_N47_0" ref="B81"/>
    <hyperlink location="Validation_K004_M251_O47_0" ref="B82"/>
    <hyperlink location="Validation_K004_M251_P47_0" ref="B83"/>
    <hyperlink location="Validation_K004_M251_Q47_0" ref="B84"/>
    <hyperlink location="Validation_K004_M251_R47_0" ref="B85"/>
    <hyperlink location="Validation_K004_M251_S47_0" ref="B86"/>
    <hyperlink location="Validation_K004_M251_T47_0" ref="B87"/>
    <hyperlink location="Validation_K004_M251_U47_0" ref="B88"/>
    <hyperlink location="Validation_K004_M251_V47_0" ref="B89"/>
    <hyperlink location="Validation_K004_M251_W47_0" ref="B90"/>
    <hyperlink location="Validation_K004_M251_X47_0" ref="B91"/>
    <hyperlink location="Validation_K004_M251_Y47_0" ref="B92"/>
    <hyperlink location="Validation_K004_M251_Z47_0" ref="B93"/>
    <hyperlink location="Validation_K004_M251_AA47_0" ref="B94"/>
    <hyperlink location="Validation_K004_M251_AB47_0" ref="B95"/>
    <hyperlink location="Validation_D002_M251_L22_0" ref="B438"/>
    <hyperlink location="Validation_D002_M251_M22_0" ref="B439"/>
    <hyperlink location="Validation_D002_M251_N22_0" ref="B440"/>
    <hyperlink location="Validation_D002_M251_S22_0" ref="B441"/>
    <hyperlink location="Validation_D002_M251_AB22_0" ref="B442"/>
    <hyperlink location="Validation_D004_M251_K27_0" ref="B443"/>
    <hyperlink location="Validation_D004_M251_L27_0" ref="B444"/>
    <hyperlink location="Validation_D004_M251_O27_0" ref="B445"/>
    <hyperlink location="Validation_D004_M251_P27_0" ref="B446"/>
    <hyperlink location="Validation_D004_M251_Q27_0" ref="B447"/>
    <hyperlink location="Validation_D004_M251_R27_0" ref="B448"/>
    <hyperlink location="Validation_D004_M251_S27_0" ref="B449"/>
    <hyperlink location="Validation_D004_M251_T27_0" ref="B450"/>
    <hyperlink location="Validation_D004_M251_U27_0" ref="B451"/>
    <hyperlink location="Validation_D004_M251_V27_0" ref="B452"/>
    <hyperlink location="Validation_D004_M251_W27_0" ref="B453"/>
    <hyperlink location="Validation_D004_M251_X27_0" ref="B454"/>
    <hyperlink location="Validation_D004_M251_Y27_0" ref="B455"/>
    <hyperlink location="Validation_D004_M251_Z27_0" ref="B456"/>
    <hyperlink location="Validation_D004_M251_AA27_0" ref="B457"/>
    <hyperlink location="Validation_D004_M251_AB27_0" ref="B458"/>
    <hyperlink location="Validation_D005_M251_AB21_0" ref="B459"/>
    <hyperlink location="Validation_D005_M251_AB22_0" ref="B460"/>
    <hyperlink location="Validation_D005_M251_AB23_0" ref="B461"/>
    <hyperlink location="Validation_D005_M251_AB24_0" ref="B462"/>
    <hyperlink location="Validation_D005_M251_AB25_0" ref="B463"/>
    <hyperlink location="Validation_D005_M251_AB26_0" ref="B464"/>
    <hyperlink location="Validation_D005_M251_AB27_0" ref="B465"/>
    <hyperlink location="Validation_D005_M251_AB28_0" ref="B466"/>
    <hyperlink location="Validation_D005_M251_AB29_0" ref="B467"/>
    <hyperlink location="Validation_D005_M251_AB30_0" ref="B468"/>
    <hyperlink location="Validation_D005_M251_AB31_0" ref="B469"/>
    <hyperlink location="Validation_D005_M251_AB32_0" ref="B470"/>
    <hyperlink location="Validation_D005_M251_AB33_0" ref="B471"/>
    <hyperlink location="Validation_D005_M251_AB34_0" ref="B472"/>
    <hyperlink location="Validation_D005_M251_AB35_0" ref="B473"/>
    <hyperlink location="Validation_D005_M251_AB36_0" ref="B474"/>
    <hyperlink location="Validation_D005_M251_AB37_0" ref="B475"/>
    <hyperlink location="Validation_D005_M251_AB38_0" ref="B476"/>
    <hyperlink location="Validation_D005_M251_AB39_0" ref="B477"/>
    <hyperlink location="Validation_D005_M251_AB40_0" ref="B478"/>
    <hyperlink location="Validation_D005_M251_AB41_0" ref="B479"/>
    <hyperlink location="Validation_D005_M251_AB42_0" ref="B480"/>
    <hyperlink location="Validation_D005_M251_AB43_0" ref="B481"/>
    <hyperlink location="Validation_D005_M251_AB44_0" ref="B482"/>
    <hyperlink location="Validation_D005_M251_AB45_0" ref="B483"/>
    <hyperlink location="Validation_D005_M251_AB46_0" ref="B484"/>
    <hyperlink location="Validation_D005_M251_AB47_0" ref="B485"/>
    <hyperlink location="Validation_D005_M251_AB48_0" ref="B486"/>
    <hyperlink location="Validation_D005_M251_AB49_0" ref="B487"/>
    <hyperlink location="Validation_D006_M251_L21_0" ref="B488"/>
    <hyperlink location="Validation_D006_M251_L22_0" ref="B489"/>
    <hyperlink location="Validation_D006_M251_L23_0" ref="B490"/>
    <hyperlink location="Validation_D006_M251_L24_0" ref="B491"/>
    <hyperlink location="Validation_D006_M251_L25_0" ref="B492"/>
    <hyperlink location="Validation_D006_M251_L26_0" ref="B493"/>
    <hyperlink location="Validation_D006_M251_L27_0" ref="B494"/>
    <hyperlink location="Validation_D006_M251_L28_0" ref="B495"/>
    <hyperlink location="Validation_D006_M251_L29_0" ref="B496"/>
    <hyperlink location="Validation_D006_M251_L30_0" ref="B497"/>
    <hyperlink location="Validation_D006_M251_L31_0" ref="B498"/>
    <hyperlink location="Validation_D006_M251_L32_0" ref="B499"/>
    <hyperlink location="Validation_D006_M251_L33_0" ref="B500"/>
    <hyperlink location="Validation_D006_M251_L34_0" ref="B501"/>
    <hyperlink location="Validation_D006_M251_L35_0" ref="B502"/>
    <hyperlink location="Validation_D006_M251_L37_0" ref="B503"/>
    <hyperlink location="Validation_D006_M251_L38_0" ref="B504"/>
    <hyperlink location="Validation_D006_M251_L39_0" ref="B505"/>
    <hyperlink location="Validation_D006_M251_L40_0" ref="B506"/>
    <hyperlink location="Validation_D006_M251_L41_0" ref="B507"/>
    <hyperlink location="Validation_D006_M251_L42_0" ref="B508"/>
    <hyperlink location="Validation_D006_M251_L43_0" ref="B509"/>
    <hyperlink location="Validation_D006_M251_L46_0" ref="B510"/>
    <hyperlink location="Validation_D006_M251_L47_0" ref="B511"/>
    <hyperlink location="Validation_D006_M251_L48_0" ref="B512"/>
    <hyperlink location="Validation_D006_M251_L49_0" ref="B513"/>
    <hyperlink location="Validation_D007_M251_T21_0" ref="B514"/>
    <hyperlink location="Validation_D007_M251_T26_0" ref="B515"/>
    <hyperlink location="Validation_D007_M251_T27_0" ref="B516"/>
    <hyperlink location="Validation_D007_M251_T28_0" ref="B517"/>
    <hyperlink location="Validation_D007_M251_T29_0" ref="B518"/>
    <hyperlink location="Validation_D007_M251_T30_0" ref="B519"/>
    <hyperlink location="Validation_D007_M251_T31_0" ref="B520"/>
    <hyperlink location="Validation_D007_M251_T32_0" ref="B521"/>
    <hyperlink location="Validation_D007_M251_T33_0" ref="B522"/>
    <hyperlink location="Validation_D007_M251_T37_0" ref="B523"/>
    <hyperlink location="Validation_D007_M251_T38_0" ref="B524"/>
    <hyperlink location="Validation_D007_M251_T39_0" ref="B525"/>
    <hyperlink location="Validation_D007_M251_T40_0" ref="B526"/>
    <hyperlink location="Validation_D007_M251_T41_0" ref="B527"/>
    <hyperlink location="Validation_D007_M251_T47_0" ref="B528"/>
    <hyperlink location="Validation_D007_M251_T48_0" ref="B529"/>
    <hyperlink location="Validation_D007_M251_T49_0" ref="B530"/>
    <hyperlink location="Validation_D008_M251_O26_0" ref="B531"/>
    <hyperlink location="Validation_D008_M251_O27_0" ref="B532"/>
    <hyperlink location="Validation_D008_M251_O28_0" ref="B533"/>
    <hyperlink location="Validation_D008_M251_O29_0" ref="B534"/>
    <hyperlink location="Validation_D008_M251_O30_0" ref="B535"/>
    <hyperlink location="Validation_D008_M251_O31_0" ref="B536"/>
    <hyperlink location="Validation_D008_M251_O32_0" ref="B537"/>
    <hyperlink location="Validation_D008_M251_O33_0" ref="B538"/>
    <hyperlink location="Validation_D008_M251_O34_0" ref="B539"/>
    <hyperlink location="Validation_D008_M251_O35_0" ref="B540"/>
    <hyperlink location="Validation_D008_M251_O37_0" ref="B541"/>
    <hyperlink location="Validation_D008_M251_O38_0" ref="B542"/>
    <hyperlink location="Validation_D008_M251_O39_0" ref="B543"/>
    <hyperlink location="Validation_D008_M251_O40_0" ref="B544"/>
    <hyperlink location="Validation_D008_M251_O41_0" ref="B545"/>
    <hyperlink location="Validation_D008_M251_O42_0" ref="B546"/>
    <hyperlink location="Validation_D008_M251_O43_0" ref="B547"/>
    <hyperlink location="Validation_D008_M251_O46_0" ref="B548"/>
    <hyperlink location="Validation_D008_M251_O47_0" ref="B549"/>
    <hyperlink location="Validation_D008_M251_O48_0" ref="B550"/>
    <hyperlink location="Validation_D008_M251_O49_0" ref="B551"/>
    <hyperlink location="Validation_D009_M251_Q26_0" ref="B552"/>
    <hyperlink location="Validation_D009_M251_Q27_0" ref="B553"/>
    <hyperlink location="Validation_D009_M251_Q28_0" ref="B554"/>
    <hyperlink location="Validation_D009_M251_Q29_0" ref="B555"/>
    <hyperlink location="Validation_D009_M251_Q30_0" ref="B556"/>
    <hyperlink location="Validation_D009_M251_Q37_0" ref="B557"/>
    <hyperlink location="Validation_D009_M251_Q38_0" ref="B558"/>
    <hyperlink location="Validation_D009_M251_Q47_0" ref="B559"/>
    <hyperlink location="Validation_D009_M251_Q48_0" ref="B560"/>
    <hyperlink location="Validation_D009_M251_Q49_0" ref="B561"/>
    <hyperlink location="Validation_K001_M252_K49_0" ref="B562"/>
    <hyperlink location="Validation_K001_M252_L49_0" ref="B563"/>
    <hyperlink location="Validation_K001_M252_M49_0" ref="B564"/>
    <hyperlink location="Validation_K001_M252_N49_0" ref="B565"/>
    <hyperlink location="Validation_K001_M252_O49_0" ref="B566"/>
    <hyperlink location="Validation_K001_M252_P49_0" ref="B567"/>
    <hyperlink location="Validation_K001_M252_Q49_0" ref="B568"/>
    <hyperlink location="Validation_K001_M252_R49_0" ref="B569"/>
    <hyperlink location="Validation_K001_M252_S49_0" ref="B570"/>
    <hyperlink location="Validation_K001_M252_T49_0" ref="B571"/>
    <hyperlink location="Validation_K001_M252_U49_0" ref="B572"/>
    <hyperlink location="Validation_K001_M252_V49_0" ref="B573"/>
    <hyperlink location="Validation_K001_M252_W49_0" ref="B574"/>
    <hyperlink location="Validation_K001_M252_X49_0" ref="B575"/>
    <hyperlink location="Validation_K001_M252_Y49_0" ref="B576"/>
    <hyperlink location="Validation_K001_M252_Z49_0" ref="B577"/>
    <hyperlink location="Validation_K001_M252_AA49_0" ref="B578"/>
    <hyperlink location="Validation_K001_M252_AB49_0" ref="B579"/>
    <hyperlink location="Validation_K002_M252_K31_0" ref="B580"/>
    <hyperlink location="Validation_K002_M252_L31_0" ref="B581"/>
    <hyperlink location="Validation_K002_M252_M31_0" ref="B582"/>
    <hyperlink location="Validation_K002_M252_N31_0" ref="B583"/>
    <hyperlink location="Validation_K002_M252_O31_0" ref="B584"/>
    <hyperlink location="Validation_K002_M252_P31_0" ref="B585"/>
    <hyperlink location="Validation_K002_M252_Q31_0" ref="B586"/>
    <hyperlink location="Validation_K002_M252_S31_0" ref="B587"/>
    <hyperlink location="Validation_K002_M252_T31_0" ref="B588"/>
    <hyperlink location="Validation_K002_M252_U31_0" ref="B589"/>
    <hyperlink location="Validation_K002_M252_V31_0" ref="B590"/>
    <hyperlink location="Validation_K002_M252_W31_0" ref="B591"/>
    <hyperlink location="Validation_K002_M252_X31_0" ref="B592"/>
    <hyperlink location="Validation_K002_M252_Z31_0" ref="B593"/>
    <hyperlink location="Validation_K002_M252_AA31_0" ref="B594"/>
    <hyperlink location="Validation_K002_M252_AB31_0" ref="B595"/>
    <hyperlink location="Validation_K003_M252_K39_0" ref="B596"/>
    <hyperlink location="Validation_K003_M252_L39_0" ref="B597"/>
    <hyperlink location="Validation_K003_M252_M39_0" ref="B598"/>
    <hyperlink location="Validation_K003_M252_N39_0" ref="B599"/>
    <hyperlink location="Validation_K003_M252_O39_0" ref="B600"/>
    <hyperlink location="Validation_K003_M252_P39_0" ref="B601"/>
    <hyperlink location="Validation_K003_M252_Q39_0" ref="B602"/>
    <hyperlink location="Validation_K003_M252_S39_0" ref="B603"/>
    <hyperlink location="Validation_K003_M252_T39_0" ref="B604"/>
    <hyperlink location="Validation_K003_M252_U39_0" ref="B605"/>
    <hyperlink location="Validation_K003_M252_V39_0" ref="B606"/>
    <hyperlink location="Validation_K003_M252_W39_0" ref="B607"/>
    <hyperlink location="Validation_K003_M252_X39_0" ref="B608"/>
    <hyperlink location="Validation_K003_M252_Z39_0" ref="B609"/>
    <hyperlink location="Validation_K003_M252_AA39_0" ref="B610"/>
    <hyperlink location="Validation_K003_M252_AB39_0" ref="B611"/>
    <hyperlink location="Validation_K004_M252_K47_0" ref="B612"/>
    <hyperlink location="Validation_K004_M252_L47_0" ref="B613"/>
    <hyperlink location="Validation_K004_M252_M47_0" ref="B614"/>
    <hyperlink location="Validation_K004_M252_N47_0" ref="B615"/>
    <hyperlink location="Validation_K004_M252_O47_0" ref="B616"/>
    <hyperlink location="Validation_K004_M252_P47_0" ref="B617"/>
    <hyperlink location="Validation_K004_M252_Q47_0" ref="B618"/>
    <hyperlink location="Validation_K004_M252_R47_0" ref="B619"/>
    <hyperlink location="Validation_K004_M252_S47_0" ref="B620"/>
    <hyperlink location="Validation_K004_M252_T47_0" ref="B621"/>
    <hyperlink location="Validation_K004_M252_U47_0" ref="B622"/>
    <hyperlink location="Validation_K004_M252_V47_0" ref="B623"/>
    <hyperlink location="Validation_K004_M252_W47_0" ref="B624"/>
    <hyperlink location="Validation_K004_M252_X47_0" ref="B625"/>
    <hyperlink location="Validation_K004_M252_Y47_0" ref="B626"/>
    <hyperlink location="Validation_K004_M252_Z47_0" ref="B627"/>
    <hyperlink location="Validation_K004_M252_AA47_0" ref="B628"/>
    <hyperlink location="Validation_K004_M252_AB47_0" ref="B629"/>
    <hyperlink location="Validation_D002_M252_L22_0" ref="B630"/>
    <hyperlink location="Validation_D002_M252_M22_0" ref="B631"/>
    <hyperlink location="Validation_D002_M252_N22_0" ref="B632"/>
    <hyperlink location="Validation_D002_M252_S22_0" ref="B633"/>
    <hyperlink location="Validation_D002_M252_AB22_0" ref="B634"/>
    <hyperlink location="Validation_D004_M252_K27_0" ref="B635"/>
    <hyperlink location="Validation_D004_M252_L27_0" ref="B636"/>
    <hyperlink location="Validation_D004_M252_O27_0" ref="B637"/>
    <hyperlink location="Validation_D004_M252_P27_0" ref="B638"/>
    <hyperlink location="Validation_D004_M252_Q27_0" ref="B639"/>
    <hyperlink location="Validation_D004_M252_R27_0" ref="B640"/>
    <hyperlink location="Validation_D004_M252_S27_0" ref="B641"/>
    <hyperlink location="Validation_D004_M252_T27_0" ref="B642"/>
    <hyperlink location="Validation_D004_M252_U27_0" ref="B643"/>
    <hyperlink location="Validation_D004_M252_V27_0" ref="B644"/>
    <hyperlink location="Validation_D004_M252_W27_0" ref="B645"/>
    <hyperlink location="Validation_D004_M252_X27_0" ref="B646"/>
    <hyperlink location="Validation_D004_M252_Y27_0" ref="B647"/>
    <hyperlink location="Validation_D004_M252_Z27_0" ref="B648"/>
    <hyperlink location="Validation_D004_M252_AA27_0" ref="B649"/>
    <hyperlink location="Validation_D004_M252_AB27_0" ref="B650"/>
    <hyperlink location="Validation_D005_M252_AB21_0" ref="B651"/>
    <hyperlink location="Validation_D005_M252_AB22_0" ref="B652"/>
    <hyperlink location="Validation_D005_M252_AB23_0" ref="B653"/>
    <hyperlink location="Validation_D005_M252_AB24_0" ref="B654"/>
    <hyperlink location="Validation_D005_M252_AB25_0" ref="B655"/>
    <hyperlink location="Validation_D005_M252_AB26_0" ref="B656"/>
    <hyperlink location="Validation_D005_M252_AB27_0" ref="B657"/>
    <hyperlink location="Validation_D005_M252_AB28_0" ref="B658"/>
    <hyperlink location="Validation_D005_M252_AB29_0" ref="B659"/>
    <hyperlink location="Validation_D005_M252_AB30_0" ref="B660"/>
    <hyperlink location="Validation_D005_M252_AB31_0" ref="B661"/>
    <hyperlink location="Validation_D005_M252_AB32_0" ref="B662"/>
    <hyperlink location="Validation_D005_M252_AB33_0" ref="B663"/>
    <hyperlink location="Validation_D005_M252_AB34_0" ref="B664"/>
    <hyperlink location="Validation_D005_M252_AB35_0" ref="B665"/>
    <hyperlink location="Validation_D005_M252_AB36_0" ref="B666"/>
    <hyperlink location="Validation_D005_M252_AB37_0" ref="B667"/>
    <hyperlink location="Validation_D005_M252_AB38_0" ref="B668"/>
    <hyperlink location="Validation_D005_M252_AB39_0" ref="B669"/>
    <hyperlink location="Validation_D005_M252_AB40_0" ref="B670"/>
    <hyperlink location="Validation_D005_M252_AB41_0" ref="B671"/>
    <hyperlink location="Validation_D005_M252_AB42_0" ref="B672"/>
    <hyperlink location="Validation_D005_M252_AB43_0" ref="B673"/>
    <hyperlink location="Validation_D005_M252_AB44_0" ref="B674"/>
    <hyperlink location="Validation_D005_M252_AB45_0" ref="B675"/>
    <hyperlink location="Validation_D005_M252_AB46_0" ref="B676"/>
    <hyperlink location="Validation_D005_M252_AB47_0" ref="B677"/>
    <hyperlink location="Validation_D005_M252_AB48_0" ref="B678"/>
    <hyperlink location="Validation_D005_M252_AB49_0" ref="B679"/>
    <hyperlink location="Validation_D006_M252_L21_0" ref="B680"/>
    <hyperlink location="Validation_D006_M252_L22_0" ref="B681"/>
    <hyperlink location="Validation_D006_M252_L23_0" ref="B682"/>
    <hyperlink location="Validation_D006_M252_L24_0" ref="B683"/>
    <hyperlink location="Validation_D006_M252_L25_0" ref="B684"/>
    <hyperlink location="Validation_D006_M252_L26_0" ref="B685"/>
    <hyperlink location="Validation_D006_M252_L27_0" ref="B686"/>
    <hyperlink location="Validation_D006_M252_L28_0" ref="B687"/>
    <hyperlink location="Validation_D006_M252_L29_0" ref="B688"/>
    <hyperlink location="Validation_D006_M252_L30_0" ref="B689"/>
    <hyperlink location="Validation_D006_M252_L31_0" ref="B690"/>
    <hyperlink location="Validation_D006_M252_L32_0" ref="B691"/>
    <hyperlink location="Validation_D006_M252_L33_0" ref="B692"/>
    <hyperlink location="Validation_D006_M252_L34_0" ref="B693"/>
    <hyperlink location="Validation_D006_M252_L35_0" ref="B694"/>
    <hyperlink location="Validation_D006_M252_L37_0" ref="B695"/>
    <hyperlink location="Validation_D006_M252_L38_0" ref="B696"/>
    <hyperlink location="Validation_D006_M252_L39_0" ref="B697"/>
    <hyperlink location="Validation_D006_M252_L40_0" ref="B698"/>
    <hyperlink location="Validation_D006_M252_L41_0" ref="B699"/>
    <hyperlink location="Validation_D006_M252_L42_0" ref="B700"/>
    <hyperlink location="Validation_D006_M252_L43_0" ref="B701"/>
    <hyperlink location="Validation_D006_M252_L46_0" ref="B702"/>
    <hyperlink location="Validation_D006_M252_L47_0" ref="B703"/>
    <hyperlink location="Validation_D006_M252_L48_0" ref="B704"/>
    <hyperlink location="Validation_D006_M252_L49_0" ref="B705"/>
    <hyperlink location="Validation_D007_M252_T21_0" ref="B706"/>
    <hyperlink location="Validation_D007_M252_T26_0" ref="B707"/>
    <hyperlink location="Validation_D007_M252_T27_0" ref="B708"/>
    <hyperlink location="Validation_D007_M252_T28_0" ref="B709"/>
    <hyperlink location="Validation_D007_M252_T29_0" ref="B710"/>
    <hyperlink location="Validation_D007_M252_T30_0" ref="B711"/>
    <hyperlink location="Validation_D007_M252_T31_0" ref="B712"/>
    <hyperlink location="Validation_D007_M252_T32_0" ref="B713"/>
    <hyperlink location="Validation_D007_M252_T33_0" ref="B714"/>
    <hyperlink location="Validation_D007_M252_T37_0" ref="B715"/>
    <hyperlink location="Validation_D007_M252_T38_0" ref="B716"/>
    <hyperlink location="Validation_D007_M252_T39_0" ref="B717"/>
    <hyperlink location="Validation_D007_M252_T40_0" ref="B718"/>
    <hyperlink location="Validation_D007_M252_T41_0" ref="B719"/>
    <hyperlink location="Validation_D007_M252_T47_0" ref="B720"/>
    <hyperlink location="Validation_D007_M252_T48_0" ref="B721"/>
    <hyperlink location="Validation_D007_M252_T49_0" ref="B722"/>
    <hyperlink location="Validation_D008_M252_O26_0" ref="B723"/>
    <hyperlink location="Validation_D008_M252_O27_0" ref="B724"/>
    <hyperlink location="Validation_D008_M252_O28_0" ref="B725"/>
    <hyperlink location="Validation_D008_M252_O29_0" ref="B726"/>
    <hyperlink location="Validation_D008_M252_O30_0" ref="B727"/>
    <hyperlink location="Validation_D008_M252_O31_0" ref="B728"/>
    <hyperlink location="Validation_D008_M252_O32_0" ref="B729"/>
    <hyperlink location="Validation_D008_M252_O33_0" ref="B730"/>
    <hyperlink location="Validation_D008_M252_O34_0" ref="B731"/>
    <hyperlink location="Validation_D008_M252_O35_0" ref="B732"/>
    <hyperlink location="Validation_D008_M252_O37_0" ref="B733"/>
    <hyperlink location="Validation_D008_M252_O38_0" ref="B734"/>
    <hyperlink location="Validation_D008_M252_O39_0" ref="B735"/>
    <hyperlink location="Validation_D008_M252_O40_0" ref="B736"/>
    <hyperlink location="Validation_D008_M252_O41_0" ref="B737"/>
    <hyperlink location="Validation_D008_M252_O42_0" ref="B738"/>
    <hyperlink location="Validation_D008_M252_O43_0" ref="B739"/>
    <hyperlink location="Validation_D008_M252_O46_0" ref="B740"/>
    <hyperlink location="Validation_D008_M252_O47_0" ref="B741"/>
    <hyperlink location="Validation_D008_M252_O48_0" ref="B742"/>
    <hyperlink location="Validation_D008_M252_O49_0" ref="B743"/>
    <hyperlink location="Validation_D009_M252_Q26_0" ref="B744"/>
    <hyperlink location="Validation_D009_M252_Q27_0" ref="B745"/>
    <hyperlink location="Validation_D009_M252_Q28_0" ref="B746"/>
    <hyperlink location="Validation_D009_M252_Q29_0" ref="B747"/>
    <hyperlink location="Validation_D009_M252_Q30_0" ref="B748"/>
    <hyperlink location="Validation_D009_M252_Q37_0" ref="B749"/>
    <hyperlink location="Validation_D009_M252_Q38_0" ref="B750"/>
    <hyperlink location="Validation_D009_M252_Q47_0" ref="B751"/>
    <hyperlink location="Validation_D009_M252_Q48_0" ref="B752"/>
    <hyperlink location="Validation_D009_M252_Q49_0" ref="B753"/>
    <hyperlink location="Validation_D002_M253_L21_0" ref="B1162"/>
    <hyperlink location="Validation_D002_M253_M21_0" ref="B1163"/>
    <hyperlink location="Validation_D002_M253_N21_0" ref="B1164"/>
    <hyperlink location="Validation_D002_M253_S21_0" ref="B1165"/>
    <hyperlink location="Validation_D002_M253_AB21_0" ref="B1166"/>
    <hyperlink location="Validation_D002_M253_K27_0" ref="B1167"/>
    <hyperlink location="Validation_D002_M253_L27_0" ref="B1168"/>
    <hyperlink location="Validation_D002_M253_O27_0" ref="B1169"/>
    <hyperlink location="Validation_D002_M253_P27_0" ref="B1170"/>
    <hyperlink location="Validation_D002_M253_Q27_0" ref="B1171"/>
    <hyperlink location="Validation_D002_M253_R27_0" ref="B1172"/>
    <hyperlink location="Validation_D002_M253_S27_0" ref="B1173"/>
    <hyperlink location="Validation_D002_M253_T27_0" ref="B1174"/>
    <hyperlink location="Validation_D002_M253_U27_0" ref="B1175"/>
    <hyperlink location="Validation_D002_M253_V27_0" ref="B1176"/>
    <hyperlink location="Validation_D002_M253_W27_0" ref="B1177"/>
    <hyperlink location="Validation_D002_M253_X27_0" ref="B1178"/>
    <hyperlink location="Validation_D002_M253_Y27_0" ref="B1179"/>
    <hyperlink location="Validation_D002_M253_Z27_0" ref="B1180"/>
    <hyperlink location="Validation_D002_M253_AA27_0" ref="B1181"/>
    <hyperlink location="Validation_D002_M253_AB27_0" ref="B1182"/>
    <hyperlink location="Validation_D003_M253_K33_0" ref="B1183"/>
    <hyperlink location="Validation_D003_M253_L33_0" ref="B1184"/>
    <hyperlink location="Validation_D003_M253_O33_0" ref="B1185"/>
    <hyperlink location="Validation_D003_M253_P33_0" ref="B1186"/>
    <hyperlink location="Validation_D003_M253_Q33_0" ref="B1187"/>
    <hyperlink location="Validation_D003_M253_R33_0" ref="B1188"/>
    <hyperlink location="Validation_D003_M253_S33_0" ref="B1189"/>
    <hyperlink location="Validation_D003_M253_T33_0" ref="B1190"/>
    <hyperlink location="Validation_D003_M253_U33_0" ref="B1191"/>
    <hyperlink location="Validation_D003_M253_V33_0" ref="B1192"/>
    <hyperlink location="Validation_D003_M253_W33_0" ref="B1193"/>
    <hyperlink location="Validation_D003_M253_X33_0" ref="B1194"/>
    <hyperlink location="Validation_D003_M253_Y33_0" ref="B1195"/>
    <hyperlink location="Validation_D003_M253_Z33_0" ref="B1196"/>
    <hyperlink location="Validation_D003_M253_AA33_0" ref="B1197"/>
    <hyperlink location="Validation_D003_M253_AB33_0" ref="B1198"/>
    <hyperlink location="Validation_D005_M253_AB21_0" ref="B1199"/>
    <hyperlink location="Validation_D005_M253_AB22_0" ref="B1200"/>
    <hyperlink location="Validation_D005_M253_AB23_0" ref="B1201"/>
    <hyperlink location="Validation_D005_M253_AB24_0" ref="B1202"/>
    <hyperlink location="Validation_D005_M253_AB25_0" ref="B1203"/>
    <hyperlink location="Validation_D005_M253_AB26_0" ref="B1204"/>
    <hyperlink location="Validation_D005_M253_AB27_0" ref="B1205"/>
    <hyperlink location="Validation_D005_M253_AB28_0" ref="B1206"/>
    <hyperlink location="Validation_D005_M253_AB29_0" ref="B1207"/>
    <hyperlink location="Validation_D005_M253_AB30_0" ref="B1208"/>
    <hyperlink location="Validation_D005_M253_AB31_0" ref="B1209"/>
    <hyperlink location="Validation_D005_M253_AB32_0" ref="B1210"/>
    <hyperlink location="Validation_D005_M253_AB33_0" ref="B1211"/>
    <hyperlink location="Validation_D005_M253_AB34_0" ref="B1212"/>
    <hyperlink location="Validation_D005_M253_AB35_0" ref="B1213"/>
    <hyperlink location="Validation_D005_M253_AB36_0" ref="B1214"/>
    <hyperlink location="Validation_D005_M253_AB37_0" ref="B1215"/>
    <hyperlink location="Validation_D005_M253_AB38_0" ref="B1216"/>
    <hyperlink location="Validation_D005_M253_AB39_0" ref="B1217"/>
    <hyperlink location="Validation_D005_M253_AB40_0" ref="B1218"/>
    <hyperlink location="Validation_D005_M253_AB41_0" ref="B1219"/>
    <hyperlink location="Validation_D005_M253_AB42_0" ref="B1220"/>
    <hyperlink location="Validation_D005_M253_AB43_0" ref="B1221"/>
    <hyperlink location="Validation_D005_M253_AB44_0" ref="B1222"/>
    <hyperlink location="Validation_D005_M253_AB45_0" ref="B1223"/>
    <hyperlink location="Validation_D005_M253_AB46_0" ref="B1224"/>
    <hyperlink location="Validation_D005_M253_AB47_0" ref="B1225"/>
    <hyperlink location="Validation_D005_M253_AB48_0" ref="B1226"/>
    <hyperlink location="Validation_D005_M253_AB49_0" ref="B1227"/>
    <hyperlink location="Validation_D005_M253_AB50_0" ref="B1228"/>
    <hyperlink location="Validation_D005_M253_AB51_0" ref="B1229"/>
    <hyperlink location="Validation_D005_M253_AB52_0" ref="B1230"/>
    <hyperlink location="Validation_D005_M253_AB53_0" ref="B1231"/>
    <hyperlink location="Validation_D005_M253_AB54_0" ref="B1232"/>
    <hyperlink location="Validation_D006_M253_L21_0" ref="B1233"/>
    <hyperlink location="Validation_D006_M253_L22_0" ref="B1234"/>
    <hyperlink location="Validation_D006_M253_L23_0" ref="B1235"/>
    <hyperlink location="Validation_D006_M253_L24_0" ref="B1236"/>
    <hyperlink location="Validation_D006_M253_L25_0" ref="B1237"/>
    <hyperlink location="Validation_D006_M253_L26_0" ref="B1238"/>
    <hyperlink location="Validation_D006_M253_L27_0" ref="B1239"/>
    <hyperlink location="Validation_D006_M253_L28_0" ref="B1240"/>
    <hyperlink location="Validation_D006_M253_L29_0" ref="B1241"/>
    <hyperlink location="Validation_D006_M253_L30_0" ref="B1242"/>
    <hyperlink location="Validation_D006_M253_L31_0" ref="B1243"/>
    <hyperlink location="Validation_D006_M253_L32_0" ref="B1244"/>
    <hyperlink location="Validation_D006_M253_L33_0" ref="B1245"/>
    <hyperlink location="Validation_D006_M253_L34_0" ref="B1246"/>
    <hyperlink location="Validation_D006_M253_L35_0" ref="B1247"/>
    <hyperlink location="Validation_D006_M253_L36_0" ref="B1248"/>
    <hyperlink location="Validation_D006_M253_L37_0" ref="B1249"/>
    <hyperlink location="Validation_D006_M253_L38_0" ref="B1250"/>
    <hyperlink location="Validation_D006_M253_L39_0" ref="B1251"/>
    <hyperlink location="Validation_D006_M253_L43_0" ref="B1252"/>
    <hyperlink location="Validation_D006_M253_L44_0" ref="B1253"/>
    <hyperlink location="Validation_D006_M253_L45_0" ref="B1254"/>
    <hyperlink location="Validation_D006_M253_L46_0" ref="B1255"/>
    <hyperlink location="Validation_D006_M253_L47_0" ref="B1256"/>
    <hyperlink location="Validation_D006_M253_L50_0" ref="B1257"/>
    <hyperlink location="Validation_D006_M253_L51_0" ref="B1258"/>
    <hyperlink location="Validation_D006_M253_L52_0" ref="B1259"/>
    <hyperlink location="Validation_D006_M253_L53_0" ref="B1260"/>
    <hyperlink location="Validation_D006_M253_L54_0" ref="B1261"/>
    <hyperlink location="Validation_D007_M253_T25_0" ref="B1262"/>
    <hyperlink location="Validation_D007_M253_T26_0" ref="B1263"/>
    <hyperlink location="Validation_D007_M253_T27_0" ref="B1264"/>
    <hyperlink location="Validation_D007_M253_T28_0" ref="B1265"/>
    <hyperlink location="Validation_D007_M253_T29_0" ref="B1266"/>
    <hyperlink location="Validation_D007_M253_T30_0" ref="B1267"/>
    <hyperlink location="Validation_D007_M253_T31_0" ref="B1268"/>
    <hyperlink location="Validation_D007_M253_T32_0" ref="B1269"/>
    <hyperlink location="Validation_D007_M253_T33_0" ref="B1270"/>
    <hyperlink location="Validation_D007_M253_T34_0" ref="B1271"/>
    <hyperlink location="Validation_D007_M253_T35_0" ref="B1272"/>
    <hyperlink location="Validation_D007_M253_T36_0" ref="B1273"/>
    <hyperlink location="Validation_D007_M253_T37_0" ref="B1274"/>
    <hyperlink location="Validation_D007_M253_T38_0" ref="B1275"/>
    <hyperlink location="Validation_D007_M253_T39_0" ref="B1276"/>
    <hyperlink location="Validation_D007_M253_T43_0" ref="B1277"/>
    <hyperlink location="Validation_D007_M253_T44_0" ref="B1278"/>
    <hyperlink location="Validation_D007_M253_T45_0" ref="B1279"/>
    <hyperlink location="Validation_D007_M253_T46_0" ref="B1280"/>
    <hyperlink location="Validation_D007_M253_T52_0" ref="B1281"/>
    <hyperlink location="Validation_D007_M253_T53_0" ref="B1282"/>
    <hyperlink location="Validation_D007_M253_T54_0" ref="B1283"/>
    <hyperlink location="Validation_D008_M253_O25_0" ref="B1284"/>
    <hyperlink location="Validation_D008_M253_O26_0" ref="B1285"/>
    <hyperlink location="Validation_D008_M253_O27_0" ref="B1286"/>
    <hyperlink location="Validation_D008_M253_O28_0" ref="B1287"/>
    <hyperlink location="Validation_D008_M253_O29_0" ref="B1288"/>
    <hyperlink location="Validation_D008_M253_O30_0" ref="B1289"/>
    <hyperlink location="Validation_D008_M253_O31_0" ref="B1290"/>
    <hyperlink location="Validation_D008_M253_O32_0" ref="B1291"/>
    <hyperlink location="Validation_D008_M253_O33_0" ref="B1292"/>
    <hyperlink location="Validation_D008_M253_O34_0" ref="B1293"/>
    <hyperlink location="Validation_D008_M253_O35_0" ref="B1294"/>
    <hyperlink location="Validation_D008_M253_O36_0" ref="B1295"/>
    <hyperlink location="Validation_D008_M253_O37_0" ref="B1296"/>
    <hyperlink location="Validation_D008_M253_O38_0" ref="B1297"/>
    <hyperlink location="Validation_D008_M253_O39_0" ref="B1298"/>
    <hyperlink location="Validation_D008_M253_O43_0" ref="B1299"/>
    <hyperlink location="Validation_D008_M253_O44_0" ref="B1300"/>
    <hyperlink location="Validation_D008_M253_O45_0" ref="B1301"/>
    <hyperlink location="Validation_D008_M253_O46_0" ref="B1302"/>
    <hyperlink location="Validation_D008_M253_O52_0" ref="B1303"/>
    <hyperlink location="Validation_D008_M253_O53_0" ref="B1304"/>
    <hyperlink location="Validation_D008_M253_O54_0" ref="B1305"/>
    <hyperlink location="Validation_D009_M253_Q25_0" ref="B1306"/>
    <hyperlink location="Validation_D009_M253_Q26_0" ref="B1307"/>
    <hyperlink location="Validation_D009_M253_Q27_0" ref="B1308"/>
    <hyperlink location="Validation_D009_M253_Q28_0" ref="B1309"/>
    <hyperlink location="Validation_D009_M253_Q29_0" ref="B1310"/>
    <hyperlink location="Validation_D009_M253_Q30_0" ref="B1311"/>
    <hyperlink location="Validation_D009_M253_Q31_0" ref="B1312"/>
    <hyperlink location="Validation_D009_M253_Q32_0" ref="B1313"/>
    <hyperlink location="Validation_D009_M253_Q33_0" ref="B1314"/>
    <hyperlink location="Validation_D009_M253_Q34_0" ref="B1315"/>
    <hyperlink location="Validation_D009_M253_Q35_0" ref="B1316"/>
    <hyperlink location="Validation_D009_M253_Q36_0" ref="B1317"/>
    <hyperlink location="Validation_D009_M253_Q37_0" ref="B1318"/>
    <hyperlink location="Validation_D009_M253_Q38_0" ref="B1319"/>
    <hyperlink location="Validation_D009_M253_Q39_0" ref="B1320"/>
    <hyperlink location="Validation_D009_M253_Q43_0" ref="B1321"/>
    <hyperlink location="Validation_D009_M253_Q44_0" ref="B1322"/>
    <hyperlink location="Validation_D009_M253_Q45_0" ref="B1323"/>
    <hyperlink location="Validation_D009_M253_Q46_0" ref="B1324"/>
    <hyperlink location="Validation_D009_M253_Q52_0" ref="B1325"/>
    <hyperlink location="Validation_D009_M253_Q53_0" ref="B1326"/>
    <hyperlink location="Validation_D009_M253_Q54_0" ref="B1327"/>
    <hyperlink location="Validation_D010_M253_K29_0" ref="B1328"/>
    <hyperlink location="Validation_D010_M253_L29_0" ref="B1329"/>
    <hyperlink location="Validation_D010_M253_O29_0" ref="B1330"/>
    <hyperlink location="Validation_D010_M253_P29_0" ref="B1331"/>
    <hyperlink location="Validation_D010_M253_Q29_0" ref="B1332"/>
    <hyperlink location="Validation_D010_M253_R29_0" ref="B1333"/>
    <hyperlink location="Validation_D010_M253_S29_0" ref="B1334"/>
    <hyperlink location="Validation_D010_M253_T29_0" ref="B1335"/>
    <hyperlink location="Validation_D010_M253_U29_0" ref="B1336"/>
    <hyperlink location="Validation_D010_M253_V29_0" ref="B1337"/>
    <hyperlink location="Validation_D010_M253_W29_0" ref="B1338"/>
    <hyperlink location="Validation_D010_M253_X29_0" ref="B1339"/>
    <hyperlink location="Validation_D010_M253_Y29_0" ref="B1340"/>
    <hyperlink location="Validation_D010_M253_Z29_0" ref="B1341"/>
    <hyperlink location="Validation_D010_M253_AA29_0" ref="B1342"/>
    <hyperlink location="Validation_D010_M253_AB29_0" ref="B1343"/>
    <hyperlink location="Validation_K001_M253_K54_0" ref="B1344"/>
    <hyperlink location="Validation_K001_M253_L54_0" ref="B1345"/>
    <hyperlink location="Validation_K001_M253_M54_0" ref="B1346"/>
    <hyperlink location="Validation_K001_M253_N54_0" ref="B1347"/>
    <hyperlink location="Validation_K001_M253_O54_0" ref="B1348"/>
    <hyperlink location="Validation_K001_M253_P54_0" ref="B1349"/>
    <hyperlink location="Validation_K001_M253_Q54_0" ref="B1350"/>
    <hyperlink location="Validation_K001_M253_R54_0" ref="B1351"/>
    <hyperlink location="Validation_K001_M253_S54_0" ref="B1352"/>
    <hyperlink location="Validation_K001_M253_T54_0" ref="B1353"/>
    <hyperlink location="Validation_K001_M253_U54_0" ref="B1354"/>
    <hyperlink location="Validation_K001_M253_V54_0" ref="B1355"/>
    <hyperlink location="Validation_K001_M253_W54_0" ref="B1356"/>
    <hyperlink location="Validation_K001_M253_X54_0" ref="B1357"/>
    <hyperlink location="Validation_K001_M253_Y54_0" ref="B1358"/>
    <hyperlink location="Validation_K001_M253_Z54_0" ref="B1359"/>
    <hyperlink location="Validation_K001_M253_AA54_0" ref="B1360"/>
    <hyperlink location="Validation_K001_M253_AB54_0" ref="B1361"/>
    <hyperlink location="Validation_K002_M253_K27_0" ref="B1362"/>
    <hyperlink location="Validation_K002_M253_L27_0" ref="B1363"/>
    <hyperlink location="Validation_K002_M253_O27_0" ref="B1364"/>
    <hyperlink location="Validation_K002_M253_P27_0" ref="B1365"/>
    <hyperlink location="Validation_K002_M253_Q27_0" ref="B1366"/>
    <hyperlink location="Validation_K002_M253_R27_0" ref="B1367"/>
    <hyperlink location="Validation_K002_M253_S27_0" ref="B1368"/>
    <hyperlink location="Validation_K002_M253_T27_0" ref="B1369"/>
    <hyperlink location="Validation_K002_M253_U27_0" ref="B1370"/>
    <hyperlink location="Validation_K002_M253_V27_0" ref="B1371"/>
    <hyperlink location="Validation_K002_M253_W27_0" ref="B1372"/>
    <hyperlink location="Validation_K002_M253_X27_0" ref="B1373"/>
    <hyperlink location="Validation_K002_M253_Y27_0" ref="B1374"/>
    <hyperlink location="Validation_K002_M253_Z27_0" ref="B1375"/>
    <hyperlink location="Validation_K002_M253_AA27_0" ref="B1376"/>
    <hyperlink location="Validation_K002_M253_AB27_0" ref="B1377"/>
    <hyperlink location="Validation_K003_M253_K27_0" ref="B1378"/>
    <hyperlink location="Validation_K003_M253_L27_0" ref="B1379"/>
    <hyperlink location="Validation_K003_M253_O27_0" ref="B1380"/>
    <hyperlink location="Validation_K003_M253_P27_0" ref="B1381"/>
    <hyperlink location="Validation_K003_M253_Q27_0" ref="B1382"/>
    <hyperlink location="Validation_K003_M253_R27_0" ref="B1383"/>
    <hyperlink location="Validation_K003_M253_S27_0" ref="B1384"/>
    <hyperlink location="Validation_K003_M253_T27_0" ref="B1385"/>
    <hyperlink location="Validation_K003_M253_U27_0" ref="B1386"/>
    <hyperlink location="Validation_K003_M253_V27_0" ref="B1387"/>
    <hyperlink location="Validation_K003_M253_W27_0" ref="B1388"/>
    <hyperlink location="Validation_K003_M253_X27_0" ref="B1389"/>
    <hyperlink location="Validation_K003_M253_Y27_0" ref="B1390"/>
    <hyperlink location="Validation_K003_M253_Z27_0" ref="B1391"/>
    <hyperlink location="Validation_K003_M253_AA27_0" ref="B1392"/>
    <hyperlink location="Validation_K003_M253_AB27_0" ref="B1393"/>
    <hyperlink location="Validation_K004_M253_K31_0" ref="B1394"/>
    <hyperlink location="Validation_K004_M253_L31_0" ref="B1395"/>
    <hyperlink location="Validation_K004_M253_O31_0" ref="B1396"/>
    <hyperlink location="Validation_K004_M253_P31_0" ref="B1397"/>
    <hyperlink location="Validation_K004_M253_Q31_0" ref="B1398"/>
    <hyperlink location="Validation_K004_M253_R31_0" ref="B1399"/>
    <hyperlink location="Validation_K004_M253_S31_0" ref="B1400"/>
    <hyperlink location="Validation_K004_M253_T31_0" ref="B1401"/>
    <hyperlink location="Validation_K004_M253_U31_0" ref="B1402"/>
    <hyperlink location="Validation_K004_M253_V31_0" ref="B1403"/>
    <hyperlink location="Validation_K004_M253_W31_0" ref="B1404"/>
    <hyperlink location="Validation_K004_M253_X31_0" ref="B1405"/>
    <hyperlink location="Validation_K004_M253_Y31_0" ref="B1406"/>
    <hyperlink location="Validation_K004_M253_Z31_0" ref="B1407"/>
    <hyperlink location="Validation_K004_M253_AA31_0" ref="B1408"/>
    <hyperlink location="Validation_K004_M253_AB31_0" ref="B1409"/>
    <hyperlink location="Validation_K005_M253_Y40_0" ref="B1410"/>
    <hyperlink location="Validation_K005_M253_AB40_0" ref="B1411"/>
    <hyperlink location="Validation_K006_M253_K52_0" ref="B1412"/>
    <hyperlink location="Validation_K006_M253_L52_0" ref="B1413"/>
    <hyperlink location="Validation_K006_M253_M52_0" ref="B1414"/>
    <hyperlink location="Validation_K006_M253_N52_0" ref="B1415"/>
    <hyperlink location="Validation_K006_M253_O52_0" ref="B1416"/>
    <hyperlink location="Validation_K006_M253_P52_0" ref="B1417"/>
    <hyperlink location="Validation_K006_M253_Q52_0" ref="B1418"/>
    <hyperlink location="Validation_K006_M253_R52_0" ref="B1419"/>
    <hyperlink location="Validation_K006_M253_S52_0" ref="B1420"/>
    <hyperlink location="Validation_K006_M253_T52_0" ref="B1421"/>
    <hyperlink location="Validation_K006_M253_U52_0" ref="B1422"/>
    <hyperlink location="Validation_K006_M253_V52_0" ref="B1423"/>
    <hyperlink location="Validation_K006_M253_W52_0" ref="B1424"/>
    <hyperlink location="Validation_K006_M253_X52_0" ref="B1425"/>
    <hyperlink location="Validation_K006_M253_Y52_0" ref="B1426"/>
    <hyperlink location="Validation_K006_M253_Z52_0" ref="B1427"/>
    <hyperlink location="Validation_K006_M253_AA52_0" ref="B1428"/>
    <hyperlink location="Validation_K006_M253_AB52_0" ref="B1429"/>
    <hyperlink location="Validation_K007_M253_L47_0" ref="B1430"/>
    <hyperlink location="Validation_K007_M253_N47_0" ref="B1431"/>
    <hyperlink location="Validation_K007_M253_AA47_0" ref="B1432"/>
    <hyperlink location="Validation_K007_M253_AB47_0" ref="B1433"/>
    <hyperlink location="Validation_K008_M253_K26_0" ref="B1434"/>
    <hyperlink location="Validation_K008_M253_L26_0" ref="B1435"/>
    <hyperlink location="Validation_K008_M253_O26_0" ref="B1436"/>
    <hyperlink location="Validation_K008_M253_P26_0" ref="B1437"/>
    <hyperlink location="Validation_K008_M253_Q26_0" ref="B1438"/>
    <hyperlink location="Validation_K008_M253_R26_0" ref="B1439"/>
    <hyperlink location="Validation_K008_M253_S26_0" ref="B1440"/>
    <hyperlink location="Validation_K008_M253_T26_0" ref="B1441"/>
    <hyperlink location="Validation_K008_M253_U26_0" ref="B1442"/>
    <hyperlink location="Validation_K008_M253_V26_0" ref="B1443"/>
    <hyperlink location="Validation_K008_M253_W26_0" ref="B1444"/>
    <hyperlink location="Validation_K008_M253_X26_0" ref="B1445"/>
    <hyperlink location="Validation_K008_M253_Y26_0" ref="B1446"/>
    <hyperlink location="Validation_K008_M253_Z26_0" ref="B1447"/>
    <hyperlink location="Validation_K008_M253_AA26_0" ref="B1448"/>
    <hyperlink location="Validation_K008_M253_AB26_0" ref="B1449"/>
    <hyperlink location="Validation_D002_M254_L21_0" ref="B1450"/>
    <hyperlink location="Validation_D002_M254_M21_0" ref="B1451"/>
    <hyperlink location="Validation_D002_M254_N21_0" ref="B1452"/>
    <hyperlink location="Validation_D002_M254_S21_0" ref="B1453"/>
    <hyperlink location="Validation_D002_M254_AB21_0" ref="B1454"/>
    <hyperlink location="Validation_D002_M254_K27_0" ref="B1455"/>
    <hyperlink location="Validation_D002_M254_L27_0" ref="B1456"/>
    <hyperlink location="Validation_D002_M254_O27_0" ref="B1457"/>
    <hyperlink location="Validation_D002_M254_P27_0" ref="B1458"/>
    <hyperlink location="Validation_D002_M254_Q27_0" ref="B1459"/>
    <hyperlink location="Validation_D002_M254_R27_0" ref="B1460"/>
    <hyperlink location="Validation_D002_M254_S27_0" ref="B1461"/>
    <hyperlink location="Validation_D002_M254_T27_0" ref="B1462"/>
    <hyperlink location="Validation_D002_M254_U27_0" ref="B1463"/>
    <hyperlink location="Validation_D002_M254_V27_0" ref="B1464"/>
    <hyperlink location="Validation_D002_M254_W27_0" ref="B1465"/>
    <hyperlink location="Validation_D002_M254_X27_0" ref="B1466"/>
    <hyperlink location="Validation_D002_M254_Y27_0" ref="B1467"/>
    <hyperlink location="Validation_D002_M254_Z27_0" ref="B1468"/>
    <hyperlink location="Validation_D002_M254_AA27_0" ref="B1469"/>
    <hyperlink location="Validation_D002_M254_AB27_0" ref="B1470"/>
    <hyperlink location="Validation_D003_M254_K33_0" ref="B1471"/>
    <hyperlink location="Validation_D003_M254_L33_0" ref="B1472"/>
    <hyperlink location="Validation_D003_M254_O33_0" ref="B1473"/>
    <hyperlink location="Validation_D003_M254_P33_0" ref="B1474"/>
    <hyperlink location="Validation_D003_M254_Q33_0" ref="B1475"/>
    <hyperlink location="Validation_D003_M254_R33_0" ref="B1476"/>
    <hyperlink location="Validation_D003_M254_S33_0" ref="B1477"/>
    <hyperlink location="Validation_D003_M254_T33_0" ref="B1478"/>
    <hyperlink location="Validation_D003_M254_U33_0" ref="B1479"/>
    <hyperlink location="Validation_D003_M254_V33_0" ref="B1480"/>
    <hyperlink location="Validation_D003_M254_W33_0" ref="B1481"/>
    <hyperlink location="Validation_D003_M254_X33_0" ref="B1482"/>
    <hyperlink location="Validation_D003_M254_Y33_0" ref="B1483"/>
    <hyperlink location="Validation_D003_M254_Z33_0" ref="B1484"/>
    <hyperlink location="Validation_D003_M254_AA33_0" ref="B1485"/>
    <hyperlink location="Validation_D003_M254_AB33_0" ref="B1486"/>
    <hyperlink location="Validation_D005_M254_AB21_0" ref="B1487"/>
    <hyperlink location="Validation_D005_M254_AB22_0" ref="B1488"/>
    <hyperlink location="Validation_D005_M254_AB23_0" ref="B1489"/>
    <hyperlink location="Validation_D005_M254_AB24_0" ref="B1490"/>
    <hyperlink location="Validation_D005_M254_AB25_0" ref="B1491"/>
    <hyperlink location="Validation_D005_M254_AB26_0" ref="B1492"/>
    <hyperlink location="Validation_D005_M254_AB27_0" ref="B1493"/>
    <hyperlink location="Validation_D005_M254_AB28_0" ref="B1494"/>
    <hyperlink location="Validation_D005_M254_AB29_0" ref="B1495"/>
    <hyperlink location="Validation_D005_M254_AB30_0" ref="B1496"/>
    <hyperlink location="Validation_D005_M254_AB31_0" ref="B1497"/>
    <hyperlink location="Validation_D005_M254_AB32_0" ref="B1498"/>
    <hyperlink location="Validation_D005_M254_AB33_0" ref="B1499"/>
    <hyperlink location="Validation_D005_M254_AB34_0" ref="B1500"/>
    <hyperlink location="Validation_D005_M254_AB35_0" ref="B1501"/>
    <hyperlink location="Validation_D005_M254_AB36_0" ref="B1502"/>
    <hyperlink location="Validation_D005_M254_AB37_0" ref="B1503"/>
    <hyperlink location="Validation_D005_M254_AB38_0" ref="B1504"/>
    <hyperlink location="Validation_D005_M254_AB39_0" ref="B1505"/>
    <hyperlink location="Validation_D005_M254_AB40_0" ref="B1506"/>
    <hyperlink location="Validation_D005_M254_AB41_0" ref="B1507"/>
    <hyperlink location="Validation_D005_M254_AB42_0" ref="B1508"/>
    <hyperlink location="Validation_D005_M254_AB43_0" ref="B1509"/>
    <hyperlink location="Validation_D005_M254_AB44_0" ref="B1510"/>
    <hyperlink location="Validation_D005_M254_AB45_0" ref="B1511"/>
    <hyperlink location="Validation_D005_M254_AB46_0" ref="B1512"/>
    <hyperlink location="Validation_D005_M254_AB47_0" ref="B1513"/>
    <hyperlink location="Validation_D005_M254_AB48_0" ref="B1514"/>
    <hyperlink location="Validation_D005_M254_AB49_0" ref="B1515"/>
    <hyperlink location="Validation_D005_M254_AB50_0" ref="B1516"/>
    <hyperlink location="Validation_D005_M254_AB51_0" ref="B1517"/>
    <hyperlink location="Validation_D005_M254_AB52_0" ref="B1518"/>
    <hyperlink location="Validation_D005_M254_AB53_0" ref="B1519"/>
    <hyperlink location="Validation_D005_M254_AB54_0" ref="B1520"/>
    <hyperlink location="Validation_D006_M254_L21_0" ref="B1521"/>
    <hyperlink location="Validation_D006_M254_L22_0" ref="B1522"/>
    <hyperlink location="Validation_D006_M254_L23_0" ref="B1523"/>
    <hyperlink location="Validation_D006_M254_L24_0" ref="B1524"/>
    <hyperlink location="Validation_D006_M254_L25_0" ref="B1525"/>
    <hyperlink location="Validation_D006_M254_L26_0" ref="B1526"/>
    <hyperlink location="Validation_D006_M254_L27_0" ref="B1527"/>
    <hyperlink location="Validation_D006_M254_L28_0" ref="B1528"/>
    <hyperlink location="Validation_D006_M254_L29_0" ref="B1529"/>
    <hyperlink location="Validation_D006_M254_L30_0" ref="B1530"/>
    <hyperlink location="Validation_D006_M254_L31_0" ref="B1531"/>
    <hyperlink location="Validation_D006_M254_L32_0" ref="B1532"/>
    <hyperlink location="Validation_D006_M254_L33_0" ref="B1533"/>
    <hyperlink location="Validation_D006_M254_L34_0" ref="B1534"/>
    <hyperlink location="Validation_D006_M254_L35_0" ref="B1535"/>
    <hyperlink location="Validation_D006_M254_L36_0" ref="B1536"/>
    <hyperlink location="Validation_D006_M254_L37_0" ref="B1537"/>
    <hyperlink location="Validation_D006_M254_L38_0" ref="B1538"/>
    <hyperlink location="Validation_D006_M254_L39_0" ref="B1539"/>
    <hyperlink location="Validation_D006_M254_L43_0" ref="B1540"/>
    <hyperlink location="Validation_D006_M254_L44_0" ref="B1541"/>
    <hyperlink location="Validation_D006_M254_L45_0" ref="B1542"/>
    <hyperlink location="Validation_D006_M254_L46_0" ref="B1543"/>
    <hyperlink location="Validation_D006_M254_L47_0" ref="B1544"/>
    <hyperlink location="Validation_D006_M254_L50_0" ref="B1545"/>
    <hyperlink location="Validation_D006_M254_L51_0" ref="B1546"/>
    <hyperlink location="Validation_D006_M254_L52_0" ref="B1547"/>
    <hyperlink location="Validation_D006_M254_L53_0" ref="B1548"/>
    <hyperlink location="Validation_D006_M254_L54_0" ref="B1549"/>
    <hyperlink location="Validation_D007_M254_T25_0" ref="B1550"/>
    <hyperlink location="Validation_D007_M254_T26_0" ref="B1551"/>
    <hyperlink location="Validation_D007_M254_T27_0" ref="B1552"/>
    <hyperlink location="Validation_D007_M254_T28_0" ref="B1553"/>
    <hyperlink location="Validation_D007_M254_T29_0" ref="B1554"/>
    <hyperlink location="Validation_D007_M254_T30_0" ref="B1555"/>
    <hyperlink location="Validation_D007_M254_T31_0" ref="B1556"/>
    <hyperlink location="Validation_D007_M254_T32_0" ref="B1557"/>
    <hyperlink location="Validation_D007_M254_T33_0" ref="B1558"/>
    <hyperlink location="Validation_D007_M254_T34_0" ref="B1559"/>
    <hyperlink location="Validation_D007_M254_T35_0" ref="B1560"/>
    <hyperlink location="Validation_D007_M254_T36_0" ref="B1561"/>
    <hyperlink location="Validation_D007_M254_T37_0" ref="B1562"/>
    <hyperlink location="Validation_D007_M254_T38_0" ref="B1563"/>
    <hyperlink location="Validation_D007_M254_T39_0" ref="B1564"/>
    <hyperlink location="Validation_D007_M254_T43_0" ref="B1565"/>
    <hyperlink location="Validation_D007_M254_T44_0" ref="B1566"/>
    <hyperlink location="Validation_D007_M254_T45_0" ref="B1567"/>
    <hyperlink location="Validation_D007_M254_T46_0" ref="B1568"/>
    <hyperlink location="Validation_D007_M254_T52_0" ref="B1569"/>
    <hyperlink location="Validation_D007_M254_T53_0" ref="B1570"/>
    <hyperlink location="Validation_D007_M254_T54_0" ref="B1571"/>
    <hyperlink location="Validation_D008_M254_O25_0" ref="B1572"/>
    <hyperlink location="Validation_D008_M254_O26_0" ref="B1573"/>
    <hyperlink location="Validation_D008_M254_O27_0" ref="B1574"/>
    <hyperlink location="Validation_D008_M254_O28_0" ref="B1575"/>
    <hyperlink location="Validation_D008_M254_O29_0" ref="B1576"/>
    <hyperlink location="Validation_D008_M254_O30_0" ref="B1577"/>
    <hyperlink location="Validation_D008_M254_O31_0" ref="B1578"/>
    <hyperlink location="Validation_D008_M254_O32_0" ref="B1579"/>
    <hyperlink location="Validation_D008_M254_O33_0" ref="B1580"/>
    <hyperlink location="Validation_D008_M254_O34_0" ref="B1581"/>
    <hyperlink location="Validation_D008_M254_O35_0" ref="B1582"/>
    <hyperlink location="Validation_D008_M254_O36_0" ref="B1583"/>
    <hyperlink location="Validation_D008_M254_O37_0" ref="B1584"/>
    <hyperlink location="Validation_D008_M254_O38_0" ref="B1585"/>
    <hyperlink location="Validation_D008_M254_O39_0" ref="B1586"/>
    <hyperlink location="Validation_D008_M254_O43_0" ref="B1587"/>
    <hyperlink location="Validation_D008_M254_O44_0" ref="B1588"/>
    <hyperlink location="Validation_D008_M254_O45_0" ref="B1589"/>
    <hyperlink location="Validation_D008_M254_O46_0" ref="B1590"/>
    <hyperlink location="Validation_D008_M254_O52_0" ref="B1591"/>
    <hyperlink location="Validation_D008_M254_O53_0" ref="B1592"/>
    <hyperlink location="Validation_D008_M254_O54_0" ref="B1593"/>
    <hyperlink location="Validation_D009_M254_Q25_0" ref="B1594"/>
    <hyperlink location="Validation_D009_M254_Q26_0" ref="B1595"/>
    <hyperlink location="Validation_D009_M254_Q27_0" ref="B1596"/>
    <hyperlink location="Validation_D009_M254_Q28_0" ref="B1597"/>
    <hyperlink location="Validation_D009_M254_Q29_0" ref="B1598"/>
    <hyperlink location="Validation_D009_M254_Q30_0" ref="B1599"/>
    <hyperlink location="Validation_D009_M254_Q31_0" ref="B1600"/>
    <hyperlink location="Validation_D009_M254_Q32_0" ref="B1601"/>
    <hyperlink location="Validation_D009_M254_Q33_0" ref="B1602"/>
    <hyperlink location="Validation_D009_M254_Q34_0" ref="B1603"/>
    <hyperlink location="Validation_D009_M254_Q35_0" ref="B1604"/>
    <hyperlink location="Validation_D009_M254_Q36_0" ref="B1605"/>
    <hyperlink location="Validation_D009_M254_Q37_0" ref="B1606"/>
    <hyperlink location="Validation_D009_M254_Q38_0" ref="B1607"/>
    <hyperlink location="Validation_D009_M254_Q39_0" ref="B1608"/>
    <hyperlink location="Validation_D009_M254_Q43_0" ref="B1609"/>
    <hyperlink location="Validation_D009_M254_Q44_0" ref="B1610"/>
    <hyperlink location="Validation_D009_M254_Q45_0" ref="B1611"/>
    <hyperlink location="Validation_D009_M254_Q46_0" ref="B1612"/>
    <hyperlink location="Validation_D009_M254_Q52_0" ref="B1613"/>
    <hyperlink location="Validation_D009_M254_Q53_0" ref="B1614"/>
    <hyperlink location="Validation_D009_M254_Q54_0" ref="B1615"/>
    <hyperlink location="Validation_D010_M254_K29_0" ref="B1616"/>
    <hyperlink location="Validation_D010_M254_L29_0" ref="B1617"/>
    <hyperlink location="Validation_D010_M254_O29_0" ref="B1618"/>
    <hyperlink location="Validation_D010_M254_P29_0" ref="B1619"/>
    <hyperlink location="Validation_D010_M254_Q29_0" ref="B1620"/>
    <hyperlink location="Validation_D010_M254_R29_0" ref="B1621"/>
    <hyperlink location="Validation_D010_M254_S29_0" ref="B1622"/>
    <hyperlink location="Validation_D010_M254_T29_0" ref="B1623"/>
    <hyperlink location="Validation_D010_M254_U29_0" ref="B1624"/>
    <hyperlink location="Validation_D010_M254_V29_0" ref="B1625"/>
    <hyperlink location="Validation_D010_M254_W29_0" ref="B1626"/>
    <hyperlink location="Validation_D010_M254_X29_0" ref="B1627"/>
    <hyperlink location="Validation_D010_M254_Y29_0" ref="B1628"/>
    <hyperlink location="Validation_D010_M254_Z29_0" ref="B1629"/>
    <hyperlink location="Validation_D010_M254_AA29_0" ref="B1630"/>
    <hyperlink location="Validation_D010_M254_AB29_0" ref="B1631"/>
    <hyperlink location="Validation_K001_M254_K54_0" ref="B1632"/>
    <hyperlink location="Validation_K001_M254_L54_0" ref="B1633"/>
    <hyperlink location="Validation_K001_M254_M54_0" ref="B1634"/>
    <hyperlink location="Validation_K001_M254_N54_0" ref="B1635"/>
    <hyperlink location="Validation_K001_M254_O54_0" ref="B1636"/>
    <hyperlink location="Validation_K001_M254_P54_0" ref="B1637"/>
    <hyperlink location="Validation_K001_M254_Q54_0" ref="B1638"/>
    <hyperlink location="Validation_K001_M254_R54_0" ref="B1639"/>
    <hyperlink location="Validation_K001_M254_S54_0" ref="B1640"/>
    <hyperlink location="Validation_K001_M254_T54_0" ref="B1641"/>
    <hyperlink location="Validation_K001_M254_U54_0" ref="B1642"/>
    <hyperlink location="Validation_K001_M254_V54_0" ref="B1643"/>
    <hyperlink location="Validation_K001_M254_W54_0" ref="B1644"/>
    <hyperlink location="Validation_K001_M254_X54_0" ref="B1645"/>
    <hyperlink location="Validation_K001_M254_Y54_0" ref="B1646"/>
    <hyperlink location="Validation_K001_M254_Z54_0" ref="B1647"/>
    <hyperlink location="Validation_K001_M254_AA54_0" ref="B1648"/>
    <hyperlink location="Validation_K001_M254_AB54_0" ref="B1649"/>
    <hyperlink location="Validation_K002_M254_K27_0" ref="B1650"/>
    <hyperlink location="Validation_K002_M254_L27_0" ref="B1651"/>
    <hyperlink location="Validation_K002_M254_O27_0" ref="B1652"/>
    <hyperlink location="Validation_K002_M254_P27_0" ref="B1653"/>
    <hyperlink location="Validation_K002_M254_Q27_0" ref="B1654"/>
    <hyperlink location="Validation_K002_M254_R27_0" ref="B1655"/>
    <hyperlink location="Validation_K002_M254_S27_0" ref="B1656"/>
    <hyperlink location="Validation_K002_M254_T27_0" ref="B1657"/>
    <hyperlink location="Validation_K002_M254_U27_0" ref="B1658"/>
    <hyperlink location="Validation_K002_M254_V27_0" ref="B1659"/>
    <hyperlink location="Validation_K002_M254_W27_0" ref="B1660"/>
    <hyperlink location="Validation_K002_M254_X27_0" ref="B1661"/>
    <hyperlink location="Validation_K002_M254_Y27_0" ref="B1662"/>
    <hyperlink location="Validation_K002_M254_Z27_0" ref="B1663"/>
    <hyperlink location="Validation_K002_M254_AA27_0" ref="B1664"/>
    <hyperlink location="Validation_K002_M254_AB27_0" ref="B1665"/>
    <hyperlink location="Validation_K003_M254_K27_0" ref="B1666"/>
    <hyperlink location="Validation_K003_M254_L27_0" ref="B1667"/>
    <hyperlink location="Validation_K003_M254_O27_0" ref="B1668"/>
    <hyperlink location="Validation_K003_M254_P27_0" ref="B1669"/>
    <hyperlink location="Validation_K003_M254_Q27_0" ref="B1670"/>
    <hyperlink location="Validation_K003_M254_R27_0" ref="B1671"/>
    <hyperlink location="Validation_K003_M254_S27_0" ref="B1672"/>
    <hyperlink location="Validation_K003_M254_T27_0" ref="B1673"/>
    <hyperlink location="Validation_K003_M254_U27_0" ref="B1674"/>
    <hyperlink location="Validation_K003_M254_V27_0" ref="B1675"/>
    <hyperlink location="Validation_K003_M254_W27_0" ref="B1676"/>
    <hyperlink location="Validation_K003_M254_X27_0" ref="B1677"/>
    <hyperlink location="Validation_K003_M254_Y27_0" ref="B1678"/>
    <hyperlink location="Validation_K003_M254_Z27_0" ref="B1679"/>
    <hyperlink location="Validation_K003_M254_AA27_0" ref="B1680"/>
    <hyperlink location="Validation_K003_M254_AB27_0" ref="B1681"/>
    <hyperlink location="Validation_K004_M254_K31_0" ref="B1682"/>
    <hyperlink location="Validation_K004_M254_L31_0" ref="B1683"/>
    <hyperlink location="Validation_K004_M254_O31_0" ref="B1684"/>
    <hyperlink location="Validation_K004_M254_P31_0" ref="B1685"/>
    <hyperlink location="Validation_K004_M254_Q31_0" ref="B1686"/>
    <hyperlink location="Validation_K004_M254_R31_0" ref="B1687"/>
    <hyperlink location="Validation_K004_M254_S31_0" ref="B1688"/>
    <hyperlink location="Validation_K004_M254_T31_0" ref="B1689"/>
    <hyperlink location="Validation_K004_M254_U31_0" ref="B1690"/>
    <hyperlink location="Validation_K004_M254_V31_0" ref="B1691"/>
    <hyperlink location="Validation_K004_M254_W31_0" ref="B1692"/>
    <hyperlink location="Validation_K004_M254_X31_0" ref="B1693"/>
    <hyperlink location="Validation_K004_M254_Y31_0" ref="B1694"/>
    <hyperlink location="Validation_K004_M254_Z31_0" ref="B1695"/>
    <hyperlink location="Validation_K004_M254_AA31_0" ref="B1696"/>
    <hyperlink location="Validation_K004_M254_AB31_0" ref="B1697"/>
    <hyperlink location="Validation_K005_M254_Y40_0" ref="B1698"/>
    <hyperlink location="Validation_K005_M254_AB40_0" ref="B1699"/>
    <hyperlink location="Validation_K006_M254_K52_0" ref="B1700"/>
    <hyperlink location="Validation_K006_M254_L52_0" ref="B1701"/>
    <hyperlink location="Validation_K006_M254_M52_0" ref="B1702"/>
    <hyperlink location="Validation_K006_M254_N52_0" ref="B1703"/>
    <hyperlink location="Validation_K006_M254_O52_0" ref="B1704"/>
    <hyperlink location="Validation_K006_M254_P52_0" ref="B1705"/>
    <hyperlink location="Validation_K006_M254_Q52_0" ref="B1706"/>
    <hyperlink location="Validation_K006_M254_R52_0" ref="B1707"/>
    <hyperlink location="Validation_K006_M254_S52_0" ref="B1708"/>
    <hyperlink location="Validation_K006_M254_T52_0" ref="B1709"/>
    <hyperlink location="Validation_K006_M254_U52_0" ref="B1710"/>
    <hyperlink location="Validation_K006_M254_V52_0" ref="B1711"/>
    <hyperlink location="Validation_K006_M254_W52_0" ref="B1712"/>
    <hyperlink location="Validation_K006_M254_X52_0" ref="B1713"/>
    <hyperlink location="Validation_K006_M254_Y52_0" ref="B1714"/>
    <hyperlink location="Validation_K006_M254_Z52_0" ref="B1715"/>
    <hyperlink location="Validation_K006_M254_AA52_0" ref="B1716"/>
    <hyperlink location="Validation_K006_M254_AB52_0" ref="B1717"/>
    <hyperlink location="Validation_K007_M254_L47_0" ref="B1718"/>
    <hyperlink location="Validation_K007_M254_N47_0" ref="B1719"/>
    <hyperlink location="Validation_K007_M254_AA47_0" ref="B1720"/>
    <hyperlink location="Validation_K007_M254_AB47_0" ref="B1721"/>
    <hyperlink location="Validation_K008_M254_K26_0" ref="B1722"/>
    <hyperlink location="Validation_K008_M254_L26_0" ref="B1723"/>
    <hyperlink location="Validation_K008_M254_O26_0" ref="B1724"/>
    <hyperlink location="Validation_K008_M254_P26_0" ref="B1725"/>
    <hyperlink location="Validation_K008_M254_Q26_0" ref="B1726"/>
    <hyperlink location="Validation_K008_M254_R26_0" ref="B1727"/>
    <hyperlink location="Validation_K008_M254_S26_0" ref="B1728"/>
    <hyperlink location="Validation_K008_M254_T26_0" ref="B1729"/>
    <hyperlink location="Validation_K008_M254_U26_0" ref="B1730"/>
    <hyperlink location="Validation_K008_M254_V26_0" ref="B1731"/>
    <hyperlink location="Validation_K008_M254_W26_0" ref="B1732"/>
    <hyperlink location="Validation_K008_M254_X26_0" ref="B1733"/>
    <hyperlink location="Validation_K008_M254_Y26_0" ref="B1734"/>
    <hyperlink location="Validation_K008_M254_Z26_0" ref="B1735"/>
    <hyperlink location="Validation_K008_M254_AA26_0" ref="B1736"/>
    <hyperlink location="Validation_K008_M254_AB26_0" ref="B1737"/>
    <hyperlink location="Validation_D001_M255_K21_0" ref="B1738"/>
    <hyperlink location="Validation_D001_M255_L21_0" ref="B1739"/>
    <hyperlink location="Validation_D001_M255_N21_0" ref="B1740"/>
    <hyperlink location="Validation_D001_M255_O21_0" ref="B1741"/>
    <hyperlink location="Validation_D001_M255_P21_0" ref="B1742"/>
    <hyperlink location="Validation_D001_M255_Q21_0" ref="B1743"/>
    <hyperlink location="Validation_D001_M255_R21_0" ref="B1744"/>
    <hyperlink location="Validation_D001_M255_S21_0" ref="B1745"/>
    <hyperlink location="Validation_D001_M255_T21_0" ref="B1746"/>
    <hyperlink location="Validation_D001_M255_U21_0" ref="B1747"/>
    <hyperlink location="Validation_D001_M255_V21_0" ref="B1748"/>
    <hyperlink location="Validation_D001_M255_W21_0" ref="B1749"/>
    <hyperlink location="Validation_D001_M255_X21_0" ref="B1750"/>
    <hyperlink location="Validation_D001_M255_Y21_0" ref="B1751"/>
    <hyperlink location="Validation_D001_M255_Z21_0" ref="B1752"/>
    <hyperlink location="Validation_D001_M255_AA21_0" ref="B1753"/>
    <hyperlink location="Validation_D001_M255_AB21_0" ref="B1754"/>
    <hyperlink location="Validation_D001_M255_K23_0" ref="B1755"/>
    <hyperlink location="Validation_D001_M255_L23_0" ref="B1756"/>
    <hyperlink location="Validation_D001_M255_N23_0" ref="B1757"/>
    <hyperlink location="Validation_D001_M255_O23_0" ref="B1758"/>
    <hyperlink location="Validation_D001_M255_P23_0" ref="B1759"/>
    <hyperlink location="Validation_D001_M255_Q23_0" ref="B1760"/>
    <hyperlink location="Validation_D001_M255_R23_0" ref="B1761"/>
    <hyperlink location="Validation_D001_M255_S23_0" ref="B1762"/>
    <hyperlink location="Validation_D001_M255_T23_0" ref="B1763"/>
    <hyperlink location="Validation_D001_M255_U23_0" ref="B1764"/>
    <hyperlink location="Validation_D001_M255_V23_0" ref="B1765"/>
    <hyperlink location="Validation_D001_M255_W23_0" ref="B1766"/>
    <hyperlink location="Validation_D001_M255_X23_0" ref="B1767"/>
    <hyperlink location="Validation_D001_M255_Y23_0" ref="B1768"/>
    <hyperlink location="Validation_D001_M255_Z23_0" ref="B1769"/>
    <hyperlink location="Validation_D001_M255_AA23_0" ref="B1770"/>
    <hyperlink location="Validation_D001_M255_AB23_0" ref="B1771"/>
    <hyperlink location="Validation_D005_M255_AB21_0" ref="B1772"/>
    <hyperlink location="Validation_D005_M255_AB22_0" ref="B1773"/>
    <hyperlink location="Validation_D005_M255_AB23_0" ref="B1774"/>
    <hyperlink location="Validation_D005_M255_AB24_0" ref="B1775"/>
    <hyperlink location="Validation_D006_M255_L21_0" ref="B1776"/>
    <hyperlink location="Validation_D006_M255_L22_0" ref="B1777"/>
    <hyperlink location="Validation_D006_M255_L23_0" ref="B1778"/>
    <hyperlink location="Validation_D006_M255_L24_0" ref="B1779"/>
    <hyperlink location="Validation_D007_M255_T21_0" ref="B1780"/>
    <hyperlink location="Validation_D007_M255_T22_0" ref="B1781"/>
    <hyperlink location="Validation_D007_M255_T23_0" ref="B1782"/>
    <hyperlink location="Validation_D007_M255_T24_0" ref="B1783"/>
    <hyperlink location="Validation_D008_M255_O21_0" ref="B1784"/>
    <hyperlink location="Validation_D008_M255_O22_0" ref="B1785"/>
    <hyperlink location="Validation_D008_M255_O23_0" ref="B1786"/>
    <hyperlink location="Validation_D008_M255_O24_0" ref="B1787"/>
    <hyperlink location="Validation_D009_M255_Q21_0" ref="B1788"/>
    <hyperlink location="Validation_D009_M255_Q22_0" ref="B1789"/>
    <hyperlink location="Validation_D009_M255_Q23_0" ref="B1790"/>
    <hyperlink location="Validation_D009_M255_Q24_0" ref="B1791"/>
  </hyperlinks>
  <pageMargins bottom="0.75" footer="0.3" header="0.3" left="0.7" right="0.7" top="0.75"/>
</worksheet>
</file>

<file path=customXml/_rels/item1.xml.rels><?xml version="1.0" encoding="UTF-8" standalone="no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no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no"?><Relationships xmlns="http://schemas.openxmlformats.org/package/2006/relationships"><Relationship Id="rId1" Target="itemProps3.xml" Type="http://schemas.openxmlformats.org/officeDocument/2006/relationships/customXmlProps"/></Relationships>
</file>

<file path=customXml/_rels/item4.xml.rels><?xml version="1.0" encoding="UTF-8" standalone="no"?><Relationships xmlns="http://schemas.openxmlformats.org/package/2006/relationships"><Relationship Id="rId1" Target="itemProps4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2F1A9EF0CD26458704E34F920B1F40" ma:contentTypeVersion="5" ma:contentTypeDescription="Create a new document." ma:contentTypeScope="" ma:versionID="1cde857890c7bab8fb199ec3ebd63598">
  <xsd:schema xmlns:xsd="http://www.w3.org/2001/XMLSchema" xmlns:xs="http://www.w3.org/2001/XMLSchema" xmlns:p="http://schemas.microsoft.com/office/2006/metadata/properties" xmlns:ns2="5f0592f7-ddc3-4725-828f-13a4b1adedb7" xmlns:ns3="a51d903e-b287-4697-a864-dff44a858ca1" targetNamespace="http://schemas.microsoft.com/office/2006/metadata/properties" ma:root="true" ma:fieldsID="3e3c0199e51e5839eec4e66187afcf2e" ns2:_="" ns3:_="">
    <xsd:import namespace="5f0592f7-ddc3-4725-828f-13a4b1adedb7"/>
    <xsd:import namespace="a51d903e-b287-4697-a864-dff44a858ca1"/>
    <xsd:element name="properties">
      <xsd:complexType>
        <xsd:sequence>
          <xsd:element name="documentManagement">
            <xsd:complexType>
              <xsd:all>
                <xsd:element ref="ns2:K_x00fc_rzel" minOccurs="0"/>
                <xsd:element ref="ns2:Titel" minOccurs="0"/>
                <xsd:element ref="ns2:Beschreibung1" minOccurs="0"/>
                <xsd:element ref="ns2:Beschreibung" minOccurs="0"/>
                <xsd:element ref="ns2:Sprache" minOccurs="0"/>
                <xsd:element ref="ns2:G_x00fc_ltigkeitsdatum" minOccurs="0"/>
                <xsd:element ref="ns2:G_x00fc_ltigkeitsdatumBis" minOccurs="0"/>
                <xsd:element ref="ns2:Sortierung" minOccurs="0"/>
                <xsd:element ref="ns2:PublikationVon" minOccurs="0"/>
                <xsd:element ref="ns2:PublikationBis" minOccurs="0"/>
                <xsd:element ref="ns2:Beschreibung0" minOccurs="0"/>
                <xsd:element ref="ns2:Version0" minOccurs="0"/>
                <xsd:element ref="ns2:In_x0020_Arbeit" minOccurs="0"/>
                <xsd:element ref="ns3:zuArchivieren" minOccurs="0"/>
                <xsd:element ref="ns3:ZIP_x0020_Anzeig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0592f7-ddc3-4725-828f-13a4b1adedb7" elementFormDefault="qualified">
    <xsd:import namespace="http://schemas.microsoft.com/office/2006/documentManagement/types"/>
    <xsd:import namespace="http://schemas.microsoft.com/office/infopath/2007/PartnerControls"/>
    <xsd:element name="K_x00fc_rzel" ma:index="1" nillable="true" ma:displayName="Kürzel" ma:internalName="K_x00fc_rzel">
      <xsd:simpleType>
        <xsd:restriction base="dms:Text">
          <xsd:maxLength value="255"/>
        </xsd:restriction>
      </xsd:simpleType>
    </xsd:element>
    <xsd:element name="Titel" ma:index="2" nillable="true" ma:displayName="Titel" ma:internalName="Titel">
      <xsd:simpleType>
        <xsd:restriction base="dms:Text">
          <xsd:maxLength value="255"/>
        </xsd:restriction>
      </xsd:simpleType>
    </xsd:element>
    <xsd:element name="Beschreibung1" ma:index="3" nillable="true" ma:displayName="Kategorie" ma:format="Dropdown" ma:indexed="true" ma:internalName="Beschreibung1">
      <xsd:simpleType>
        <xsd:union memberTypes="dms:Text">
          <xsd:simpleType>
            <xsd:restriction base="dms:Choice">
              <xsd:enumeration value="forms"/>
              <xsd:enumeration value="CSV"/>
              <xsd:enumeration value="XML-scheme"/>
              <xsd:enumeration value="XML sample"/>
              <xsd:enumeration value="form title"/>
              <xsd:enumeration value="guidelines"/>
              <xsd:enumeration value="letter"/>
              <xsd:enumeration value="others"/>
              <xsd:enumeration value="regulations"/>
              <xsd:enumeration value="release"/>
              <xsd:enumeration value="validation rules"/>
            </xsd:restriction>
          </xsd:simpleType>
        </xsd:union>
      </xsd:simpleType>
    </xsd:element>
    <xsd:element name="Beschreibung" ma:index="4" nillable="true" ma:displayName="Version/Release" ma:default="Release" ma:format="Dropdown" ma:internalName="Beschreibung">
      <xsd:simpleType>
        <xsd:restriction base="dms:Choice">
          <xsd:enumeration value="Version"/>
          <xsd:enumeration value="no Version available"/>
          <xsd:enumeration value="Release"/>
        </xsd:restriction>
      </xsd:simpleType>
    </xsd:element>
    <xsd:element name="Sprache" ma:index="5" nillable="true" ma:displayName="Sprache" ma:default="de" ma:format="Dropdown" ma:internalName="Sprache">
      <xsd:simpleType>
        <xsd:union memberTypes="dms:Text">
          <xsd:simpleType>
            <xsd:restriction base="dms:Choice">
              <xsd:enumeration value="de"/>
              <xsd:enumeration value="fr"/>
              <xsd:enumeration value="en"/>
            </xsd:restriction>
          </xsd:simpleType>
        </xsd:union>
      </xsd:simpleType>
    </xsd:element>
    <xsd:element name="G_x00fc_ltigkeitsdatum" ma:index="6" nillable="true" ma:displayName="DatumVon" ma:description="Gültigkeitsdatum von" ma:format="DateOnly" ma:internalName="G_x00fc_ltigkeitsdatum" ma:readOnly="false">
      <xsd:simpleType>
        <xsd:restriction base="dms:DateTime"/>
      </xsd:simpleType>
    </xsd:element>
    <xsd:element name="G_x00fc_ltigkeitsdatumBis" ma:index="7" nillable="true" ma:displayName="DatumBis" ma:description="Gültigkeitsdatum bis (leer für unbestimmt)" ma:format="DateOnly" ma:internalName="G_x00fc_ltigkeitsdatumBis">
      <xsd:simpleType>
        <xsd:restriction base="dms:DateTime"/>
      </xsd:simpleType>
    </xsd:element>
    <xsd:element name="Sortierung" ma:index="8" nillable="true" ma:displayName="Sortierung" ma:description="0 = Automatische Sortierung (alphabetisch nach Kürzel)" ma:internalName="Sortierung">
      <xsd:simpleType>
        <xsd:restriction base="dms:Number">
          <xsd:maxInclusive value="9999"/>
          <xsd:minInclusive value="0"/>
        </xsd:restriction>
      </xsd:simpleType>
    </xsd:element>
    <xsd:element name="PublikationVon" ma:index="9" nillable="true" ma:displayName="PublikationVon" ma:description="Bitte nicht editieren. Wird für die Release-Zips automatisch gesetzt bei deren Erstellung." ma:format="DateOnly" ma:internalName="PublikationVon">
      <xsd:simpleType>
        <xsd:restriction base="dms:DateTime"/>
      </xsd:simpleType>
    </xsd:element>
    <xsd:element name="PublikationBis" ma:index="10" nillable="true" ma:displayName="PublikationBis" ma:description="Bitte nicht editieren. Wird für die Release-Zips automatisch gesetzt bei deren Erstellung." ma:format="DateOnly" ma:internalName="PublikationBis">
      <xsd:simpleType>
        <xsd:restriction base="dms:DateTime"/>
      </xsd:simpleType>
    </xsd:element>
    <xsd:element name="Beschreibung0" ma:index="11" nillable="true" ma:displayName="Beschreibung" ma:internalName="Beschreibung0">
      <xsd:simpleType>
        <xsd:restriction base="dms:Note">
          <xsd:maxLength value="255"/>
        </xsd:restriction>
      </xsd:simpleType>
    </xsd:element>
    <xsd:element name="Version0" ma:index="12" nillable="true" ma:displayName="VersionIntern" ma:description="DO NOT enter or change any data. It is used for release zip files internally." ma:indexed="true" ma:internalName="Version0">
      <xsd:simpleType>
        <xsd:restriction base="dms:Text">
          <xsd:maxLength value="255"/>
        </xsd:restriction>
      </xsd:simpleType>
    </xsd:element>
    <xsd:element name="In_x0020_Arbeit" ma:index="22" nillable="true" ma:displayName="Status" ma:default="in Arbeit" ma:format="RadioButtons" ma:internalName="In_x0020_Arbeit">
      <xsd:simpleType>
        <xsd:union memberTypes="dms:Text">
          <xsd:simpleType>
            <xsd:restriction base="dms:Choice">
              <xsd:enumeration value="in Arbeit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1d903e-b287-4697-a864-dff44a858ca1" elementFormDefault="qualified">
    <xsd:import namespace="http://schemas.microsoft.com/office/2006/documentManagement/types"/>
    <xsd:import namespace="http://schemas.microsoft.com/office/infopath/2007/PartnerControls"/>
    <xsd:element name="zuArchivieren" ma:index="23" nillable="true" ma:displayName="zu archivieren" ma:default="no" ma:format="Dropdown" ma:indexed="true" ma:internalName="zuArchivieren">
      <xsd:simpleType>
        <xsd:restriction base="dms:Choice">
          <xsd:enumeration value="yes"/>
          <xsd:enumeration value="no"/>
        </xsd:restriction>
      </xsd:simpleType>
    </xsd:element>
    <xsd:element name="ZIP_x0020_Anzeige" ma:index="24" nillable="true" ma:displayName="ZIP Anzeige unterdrücken" ma:default="0" ma:internalName="ZIP_x0020_Anzeig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_x00fc_rzel xmlns="5f0592f7-ddc3-4725-828f-13a4b1adedb7">MONA_US.xls</K_x00fc_rzel>
    <Sprache xmlns="5f0592f7-ddc3-4725-828f-13a4b1adedb7">de</Sprache>
    <Sortierung xmlns="5f0592f7-ddc3-4725-828f-13a4b1adedb7">3</Sortierung>
    <ZIP_x0020_Anzeige xmlns="a51d903e-b287-4697-a864-dff44a858ca1">false</ZIP_x0020_Anzeige>
    <Titel xmlns="5f0592f7-ddc3-4725-828f-13a4b1adedb7">Sektorale Gliederung der Bilanzpositionen und Treuhandgeschäfte</Titel>
    <PublikationBis xmlns="5f0592f7-ddc3-4725-828f-13a4b1adedb7" xsi:nil="true"/>
    <In_x0020_Arbeit xmlns="5f0592f7-ddc3-4725-828f-13a4b1adedb7">in Arbeit</In_x0020_Arbeit>
    <Beschreibung xmlns="5f0592f7-ddc3-4725-828f-13a4b1adedb7">Release</Beschreibung>
    <Version0 xmlns="5f0592f7-ddc3-4725-828f-13a4b1adedb7" xsi:nil="true"/>
    <Beschreibung0 xmlns="5f0592f7-ddc3-4725-828f-13a4b1adedb7">&lt;div&gt;&lt;/div&gt;</Beschreibung0>
    <Beschreibung1 xmlns="5f0592f7-ddc3-4725-828f-13a4b1adedb7">forms</Beschreibung1>
    <PublikationVon xmlns="5f0592f7-ddc3-4725-828f-13a4b1adedb7" xsi:nil="true"/>
    <zuArchivieren xmlns="a51d903e-b287-4697-a864-dff44a858ca1">no</zuArchivieren>
    <G_x00fc_ltigkeitsdatum xmlns="5f0592f7-ddc3-4725-828f-13a4b1adedb7">2025-07-30T22:00:00+00:00</G_x00fc_ltigkeitsdatum>
    <G_x00fc_ltigkeitsdatumBis xmlns="5f0592f7-ddc3-4725-828f-13a4b1adedb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4D981989-0FCA-4927-A2D6-B0756781805D}"/>
</file>

<file path=customXml/itemProps2.xml><?xml version="1.0" encoding="utf-8"?>
<ds:datastoreItem xmlns:ds="http://schemas.openxmlformats.org/officeDocument/2006/customXml" ds:itemID="{2D501D2E-563C-49B6-9129-A7E154997E21}">
  <ds:schemaRefs>
    <ds:schemaRef ds:uri="ef2e210c-1bc5-4a6f-9b90-09f0dd7cbb30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microsoft.com/sharepoint/v3"/>
    <ds:schemaRef ds:uri="http://schemas.openxmlformats.org/package/2006/metadata/core-properties"/>
    <ds:schemaRef ds:uri="http://schemas.microsoft.com/sharepoint/v4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CEFC5656-F348-4A13-BDB4-F9E433B8239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D3F75D8-521E-4F5D-AF92-2EB21101E503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 xmlns:xsi="http://www.w3.org/2001/XMLSchema-instance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285</vt:i4>
      </vt:variant>
    </vt:vector>
  </HeadingPairs>
  <TitlesOfParts>
    <vt:vector size="291" baseType="lpstr">
      <vt:lpstr>Start</vt:lpstr>
      <vt:lpstr>M251</vt:lpstr>
      <vt:lpstr>M252</vt:lpstr>
      <vt:lpstr>M253</vt:lpstr>
      <vt:lpstr>M254</vt:lpstr>
      <vt:lpstr>M255</vt:lpstr>
      <vt:lpstr>'M255'!C_ABI.TRE.AKT</vt:lpstr>
      <vt:lpstr>'M255'!C_ABI.TRE.PAS</vt:lpstr>
      <vt:lpstr>'M251'!C_BIL.AKT.AUA</vt:lpstr>
      <vt:lpstr>'M252'!C_BIL.AKT.AUA</vt:lpstr>
      <vt:lpstr>'M251'!C_BIL.AKT.AUA.NML</vt:lpstr>
      <vt:lpstr>'M252'!C_BIL.AKT.AUA.NML</vt:lpstr>
      <vt:lpstr>'M251'!C_BIL.AKT.BET</vt:lpstr>
      <vt:lpstr>'M252'!C_BIL.AKT.BET</vt:lpstr>
      <vt:lpstr>'M251'!C_BIL.AKT.FAN</vt:lpstr>
      <vt:lpstr>'M252'!C_BIL.AKT.FAN</vt:lpstr>
      <vt:lpstr>'M251'!C_BIL.AKT.FAN.AKA</vt:lpstr>
      <vt:lpstr>'M252'!C_BIL.AKT.FAN.AKA</vt:lpstr>
      <vt:lpstr>'M251'!C_BIL.AKT.FAN.AKT</vt:lpstr>
      <vt:lpstr>'M252'!C_BIL.AKT.FAN.AKT</vt:lpstr>
      <vt:lpstr>'M251'!C_BIL.AKT.FAN.EDM</vt:lpstr>
      <vt:lpstr>'M252'!C_BIL.AKT.FAN.EDM</vt:lpstr>
      <vt:lpstr>'M251'!C_BIL.AKT.FAN.GMP</vt:lpstr>
      <vt:lpstr>'M252'!C_BIL.AKT.FAN.GMP</vt:lpstr>
      <vt:lpstr>'M251'!C_BIL.AKT.FAN.LIS</vt:lpstr>
      <vt:lpstr>'M252'!C_BIL.AKT.FAN.LIS</vt:lpstr>
      <vt:lpstr>'M251'!C_BIL.AKT.FAN.OBL</vt:lpstr>
      <vt:lpstr>'M252'!C_BIL.AKT.FAN.OBL</vt:lpstr>
      <vt:lpstr>'M251'!C_BIL.AKT.FBA</vt:lpstr>
      <vt:lpstr>'M252'!C_BIL.AKT.FBA</vt:lpstr>
      <vt:lpstr>'M251'!C_BIL.AKT.FFV</vt:lpstr>
      <vt:lpstr>'M252'!C_BIL.AKT.FFV</vt:lpstr>
      <vt:lpstr>'M251'!C_BIL.AKT.FKU</vt:lpstr>
      <vt:lpstr>'M252'!C_BIL.AKT.FKU</vt:lpstr>
      <vt:lpstr>'M251'!C_BIL.AKT.FMI</vt:lpstr>
      <vt:lpstr>'M252'!C_BIL.AKT.FMI</vt:lpstr>
      <vt:lpstr>'M251'!C_BIL.AKT.HGE</vt:lpstr>
      <vt:lpstr>'M252'!C_BIL.AKT.HGE</vt:lpstr>
      <vt:lpstr>'M251'!C_BIL.AKT.HGE.AKA</vt:lpstr>
      <vt:lpstr>'M252'!C_BIL.AKT.HGE.AKA</vt:lpstr>
      <vt:lpstr>'M251'!C_BIL.AKT.HGE.AKT</vt:lpstr>
      <vt:lpstr>'M252'!C_BIL.AKT.HGE.AKT</vt:lpstr>
      <vt:lpstr>'M251'!C_BIL.AKT.HGE.EDM</vt:lpstr>
      <vt:lpstr>'M252'!C_BIL.AKT.HGE.EDM</vt:lpstr>
      <vt:lpstr>'M251'!C_BIL.AKT.HGE.GMP</vt:lpstr>
      <vt:lpstr>'M252'!C_BIL.AKT.HGE.GMP</vt:lpstr>
      <vt:lpstr>'M251'!C_BIL.AKT.HGE.OBL</vt:lpstr>
      <vt:lpstr>'M252'!C_BIL.AKT.HGE.OBL</vt:lpstr>
      <vt:lpstr>'M251'!C_BIL.AKT.HYP</vt:lpstr>
      <vt:lpstr>'M252'!C_BIL.AKT.HYP</vt:lpstr>
      <vt:lpstr>'M251'!C_BIL.AKT.TOT</vt:lpstr>
      <vt:lpstr>'M252'!C_BIL.AKT.TOT</vt:lpstr>
      <vt:lpstr>'M251'!C_BIL.AKT.WBW</vt:lpstr>
      <vt:lpstr>'M252'!C_BIL.AKT.WBW</vt:lpstr>
      <vt:lpstr>'M251'!C_BIL.AKT.WFG</vt:lpstr>
      <vt:lpstr>'M252'!C_BIL.AKT.WFG</vt:lpstr>
      <vt:lpstr>'M253'!C_BIL.PAS.APF</vt:lpstr>
      <vt:lpstr>'M254'!C_BIL.PAS.APF</vt:lpstr>
      <vt:lpstr>'M253'!C_BIL.PAS.APF.DEZ</vt:lpstr>
      <vt:lpstr>'M254'!C_BIL.PAS.APF.DEZ</vt:lpstr>
      <vt:lpstr>'M253'!C_BIL.PAS.APF.DPZ</vt:lpstr>
      <vt:lpstr>'M254'!C_BIL.PAS.APF.DPZ</vt:lpstr>
      <vt:lpstr>'M253'!C_BIL.PAS.APF.GMP</vt:lpstr>
      <vt:lpstr>'M254'!C_BIL.PAS.APF.GMP</vt:lpstr>
      <vt:lpstr>'M253'!C_BIL.PAS.APF.OOW</vt:lpstr>
      <vt:lpstr>'M254'!C_BIL.PAS.APF.OOW</vt:lpstr>
      <vt:lpstr>'M253'!C_BIL.PAS.AUP</vt:lpstr>
      <vt:lpstr>'M254'!C_BIL.PAS.AUP</vt:lpstr>
      <vt:lpstr>'M253'!C_BIL.PAS.AUP.NML</vt:lpstr>
      <vt:lpstr>'M254'!C_BIL.PAS.AUP.NML</vt:lpstr>
      <vt:lpstr>'M253'!C_BIL.PAS.FFV</vt:lpstr>
      <vt:lpstr>'M254'!C_BIL.PAS.FFV</vt:lpstr>
      <vt:lpstr>'M253'!C_BIL.PAS.HGE</vt:lpstr>
      <vt:lpstr>'M254'!C_BIL.PAS.HGE</vt:lpstr>
      <vt:lpstr>'M253'!C_BIL.PAS.KOB</vt:lpstr>
      <vt:lpstr>'M254'!C_BIL.PAS.KOB</vt:lpstr>
      <vt:lpstr>'M253'!C_BIL.PAS.TOT</vt:lpstr>
      <vt:lpstr>'M254'!C_BIL.PAS.TOT</vt:lpstr>
      <vt:lpstr>'M253'!C_BIL.PAS.VBA</vt:lpstr>
      <vt:lpstr>'M254'!C_BIL.PAS.VBA</vt:lpstr>
      <vt:lpstr>'M253'!C_BIL.PAS.VKE</vt:lpstr>
      <vt:lpstr>'M254'!C_BIL.PAS.VKE</vt:lpstr>
      <vt:lpstr>'M253'!C_BIL.PAS.VKE.GVG</vt:lpstr>
      <vt:lpstr>'M254'!C_BIL.PAS.VKE.GVG</vt:lpstr>
      <vt:lpstr>'M253'!C_BIL.PAS.VKE.GVG.F2S</vt:lpstr>
      <vt:lpstr>'M254'!C_BIL.PAS.VKE.GVG.F2S</vt:lpstr>
      <vt:lpstr>'M253'!C_BIL.PAS.VKE.GVG.S3A</vt:lpstr>
      <vt:lpstr>'M254'!C_BIL.PAS.VKE.GVG.S3A</vt:lpstr>
      <vt:lpstr>'M253'!C_BIL.PAS.VKE.KOV</vt:lpstr>
      <vt:lpstr>'M254'!C_BIL.PAS.VKE.KOV</vt:lpstr>
      <vt:lpstr>'M253'!C_BIL.PAS.VKE.KOV.CAG</vt:lpstr>
      <vt:lpstr>'M254'!C_BIL.PAS.VKE.KOV.CAG</vt:lpstr>
      <vt:lpstr>'M253'!C_BIL.PAS.VKE.KOV.GMP</vt:lpstr>
      <vt:lpstr>'M254'!C_BIL.PAS.VKE.KOV.GMP</vt:lpstr>
      <vt:lpstr>'M253'!C_BIL.PAS.WBW</vt:lpstr>
      <vt:lpstr>'M254'!C_BIL.PAS.WBW</vt:lpstr>
      <vt:lpstr>'M253'!C_BIL.PAS.WFG</vt:lpstr>
      <vt:lpstr>'M254'!C_BIL.PAS.WFG</vt:lpstr>
      <vt:lpstr>'M251'!D1_I</vt:lpstr>
      <vt:lpstr>'M252'!D1_I</vt:lpstr>
      <vt:lpstr>'M253'!D1_I</vt:lpstr>
      <vt:lpstr>'M254'!D1_I</vt:lpstr>
      <vt:lpstr>'M255'!D1_I</vt:lpstr>
      <vt:lpstr>'M252'!D2_CHF</vt:lpstr>
      <vt:lpstr>'M254'!D2_CHF</vt:lpstr>
      <vt:lpstr>'M255'!D2_CHF</vt:lpstr>
      <vt:lpstr>'M251'!D2_T</vt:lpstr>
      <vt:lpstr>'M253'!D2_T</vt:lpstr>
      <vt:lpstr>'M255'!D2_T</vt:lpstr>
      <vt:lpstr>'M251'!D3_BAN</vt:lpstr>
      <vt:lpstr>'M252'!D3_BAN</vt:lpstr>
      <vt:lpstr>'M253'!D3_BAN</vt:lpstr>
      <vt:lpstr>'M254'!D3_BAN</vt:lpstr>
      <vt:lpstr>'M255'!D3_BAN</vt:lpstr>
      <vt:lpstr>'M251'!D3_BUN</vt:lpstr>
      <vt:lpstr>'M252'!D3_BUN</vt:lpstr>
      <vt:lpstr>'M253'!D3_BUN</vt:lpstr>
      <vt:lpstr>'M254'!D3_BUN</vt:lpstr>
      <vt:lpstr>'M255'!D3_BUN</vt:lpstr>
      <vt:lpstr>'M251'!D3_FUN</vt:lpstr>
      <vt:lpstr>'M252'!D3_FUN</vt:lpstr>
      <vt:lpstr>'M253'!D3_FUN</vt:lpstr>
      <vt:lpstr>'M254'!D3_FUN</vt:lpstr>
      <vt:lpstr>'M255'!D3_FUN</vt:lpstr>
      <vt:lpstr>'M251'!D3_FVT</vt:lpstr>
      <vt:lpstr>'M252'!D3_FVT</vt:lpstr>
      <vt:lpstr>'M253'!D3_FVT</vt:lpstr>
      <vt:lpstr>'M254'!D3_FVT</vt:lpstr>
      <vt:lpstr>'M255'!D3_FVT</vt:lpstr>
      <vt:lpstr>'M251'!D3_FVW</vt:lpstr>
      <vt:lpstr>'M252'!D3_FVW</vt:lpstr>
      <vt:lpstr>'M253'!D3_FVW</vt:lpstr>
      <vt:lpstr>'M254'!D3_FVW</vt:lpstr>
      <vt:lpstr>'M255'!D3_FVW</vt:lpstr>
      <vt:lpstr>'M251'!D3_GEM</vt:lpstr>
      <vt:lpstr>'M252'!D3_GEM</vt:lpstr>
      <vt:lpstr>'M253'!D3_GEM</vt:lpstr>
      <vt:lpstr>'M254'!D3_GEM</vt:lpstr>
      <vt:lpstr>'M255'!D3_GEM</vt:lpstr>
      <vt:lpstr>'M251'!D3_KAI</vt:lpstr>
      <vt:lpstr>'M252'!D3_KAI</vt:lpstr>
      <vt:lpstr>'M253'!D3_KAI</vt:lpstr>
      <vt:lpstr>'M254'!D3_KAI</vt:lpstr>
      <vt:lpstr>'M255'!D3_KAI</vt:lpstr>
      <vt:lpstr>'M251'!D3_KAN</vt:lpstr>
      <vt:lpstr>'M252'!D3_KAN</vt:lpstr>
      <vt:lpstr>'M253'!D3_KAN</vt:lpstr>
      <vt:lpstr>'M254'!D3_KAN</vt:lpstr>
      <vt:lpstr>'M255'!D3_KAN</vt:lpstr>
      <vt:lpstr>'M251'!D3_NFU</vt:lpstr>
      <vt:lpstr>'M252'!D3_NFU</vt:lpstr>
      <vt:lpstr>'M253'!D3_NFU</vt:lpstr>
      <vt:lpstr>'M254'!D3_NFU</vt:lpstr>
      <vt:lpstr>'M255'!D3_NFU</vt:lpstr>
      <vt:lpstr>'M251'!D3_OEH</vt:lpstr>
      <vt:lpstr>'M252'!D3_OEH</vt:lpstr>
      <vt:lpstr>'M253'!D3_OEH</vt:lpstr>
      <vt:lpstr>'M254'!D3_OEH</vt:lpstr>
      <vt:lpstr>'M255'!D3_OEH</vt:lpstr>
      <vt:lpstr>'M251'!D3_PHA</vt:lpstr>
      <vt:lpstr>'M252'!D3_PHA</vt:lpstr>
      <vt:lpstr>'M253'!D3_PHA</vt:lpstr>
      <vt:lpstr>'M254'!D3_PHA</vt:lpstr>
      <vt:lpstr>'M255'!D3_PHA</vt:lpstr>
      <vt:lpstr>'M251'!D3_PKA</vt:lpstr>
      <vt:lpstr>'M252'!D3_PKA</vt:lpstr>
      <vt:lpstr>'M253'!D3_PKA</vt:lpstr>
      <vt:lpstr>'M254'!D3_PKA</vt:lpstr>
      <vt:lpstr>'M255'!D3_PKA</vt:lpstr>
      <vt:lpstr>'M251'!D3_POE</vt:lpstr>
      <vt:lpstr>'M252'!D3_POE</vt:lpstr>
      <vt:lpstr>'M253'!D3_POE</vt:lpstr>
      <vt:lpstr>'M254'!D3_POE</vt:lpstr>
      <vt:lpstr>'M255'!D3_POE</vt:lpstr>
      <vt:lpstr>'M251'!D3_SNB</vt:lpstr>
      <vt:lpstr>'M252'!D3_SNB</vt:lpstr>
      <vt:lpstr>'M253'!D3_SNB</vt:lpstr>
      <vt:lpstr>'M254'!D3_SNB</vt:lpstr>
      <vt:lpstr>'M255'!D3_SNB</vt:lpstr>
      <vt:lpstr>'M251'!D3_SOZ</vt:lpstr>
      <vt:lpstr>'M252'!D3_SOZ</vt:lpstr>
      <vt:lpstr>'M253'!D3_SOZ</vt:lpstr>
      <vt:lpstr>'M254'!D3_SOZ</vt:lpstr>
      <vt:lpstr>'M255'!D3_SOZ</vt:lpstr>
      <vt:lpstr>'M251'!D3_T</vt:lpstr>
      <vt:lpstr>'M252'!D3_T</vt:lpstr>
      <vt:lpstr>'M253'!D3_T</vt:lpstr>
      <vt:lpstr>'M254'!D3_T</vt:lpstr>
      <vt:lpstr>'M255'!D3_T</vt:lpstr>
      <vt:lpstr>'M251'!D3_U</vt:lpstr>
      <vt:lpstr>'M252'!D3_U</vt:lpstr>
      <vt:lpstr>'M253'!D3_U</vt:lpstr>
      <vt:lpstr>'M254'!D3_U</vt:lpstr>
      <vt:lpstr>'M255'!D3_U</vt:lpstr>
      <vt:lpstr>'M251'!D3_VPK</vt:lpstr>
      <vt:lpstr>'M252'!D3_VPK</vt:lpstr>
      <vt:lpstr>'M253'!D3_VPK</vt:lpstr>
      <vt:lpstr>'M254'!D3_VPK</vt:lpstr>
      <vt:lpstr>'M255'!D3_VPK</vt:lpstr>
      <vt:lpstr>'M251'!D4_ASI</vt:lpstr>
      <vt:lpstr>'M252'!D4_ASI</vt:lpstr>
      <vt:lpstr>'M253'!D4_ASI</vt:lpstr>
      <vt:lpstr>'M254'!D4_ASI</vt:lpstr>
      <vt:lpstr>'M253'!D4_B1M</vt:lpstr>
      <vt:lpstr>'M254'!D4_B1M</vt:lpstr>
      <vt:lpstr>'M251'!D4_GED</vt:lpstr>
      <vt:lpstr>'M252'!D4_GED</vt:lpstr>
      <vt:lpstr>'M253'!D4_J15</vt:lpstr>
      <vt:lpstr>'M254'!D4_J15</vt:lpstr>
      <vt:lpstr>'M251'!D4_KUE</vt:lpstr>
      <vt:lpstr>'M252'!D4_KUE</vt:lpstr>
      <vt:lpstr>'M253'!D4_KUE</vt:lpstr>
      <vt:lpstr>'M254'!D4_KUE</vt:lpstr>
      <vt:lpstr>'M253'!D4_M13</vt:lpstr>
      <vt:lpstr>'M254'!D4_M13</vt:lpstr>
      <vt:lpstr>'M253'!D4_M31</vt:lpstr>
      <vt:lpstr>'M254'!D4_M31</vt:lpstr>
      <vt:lpstr>'M251'!D4_RLZ</vt:lpstr>
      <vt:lpstr>'M252'!D4_RLZ</vt:lpstr>
      <vt:lpstr>'M253'!D4_RLZ</vt:lpstr>
      <vt:lpstr>'M254'!D4_RLZ</vt:lpstr>
      <vt:lpstr>'M251'!D4_T</vt:lpstr>
      <vt:lpstr>'M252'!D4_T</vt:lpstr>
      <vt:lpstr>'M253'!D4_T</vt:lpstr>
      <vt:lpstr>'M254'!D4_T</vt:lpstr>
      <vt:lpstr>'M253'!D4_U5J</vt:lpstr>
      <vt:lpstr>'M254'!D4_U5J</vt:lpstr>
      <vt:lpstr>'M251'!D4_UNG</vt:lpstr>
      <vt:lpstr>'M252'!D4_UNG</vt:lpstr>
      <vt:lpstr>'M253'!D5_NUE</vt:lpstr>
      <vt:lpstr>'M254'!D5_NUE</vt:lpstr>
      <vt:lpstr>'M253'!D5_T</vt:lpstr>
      <vt:lpstr>'M254'!D5_T</vt:lpstr>
      <vt:lpstr>'M253'!D5_UEB</vt:lpstr>
      <vt:lpstr>'M254'!D5_UEB</vt:lpstr>
      <vt:lpstr>'M251'!Druckbereich</vt:lpstr>
      <vt:lpstr>'M252'!Druckbereich</vt:lpstr>
      <vt:lpstr>'M253'!Druckbereich</vt:lpstr>
      <vt:lpstr>'M254'!Druckbereich</vt:lpstr>
      <vt:lpstr>'M255'!Druckbereich</vt:lpstr>
      <vt:lpstr>Start!Druckbereich</vt:lpstr>
      <vt:lpstr>'M251'!Drucktitel</vt:lpstr>
      <vt:lpstr>'M252'!Drucktitel</vt:lpstr>
      <vt:lpstr>'M253'!Drucktitel</vt:lpstr>
      <vt:lpstr>'M254'!Drucktitel</vt:lpstr>
      <vt:lpstr>'M255'!Drucktitel</vt:lpstr>
      <vt:lpstr>'M251'!GESPERRT</vt:lpstr>
      <vt:lpstr>'M252'!GESPERRT</vt:lpstr>
      <vt:lpstr>'M253'!GESPERRT</vt:lpstr>
      <vt:lpstr>'M254'!GESPERRT</vt:lpstr>
      <vt:lpstr>'M255'!GESPERRT</vt:lpstr>
      <vt:lpstr>I_Language</vt:lpstr>
      <vt:lpstr>I_ReferDate</vt:lpstr>
      <vt:lpstr>I_ReportName</vt:lpstr>
      <vt:lpstr>I_Revision</vt:lpstr>
      <vt:lpstr>I_SubjectId</vt:lpstr>
      <vt:lpstr>I_TechNumber</vt:lpstr>
      <vt:lpstr>I_Version</vt:lpstr>
      <vt:lpstr>'M251'!INTERNAL</vt:lpstr>
      <vt:lpstr>'M252'!INTERNAL</vt:lpstr>
      <vt:lpstr>'M253'!INTERNAL</vt:lpstr>
      <vt:lpstr>'M254'!INTERNAL</vt:lpstr>
      <vt:lpstr>'M255'!INTERNAL</vt:lpstr>
      <vt:lpstr>P_Subtitle</vt:lpstr>
      <vt:lpstr>P_Title</vt:lpstr>
      <vt:lpstr>'M251'!T_Konsi_Errors</vt:lpstr>
      <vt:lpstr>'M252'!T_Konsi_Errors</vt:lpstr>
      <vt:lpstr>'M253'!T_Konsi_Errors</vt:lpstr>
      <vt:lpstr>'M254'!T_Konsi_Errors</vt:lpstr>
      <vt:lpstr>'M255'!T_Konsi_Errors</vt:lpstr>
      <vt:lpstr>'M251'!T_Konsi_Rules_Column</vt:lpstr>
      <vt:lpstr>'M252'!T_Konsi_Rules_Column</vt:lpstr>
      <vt:lpstr>'M253'!T_Konsi_Rules_Column</vt:lpstr>
      <vt:lpstr>'M254'!T_Konsi_Rules_Column</vt:lpstr>
      <vt:lpstr>'M255'!T_Konsi_Rules_Column</vt:lpstr>
      <vt:lpstr>'M251'!T_Konsi_Rules_Cross</vt:lpstr>
      <vt:lpstr>'M252'!T_Konsi_Rules_Cross</vt:lpstr>
      <vt:lpstr>'M253'!T_Konsi_Rules_Cross</vt:lpstr>
      <vt:lpstr>'M254'!T_Konsi_Rules_Cross</vt:lpstr>
      <vt:lpstr>'M255'!T_Konsi_Rules_Cross</vt:lpstr>
      <vt:lpstr>'M251'!T_Konsi_Rules_Row</vt:lpstr>
      <vt:lpstr>'M252'!T_Konsi_Rules_Row</vt:lpstr>
      <vt:lpstr>'M253'!T_Konsi_Rules_Row</vt:lpstr>
      <vt:lpstr>'M254'!T_Konsi_Rules_Row</vt:lpstr>
      <vt:lpstr>'M255'!T_Konsi_Rules_Row</vt:lpstr>
      <vt:lpstr>Start!T_Konsi_Summary</vt:lpstr>
      <vt:lpstr>'M251'!T_Konsi_Warnings</vt:lpstr>
      <vt:lpstr>'M252'!T_Konsi_Warnings</vt:lpstr>
      <vt:lpstr>'M253'!T_Konsi_Warnings</vt:lpstr>
      <vt:lpstr>'M254'!T_Konsi_Warnings</vt:lpstr>
      <vt:lpstr>'M255'!T_Konsi_Warnings</vt:lpstr>
    </vt:vector>
  </TitlesOfParts>
  <Company xsi:nil="true"/>
  <LinksUpToDate>false</LinksUpToDate>
  <SharedDoc>false</SharedDoc>
  <HyperlinksChanged>false</HyperlinksChanged>
  <AppVersion>16.0300</AppVersion>
  <HyperlinkBase xsi:nil="true"/>
  <Template xsi:nil="true"/>
  <Manager xsi:nil="true"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Sektorale Gliederung der Bilanzpositionen und Treuhandgeschäfte </dc:title>
  <dc:subject>Erhebungsmittel</dc:subject>
  <dc:creator>SNB BNS</dc:creator>
  <cp:keywords>Statistiken, Erhebungen, Erhebungsmittel</cp:keywords>
  <cp:lastPrinted>2015-04-23T10:43:45Z</cp:lastPrinted>
  <dcterms:created xsi:type="dcterms:W3CDTF">2009-02-17T07:47:47Z</dcterms:created>
  <dcterms:modified xsi:type="dcterms:W3CDTF">2024-07-22T08:12:39Z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PSDescription">
    <vt:lpwstr>Vorlage der Excel Lieferscheine in d/e/f</vt:lpwstr>
  </property>
  <property fmtid="{D5CDD505-2E9C-101B-9397-08002B2CF9AE}" pid="3" name="Kategorie">
    <vt:lpwstr>Vorlagen</vt:lpwstr>
  </property>
  <property fmtid="{D5CDD505-2E9C-101B-9397-08002B2CF9AE}" pid="4" name="Owner">
    <vt:lpwstr/>
  </property>
  <property fmtid="{D5CDD505-2E9C-101B-9397-08002B2CF9AE}" pid="5" name="ContentType">
    <vt:lpwstr>Document</vt:lpwstr>
  </property>
  <property fmtid="{D5CDD505-2E9C-101B-9397-08002B2CF9AE}" pid="6" name="ZIP Anzeige">
    <vt:lpwstr>0</vt:lpwstr>
  </property>
  <property fmtid="{D5CDD505-2E9C-101B-9397-08002B2CF9AE}" pid="7" name="Titel">
    <vt:lpwstr>Erhebung zum Auslandstatus</vt:lpwstr>
  </property>
  <property fmtid="{D5CDD505-2E9C-101B-9397-08002B2CF9AE}" pid="8" name="In Arbeit">
    <vt:lpwstr>in Arbeit</vt:lpwstr>
  </property>
  <property fmtid="{D5CDD505-2E9C-101B-9397-08002B2CF9AE}" pid="9" name="Beschreibung">
    <vt:lpwstr>Release</vt:lpwstr>
  </property>
  <property fmtid="{D5CDD505-2E9C-101B-9397-08002B2CF9AE}" pid="10" name="Version0">
    <vt:lpwstr/>
  </property>
  <property fmtid="{D5CDD505-2E9C-101B-9397-08002B2CF9AE}" pid="11" name="Beschreibung0">
    <vt:lpwstr>&lt;div&gt;&lt;/div&gt;</vt:lpwstr>
  </property>
  <property fmtid="{D5CDD505-2E9C-101B-9397-08002B2CF9AE}" pid="12" name="Beschreibung1">
    <vt:lpwstr>forms</vt:lpwstr>
  </property>
  <property fmtid="{D5CDD505-2E9C-101B-9397-08002B2CF9AE}" pid="13" name="zuArchivieren">
    <vt:lpwstr>no</vt:lpwstr>
  </property>
  <property fmtid="{D5CDD505-2E9C-101B-9397-08002B2CF9AE}" pid="14" name="Gültigkeitsdatum">
    <vt:lpwstr>2013-12-31T00:00:00Z</vt:lpwstr>
  </property>
  <property fmtid="{D5CDD505-2E9C-101B-9397-08002B2CF9AE}" pid="15" name="Order">
    <vt:lpwstr>3840700.00000000</vt:lpwstr>
  </property>
  <property fmtid="{D5CDD505-2E9C-101B-9397-08002B2CF9AE}" pid="16" name="PublikationBis">
    <vt:lpwstr/>
  </property>
  <property fmtid="{D5CDD505-2E9C-101B-9397-08002B2CF9AE}" pid="17" name="PublikationVon">
    <vt:lpwstr/>
  </property>
  <property fmtid="{D5CDD505-2E9C-101B-9397-08002B2CF9AE}" pid="18" name="GültigkeitsdatumBis">
    <vt:lpwstr/>
  </property>
  <property fmtid="{D5CDD505-2E9C-101B-9397-08002B2CF9AE}" pid="19" name="ContentTypeId">
    <vt:lpwstr>0x0101007D2F1A9EF0CD26458704E34F920B1F40</vt:lpwstr>
  </property>
</Properties>
</file>