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0830" windowHeight="8370" tabRatio="637" activeTab="0"/>
  </bookViews>
  <sheets>
    <sheet name="Lieferschein" sheetId="1" r:id="rId1"/>
    <sheet name="ZAVA02_A.MELD" sheetId="2" r:id="rId2"/>
    <sheet name="ZAVA02_B.MELD" sheetId="3" r:id="rId3"/>
    <sheet name="ZAVA02_C.MELD" sheetId="4" r:id="rId4"/>
    <sheet name="ZAVA02_D.MELD" sheetId="5" r:id="rId5"/>
    <sheet name="ZAVA02_E.MELD" sheetId="6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'ZAVA02_B.MELD'!$C$68:$C$72</definedName>
    <definedName name="Card_Names" localSheetId="3">'ZAVA02_C.MELD'!$C$68:$C$72</definedName>
    <definedName name="Card_Names" localSheetId="4">'ZAVA02_D.MELD'!$C$68:$C$72</definedName>
    <definedName name="Card_Names" localSheetId="5">'ZAVA02_E.MELD'!$C$68:$C$72</definedName>
    <definedName name="Card_Names">'ZAVA02_A.MELD'!$C$68:$C$72</definedName>
    <definedName name="Debitcard_List" localSheetId="2">'ZAVA02_B.MELD'!$C$68:$D$72</definedName>
    <definedName name="Debitcard_List" localSheetId="3">'ZAVA02_C.MELD'!$C$68:$D$72</definedName>
    <definedName name="Debitcard_List" localSheetId="4">'ZAVA02_D.MELD'!$C$68:$D$72</definedName>
    <definedName name="Debitcard_List" localSheetId="5">'ZAVA02_E.MELD'!$C$68:$D$72</definedName>
    <definedName name="Debitcard_List">'ZAVA02_A.MELD'!$C$68:$D$72</definedName>
    <definedName name="Debitcards" localSheetId="2">'ZAVA02_B.MELD'!$D$68:$D$72</definedName>
    <definedName name="Debitcards" localSheetId="3">'ZAVA02_C.MELD'!$D$68:$D$72</definedName>
    <definedName name="Debitcards" localSheetId="4">'ZAVA02_D.MELD'!$D$68:$D$72</definedName>
    <definedName name="Debitcards" localSheetId="5">'ZAVA02_E.MELD'!$D$68:$D$72</definedName>
    <definedName name="Debitcards">'ZAVA02_A.MELD'!$D$68:$D$72</definedName>
    <definedName name="_xlnm.Print_Area" localSheetId="0">'Lieferschein'!$A$1:$H$39</definedName>
    <definedName name="_xlnm.Print_Area" localSheetId="1">'ZAVA02_A.MELD'!$A$1:$K$55</definedName>
    <definedName name="_xlnm.Print_Area" localSheetId="2">'ZAVA02_B.MELD'!$A$1:$K$55</definedName>
    <definedName name="_xlnm.Print_Area" localSheetId="3">'ZAVA02_C.MELD'!$A$1:$K$55</definedName>
    <definedName name="_xlnm.Print_Area" localSheetId="4">'ZAVA02_D.MELD'!$A$1:$K$55</definedName>
    <definedName name="_xlnm.Print_Area" localSheetId="5">'ZAVA02_E.MELD'!$A$1:$K$55</definedName>
    <definedName name="_xlnm.Print_Titles" localSheetId="1">'ZAVA02_A.MELD'!$1:$11</definedName>
    <definedName name="_xlnm.Print_Titles" localSheetId="2">'ZAVA02_B.MELD'!$1:$11</definedName>
    <definedName name="_xlnm.Print_Titles" localSheetId="3">'ZAVA02_C.MELD'!$1:$11</definedName>
    <definedName name="_xlnm.Print_Titles" localSheetId="4">'ZAVA02_D.MELD'!$1:$11</definedName>
    <definedName name="_xlnm.Print_Titles" localSheetId="5">'ZAVA02_E.MELD'!$1:$11</definedName>
    <definedName name="P_Subtitle">'Lieferschein'!$B$7</definedName>
    <definedName name="P_Title">'Lieferschein'!$B$6</definedName>
  </definedNames>
  <calcPr fullCalcOnLoad="1"/>
</workbook>
</file>

<file path=xl/sharedStrings.xml><?xml version="1.0" encoding="utf-8"?>
<sst xmlns="http://schemas.openxmlformats.org/spreadsheetml/2006/main" count="531" uniqueCount="109">
  <si>
    <t>Schweizerische Nationalbank</t>
  </si>
  <si>
    <t>XXXXXX</t>
  </si>
  <si>
    <t>Datenerfassung</t>
  </si>
  <si>
    <t>Postfach</t>
  </si>
  <si>
    <t>Firma</t>
  </si>
  <si>
    <t>Adresse</t>
  </si>
  <si>
    <t>PLZ Ort</t>
  </si>
  <si>
    <t>Tel.-Nr.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</si>
  <si>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</si>
  <si>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</si>
  <si>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</si>
  <si>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</si>
  <si>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</si>
  <si>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</si>
  <si>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</si>
  <si>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</si>
  <si>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</si>
  <si>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</si>
  <si>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</si>
  <si>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</si>
  <si>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</si>
  <si>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</si>
  <si>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</si>
  <si>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</si>
  <si>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</si>
  <si>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</si>
  <si>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</si>
  <si>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</si>
  <si>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</si>
  <si>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</si>
  <si>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</si>
  <si>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</si>
  <si>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</si>
  <si>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</si>
  <si>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</si>
  <si>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ZAVA</t>
  </si>
  <si>
    <t>1. Akzeptanzstellen</t>
  </si>
  <si>
    <t>Bestand
per Ende Monat</t>
  </si>
  <si>
    <t>Kol. 01</t>
  </si>
  <si>
    <t>Anzahl Terminals</t>
  </si>
  <si>
    <t xml:space="preserve">     davon mit kontaktloser Zahlungsfunktion</t>
  </si>
  <si>
    <t>2. Zahlungen</t>
  </si>
  <si>
    <t>Inländische Zahlungskarten</t>
  </si>
  <si>
    <t>Ausländische Zahlungskarten</t>
  </si>
  <si>
    <t>Betrag</t>
  </si>
  <si>
    <t>Transaktionen</t>
  </si>
  <si>
    <t>in Tausend</t>
  </si>
  <si>
    <t>in Mio. CHF</t>
  </si>
  <si>
    <t>Kol. 02</t>
  </si>
  <si>
    <t>Kol. 03</t>
  </si>
  <si>
    <t>Kol. 04</t>
  </si>
  <si>
    <t>Kol. 05</t>
  </si>
  <si>
    <t>Zahlungen im Inland</t>
  </si>
  <si>
    <t>Zahlungen im Präsenzgeschäft</t>
  </si>
  <si>
    <t>Alle Branchen (NOGA 01 - 99)</t>
  </si>
  <si>
    <t>2.1.1</t>
  </si>
  <si>
    <t xml:space="preserve">     davon kontaktlos ausgelöst</t>
  </si>
  <si>
    <t>Detailhandel (NOGA 47)</t>
  </si>
  <si>
    <t>Landverkehr (NOGA 49)</t>
  </si>
  <si>
    <t>Luftfahrt (NOGA 51)</t>
  </si>
  <si>
    <t>Beherbergung (NOGA 55)</t>
  </si>
  <si>
    <t>Gastgewerbe (NOGA 56)</t>
  </si>
  <si>
    <t>Zahlungen im Distanzgeschäft</t>
  </si>
  <si>
    <t>2.2.1</t>
  </si>
  <si>
    <t>2.2.2</t>
  </si>
  <si>
    <t>2.2.3</t>
  </si>
  <si>
    <t>2.2.4</t>
  </si>
  <si>
    <t>2.2.5</t>
  </si>
  <si>
    <t>3. Bargeldbezüge</t>
  </si>
  <si>
    <t>Bargeldbezüge im Inland</t>
  </si>
  <si>
    <t>Bezüge an Geldausgabeautomaten und an Verkaufspunkten</t>
  </si>
  <si>
    <t>3.1</t>
  </si>
  <si>
    <t>Total</t>
  </si>
  <si>
    <t>Parameter</t>
  </si>
  <si>
    <t>Bitte Zahlungsinstrument wählen</t>
  </si>
  <si>
    <t>$par</t>
  </si>
  <si>
    <t>1.00.D0</t>
  </si>
  <si>
    <t>$eod</t>
  </si>
  <si>
    <t>ZAVA02</t>
  </si>
  <si>
    <t>M-Card</t>
  </si>
  <si>
    <t>Visa Debit (inkl. V Pay)</t>
  </si>
  <si>
    <t>Debitcards</t>
  </si>
  <si>
    <t>Debitcardlist</t>
  </si>
  <si>
    <t>Acquirer – Debitkarten</t>
  </si>
  <si>
    <t>Kontrollen:</t>
  </si>
  <si>
    <t>Zeile 001 &gt;/= Zeile 011 -&gt; ERROR</t>
  </si>
  <si>
    <t>Zeile 002 &gt;/= Zeile 021 -&gt; ERROR</t>
  </si>
  <si>
    <t>Zeile 002 &gt;/= Zeile 022 bis Zeile 026 -&gt; ERROR</t>
  </si>
  <si>
    <t>Zeile 003 &gt;/= Zeile 032 bis Zeile 036 -&gt; ERROR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</si>
  <si>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Das monatlich auszufüllende Formular ist jeweils bis zum </t>
    </r>
    <r>
      <rPr>
        <b/>
        <sz val="10"/>
        <rFont val="Arial"/>
        <family val="2"/>
      </rPr>
      <t>Ende des folgenden Monats</t>
    </r>
    <r>
      <rPr>
        <sz val="10"/>
        <rFont val="Arial"/>
        <family val="2"/>
      </rPr>
      <t xml:space="preserve"> einzureichen.</t>
    </r>
  </si>
  <si>
    <t>MCA</t>
  </si>
  <si>
    <t>Weitere</t>
  </si>
  <si>
    <t>WEI</t>
  </si>
  <si>
    <t>VDE</t>
  </si>
  <si>
    <t>Maestro (inkl. MasterCard Debit)</t>
  </si>
  <si>
    <t>MAE</t>
  </si>
  <si>
    <t>Bargeldloser Zahlungsverkehr</t>
  </si>
  <si>
    <t>PostFinance Card</t>
  </si>
  <si>
    <t>POS</t>
  </si>
  <si>
    <t>ZAVA02_A</t>
  </si>
  <si>
    <t>ZAVA02_B</t>
  </si>
  <si>
    <t>ZAVA02_C</t>
  </si>
  <si>
    <t>ZAVA02_D</t>
  </si>
  <si>
    <t>ZAVA02_E</t>
  </si>
  <si>
    <t>Release 1.0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</si>
  <si>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</si>
  <si>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https://emi.snb.ch/de/emi/ZAVX</t>
    </r>
  </si>
  <si>
    <t>SNB-Code</t>
  </si>
  <si>
    <t>Formular</t>
  </si>
</sst>
</file>

<file path=xl/styles.xml><?xml version="1.0" encoding="utf-8"?>
<styleSheet xmlns="http://schemas.openxmlformats.org/spreadsheetml/2006/main">
  <numFmts count="6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/mm/yy"/>
    <numFmt numFmtId="189" formatCode="d/mm/yy\ hh:mm"/>
    <numFmt numFmtId="190" formatCode="h\:mm\ AM/PM"/>
    <numFmt numFmtId="191" formatCode="h\:mm\:ss\ AM/PM"/>
    <numFmt numFmtId="192" formatCode="hh\:mm"/>
    <numFmt numFmtId="193" formatCode="hh\:mm\:ss"/>
    <numFmt numFmtId="194" formatCode="d/mm/yy\ hh\:mm"/>
    <numFmt numFmtId="195" formatCode="General_)"/>
    <numFmt numFmtId="196" formatCode="00"/>
    <numFmt numFmtId="197" formatCode="d/mmm/yyyy"/>
    <numFmt numFmtId="198" formatCode="d/mmmm/yyyy"/>
    <numFmt numFmtId="199" formatCode="d/mmmm\ yyyy"/>
    <numFmt numFmtId="200" formatCode="mmyy"/>
    <numFmt numFmtId="201" formatCode="mm/yy"/>
    <numFmt numFmtId="202" formatCode="#,###"/>
    <numFmt numFmtId="203" formatCode="0_)"/>
    <numFmt numFmtId="204" formatCode="##,##0_)"/>
    <numFmt numFmtId="205" formatCode="d/m/yy\ hh&quot; 00&quot;"/>
    <numFmt numFmtId="206" formatCode="d/m/yy"/>
    <numFmt numFmtId="207" formatCode="000000"/>
    <numFmt numFmtId="208" formatCode="##,##0.0_)"/>
    <numFmt numFmtId="209" formatCode="0.000"/>
    <numFmt numFmtId="210" formatCode="d/m/yy\ h&quot; 00&quot;"/>
    <numFmt numFmtId="211" formatCode="0.00_)"/>
    <numFmt numFmtId="212" formatCode="0&quot; ERROR&quot;"/>
    <numFmt numFmtId="213" formatCode="d/m/yy\,\ h&quot; 00&quot;"/>
    <numFmt numFmtId="214" formatCode="d/\ m/\ yy"/>
    <numFmt numFmtId="215" formatCode="d/m/yy\ h:mm"/>
    <numFmt numFmtId="216" formatCode="d/m/yy\ h"/>
    <numFmt numFmtId="217" formatCode="0_);[Red]\-0_)"/>
    <numFmt numFmtId="218" formatCode="d/m/yyyy"/>
    <numFmt numFmtId="219" formatCode="d/mm/yyyy"/>
    <numFmt numFmtId="220" formatCode=";;;"/>
    <numFmt numFmtId="221" formatCode="#,##0_);[Red]\-#,##0_);;@"/>
    <numFmt numFmtId="222" formatCode="000"/>
    <numFmt numFmtId="223" formatCode="#,##0.0_);[Red]\-#,##0.0_);;@"/>
  </numFmts>
  <fonts count="72">
    <font>
      <sz val="10"/>
      <color theme="1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221" fontId="0" fillId="0" borderId="2" applyFill="0">
      <alignment/>
      <protection locked="0"/>
    </xf>
    <xf numFmtId="223" fontId="0" fillId="0" borderId="2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5" fillId="26" borderId="5" applyNumberFormat="0" applyAlignment="0" applyProtection="0"/>
    <xf numFmtId="0" fontId="46" fillId="0" borderId="0" applyNumberFormat="0" applyFill="0" applyBorder="0" applyAlignment="0" applyProtection="0"/>
    <xf numFmtId="204" fontId="4" fillId="0" borderId="6">
      <alignment horizontal="center"/>
      <protection locked="0"/>
    </xf>
    <xf numFmtId="0" fontId="0" fillId="0" borderId="7" applyNumberFormat="0">
      <alignment horizontal="center" vertical="center"/>
      <protection/>
    </xf>
    <xf numFmtId="41" fontId="42" fillId="0" borderId="0" applyFont="0" applyFill="0" applyBorder="0" applyAlignment="0" applyProtection="0"/>
    <xf numFmtId="0" fontId="47" fillId="28" borderId="5" applyNumberFormat="0" applyAlignment="0" applyProtection="0"/>
    <xf numFmtId="221" fontId="0" fillId="0" borderId="3" applyNumberFormat="0" applyFont="0" applyAlignment="0"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42" fillId="0" borderId="0" applyFont="0" applyFill="0" applyBorder="0" applyAlignment="0" applyProtection="0"/>
    <xf numFmtId="222" fontId="0" fillId="30" borderId="3">
      <alignment horizont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4" fillId="32" borderId="9" applyNumberFormat="0" applyFont="0" applyAlignment="0" applyProtection="0"/>
    <xf numFmtId="9" fontId="42" fillId="0" borderId="0" applyFont="0" applyFill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195" fontId="6" fillId="0" borderId="0" applyFill="0" applyBorder="0">
      <alignment horizontal="left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34" borderId="13">
      <alignment horizontal="center" vertical="center"/>
      <protection/>
    </xf>
    <xf numFmtId="0" fontId="59" fillId="0" borderId="14" applyNumberFormat="0" applyFill="0" applyAlignment="0" applyProtection="0"/>
    <xf numFmtId="17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5" borderId="15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right" vertical="center"/>
    </xf>
    <xf numFmtId="207" fontId="64" fillId="7" borderId="21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14" fontId="64" fillId="7" borderId="22" xfId="0" applyNumberFormat="1" applyFont="1" applyFill="1" applyBorder="1" applyAlignment="1" applyProtection="1">
      <alignment horizontal="center" vertical="center"/>
      <protection locked="0"/>
    </xf>
    <xf numFmtId="0" fontId="64" fillId="7" borderId="21" xfId="0" applyFont="1" applyFill="1" applyBorder="1" applyAlignment="1" applyProtection="1">
      <alignment horizontal="center" vertical="center"/>
      <protection locked="0"/>
    </xf>
    <xf numFmtId="0" fontId="54" fillId="0" borderId="0" xfId="68" applyFont="1" applyAlignment="1">
      <alignment/>
    </xf>
    <xf numFmtId="0" fontId="62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0" borderId="0" xfId="0" applyAlignment="1">
      <alignment/>
    </xf>
    <xf numFmtId="0" fontId="64" fillId="0" borderId="0" xfId="0" applyFont="1" applyFill="1" applyAlignment="1">
      <alignment vertical="center" textRotation="90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7" fillId="34" borderId="23" xfId="0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8" fillId="34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67" fillId="34" borderId="24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8" fillId="0" borderId="18" xfId="56" applyFont="1" applyBorder="1" applyAlignment="1" applyProtection="1">
      <alignment horizontal="left" readingOrder="1"/>
      <protection/>
    </xf>
    <xf numFmtId="0" fontId="63" fillId="0" borderId="18" xfId="0" applyFont="1" applyBorder="1" applyAlignment="1">
      <alignment/>
    </xf>
    <xf numFmtId="0" fontId="69" fillId="0" borderId="0" xfId="0" applyFont="1" applyAlignment="1">
      <alignment horizontal="left" readingOrder="1"/>
    </xf>
    <xf numFmtId="0" fontId="63" fillId="0" borderId="0" xfId="0" applyFont="1" applyAlignment="1">
      <alignment/>
    </xf>
    <xf numFmtId="0" fontId="69" fillId="0" borderId="0" xfId="0" applyFont="1" applyAlignment="1">
      <alignment horizontal="right" readingOrder="1"/>
    </xf>
    <xf numFmtId="0" fontId="62" fillId="0" borderId="0" xfId="0" applyFont="1" applyAlignment="1">
      <alignment/>
    </xf>
    <xf numFmtId="0" fontId="68" fillId="0" borderId="0" xfId="56" applyFont="1" applyAlignment="1" applyProtection="1">
      <alignment horizontal="right"/>
      <protection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219" fontId="7" fillId="0" borderId="6" xfId="0" applyNumberFormat="1" applyFont="1" applyBorder="1" applyAlignment="1" applyProtection="1" quotePrefix="1">
      <alignment horizontal="center" vertical="center"/>
      <protection/>
    </xf>
    <xf numFmtId="221" fontId="0" fillId="0" borderId="2" xfId="40">
      <alignment/>
      <protection locked="0"/>
    </xf>
    <xf numFmtId="222" fontId="0" fillId="30" borderId="3" xfId="55">
      <alignment horizontal="center"/>
      <protection/>
    </xf>
    <xf numFmtId="1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195" fontId="7" fillId="0" borderId="0" xfId="62" applyFont="1" applyBorder="1">
      <alignment horizontal="left"/>
      <protection/>
    </xf>
    <xf numFmtId="0" fontId="0" fillId="0" borderId="3" xfId="50" applyNumberFormat="1" applyFont="1" applyAlignment="1">
      <alignment/>
      <protection/>
    </xf>
    <xf numFmtId="0" fontId="0" fillId="34" borderId="0" xfId="0" applyFont="1" applyFill="1" applyAlignment="1" applyProtection="1">
      <alignment/>
      <protection/>
    </xf>
    <xf numFmtId="0" fontId="62" fillId="34" borderId="0" xfId="0" applyFont="1" applyFill="1" applyAlignment="1" applyProtection="1">
      <alignment horizont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66" fillId="0" borderId="0" xfId="61" applyFont="1" applyBorder="1">
      <alignment/>
      <protection/>
    </xf>
    <xf numFmtId="195" fontId="14" fillId="0" borderId="0" xfId="62" applyFont="1" applyBorder="1">
      <alignment horizontal="left"/>
      <protection/>
    </xf>
    <xf numFmtId="0" fontId="15" fillId="0" borderId="0" xfId="61" applyFont="1">
      <alignment/>
      <protection/>
    </xf>
    <xf numFmtId="0" fontId="7" fillId="0" borderId="0" xfId="61" applyFont="1" applyAlignment="1">
      <alignment horizontal="center" vertical="top"/>
      <protection/>
    </xf>
    <xf numFmtId="0" fontId="7" fillId="0" borderId="0" xfId="61" applyFont="1" applyAlignment="1">
      <alignment horizontal="left" vertical="top"/>
      <protection/>
    </xf>
    <xf numFmtId="0" fontId="0" fillId="0" borderId="18" xfId="61" applyBorder="1">
      <alignment/>
      <protection/>
    </xf>
    <xf numFmtId="195" fontId="7" fillId="0" borderId="25" xfId="62" applyFont="1" applyBorder="1">
      <alignment horizontal="left"/>
      <protection/>
    </xf>
    <xf numFmtId="195" fontId="15" fillId="0" borderId="25" xfId="62" applyFont="1" applyBorder="1">
      <alignment horizontal="left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0" fillId="0" borderId="27" xfId="61" applyBorder="1">
      <alignment/>
      <protection/>
    </xf>
    <xf numFmtId="0" fontId="0" fillId="0" borderId="7" xfId="47" applyBorder="1">
      <alignment horizontal="center" vertical="center"/>
      <protection/>
    </xf>
    <xf numFmtId="0" fontId="0" fillId="0" borderId="3" xfId="61" applyBorder="1">
      <alignment/>
      <protection/>
    </xf>
    <xf numFmtId="0" fontId="0" fillId="0" borderId="0" xfId="61" applyBorder="1">
      <alignment/>
      <protection/>
    </xf>
    <xf numFmtId="222" fontId="0" fillId="30" borderId="27" xfId="55" applyBorder="1">
      <alignment horizontal="center"/>
      <protection/>
    </xf>
    <xf numFmtId="2" fontId="0" fillId="0" borderId="0" xfId="61" applyNumberFormat="1" applyBorder="1" quotePrefix="1">
      <alignment/>
      <protection/>
    </xf>
    <xf numFmtId="0" fontId="0" fillId="0" borderId="28" xfId="61" applyBorder="1">
      <alignment/>
      <protection/>
    </xf>
    <xf numFmtId="0" fontId="0" fillId="0" borderId="29" xfId="61" applyBorder="1">
      <alignment/>
      <protection/>
    </xf>
    <xf numFmtId="0" fontId="0" fillId="0" borderId="25" xfId="61" applyBorder="1" applyAlignment="1">
      <alignment horizontal="left"/>
      <protection/>
    </xf>
    <xf numFmtId="0" fontId="0" fillId="0" borderId="16" xfId="61" applyBorder="1" applyAlignment="1">
      <alignment horizontal="left"/>
      <protection/>
    </xf>
    <xf numFmtId="0" fontId="0" fillId="0" borderId="27" xfId="61" applyBorder="1" applyAlignment="1">
      <alignment horizontal="left"/>
      <protection/>
    </xf>
    <xf numFmtId="0" fontId="0" fillId="0" borderId="27" xfId="61" applyFill="1" applyBorder="1" applyAlignment="1">
      <alignment horizontal="left"/>
      <protection/>
    </xf>
    <xf numFmtId="0" fontId="0" fillId="0" borderId="17" xfId="61" applyBorder="1" applyAlignment="1">
      <alignment horizontal="left" vertical="top"/>
      <protection/>
    </xf>
    <xf numFmtId="0" fontId="0" fillId="0" borderId="3" xfId="61" applyBorder="1" applyAlignment="1">
      <alignment horizontal="left" vertical="top"/>
      <protection/>
    </xf>
    <xf numFmtId="0" fontId="0" fillId="0" borderId="19" xfId="47" applyBorder="1">
      <alignment horizontal="center" vertical="center"/>
      <protection/>
    </xf>
    <xf numFmtId="0" fontId="0" fillId="0" borderId="7" xfId="47">
      <alignment horizontal="center" vertical="center"/>
      <protection/>
    </xf>
    <xf numFmtId="0" fontId="0" fillId="0" borderId="7" xfId="61" applyBorder="1">
      <alignment/>
      <protection/>
    </xf>
    <xf numFmtId="195" fontId="7" fillId="36" borderId="25" xfId="62" applyFont="1" applyFill="1" applyBorder="1">
      <alignment horizontal="left"/>
      <protection/>
    </xf>
    <xf numFmtId="0" fontId="0" fillId="36" borderId="25" xfId="61" applyFill="1" applyBorder="1">
      <alignment/>
      <protection/>
    </xf>
    <xf numFmtId="0" fontId="0" fillId="36" borderId="27" xfId="50" applyNumberFormat="1" applyFont="1" applyFill="1" applyBorder="1" applyAlignment="1">
      <alignment/>
      <protection/>
    </xf>
    <xf numFmtId="0" fontId="0" fillId="36" borderId="3" xfId="50" applyNumberFormat="1" applyFont="1" applyFill="1" applyAlignment="1">
      <alignment/>
      <protection/>
    </xf>
    <xf numFmtId="222" fontId="0" fillId="37" borderId="3" xfId="55" applyFill="1">
      <alignment horizontal="center"/>
      <protection/>
    </xf>
    <xf numFmtId="195" fontId="6" fillId="0" borderId="0" xfId="62" applyFont="1" applyFill="1" applyBorder="1">
      <alignment horizontal="left"/>
      <protection/>
    </xf>
    <xf numFmtId="0" fontId="0" fillId="0" borderId="0" xfId="61" applyFill="1" applyBorder="1">
      <alignment/>
      <protection/>
    </xf>
    <xf numFmtId="0" fontId="0" fillId="0" borderId="3" xfId="50" applyNumberFormat="1" applyFont="1" applyFill="1" applyBorder="1" applyAlignment="1">
      <alignment/>
      <protection/>
    </xf>
    <xf numFmtId="0" fontId="0" fillId="0" borderId="3" xfId="50" applyNumberFormat="1" applyFont="1" applyFill="1" applyAlignment="1">
      <alignment/>
      <protection/>
    </xf>
    <xf numFmtId="0" fontId="0" fillId="0" borderId="0" xfId="61" applyBorder="1" applyAlignment="1" quotePrefix="1">
      <alignment horizontal="left"/>
      <protection/>
    </xf>
    <xf numFmtId="14" fontId="0" fillId="0" borderId="0" xfId="61" applyNumberFormat="1" applyBorder="1" applyAlignment="1" quotePrefix="1">
      <alignment horizontal="left"/>
      <protection/>
    </xf>
    <xf numFmtId="0" fontId="6" fillId="0" borderId="0" xfId="61" applyFont="1" applyFill="1" applyBorder="1">
      <alignment/>
      <protection/>
    </xf>
    <xf numFmtId="0" fontId="6" fillId="0" borderId="30" xfId="61" applyFont="1" applyFill="1" applyBorder="1">
      <alignment/>
      <protection/>
    </xf>
    <xf numFmtId="0" fontId="0" fillId="0" borderId="30" xfId="61" applyFill="1" applyBorder="1">
      <alignment/>
      <protection/>
    </xf>
    <xf numFmtId="14" fontId="0" fillId="0" borderId="0" xfId="61" applyNumberFormat="1" applyFill="1" applyBorder="1" applyAlignment="1" quotePrefix="1">
      <alignment horizontal="left"/>
      <protection/>
    </xf>
    <xf numFmtId="0" fontId="0" fillId="0" borderId="28" xfId="61" applyFill="1" applyBorder="1">
      <alignment/>
      <protection/>
    </xf>
    <xf numFmtId="0" fontId="0" fillId="0" borderId="0" xfId="61" applyFill="1" applyBorder="1" applyAlignment="1" quotePrefix="1">
      <alignment horizontal="left"/>
      <protection/>
    </xf>
    <xf numFmtId="0" fontId="0" fillId="0" borderId="31" xfId="61" applyBorder="1" applyAlignment="1">
      <alignment horizontal="left"/>
      <protection/>
    </xf>
    <xf numFmtId="0" fontId="0" fillId="0" borderId="32" xfId="61" applyBorder="1" applyAlignment="1">
      <alignment horizontal="left"/>
      <protection/>
    </xf>
    <xf numFmtId="0" fontId="0" fillId="0" borderId="17" xfId="61" applyBorder="1" applyAlignment="1">
      <alignment horizontal="left"/>
      <protection/>
    </xf>
    <xf numFmtId="0" fontId="0" fillId="0" borderId="3" xfId="61" applyBorder="1" applyAlignment="1">
      <alignment horizontal="left"/>
      <protection/>
    </xf>
    <xf numFmtId="195" fontId="6" fillId="0" borderId="0" xfId="62" applyFont="1" applyBorder="1">
      <alignment horizontal="left"/>
      <protection/>
    </xf>
    <xf numFmtId="0" fontId="0" fillId="0" borderId="17" xfId="50" applyNumberFormat="1" applyFont="1" applyBorder="1" applyAlignment="1">
      <alignment/>
      <protection/>
    </xf>
    <xf numFmtId="0" fontId="0" fillId="0" borderId="3" xfId="50" applyNumberFormat="1" applyFont="1" applyBorder="1" applyAlignment="1">
      <alignment/>
      <protection/>
    </xf>
    <xf numFmtId="0" fontId="0" fillId="0" borderId="25" xfId="61" applyBorder="1" applyAlignment="1">
      <alignment horizontal="right"/>
      <protection/>
    </xf>
    <xf numFmtId="0" fontId="0" fillId="0" borderId="16" xfId="61" applyBorder="1" applyAlignment="1">
      <alignment horizontal="left" vertical="center" wrapText="1"/>
      <protection/>
    </xf>
    <xf numFmtId="0" fontId="0" fillId="0" borderId="33" xfId="61" applyBorder="1">
      <alignment/>
      <protection/>
    </xf>
    <xf numFmtId="0" fontId="0" fillId="0" borderId="16" xfId="61" applyBorder="1">
      <alignment/>
      <protection/>
    </xf>
    <xf numFmtId="0" fontId="0" fillId="0" borderId="26" xfId="0" applyBorder="1" applyAlignment="1">
      <alignment/>
    </xf>
    <xf numFmtId="0" fontId="0" fillId="0" borderId="19" xfId="61" applyBorder="1">
      <alignment/>
      <protection/>
    </xf>
    <xf numFmtId="0" fontId="0" fillId="0" borderId="34" xfId="0" applyBorder="1" applyAlignment="1">
      <alignment/>
    </xf>
    <xf numFmtId="0" fontId="0" fillId="0" borderId="3" xfId="50" applyNumberFormat="1" applyAlignment="1">
      <alignment/>
      <protection/>
    </xf>
    <xf numFmtId="0" fontId="0" fillId="0" borderId="33" xfId="0" applyBorder="1" applyAlignment="1">
      <alignment/>
    </xf>
    <xf numFmtId="195" fontId="7" fillId="36" borderId="25" xfId="6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/>
    </xf>
    <xf numFmtId="1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12" fontId="13" fillId="0" borderId="19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212" fontId="13" fillId="0" borderId="18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0" fontId="67" fillId="34" borderId="0" xfId="0" applyFont="1" applyFill="1" applyAlignment="1">
      <alignment/>
    </xf>
    <xf numFmtId="0" fontId="0" fillId="34" borderId="0" xfId="0" applyFill="1" applyAlignment="1">
      <alignment/>
    </xf>
    <xf numFmtId="0" fontId="70" fillId="0" borderId="0" xfId="0" applyFont="1" applyAlignment="1">
      <alignment/>
    </xf>
    <xf numFmtId="0" fontId="4" fillId="0" borderId="28" xfId="0" applyFont="1" applyBorder="1" applyAlignment="1">
      <alignment vertical="center"/>
    </xf>
    <xf numFmtId="0" fontId="58" fillId="34" borderId="13" xfId="69">
      <alignment horizontal="center" vertical="center"/>
      <protection/>
    </xf>
    <xf numFmtId="0" fontId="4" fillId="0" borderId="29" xfId="0" applyFont="1" applyBorder="1" applyAlignment="1">
      <alignment vertical="center"/>
    </xf>
    <xf numFmtId="223" fontId="0" fillId="0" borderId="2" xfId="41">
      <alignment/>
      <protection locked="0"/>
    </xf>
    <xf numFmtId="223" fontId="0" fillId="0" borderId="2" xfId="41" quotePrefix="1">
      <alignment/>
      <protection locked="0"/>
    </xf>
    <xf numFmtId="0" fontId="71" fillId="0" borderId="0" xfId="61" applyFont="1" applyAlignment="1">
      <alignment horizontal="right"/>
      <protection/>
    </xf>
    <xf numFmtId="0" fontId="0" fillId="0" borderId="31" xfId="61" applyBorder="1" applyAlignment="1">
      <alignment horizontal="left"/>
      <protection/>
    </xf>
    <xf numFmtId="0" fontId="0" fillId="0" borderId="32" xfId="61" applyBorder="1" applyAlignment="1">
      <alignment horizontal="left"/>
      <protection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34" borderId="0" xfId="0" applyNumberFormat="1" applyFont="1" applyFill="1" applyAlignment="1" applyProtection="1">
      <alignment horizontal="left" vertical="top"/>
      <protection/>
    </xf>
    <xf numFmtId="0" fontId="62" fillId="0" borderId="0" xfId="0" applyFont="1" applyAlignment="1">
      <alignment horizontal="center" vertical="top" wrapText="1"/>
    </xf>
    <xf numFmtId="0" fontId="0" fillId="0" borderId="31" xfId="61" applyBorder="1" applyAlignment="1">
      <alignment horizontal="left"/>
      <protection/>
    </xf>
    <xf numFmtId="0" fontId="0" fillId="0" borderId="32" xfId="61" applyBorder="1" applyAlignment="1">
      <alignment horizontal="left"/>
      <protection/>
    </xf>
    <xf numFmtId="2" fontId="0" fillId="0" borderId="25" xfId="61" applyNumberFormat="1" applyBorder="1" applyAlignment="1">
      <alignment horizontal="left"/>
      <protection/>
    </xf>
    <xf numFmtId="0" fontId="0" fillId="0" borderId="18" xfId="0" applyBorder="1" applyAlignment="1">
      <alignment horizontal="center"/>
    </xf>
    <xf numFmtId="0" fontId="54" fillId="38" borderId="31" xfId="0" applyFont="1" applyFill="1" applyBorder="1" applyAlignment="1" applyProtection="1">
      <alignment horizontal="center" vertical="center"/>
      <protection locked="0"/>
    </xf>
    <xf numFmtId="0" fontId="54" fillId="38" borderId="35" xfId="0" applyFont="1" applyFill="1" applyBorder="1" applyAlignment="1" applyProtection="1">
      <alignment horizontal="center" vertical="center"/>
      <protection locked="0"/>
    </xf>
    <xf numFmtId="0" fontId="54" fillId="38" borderId="32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Total)" xfId="43"/>
    <cellStyle name="Berechnung" xfId="44"/>
    <cellStyle name="Followed Hyperlink" xfId="45"/>
    <cellStyle name="Betrag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Standard 2" xfId="61"/>
    <cellStyle name="Titel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1" customWidth="1"/>
    <col min="2" max="2" width="13.8515625" style="11" customWidth="1"/>
    <col min="3" max="3" width="12.57421875" style="11" customWidth="1"/>
    <col min="4" max="4" width="12.421875" style="11" customWidth="1"/>
    <col min="5" max="5" width="17.00390625" style="11" customWidth="1"/>
    <col min="6" max="6" width="12.140625" style="11" customWidth="1"/>
    <col min="7" max="7" width="12.7109375" style="11" customWidth="1"/>
    <col min="8" max="8" width="15.00390625" style="11" customWidth="1"/>
    <col min="9" max="9" width="7.28125" style="11" customWidth="1"/>
    <col min="10" max="16384" width="11.421875" style="11" customWidth="1"/>
  </cols>
  <sheetData>
    <row r="1" spans="2:8" ht="15">
      <c r="B1" s="12"/>
      <c r="G1" s="13" t="s">
        <v>18</v>
      </c>
      <c r="H1" s="14" t="s">
        <v>35</v>
      </c>
    </row>
    <row r="2" spans="7:8" ht="19.5" customHeight="1">
      <c r="G2" s="13" t="s">
        <v>19</v>
      </c>
      <c r="H2" s="14" t="s">
        <v>78</v>
      </c>
    </row>
    <row r="3" spans="7:10" ht="21" customHeight="1">
      <c r="G3" s="15" t="s">
        <v>107</v>
      </c>
      <c r="H3" s="16" t="s">
        <v>1</v>
      </c>
      <c r="J3" s="17" t="s">
        <v>20</v>
      </c>
    </row>
    <row r="4" spans="7:8" ht="21" customHeight="1">
      <c r="G4" s="15" t="s">
        <v>21</v>
      </c>
      <c r="H4" s="18" t="s">
        <v>22</v>
      </c>
    </row>
    <row r="5" spans="7:8" ht="21" customHeight="1">
      <c r="G5" s="15" t="s">
        <v>23</v>
      </c>
      <c r="H5" s="19"/>
    </row>
    <row r="6" ht="27" customHeight="1">
      <c r="B6" s="20" t="s">
        <v>96</v>
      </c>
    </row>
    <row r="7" spans="2:8" s="21" customFormat="1" ht="18">
      <c r="B7" s="22" t="s">
        <v>83</v>
      </c>
      <c r="C7" s="23"/>
      <c r="D7" s="23"/>
      <c r="E7" s="23"/>
      <c r="F7" s="23"/>
      <c r="G7" s="23"/>
      <c r="H7" s="23"/>
    </row>
    <row r="8" ht="15" customHeight="1">
      <c r="B8" s="24" t="s">
        <v>104</v>
      </c>
    </row>
    <row r="9" spans="1:8" ht="18" customHeight="1">
      <c r="A9" s="25"/>
      <c r="B9" s="26"/>
      <c r="C9" s="26"/>
      <c r="D9" s="153" t="s">
        <v>24</v>
      </c>
      <c r="E9" s="153"/>
      <c r="F9" s="153"/>
      <c r="G9" s="153"/>
      <c r="H9" s="26"/>
    </row>
    <row r="10" spans="1:8" ht="14.25">
      <c r="A10" s="25"/>
      <c r="B10" s="27" t="s">
        <v>4</v>
      </c>
      <c r="C10" s="26"/>
      <c r="D10" s="154"/>
      <c r="E10" s="154"/>
      <c r="F10" s="154"/>
      <c r="G10" s="154"/>
      <c r="H10" s="26"/>
    </row>
    <row r="11" spans="1:8" ht="14.25">
      <c r="A11" s="25"/>
      <c r="B11" s="27" t="s">
        <v>25</v>
      </c>
      <c r="C11" s="26"/>
      <c r="D11" s="154"/>
      <c r="E11" s="154"/>
      <c r="F11" s="154"/>
      <c r="G11" s="154"/>
      <c r="H11" s="26"/>
    </row>
    <row r="12" spans="1:8" ht="14.25">
      <c r="A12" s="25"/>
      <c r="B12" s="27" t="s">
        <v>5</v>
      </c>
      <c r="C12" s="26"/>
      <c r="D12" s="154"/>
      <c r="E12" s="154"/>
      <c r="F12" s="154"/>
      <c r="G12" s="154"/>
      <c r="H12" s="26"/>
    </row>
    <row r="13" spans="1:8" ht="14.25">
      <c r="A13" s="25"/>
      <c r="B13" s="27" t="s">
        <v>6</v>
      </c>
      <c r="C13" s="26"/>
      <c r="D13" s="154"/>
      <c r="E13" s="154"/>
      <c r="F13" s="154"/>
      <c r="G13" s="154"/>
      <c r="H13" s="26"/>
    </row>
    <row r="14" spans="1:8" ht="14.25">
      <c r="A14" s="25"/>
      <c r="B14" s="27" t="s">
        <v>26</v>
      </c>
      <c r="C14" s="26"/>
      <c r="D14" s="154"/>
      <c r="E14" s="154"/>
      <c r="F14" s="154"/>
      <c r="G14" s="154"/>
      <c r="H14" s="26"/>
    </row>
    <row r="15" spans="1:8" ht="14.25">
      <c r="A15" s="25"/>
      <c r="B15" s="27" t="s">
        <v>7</v>
      </c>
      <c r="C15" s="26"/>
      <c r="D15" s="156"/>
      <c r="E15" s="156"/>
      <c r="F15" s="156"/>
      <c r="G15" s="156"/>
      <c r="H15" s="26"/>
    </row>
    <row r="16" spans="1:8" ht="14.25">
      <c r="A16" s="25"/>
      <c r="B16" s="27" t="s">
        <v>8</v>
      </c>
      <c r="C16" s="26"/>
      <c r="D16" s="154"/>
      <c r="E16" s="154"/>
      <c r="F16" s="154"/>
      <c r="G16" s="154"/>
      <c r="H16" s="26"/>
    </row>
    <row r="17" spans="1:8" ht="19.5" customHeight="1">
      <c r="A17" s="25"/>
      <c r="B17" s="27"/>
      <c r="C17" s="26"/>
      <c r="D17" s="28"/>
      <c r="E17" s="28"/>
      <c r="F17" s="28"/>
      <c r="G17" s="28"/>
      <c r="H17" s="26"/>
    </row>
    <row r="18" spans="2:8" ht="15" customHeight="1">
      <c r="B18" s="29" t="s">
        <v>27</v>
      </c>
      <c r="C18" s="30"/>
      <c r="D18" s="31" t="s">
        <v>28</v>
      </c>
      <c r="E18" s="31"/>
      <c r="F18" s="30"/>
      <c r="G18" s="32" t="s">
        <v>73</v>
      </c>
      <c r="H18" s="30"/>
    </row>
    <row r="19" spans="2:8" ht="15" customHeight="1">
      <c r="B19" s="33"/>
      <c r="C19" s="34"/>
      <c r="D19" s="34"/>
      <c r="E19" s="34"/>
      <c r="F19" s="34"/>
      <c r="G19" s="64"/>
      <c r="H19" s="64"/>
    </row>
    <row r="20" spans="2:12" ht="15" customHeight="1">
      <c r="B20" s="35" t="s">
        <v>99</v>
      </c>
      <c r="C20" s="36"/>
      <c r="D20" s="37">
        <f>'ZAVA02_A.MELD'!$C$96</f>
        <v>0</v>
      </c>
      <c r="E20" s="37"/>
      <c r="F20" s="36"/>
      <c r="G20" s="160">
        <f>IF('ZAVA02_A.MELD'!$J$4="","",'ZAVA02_A.MELD'!$J$4)</f>
        <v>0</v>
      </c>
      <c r="H20" s="160"/>
      <c r="I20" s="161"/>
      <c r="J20" s="161"/>
      <c r="K20" s="161"/>
      <c r="L20" s="161"/>
    </row>
    <row r="21" spans="2:12" ht="15" customHeight="1">
      <c r="B21" s="35" t="s">
        <v>100</v>
      </c>
      <c r="C21" s="36"/>
      <c r="D21" s="37">
        <f>'ZAVA02_B.MELD'!$C$96</f>
        <v>0</v>
      </c>
      <c r="E21" s="37"/>
      <c r="F21" s="36"/>
      <c r="G21" s="160">
        <f>IF('ZAVA02_B.MELD'!$J$4="","",'ZAVA02_B.MELD'!$J$4)</f>
        <v>0</v>
      </c>
      <c r="H21" s="160"/>
      <c r="I21" s="161"/>
      <c r="J21" s="161"/>
      <c r="K21" s="161"/>
      <c r="L21" s="161"/>
    </row>
    <row r="22" spans="2:12" ht="15" customHeight="1">
      <c r="B22" s="35" t="s">
        <v>101</v>
      </c>
      <c r="C22" s="36"/>
      <c r="D22" s="37">
        <f>'ZAVA02_C.MELD'!$C$96</f>
        <v>0</v>
      </c>
      <c r="E22" s="37"/>
      <c r="F22" s="36"/>
      <c r="G22" s="160">
        <f>IF('ZAVA02_C.MELD'!$J$4="","",'ZAVA02_C.MELD'!$J$4)</f>
        <v>0</v>
      </c>
      <c r="H22" s="160"/>
      <c r="I22" s="161"/>
      <c r="J22" s="161"/>
      <c r="K22" s="161"/>
      <c r="L22" s="161"/>
    </row>
    <row r="23" spans="2:12" ht="15" customHeight="1">
      <c r="B23" s="35" t="s">
        <v>102</v>
      </c>
      <c r="C23" s="36"/>
      <c r="D23" s="37">
        <f>'ZAVA02_D.MELD'!$C$96</f>
        <v>0</v>
      </c>
      <c r="E23" s="37"/>
      <c r="F23" s="36"/>
      <c r="G23" s="160">
        <f>IF('ZAVA02_D.MELD'!$J$4="","",'ZAVA02_D.MELD'!$J$4)</f>
        <v>0</v>
      </c>
      <c r="H23" s="160"/>
      <c r="I23" s="161"/>
      <c r="J23" s="161"/>
      <c r="K23" s="161"/>
      <c r="L23" s="161"/>
    </row>
    <row r="24" spans="2:12" ht="15" customHeight="1">
      <c r="B24" s="35" t="s">
        <v>103</v>
      </c>
      <c r="C24" s="36"/>
      <c r="D24" s="37">
        <f>'ZAVA02_E.MELD'!$C$96</f>
        <v>0</v>
      </c>
      <c r="E24" s="37"/>
      <c r="F24" s="36"/>
      <c r="G24" s="160">
        <f>IF('ZAVA02_E.MELD'!$J$4="","",'ZAVA02_E.MELD'!$J$4)</f>
        <v>0</v>
      </c>
      <c r="H24" s="160"/>
      <c r="I24" s="161"/>
      <c r="J24" s="161"/>
      <c r="K24" s="161"/>
      <c r="L24" s="161"/>
    </row>
    <row r="25" spans="2:8" ht="15" customHeight="1">
      <c r="B25" s="33"/>
      <c r="C25" s="34"/>
      <c r="D25" s="34"/>
      <c r="E25" s="38"/>
      <c r="F25" s="34"/>
      <c r="G25" s="64"/>
      <c r="H25" s="65"/>
    </row>
    <row r="26" spans="2:16" ht="15" customHeight="1">
      <c r="B26" s="39">
        <f>IF(D26&gt;0,"Meldung mit Fehler","")</f>
      </c>
      <c r="C26" s="40"/>
      <c r="D26" s="41">
        <f>SUM(D20:D25)</f>
        <v>0</v>
      </c>
      <c r="E26" s="41"/>
      <c r="F26" s="40"/>
      <c r="G26" s="40"/>
      <c r="H26" s="42">
        <f>IF(COUNTIF(F25:F25,"!")&gt;0,"Meldung mit Warnungen","")</f>
      </c>
      <c r="P26" s="43"/>
    </row>
    <row r="27" spans="2:8" ht="41.25" customHeight="1">
      <c r="B27" s="157" t="s">
        <v>89</v>
      </c>
      <c r="C27" s="158"/>
      <c r="D27" s="158"/>
      <c r="E27" s="158"/>
      <c r="F27" s="158"/>
      <c r="G27" s="158"/>
      <c r="H27" s="158"/>
    </row>
    <row r="28" spans="2:8" ht="14.25">
      <c r="B28" s="44"/>
      <c r="C28" s="44"/>
      <c r="D28" s="44"/>
      <c r="E28" s="44"/>
      <c r="F28" s="44"/>
      <c r="G28" s="44"/>
      <c r="H28" s="44"/>
    </row>
    <row r="29" spans="2:8" ht="21" customHeight="1">
      <c r="B29" s="159" t="s">
        <v>106</v>
      </c>
      <c r="C29" s="155"/>
      <c r="D29" s="155"/>
      <c r="E29" s="155"/>
      <c r="F29" s="155"/>
      <c r="G29" s="155"/>
      <c r="H29" s="155"/>
    </row>
    <row r="30" spans="2:8" ht="14.25">
      <c r="B30" s="45" t="s">
        <v>29</v>
      </c>
      <c r="C30" s="46"/>
      <c r="D30" s="46"/>
      <c r="E30" s="46"/>
      <c r="F30" s="46"/>
      <c r="G30" s="46"/>
      <c r="H30" s="46"/>
    </row>
    <row r="31" spans="2:8" ht="21" customHeight="1">
      <c r="B31" s="155" t="s">
        <v>30</v>
      </c>
      <c r="C31" s="155"/>
      <c r="D31" s="155"/>
      <c r="E31" s="155"/>
      <c r="F31" s="155"/>
      <c r="G31" s="155"/>
      <c r="H31" s="155"/>
    </row>
    <row r="32" spans="2:8" ht="14.25">
      <c r="B32" s="155" t="str">
        <f>"unter Angabe Ihres Codes ("&amp;H3&amp;"), der Erhebung ("&amp;H1&amp;") und des Stichdatums ("&amp;IF(ISTEXT(H4),H4,DAY(H4)&amp;"."&amp;MONTH(H4)&amp;"."&amp;YEAR(H4))&amp;")."</f>
        <v>unter Angabe Ihres Codes (XXXXXX), der Erhebung (ZAVA) und des Stichdatums (TT.MM.JJJJ).</v>
      </c>
      <c r="C32" s="155"/>
      <c r="D32" s="155"/>
      <c r="E32" s="155"/>
      <c r="F32" s="155"/>
      <c r="G32" s="155"/>
      <c r="H32" s="155"/>
    </row>
    <row r="33" spans="2:8" ht="15" customHeight="1">
      <c r="B33" s="47"/>
      <c r="C33" s="48"/>
      <c r="D33" s="48"/>
      <c r="E33" s="48"/>
      <c r="F33" s="48"/>
      <c r="G33" s="48"/>
      <c r="H33" s="48"/>
    </row>
    <row r="34" spans="2:8" ht="21" customHeight="1">
      <c r="B34" s="49" t="s">
        <v>0</v>
      </c>
      <c r="C34" s="50"/>
      <c r="D34" s="50"/>
      <c r="E34" s="50"/>
      <c r="F34" s="51" t="s">
        <v>31</v>
      </c>
      <c r="G34" s="52"/>
      <c r="H34" s="53" t="str">
        <f>HYPERLINK("mailto:forms@snb.ch?subject="&amp;H37&amp;" Formularbestellung","forms@snb.ch")</f>
        <v>forms@snb.ch</v>
      </c>
    </row>
    <row r="35" spans="2:8" ht="14.25">
      <c r="B35" s="49" t="s">
        <v>2</v>
      </c>
      <c r="C35" s="50"/>
      <c r="D35" s="50"/>
      <c r="E35" s="50"/>
      <c r="F35" s="54" t="s">
        <v>32</v>
      </c>
      <c r="G35" s="52"/>
      <c r="H35" s="53" t="str">
        <f>HYPERLINK("mailto:statistik.erhebungen@snb.ch?subject="&amp;H37&amp;" Anfrage","statistik.erhebungen@snb.ch")</f>
        <v>statistik.erhebungen@snb.ch</v>
      </c>
    </row>
    <row r="36" spans="2:11" ht="14.25">
      <c r="B36" s="49" t="s">
        <v>3</v>
      </c>
      <c r="C36" s="50"/>
      <c r="D36" s="50"/>
      <c r="E36" s="50"/>
      <c r="F36" s="54"/>
      <c r="G36" s="50"/>
      <c r="H36" s="53"/>
      <c r="K36" s="12"/>
    </row>
    <row r="37" spans="2:11" ht="14.25">
      <c r="B37" s="49" t="s">
        <v>33</v>
      </c>
      <c r="C37" s="50"/>
      <c r="D37" s="50"/>
      <c r="E37" s="50"/>
      <c r="F37" s="54" t="s">
        <v>34</v>
      </c>
      <c r="G37" s="50"/>
      <c r="H37" s="54" t="str">
        <f>H3&amp;" "&amp;""&amp;H1&amp;" "&amp;IF(ISTEXT(H4),H4,DAY(H4)&amp;"."&amp;MONTH(H4)&amp;"."&amp;YEAR(H4))</f>
        <v>XXXXXX ZAVA TT.MM.JJJJ</v>
      </c>
      <c r="K37" s="12"/>
    </row>
    <row r="38" spans="2:5" ht="14.25">
      <c r="B38" s="49" t="s">
        <v>105</v>
      </c>
      <c r="C38" s="50"/>
      <c r="D38" s="50"/>
      <c r="E38" s="50"/>
    </row>
    <row r="39" spans="3:8" ht="12.75" customHeight="1">
      <c r="C39" s="55"/>
      <c r="D39" s="55"/>
      <c r="E39" s="55"/>
      <c r="F39" s="55"/>
      <c r="G39" s="55"/>
      <c r="H39" s="55"/>
    </row>
  </sheetData>
  <sheetProtection sheet="1" objects="1"/>
  <mergeCells count="22">
    <mergeCell ref="I24:L24"/>
    <mergeCell ref="I20:L20"/>
    <mergeCell ref="G21:H21"/>
    <mergeCell ref="I21:L21"/>
    <mergeCell ref="G22:H22"/>
    <mergeCell ref="I22:L22"/>
    <mergeCell ref="G23:H23"/>
    <mergeCell ref="I23:L23"/>
    <mergeCell ref="B32:H32"/>
    <mergeCell ref="D15:G15"/>
    <mergeCell ref="D16:G16"/>
    <mergeCell ref="B27:H27"/>
    <mergeCell ref="B29:H29"/>
    <mergeCell ref="B31:H31"/>
    <mergeCell ref="G20:H20"/>
    <mergeCell ref="G24:H24"/>
    <mergeCell ref="D9:G9"/>
    <mergeCell ref="D10:G10"/>
    <mergeCell ref="D11:G11"/>
    <mergeCell ref="D12:G12"/>
    <mergeCell ref="D13:G13"/>
    <mergeCell ref="D14:G14"/>
  </mergeCells>
  <conditionalFormatting sqref="D26:E26">
    <cfRule type="cellIs" priority="5" dxfId="1" operator="greaterThan" stopIfTrue="1">
      <formula>0</formula>
    </cfRule>
  </conditionalFormatting>
  <conditionalFormatting sqref="B18:H18">
    <cfRule type="expression" priority="4" dxfId="0" stopIfTrue="1">
      <formula>$D26&gt;0</formula>
    </cfRule>
  </conditionalFormatting>
  <conditionalFormatting sqref="F20">
    <cfRule type="cellIs" priority="3" dxfId="1" operator="equal" stopIfTrue="1">
      <formula>"!"</formula>
    </cfRule>
  </conditionalFormatting>
  <conditionalFormatting sqref="F21:F24">
    <cfRule type="cellIs" priority="2" dxfId="1" operator="equal" stopIfTrue="1">
      <formula>"!"</formula>
    </cfRule>
  </conditionalFormatting>
  <conditionalFormatting sqref="D20:D24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 horizontalCentered="1" verticalCentered="1"/>
  <pageMargins left="0.6299212598425197" right="0.4724409448818898" top="0.5118110236220472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B1:K99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0.5742187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10" width="19.7109375" style="4" customWidth="1"/>
    <col min="11" max="11" width="4.7109375" style="4" customWidth="1"/>
    <col min="12" max="36" width="11.57421875" style="4" customWidth="1"/>
    <col min="37" max="244" width="11.7109375" style="4" customWidth="1"/>
    <col min="245" max="16384" width="9.00390625" style="4" customWidth="1"/>
  </cols>
  <sheetData>
    <row r="1" spans="9:10" ht="15.75">
      <c r="I1" s="1" t="s">
        <v>108</v>
      </c>
      <c r="J1" s="10" t="s">
        <v>78</v>
      </c>
    </row>
    <row r="2" spans="9:10" ht="15.75">
      <c r="I2" s="1" t="s">
        <v>107</v>
      </c>
      <c r="J2" s="2" t="str">
        <f>Lieferschein!H3</f>
        <v>XXXXXX</v>
      </c>
    </row>
    <row r="3" spans="9:10" ht="15.75">
      <c r="I3" s="1" t="s">
        <v>21</v>
      </c>
      <c r="J3" s="56" t="str">
        <f>Lieferschein!H4</f>
        <v>TT.MM.JJJJ</v>
      </c>
    </row>
    <row r="4" spans="9:10" ht="19.5" customHeight="1">
      <c r="I4" s="8" t="s">
        <v>73</v>
      </c>
      <c r="J4" s="10">
        <f>IF(G10="",0,VLOOKUP(G10,Debitcard_List,2))</f>
        <v>0</v>
      </c>
    </row>
    <row r="6" ht="18">
      <c r="C6" s="20" t="s">
        <v>96</v>
      </c>
    </row>
    <row r="7" s="24" customFormat="1" ht="18">
      <c r="C7" s="69" t="s">
        <v>83</v>
      </c>
    </row>
    <row r="8" s="24" customFormat="1" ht="12.75"/>
    <row r="9" spans="7:9" s="24" customFormat="1" ht="12.75">
      <c r="G9" s="165" t="s">
        <v>74</v>
      </c>
      <c r="H9" s="165"/>
      <c r="I9" s="165"/>
    </row>
    <row r="10" spans="7:9" s="24" customFormat="1" ht="22.5" customHeight="1">
      <c r="G10" s="166"/>
      <c r="H10" s="167"/>
      <c r="I10" s="168"/>
    </row>
    <row r="11" spans="4:11" s="24" customFormat="1" ht="20.25" customHeight="1">
      <c r="D11" s="66"/>
      <c r="E11" s="67"/>
      <c r="F11" s="67"/>
      <c r="G11" s="67"/>
      <c r="H11" s="67"/>
      <c r="I11" s="68"/>
      <c r="J11" s="67"/>
      <c r="K11" s="67"/>
    </row>
    <row r="12" spans="3:11" s="24" customFormat="1" ht="30" customHeight="1" hidden="1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8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>
      <c r="B14" s="66" t="s">
        <v>36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.5">
      <c r="B15" s="75"/>
      <c r="C15" s="76"/>
      <c r="D15" s="77"/>
      <c r="E15" s="77"/>
      <c r="F15" s="79"/>
      <c r="G15" s="121" t="s">
        <v>37</v>
      </c>
      <c r="H15" s="123"/>
      <c r="I15" s="77"/>
      <c r="J15" s="124"/>
      <c r="K15" s="78"/>
    </row>
    <row r="16" spans="2:11" s="24" customFormat="1" ht="26.25" customHeight="1">
      <c r="B16" s="74"/>
      <c r="C16" s="74"/>
      <c r="D16" s="74"/>
      <c r="E16" s="74"/>
      <c r="F16" s="81"/>
      <c r="G16" s="93" t="s">
        <v>38</v>
      </c>
      <c r="H16" s="125"/>
      <c r="I16" s="74"/>
      <c r="J16" s="126"/>
      <c r="K16" s="122"/>
    </row>
    <row r="17" spans="2:11" s="24" customFormat="1" ht="15.75">
      <c r="B17" s="62"/>
      <c r="C17" s="75"/>
      <c r="D17" s="77"/>
      <c r="E17" s="77"/>
      <c r="F17" s="83"/>
      <c r="G17" s="127"/>
      <c r="K17" s="83"/>
    </row>
    <row r="18" spans="2:11" s="24" customFormat="1" ht="15" customHeight="1">
      <c r="B18" s="84" t="s">
        <v>9</v>
      </c>
      <c r="C18" s="85" t="s">
        <v>39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>
      <c r="B19" s="84" t="s">
        <v>10</v>
      </c>
      <c r="C19" s="86" t="s">
        <v>40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ht="12.7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>
      <c r="B22" s="66" t="s">
        <v>41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75">
      <c r="B23" s="75"/>
      <c r="C23" s="75"/>
      <c r="D23" s="77"/>
      <c r="E23" s="77"/>
      <c r="F23" s="79"/>
      <c r="G23" s="162" t="s">
        <v>42</v>
      </c>
      <c r="H23" s="163"/>
      <c r="I23" s="87" t="s">
        <v>43</v>
      </c>
      <c r="J23" s="87"/>
      <c r="K23" s="79"/>
    </row>
    <row r="24" spans="2:11" s="24" customFormat="1" ht="12.75">
      <c r="B24" s="82"/>
      <c r="C24" s="82"/>
      <c r="D24" s="82"/>
      <c r="E24" s="82"/>
      <c r="F24" s="81"/>
      <c r="G24" s="88" t="s">
        <v>45</v>
      </c>
      <c r="H24" s="89" t="s">
        <v>44</v>
      </c>
      <c r="I24" s="89" t="s">
        <v>45</v>
      </c>
      <c r="J24" s="90" t="s">
        <v>44</v>
      </c>
      <c r="K24" s="81"/>
    </row>
    <row r="25" spans="2:11" s="24" customFormat="1" ht="12.75" customHeight="1">
      <c r="B25" s="82"/>
      <c r="C25" s="82"/>
      <c r="D25" s="82"/>
      <c r="E25" s="82"/>
      <c r="F25" s="81"/>
      <c r="G25" s="91" t="s">
        <v>46</v>
      </c>
      <c r="H25" s="92" t="s">
        <v>47</v>
      </c>
      <c r="I25" s="92" t="s">
        <v>46</v>
      </c>
      <c r="J25" s="92" t="s">
        <v>47</v>
      </c>
      <c r="K25" s="81"/>
    </row>
    <row r="26" spans="2:11" s="24" customFormat="1" ht="20.25" customHeight="1">
      <c r="B26" s="74"/>
      <c r="C26" s="74"/>
      <c r="D26" s="74"/>
      <c r="E26" s="74"/>
      <c r="F26" s="95"/>
      <c r="G26" s="94" t="s">
        <v>48</v>
      </c>
      <c r="H26" s="94" t="s">
        <v>49</v>
      </c>
      <c r="I26" s="94" t="s">
        <v>50</v>
      </c>
      <c r="J26" s="94" t="s">
        <v>51</v>
      </c>
      <c r="K26" s="95"/>
    </row>
    <row r="27" spans="2:11" s="24" customFormat="1" ht="19.5" customHeight="1">
      <c r="B27" s="129" t="s">
        <v>52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4.75" customHeight="1">
      <c r="B28" s="101" t="s">
        <v>53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>
      <c r="B29" s="105" t="s">
        <v>11</v>
      </c>
      <c r="C29" s="85" t="s">
        <v>54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>
      <c r="B30" s="105" t="s">
        <v>55</v>
      </c>
      <c r="C30" s="85" t="s">
        <v>56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>
      <c r="B31" s="105" t="s">
        <v>12</v>
      </c>
      <c r="C31" s="85" t="s">
        <v>57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>
      <c r="B32" s="105" t="s">
        <v>13</v>
      </c>
      <c r="C32" s="85" t="s">
        <v>58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>
      <c r="B33" s="105" t="s">
        <v>14</v>
      </c>
      <c r="C33" s="85" t="s">
        <v>59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>
      <c r="B34" s="106" t="s">
        <v>15</v>
      </c>
      <c r="C34" s="85" t="s">
        <v>60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>
      <c r="B35" s="105" t="s">
        <v>16</v>
      </c>
      <c r="C35" s="85" t="s">
        <v>61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4.75" customHeight="1">
      <c r="B36" s="107" t="s">
        <v>62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>
      <c r="B37" s="105">
        <v>2.2</v>
      </c>
      <c r="C37" s="85" t="s">
        <v>54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>
      <c r="B38" s="110" t="s">
        <v>63</v>
      </c>
      <c r="C38" s="111" t="s">
        <v>57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>
      <c r="B39" s="112" t="s">
        <v>64</v>
      </c>
      <c r="C39" s="111" t="s">
        <v>58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>
      <c r="B40" s="112" t="s">
        <v>65</v>
      </c>
      <c r="C40" s="111" t="s">
        <v>59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>
      <c r="B41" s="112" t="s">
        <v>66</v>
      </c>
      <c r="C41" s="111" t="s">
        <v>60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>
      <c r="B42" s="112" t="s">
        <v>67</v>
      </c>
      <c r="C42" s="111" t="s">
        <v>61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="24" customFormat="1" ht="12.75"/>
    <row r="45" spans="2:11" s="24" customFormat="1" ht="30" customHeight="1">
      <c r="B45" s="66" t="s">
        <v>68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75">
      <c r="B46" s="75"/>
      <c r="C46" s="75"/>
      <c r="D46" s="77"/>
      <c r="E46" s="77"/>
      <c r="F46" s="79"/>
      <c r="G46" s="113" t="s">
        <v>42</v>
      </c>
      <c r="H46" s="114"/>
      <c r="I46" s="87" t="s">
        <v>43</v>
      </c>
      <c r="J46" s="87"/>
      <c r="K46" s="79"/>
    </row>
    <row r="47" spans="2:11" s="24" customFormat="1" ht="12.75">
      <c r="B47" s="82"/>
      <c r="C47" s="82"/>
      <c r="D47" s="82"/>
      <c r="E47" s="82"/>
      <c r="F47" s="81"/>
      <c r="G47" s="115" t="s">
        <v>45</v>
      </c>
      <c r="H47" s="116" t="s">
        <v>44</v>
      </c>
      <c r="I47" s="89" t="s">
        <v>45</v>
      </c>
      <c r="J47" s="90" t="s">
        <v>44</v>
      </c>
      <c r="K47" s="81"/>
    </row>
    <row r="48" spans="2:11" s="24" customFormat="1" ht="12.75" customHeight="1">
      <c r="B48" s="82"/>
      <c r="C48" s="82"/>
      <c r="D48" s="82"/>
      <c r="E48" s="82"/>
      <c r="F48" s="81"/>
      <c r="G48" s="91" t="s">
        <v>46</v>
      </c>
      <c r="H48" s="92" t="s">
        <v>47</v>
      </c>
      <c r="I48" s="92" t="s">
        <v>46</v>
      </c>
      <c r="J48" s="92" t="s">
        <v>47</v>
      </c>
      <c r="K48" s="81"/>
    </row>
    <row r="49" spans="2:11" s="24" customFormat="1" ht="20.25" customHeight="1">
      <c r="B49" s="74"/>
      <c r="C49" s="74"/>
      <c r="D49" s="74"/>
      <c r="E49" s="74"/>
      <c r="F49" s="95"/>
      <c r="G49" s="80" t="s">
        <v>48</v>
      </c>
      <c r="H49" s="80" t="s">
        <v>49</v>
      </c>
      <c r="I49" s="80" t="s">
        <v>50</v>
      </c>
      <c r="J49" s="94" t="s">
        <v>51</v>
      </c>
      <c r="K49" s="95"/>
    </row>
    <row r="50" spans="2:11" s="24" customFormat="1" ht="19.5" customHeight="1">
      <c r="B50" s="129" t="s">
        <v>69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4.75" customHeight="1">
      <c r="B51" s="117" t="s">
        <v>70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>
      <c r="B52" s="105" t="s">
        <v>71</v>
      </c>
      <c r="C52" s="85" t="s">
        <v>72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ht="12.75">
      <c r="B54" s="164" t="str">
        <f>"Version: "&amp;C94</f>
        <v>Version: 1.00.D0</v>
      </c>
      <c r="C54" s="164"/>
      <c r="D54" s="67"/>
      <c r="E54" s="67"/>
      <c r="F54" s="67"/>
      <c r="G54" s="67"/>
      <c r="H54" s="67"/>
      <c r="I54" s="67"/>
      <c r="J54" s="67"/>
      <c r="K54" s="120" t="s">
        <v>77</v>
      </c>
    </row>
    <row r="55" s="24" customFormat="1" ht="12.75"/>
    <row r="56" s="24" customFormat="1" ht="12.75"/>
    <row r="57" s="24" customFormat="1" ht="12.75">
      <c r="B57" s="141" t="s">
        <v>84</v>
      </c>
    </row>
    <row r="58" spans="2:7" s="24" customFormat="1" ht="18" customHeight="1">
      <c r="B58" s="142" t="s">
        <v>85</v>
      </c>
      <c r="C58" s="142"/>
      <c r="D58" s="142"/>
      <c r="E58" s="142"/>
      <c r="F58" s="142"/>
      <c r="G58" s="143" t="str">
        <f>IF(OR(G19=0,G18&gt;=G19),"OK","ERROR")</f>
        <v>OK</v>
      </c>
    </row>
    <row r="59" spans="2:10" s="24" customFormat="1" ht="18" customHeight="1">
      <c r="B59" s="144" t="s">
        <v>86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0" s="24" customFormat="1" ht="18" customHeight="1">
      <c r="B60" s="144" t="s">
        <v>87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0" s="24" customFormat="1" ht="18" customHeight="1">
      <c r="B61" s="144" t="s">
        <v>88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="24" customFormat="1" ht="18" customHeight="1"/>
    <row r="63" s="24" customFormat="1" ht="12.75">
      <c r="B63" s="61"/>
    </row>
    <row r="64" s="24" customFormat="1" ht="12.75">
      <c r="B64" s="61"/>
    </row>
    <row r="65" s="24" customFormat="1" ht="12.75"/>
    <row r="66" spans="3:4" s="24" customFormat="1" ht="12.75">
      <c r="C66" s="139" t="s">
        <v>82</v>
      </c>
      <c r="D66" s="140"/>
    </row>
    <row r="67" s="24" customFormat="1" ht="4.5" customHeight="1">
      <c r="B67" s="61"/>
    </row>
    <row r="68" spans="2:4" s="24" customFormat="1" ht="12.75" customHeight="1">
      <c r="B68" s="61"/>
      <c r="C68" s="24" t="s">
        <v>94</v>
      </c>
      <c r="D68" s="24" t="s">
        <v>95</v>
      </c>
    </row>
    <row r="69" spans="2:9" s="24" customFormat="1" ht="12.75">
      <c r="B69" s="61"/>
      <c r="C69" s="24" t="s">
        <v>79</v>
      </c>
      <c r="D69" s="24" t="s">
        <v>90</v>
      </c>
      <c r="I69" s="61"/>
    </row>
    <row r="70" spans="2:9" s="24" customFormat="1" ht="12.75">
      <c r="B70" s="61"/>
      <c r="C70" s="24" t="s">
        <v>97</v>
      </c>
      <c r="D70" s="24" t="s">
        <v>98</v>
      </c>
      <c r="I70" s="61"/>
    </row>
    <row r="71" spans="2:9" s="24" customFormat="1" ht="12.75">
      <c r="B71" s="61"/>
      <c r="C71" s="24" t="s">
        <v>80</v>
      </c>
      <c r="D71" s="24" t="s">
        <v>93</v>
      </c>
      <c r="I71" s="61"/>
    </row>
    <row r="72" spans="2:9" s="24" customFormat="1" ht="12.75">
      <c r="B72" s="61"/>
      <c r="C72" s="24" t="s">
        <v>91</v>
      </c>
      <c r="D72" s="24" t="s">
        <v>92</v>
      </c>
      <c r="I72" s="61"/>
    </row>
    <row r="73" spans="2:9" s="24" customFormat="1" ht="12.75">
      <c r="B73" s="61"/>
      <c r="I73" s="61"/>
    </row>
    <row r="74" spans="2:9" s="24" customFormat="1" ht="12.75">
      <c r="B74" s="61"/>
      <c r="I74" s="61"/>
    </row>
    <row r="75" spans="2:9" s="24" customFormat="1" ht="12.75">
      <c r="B75" s="61"/>
      <c r="I75" s="61"/>
    </row>
    <row r="76" s="24" customFormat="1" ht="12.75"/>
    <row r="77" s="24" customFormat="1" ht="12.75">
      <c r="B77" s="61"/>
    </row>
    <row r="78" spans="2:11" s="24" customFormat="1" ht="12.75">
      <c r="B78" s="61"/>
      <c r="I78" s="61"/>
      <c r="J78" s="61"/>
      <c r="K78" s="61"/>
    </row>
    <row r="79" spans="2:9" s="24" customFormat="1" ht="12.75">
      <c r="B79" s="61"/>
      <c r="I79" s="61"/>
    </row>
    <row r="80" spans="2:9" s="24" customFormat="1" ht="12.75">
      <c r="B80" s="61"/>
      <c r="I80" s="61"/>
    </row>
    <row r="81" spans="2:9" s="24" customFormat="1" ht="12.75">
      <c r="B81" s="61"/>
      <c r="I81" s="61"/>
    </row>
    <row r="82" spans="2:9" s="24" customFormat="1" ht="12.75">
      <c r="B82" s="61"/>
      <c r="I82" s="61"/>
    </row>
    <row r="83" spans="2:9" s="24" customFormat="1" ht="12.75">
      <c r="B83" s="61"/>
      <c r="I83" s="61"/>
    </row>
    <row r="84" s="24" customFormat="1" ht="19.5" customHeight="1">
      <c r="I84" s="61"/>
    </row>
    <row r="85" s="24" customFormat="1" ht="6" customHeight="1"/>
    <row r="86" s="24" customFormat="1" ht="12.75"/>
    <row r="87" s="24" customFormat="1" ht="12.75"/>
    <row r="88" s="24" customFormat="1" ht="12.75">
      <c r="B88" s="61"/>
    </row>
    <row r="89" s="24" customFormat="1" ht="12.75">
      <c r="B89" s="61"/>
    </row>
    <row r="90" s="24" customFormat="1" ht="12.75"/>
    <row r="91" spans="2:6" s="24" customFormat="1" ht="12.75">
      <c r="B91" s="3" t="s">
        <v>17</v>
      </c>
      <c r="C91" s="135" t="str">
        <f>J2</f>
        <v>XXXXXX</v>
      </c>
      <c r="D91" s="130" t="s">
        <v>75</v>
      </c>
      <c r="E91" s="138">
        <v>1</v>
      </c>
      <c r="F91" s="150"/>
    </row>
    <row r="92" spans="2:6" ht="12.75">
      <c r="B92" s="5"/>
      <c r="C92" s="6" t="str">
        <f>J1</f>
        <v>ZAVA02</v>
      </c>
      <c r="D92" s="5"/>
      <c r="E92" s="6" t="s">
        <v>81</v>
      </c>
      <c r="F92" s="151">
        <f>J4</f>
        <v>0</v>
      </c>
    </row>
    <row r="93" spans="2:7" ht="12.75">
      <c r="B93" s="5"/>
      <c r="C93" s="59" t="str">
        <f>J3</f>
        <v>TT.MM.JJJJ</v>
      </c>
      <c r="D93" s="131"/>
      <c r="E93" s="6"/>
      <c r="F93" s="151"/>
      <c r="G93" s="6"/>
    </row>
    <row r="94" spans="2:7" ht="12.75">
      <c r="B94" s="5"/>
      <c r="C94" s="60" t="s">
        <v>76</v>
      </c>
      <c r="D94" s="132"/>
      <c r="E94" s="6"/>
      <c r="F94" s="151"/>
      <c r="G94" s="6"/>
    </row>
    <row r="95" spans="2:7" ht="12.75">
      <c r="B95" s="5"/>
      <c r="C95" s="136" t="str">
        <f>G16</f>
        <v>Kol. 01</v>
      </c>
      <c r="D95" s="133"/>
      <c r="E95" s="6"/>
      <c r="F95" s="151"/>
      <c r="G95" s="6"/>
    </row>
    <row r="96" spans="2:7" ht="12.75">
      <c r="B96" s="9"/>
      <c r="C96" s="137">
        <f>COUNTIF(G58:J62,"ERROR")</f>
        <v>0</v>
      </c>
      <c r="D96" s="134"/>
      <c r="E96" s="7"/>
      <c r="F96" s="152"/>
      <c r="G96" s="6"/>
    </row>
    <row r="97" spans="6:7" ht="12.75">
      <c r="F97" s="24"/>
      <c r="G97" s="24"/>
    </row>
    <row r="98" spans="6:7" ht="12.75">
      <c r="F98" s="24"/>
      <c r="G98" s="24"/>
    </row>
    <row r="99" spans="6:7" ht="12.75">
      <c r="F99" s="24"/>
      <c r="G99" s="24"/>
    </row>
  </sheetData>
  <sheetProtection sheet="1" objects="1"/>
  <mergeCells count="4">
    <mergeCell ref="G23:H23"/>
    <mergeCell ref="B54:C54"/>
    <mergeCell ref="G9:I9"/>
    <mergeCell ref="G10:I10"/>
  </mergeCells>
  <dataValidations count="2">
    <dataValidation type="whole" operator="greaterThan" allowBlank="1" showInputMessage="1" showErrorMessage="1" sqref="I30 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B1:K99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0.5742187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10" width="19.7109375" style="4" customWidth="1"/>
    <col min="11" max="11" width="4.7109375" style="4" customWidth="1"/>
    <col min="12" max="36" width="11.57421875" style="4" customWidth="1"/>
    <col min="37" max="244" width="11.7109375" style="4" customWidth="1"/>
    <col min="245" max="16384" width="9.00390625" style="4" customWidth="1"/>
  </cols>
  <sheetData>
    <row r="1" spans="9:10" ht="15.75">
      <c r="I1" s="1" t="s">
        <v>108</v>
      </c>
      <c r="J1" s="10" t="s">
        <v>78</v>
      </c>
    </row>
    <row r="2" spans="9:10" ht="15.75">
      <c r="I2" s="1" t="s">
        <v>107</v>
      </c>
      <c r="J2" s="2" t="str">
        <f>Lieferschein!H3</f>
        <v>XXXXXX</v>
      </c>
    </row>
    <row r="3" spans="9:10" ht="15.75">
      <c r="I3" s="1" t="s">
        <v>21</v>
      </c>
      <c r="J3" s="56" t="str">
        <f>Lieferschein!H4</f>
        <v>TT.MM.JJJJ</v>
      </c>
    </row>
    <row r="4" spans="9:10" ht="19.5" customHeight="1">
      <c r="I4" s="8" t="s">
        <v>73</v>
      </c>
      <c r="J4" s="10">
        <f>IF(G10="",0,VLOOKUP(G10,Debitcard_List,2))</f>
        <v>0</v>
      </c>
    </row>
    <row r="6" ht="18">
      <c r="C6" s="20" t="s">
        <v>96</v>
      </c>
    </row>
    <row r="7" s="24" customFormat="1" ht="18">
      <c r="C7" s="69" t="s">
        <v>83</v>
      </c>
    </row>
    <row r="8" s="24" customFormat="1" ht="12.75"/>
    <row r="9" spans="7:9" s="24" customFormat="1" ht="12.75">
      <c r="G9" s="165" t="s">
        <v>74</v>
      </c>
      <c r="H9" s="165"/>
      <c r="I9" s="165"/>
    </row>
    <row r="10" spans="7:9" s="24" customFormat="1" ht="22.5" customHeight="1">
      <c r="G10" s="166"/>
      <c r="H10" s="167"/>
      <c r="I10" s="168"/>
    </row>
    <row r="11" spans="4:11" s="24" customFormat="1" ht="20.25" customHeight="1">
      <c r="D11" s="66"/>
      <c r="E11" s="67"/>
      <c r="F11" s="67"/>
      <c r="G11" s="67"/>
      <c r="H11" s="67"/>
      <c r="I11" s="68"/>
      <c r="J11" s="67"/>
      <c r="K11" s="67"/>
    </row>
    <row r="12" spans="3:11" s="24" customFormat="1" ht="30" customHeight="1" hidden="1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8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>
      <c r="B14" s="66" t="s">
        <v>36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.5">
      <c r="B15" s="75"/>
      <c r="C15" s="76"/>
      <c r="D15" s="77"/>
      <c r="E15" s="77"/>
      <c r="F15" s="79"/>
      <c r="G15" s="121" t="s">
        <v>37</v>
      </c>
      <c r="H15" s="123"/>
      <c r="I15" s="77"/>
      <c r="J15" s="124"/>
      <c r="K15" s="78"/>
    </row>
    <row r="16" spans="2:11" s="24" customFormat="1" ht="26.25" customHeight="1">
      <c r="B16" s="74"/>
      <c r="C16" s="74"/>
      <c r="D16" s="74"/>
      <c r="E16" s="74"/>
      <c r="F16" s="81"/>
      <c r="G16" s="93" t="s">
        <v>38</v>
      </c>
      <c r="H16" s="125"/>
      <c r="I16" s="74"/>
      <c r="J16" s="126"/>
      <c r="K16" s="122"/>
    </row>
    <row r="17" spans="2:11" s="24" customFormat="1" ht="15.75">
      <c r="B17" s="62"/>
      <c r="C17" s="75"/>
      <c r="D17" s="77"/>
      <c r="E17" s="77"/>
      <c r="F17" s="83"/>
      <c r="G17" s="127"/>
      <c r="K17" s="83"/>
    </row>
    <row r="18" spans="2:11" s="24" customFormat="1" ht="15" customHeight="1">
      <c r="B18" s="84" t="s">
        <v>9</v>
      </c>
      <c r="C18" s="85" t="s">
        <v>39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>
      <c r="B19" s="84" t="s">
        <v>10</v>
      </c>
      <c r="C19" s="86" t="s">
        <v>40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ht="12.7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>
      <c r="B22" s="66" t="s">
        <v>41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75">
      <c r="B23" s="75"/>
      <c r="C23" s="75"/>
      <c r="D23" s="77"/>
      <c r="E23" s="77"/>
      <c r="F23" s="79"/>
      <c r="G23" s="162" t="s">
        <v>42</v>
      </c>
      <c r="H23" s="163"/>
      <c r="I23" s="87" t="s">
        <v>43</v>
      </c>
      <c r="J23" s="87"/>
      <c r="K23" s="79"/>
    </row>
    <row r="24" spans="2:11" s="24" customFormat="1" ht="12.75">
      <c r="B24" s="82"/>
      <c r="C24" s="82"/>
      <c r="D24" s="82"/>
      <c r="E24" s="82"/>
      <c r="F24" s="81"/>
      <c r="G24" s="88" t="s">
        <v>45</v>
      </c>
      <c r="H24" s="89" t="s">
        <v>44</v>
      </c>
      <c r="I24" s="89" t="s">
        <v>45</v>
      </c>
      <c r="J24" s="90" t="s">
        <v>44</v>
      </c>
      <c r="K24" s="81"/>
    </row>
    <row r="25" spans="2:11" s="24" customFormat="1" ht="12.75" customHeight="1">
      <c r="B25" s="82"/>
      <c r="C25" s="82"/>
      <c r="D25" s="82"/>
      <c r="E25" s="82"/>
      <c r="F25" s="81"/>
      <c r="G25" s="91" t="s">
        <v>46</v>
      </c>
      <c r="H25" s="92" t="s">
        <v>47</v>
      </c>
      <c r="I25" s="92" t="s">
        <v>46</v>
      </c>
      <c r="J25" s="92" t="s">
        <v>47</v>
      </c>
      <c r="K25" s="81"/>
    </row>
    <row r="26" spans="2:11" s="24" customFormat="1" ht="20.25" customHeight="1">
      <c r="B26" s="74"/>
      <c r="C26" s="74"/>
      <c r="D26" s="74"/>
      <c r="E26" s="74"/>
      <c r="F26" s="95"/>
      <c r="G26" s="94" t="s">
        <v>48</v>
      </c>
      <c r="H26" s="94" t="s">
        <v>49</v>
      </c>
      <c r="I26" s="94" t="s">
        <v>50</v>
      </c>
      <c r="J26" s="94" t="s">
        <v>51</v>
      </c>
      <c r="K26" s="95"/>
    </row>
    <row r="27" spans="2:11" s="24" customFormat="1" ht="19.5" customHeight="1">
      <c r="B27" s="129" t="s">
        <v>52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4.75" customHeight="1">
      <c r="B28" s="101" t="s">
        <v>53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>
      <c r="B29" s="105" t="s">
        <v>11</v>
      </c>
      <c r="C29" s="85" t="s">
        <v>54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>
      <c r="B30" s="105" t="s">
        <v>55</v>
      </c>
      <c r="C30" s="85" t="s">
        <v>56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>
      <c r="B31" s="105" t="s">
        <v>12</v>
      </c>
      <c r="C31" s="85" t="s">
        <v>57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>
      <c r="B32" s="105" t="s">
        <v>13</v>
      </c>
      <c r="C32" s="85" t="s">
        <v>58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>
      <c r="B33" s="105" t="s">
        <v>14</v>
      </c>
      <c r="C33" s="85" t="s">
        <v>59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>
      <c r="B34" s="106" t="s">
        <v>15</v>
      </c>
      <c r="C34" s="85" t="s">
        <v>60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>
      <c r="B35" s="105" t="s">
        <v>16</v>
      </c>
      <c r="C35" s="85" t="s">
        <v>61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4.75" customHeight="1">
      <c r="B36" s="107" t="s">
        <v>62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>
      <c r="B37" s="105">
        <v>2.2</v>
      </c>
      <c r="C37" s="85" t="s">
        <v>54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>
      <c r="B38" s="110" t="s">
        <v>63</v>
      </c>
      <c r="C38" s="111" t="s">
        <v>57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>
      <c r="B39" s="112" t="s">
        <v>64</v>
      </c>
      <c r="C39" s="111" t="s">
        <v>58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>
      <c r="B40" s="112" t="s">
        <v>65</v>
      </c>
      <c r="C40" s="111" t="s">
        <v>59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>
      <c r="B41" s="112" t="s">
        <v>66</v>
      </c>
      <c r="C41" s="111" t="s">
        <v>60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>
      <c r="B42" s="112" t="s">
        <v>67</v>
      </c>
      <c r="C42" s="111" t="s">
        <v>61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="24" customFormat="1" ht="12.75"/>
    <row r="45" spans="2:11" s="24" customFormat="1" ht="30" customHeight="1">
      <c r="B45" s="66" t="s">
        <v>68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75">
      <c r="B46" s="75"/>
      <c r="C46" s="75"/>
      <c r="D46" s="77"/>
      <c r="E46" s="77"/>
      <c r="F46" s="79"/>
      <c r="G46" s="148" t="s">
        <v>42</v>
      </c>
      <c r="H46" s="149"/>
      <c r="I46" s="87" t="s">
        <v>43</v>
      </c>
      <c r="J46" s="87"/>
      <c r="K46" s="79"/>
    </row>
    <row r="47" spans="2:11" s="24" customFormat="1" ht="12.75">
      <c r="B47" s="82"/>
      <c r="C47" s="82"/>
      <c r="D47" s="82"/>
      <c r="E47" s="82"/>
      <c r="F47" s="81"/>
      <c r="G47" s="115" t="s">
        <v>45</v>
      </c>
      <c r="H47" s="116" t="s">
        <v>44</v>
      </c>
      <c r="I47" s="89" t="s">
        <v>45</v>
      </c>
      <c r="J47" s="90" t="s">
        <v>44</v>
      </c>
      <c r="K47" s="81"/>
    </row>
    <row r="48" spans="2:11" s="24" customFormat="1" ht="12.75" customHeight="1">
      <c r="B48" s="82"/>
      <c r="C48" s="82"/>
      <c r="D48" s="82"/>
      <c r="E48" s="82"/>
      <c r="F48" s="81"/>
      <c r="G48" s="91" t="s">
        <v>46</v>
      </c>
      <c r="H48" s="92" t="s">
        <v>47</v>
      </c>
      <c r="I48" s="92" t="s">
        <v>46</v>
      </c>
      <c r="J48" s="92" t="s">
        <v>47</v>
      </c>
      <c r="K48" s="81"/>
    </row>
    <row r="49" spans="2:11" s="24" customFormat="1" ht="20.25" customHeight="1">
      <c r="B49" s="74"/>
      <c r="C49" s="74"/>
      <c r="D49" s="74"/>
      <c r="E49" s="74"/>
      <c r="F49" s="95"/>
      <c r="G49" s="80" t="s">
        <v>48</v>
      </c>
      <c r="H49" s="80" t="s">
        <v>49</v>
      </c>
      <c r="I49" s="80" t="s">
        <v>50</v>
      </c>
      <c r="J49" s="94" t="s">
        <v>51</v>
      </c>
      <c r="K49" s="95"/>
    </row>
    <row r="50" spans="2:11" s="24" customFormat="1" ht="19.5" customHeight="1">
      <c r="B50" s="129" t="s">
        <v>69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4.75" customHeight="1">
      <c r="B51" s="117" t="s">
        <v>70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>
      <c r="B52" s="105" t="s">
        <v>71</v>
      </c>
      <c r="C52" s="85" t="s">
        <v>72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ht="12.75">
      <c r="B54" s="164" t="str">
        <f>"Version: "&amp;C94</f>
        <v>Version: 1.00.D0</v>
      </c>
      <c r="C54" s="164"/>
      <c r="D54" s="67"/>
      <c r="E54" s="67"/>
      <c r="F54" s="67"/>
      <c r="G54" s="67"/>
      <c r="H54" s="67"/>
      <c r="I54" s="67"/>
      <c r="J54" s="67"/>
      <c r="K54" s="120" t="s">
        <v>77</v>
      </c>
    </row>
    <row r="55" s="24" customFormat="1" ht="12.75"/>
    <row r="56" s="24" customFormat="1" ht="12.75"/>
    <row r="57" s="24" customFormat="1" ht="12.75">
      <c r="B57" s="141" t="s">
        <v>84</v>
      </c>
    </row>
    <row r="58" spans="2:7" s="24" customFormat="1" ht="18" customHeight="1">
      <c r="B58" s="142" t="s">
        <v>85</v>
      </c>
      <c r="C58" s="142"/>
      <c r="D58" s="142"/>
      <c r="E58" s="142"/>
      <c r="F58" s="142"/>
      <c r="G58" s="143" t="str">
        <f>IF(OR(G19=0,G18&gt;=G19),"OK","ERROR")</f>
        <v>OK</v>
      </c>
    </row>
    <row r="59" spans="2:10" s="24" customFormat="1" ht="18" customHeight="1">
      <c r="B59" s="144" t="s">
        <v>86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0" s="24" customFormat="1" ht="18" customHeight="1">
      <c r="B60" s="144" t="s">
        <v>87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0" s="24" customFormat="1" ht="18" customHeight="1">
      <c r="B61" s="144" t="s">
        <v>88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="24" customFormat="1" ht="18" customHeight="1"/>
    <row r="63" s="24" customFormat="1" ht="12.75">
      <c r="B63" s="61"/>
    </row>
    <row r="64" s="24" customFormat="1" ht="12.75">
      <c r="B64" s="61"/>
    </row>
    <row r="65" s="24" customFormat="1" ht="12.75"/>
    <row r="66" spans="3:4" s="24" customFormat="1" ht="12.75">
      <c r="C66" s="139" t="s">
        <v>82</v>
      </c>
      <c r="D66" s="140"/>
    </row>
    <row r="67" s="24" customFormat="1" ht="4.5" customHeight="1">
      <c r="B67" s="61"/>
    </row>
    <row r="68" spans="2:4" s="24" customFormat="1" ht="12.75" customHeight="1">
      <c r="B68" s="61"/>
      <c r="C68" s="24" t="s">
        <v>94</v>
      </c>
      <c r="D68" s="24" t="s">
        <v>95</v>
      </c>
    </row>
    <row r="69" spans="2:9" s="24" customFormat="1" ht="12.75">
      <c r="B69" s="61"/>
      <c r="C69" s="24" t="s">
        <v>79</v>
      </c>
      <c r="D69" s="24" t="s">
        <v>90</v>
      </c>
      <c r="I69" s="61"/>
    </row>
    <row r="70" spans="2:9" s="24" customFormat="1" ht="12.75">
      <c r="B70" s="61"/>
      <c r="C70" s="24" t="s">
        <v>97</v>
      </c>
      <c r="D70" s="24" t="s">
        <v>98</v>
      </c>
      <c r="I70" s="61"/>
    </row>
    <row r="71" spans="2:9" s="24" customFormat="1" ht="12.75">
      <c r="B71" s="61"/>
      <c r="C71" s="24" t="s">
        <v>80</v>
      </c>
      <c r="D71" s="24" t="s">
        <v>93</v>
      </c>
      <c r="I71" s="61"/>
    </row>
    <row r="72" spans="2:9" s="24" customFormat="1" ht="12.75">
      <c r="B72" s="61"/>
      <c r="C72" s="24" t="s">
        <v>91</v>
      </c>
      <c r="D72" s="24" t="s">
        <v>92</v>
      </c>
      <c r="I72" s="61"/>
    </row>
    <row r="73" spans="2:9" s="24" customFormat="1" ht="12.75">
      <c r="B73" s="61"/>
      <c r="I73" s="61"/>
    </row>
    <row r="74" spans="2:9" s="24" customFormat="1" ht="12.75">
      <c r="B74" s="61"/>
      <c r="I74" s="61"/>
    </row>
    <row r="75" spans="2:9" s="24" customFormat="1" ht="12.75">
      <c r="B75" s="61"/>
      <c r="I75" s="61"/>
    </row>
    <row r="76" s="24" customFormat="1" ht="12.75"/>
    <row r="77" s="24" customFormat="1" ht="12.75">
      <c r="B77" s="61"/>
    </row>
    <row r="78" spans="2:11" s="24" customFormat="1" ht="12.75">
      <c r="B78" s="61"/>
      <c r="I78" s="61"/>
      <c r="J78" s="61"/>
      <c r="K78" s="61"/>
    </row>
    <row r="79" spans="2:9" s="24" customFormat="1" ht="12.75">
      <c r="B79" s="61"/>
      <c r="I79" s="61"/>
    </row>
    <row r="80" spans="2:9" s="24" customFormat="1" ht="12.75">
      <c r="B80" s="61"/>
      <c r="I80" s="61"/>
    </row>
    <row r="81" spans="2:9" s="24" customFormat="1" ht="12.75">
      <c r="B81" s="61"/>
      <c r="I81" s="61"/>
    </row>
    <row r="82" spans="2:9" s="24" customFormat="1" ht="12.75">
      <c r="B82" s="61"/>
      <c r="I82" s="61"/>
    </row>
    <row r="83" spans="2:9" s="24" customFormat="1" ht="12.75">
      <c r="B83" s="61"/>
      <c r="I83" s="61"/>
    </row>
    <row r="84" s="24" customFormat="1" ht="19.5" customHeight="1">
      <c r="I84" s="61"/>
    </row>
    <row r="85" s="24" customFormat="1" ht="6" customHeight="1"/>
    <row r="86" s="24" customFormat="1" ht="12.75"/>
    <row r="87" s="24" customFormat="1" ht="12.75"/>
    <row r="88" s="24" customFormat="1" ht="12.75">
      <c r="B88" s="61"/>
    </row>
    <row r="89" s="24" customFormat="1" ht="12.75">
      <c r="B89" s="61"/>
    </row>
    <row r="90" s="24" customFormat="1" ht="12.75"/>
    <row r="91" spans="2:6" s="24" customFormat="1" ht="12.75">
      <c r="B91" s="3" t="s">
        <v>17</v>
      </c>
      <c r="C91" s="135" t="str">
        <f>J2</f>
        <v>XXXXXX</v>
      </c>
      <c r="D91" s="130" t="s">
        <v>75</v>
      </c>
      <c r="E91" s="138">
        <v>1</v>
      </c>
      <c r="F91" s="150"/>
    </row>
    <row r="92" spans="2:6" ht="12.75">
      <c r="B92" s="5"/>
      <c r="C92" s="6" t="str">
        <f>J1</f>
        <v>ZAVA02</v>
      </c>
      <c r="D92" s="5"/>
      <c r="E92" s="6" t="s">
        <v>81</v>
      </c>
      <c r="F92" s="151">
        <f>J4</f>
        <v>0</v>
      </c>
    </row>
    <row r="93" spans="2:7" ht="12.75">
      <c r="B93" s="5"/>
      <c r="C93" s="59" t="str">
        <f>J3</f>
        <v>TT.MM.JJJJ</v>
      </c>
      <c r="D93" s="131"/>
      <c r="E93" s="6"/>
      <c r="F93" s="151"/>
      <c r="G93" s="6"/>
    </row>
    <row r="94" spans="2:7" ht="12.75">
      <c r="B94" s="5"/>
      <c r="C94" s="60" t="s">
        <v>76</v>
      </c>
      <c r="D94" s="132"/>
      <c r="E94" s="6"/>
      <c r="F94" s="151"/>
      <c r="G94" s="6"/>
    </row>
    <row r="95" spans="2:7" ht="12.75">
      <c r="B95" s="5"/>
      <c r="C95" s="136" t="str">
        <f>G16</f>
        <v>Kol. 01</v>
      </c>
      <c r="D95" s="133"/>
      <c r="E95" s="6"/>
      <c r="F95" s="151"/>
      <c r="G95" s="6"/>
    </row>
    <row r="96" spans="2:7" ht="12.75">
      <c r="B96" s="9"/>
      <c r="C96" s="137">
        <f>COUNTIF(G58:J62,"ERROR")</f>
        <v>0</v>
      </c>
      <c r="D96" s="134"/>
      <c r="E96" s="7"/>
      <c r="F96" s="152"/>
      <c r="G96" s="6"/>
    </row>
    <row r="97" spans="6:7" ht="12.75">
      <c r="F97" s="24"/>
      <c r="G97" s="24"/>
    </row>
    <row r="98" spans="6:7" ht="12.75">
      <c r="F98" s="24"/>
      <c r="G98" s="24"/>
    </row>
    <row r="99" spans="6:7" ht="12.75">
      <c r="F99" s="24"/>
      <c r="G99" s="2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B1:K99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I1" sqref="I1:I3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0.5742187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10" width="19.7109375" style="4" customWidth="1"/>
    <col min="11" max="11" width="4.7109375" style="4" customWidth="1"/>
    <col min="12" max="36" width="11.57421875" style="4" customWidth="1"/>
    <col min="37" max="244" width="11.7109375" style="4" customWidth="1"/>
    <col min="245" max="16384" width="9.00390625" style="4" customWidth="1"/>
  </cols>
  <sheetData>
    <row r="1" spans="9:10" ht="15.75">
      <c r="I1" s="1" t="s">
        <v>108</v>
      </c>
      <c r="J1" s="10" t="s">
        <v>78</v>
      </c>
    </row>
    <row r="2" spans="9:10" ht="15.75">
      <c r="I2" s="1" t="s">
        <v>107</v>
      </c>
      <c r="J2" s="2" t="str">
        <f>Lieferschein!H3</f>
        <v>XXXXXX</v>
      </c>
    </row>
    <row r="3" spans="9:10" ht="15.75">
      <c r="I3" s="1" t="s">
        <v>21</v>
      </c>
      <c r="J3" s="56" t="str">
        <f>Lieferschein!H4</f>
        <v>TT.MM.JJJJ</v>
      </c>
    </row>
    <row r="4" spans="9:10" ht="19.5" customHeight="1">
      <c r="I4" s="8" t="s">
        <v>73</v>
      </c>
      <c r="J4" s="10">
        <f>IF(G10="",0,VLOOKUP(G10,Debitcard_List,2))</f>
        <v>0</v>
      </c>
    </row>
    <row r="6" ht="18">
      <c r="C6" s="20" t="s">
        <v>96</v>
      </c>
    </row>
    <row r="7" s="24" customFormat="1" ht="18">
      <c r="C7" s="69" t="s">
        <v>83</v>
      </c>
    </row>
    <row r="8" s="24" customFormat="1" ht="12.75"/>
    <row r="9" spans="7:9" s="24" customFormat="1" ht="12.75">
      <c r="G9" s="165" t="s">
        <v>74</v>
      </c>
      <c r="H9" s="165"/>
      <c r="I9" s="165"/>
    </row>
    <row r="10" spans="7:9" s="24" customFormat="1" ht="22.5" customHeight="1">
      <c r="G10" s="166"/>
      <c r="H10" s="167"/>
      <c r="I10" s="168"/>
    </row>
    <row r="11" spans="4:11" s="24" customFormat="1" ht="20.25" customHeight="1">
      <c r="D11" s="66"/>
      <c r="E11" s="67"/>
      <c r="F11" s="67"/>
      <c r="G11" s="67"/>
      <c r="H11" s="67"/>
      <c r="I11" s="68"/>
      <c r="J11" s="67"/>
      <c r="K11" s="67"/>
    </row>
    <row r="12" spans="3:11" s="24" customFormat="1" ht="30" customHeight="1" hidden="1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8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>
      <c r="B14" s="66" t="s">
        <v>36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.5">
      <c r="B15" s="75"/>
      <c r="C15" s="76"/>
      <c r="D15" s="77"/>
      <c r="E15" s="77"/>
      <c r="F15" s="79"/>
      <c r="G15" s="121" t="s">
        <v>37</v>
      </c>
      <c r="H15" s="123"/>
      <c r="I15" s="77"/>
      <c r="J15" s="124"/>
      <c r="K15" s="78"/>
    </row>
    <row r="16" spans="2:11" s="24" customFormat="1" ht="26.25" customHeight="1">
      <c r="B16" s="74"/>
      <c r="C16" s="74"/>
      <c r="D16" s="74"/>
      <c r="E16" s="74"/>
      <c r="F16" s="81"/>
      <c r="G16" s="93" t="s">
        <v>38</v>
      </c>
      <c r="H16" s="125"/>
      <c r="I16" s="74"/>
      <c r="J16" s="126"/>
      <c r="K16" s="122"/>
    </row>
    <row r="17" spans="2:11" s="24" customFormat="1" ht="15.75">
      <c r="B17" s="62"/>
      <c r="C17" s="75"/>
      <c r="D17" s="77"/>
      <c r="E17" s="77"/>
      <c r="F17" s="83"/>
      <c r="G17" s="127"/>
      <c r="K17" s="83"/>
    </row>
    <row r="18" spans="2:11" s="24" customFormat="1" ht="15" customHeight="1">
      <c r="B18" s="84" t="s">
        <v>9</v>
      </c>
      <c r="C18" s="85" t="s">
        <v>39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>
      <c r="B19" s="84" t="s">
        <v>10</v>
      </c>
      <c r="C19" s="86" t="s">
        <v>40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ht="12.7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>
      <c r="B22" s="66" t="s">
        <v>41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75">
      <c r="B23" s="75"/>
      <c r="C23" s="75"/>
      <c r="D23" s="77"/>
      <c r="E23" s="77"/>
      <c r="F23" s="79"/>
      <c r="G23" s="162" t="s">
        <v>42</v>
      </c>
      <c r="H23" s="163"/>
      <c r="I23" s="87" t="s">
        <v>43</v>
      </c>
      <c r="J23" s="87"/>
      <c r="K23" s="79"/>
    </row>
    <row r="24" spans="2:11" s="24" customFormat="1" ht="12.75">
      <c r="B24" s="82"/>
      <c r="C24" s="82"/>
      <c r="D24" s="82"/>
      <c r="E24" s="82"/>
      <c r="F24" s="81"/>
      <c r="G24" s="88" t="s">
        <v>45</v>
      </c>
      <c r="H24" s="89" t="s">
        <v>44</v>
      </c>
      <c r="I24" s="89" t="s">
        <v>45</v>
      </c>
      <c r="J24" s="90" t="s">
        <v>44</v>
      </c>
      <c r="K24" s="81"/>
    </row>
    <row r="25" spans="2:11" s="24" customFormat="1" ht="12.75" customHeight="1">
      <c r="B25" s="82"/>
      <c r="C25" s="82"/>
      <c r="D25" s="82"/>
      <c r="E25" s="82"/>
      <c r="F25" s="81"/>
      <c r="G25" s="91" t="s">
        <v>46</v>
      </c>
      <c r="H25" s="92" t="s">
        <v>47</v>
      </c>
      <c r="I25" s="92" t="s">
        <v>46</v>
      </c>
      <c r="J25" s="92" t="s">
        <v>47</v>
      </c>
      <c r="K25" s="81"/>
    </row>
    <row r="26" spans="2:11" s="24" customFormat="1" ht="20.25" customHeight="1">
      <c r="B26" s="74"/>
      <c r="C26" s="74"/>
      <c r="D26" s="74"/>
      <c r="E26" s="74"/>
      <c r="F26" s="95"/>
      <c r="G26" s="94" t="s">
        <v>48</v>
      </c>
      <c r="H26" s="94" t="s">
        <v>49</v>
      </c>
      <c r="I26" s="94" t="s">
        <v>50</v>
      </c>
      <c r="J26" s="94" t="s">
        <v>51</v>
      </c>
      <c r="K26" s="95"/>
    </row>
    <row r="27" spans="2:11" s="24" customFormat="1" ht="19.5" customHeight="1">
      <c r="B27" s="129" t="s">
        <v>52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4.75" customHeight="1">
      <c r="B28" s="101" t="s">
        <v>53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>
      <c r="B29" s="105" t="s">
        <v>11</v>
      </c>
      <c r="C29" s="85" t="s">
        <v>54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>
      <c r="B30" s="105" t="s">
        <v>55</v>
      </c>
      <c r="C30" s="85" t="s">
        <v>56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>
      <c r="B31" s="105" t="s">
        <v>12</v>
      </c>
      <c r="C31" s="85" t="s">
        <v>57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>
      <c r="B32" s="105" t="s">
        <v>13</v>
      </c>
      <c r="C32" s="85" t="s">
        <v>58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>
      <c r="B33" s="105" t="s">
        <v>14</v>
      </c>
      <c r="C33" s="85" t="s">
        <v>59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>
      <c r="B34" s="106" t="s">
        <v>15</v>
      </c>
      <c r="C34" s="85" t="s">
        <v>60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>
      <c r="B35" s="105" t="s">
        <v>16</v>
      </c>
      <c r="C35" s="85" t="s">
        <v>61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4.75" customHeight="1">
      <c r="B36" s="107" t="s">
        <v>62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>
      <c r="B37" s="105">
        <v>2.2</v>
      </c>
      <c r="C37" s="85" t="s">
        <v>54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>
      <c r="B38" s="110" t="s">
        <v>63</v>
      </c>
      <c r="C38" s="111" t="s">
        <v>57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>
      <c r="B39" s="112" t="s">
        <v>64</v>
      </c>
      <c r="C39" s="111" t="s">
        <v>58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>
      <c r="B40" s="112" t="s">
        <v>65</v>
      </c>
      <c r="C40" s="111" t="s">
        <v>59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>
      <c r="B41" s="112" t="s">
        <v>66</v>
      </c>
      <c r="C41" s="111" t="s">
        <v>60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>
      <c r="B42" s="112" t="s">
        <v>67</v>
      </c>
      <c r="C42" s="111" t="s">
        <v>61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="24" customFormat="1" ht="12.75"/>
    <row r="45" spans="2:11" s="24" customFormat="1" ht="30" customHeight="1">
      <c r="B45" s="66" t="s">
        <v>68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75">
      <c r="B46" s="75"/>
      <c r="C46" s="75"/>
      <c r="D46" s="77"/>
      <c r="E46" s="77"/>
      <c r="F46" s="79"/>
      <c r="G46" s="148" t="s">
        <v>42</v>
      </c>
      <c r="H46" s="149"/>
      <c r="I46" s="87" t="s">
        <v>43</v>
      </c>
      <c r="J46" s="87"/>
      <c r="K46" s="79"/>
    </row>
    <row r="47" spans="2:11" s="24" customFormat="1" ht="12.75">
      <c r="B47" s="82"/>
      <c r="C47" s="82"/>
      <c r="D47" s="82"/>
      <c r="E47" s="82"/>
      <c r="F47" s="81"/>
      <c r="G47" s="115" t="s">
        <v>45</v>
      </c>
      <c r="H47" s="116" t="s">
        <v>44</v>
      </c>
      <c r="I47" s="89" t="s">
        <v>45</v>
      </c>
      <c r="J47" s="90" t="s">
        <v>44</v>
      </c>
      <c r="K47" s="81"/>
    </row>
    <row r="48" spans="2:11" s="24" customFormat="1" ht="12.75" customHeight="1">
      <c r="B48" s="82"/>
      <c r="C48" s="82"/>
      <c r="D48" s="82"/>
      <c r="E48" s="82"/>
      <c r="F48" s="81"/>
      <c r="G48" s="91" t="s">
        <v>46</v>
      </c>
      <c r="H48" s="92" t="s">
        <v>47</v>
      </c>
      <c r="I48" s="92" t="s">
        <v>46</v>
      </c>
      <c r="J48" s="92" t="s">
        <v>47</v>
      </c>
      <c r="K48" s="81"/>
    </row>
    <row r="49" spans="2:11" s="24" customFormat="1" ht="20.25" customHeight="1">
      <c r="B49" s="74"/>
      <c r="C49" s="74"/>
      <c r="D49" s="74"/>
      <c r="E49" s="74"/>
      <c r="F49" s="95"/>
      <c r="G49" s="80" t="s">
        <v>48</v>
      </c>
      <c r="H49" s="80" t="s">
        <v>49</v>
      </c>
      <c r="I49" s="80" t="s">
        <v>50</v>
      </c>
      <c r="J49" s="94" t="s">
        <v>51</v>
      </c>
      <c r="K49" s="95"/>
    </row>
    <row r="50" spans="2:11" s="24" customFormat="1" ht="19.5" customHeight="1">
      <c r="B50" s="129" t="s">
        <v>69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4.75" customHeight="1">
      <c r="B51" s="117" t="s">
        <v>70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>
      <c r="B52" s="105" t="s">
        <v>71</v>
      </c>
      <c r="C52" s="85" t="s">
        <v>72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ht="12.75">
      <c r="B54" s="164" t="str">
        <f>"Version: "&amp;C94</f>
        <v>Version: 1.00.D0</v>
      </c>
      <c r="C54" s="164"/>
      <c r="D54" s="67"/>
      <c r="E54" s="67"/>
      <c r="F54" s="67"/>
      <c r="G54" s="67"/>
      <c r="H54" s="67"/>
      <c r="I54" s="67"/>
      <c r="J54" s="67"/>
      <c r="K54" s="120" t="s">
        <v>77</v>
      </c>
    </row>
    <row r="55" s="24" customFormat="1" ht="12.75"/>
    <row r="56" s="24" customFormat="1" ht="12.75"/>
    <row r="57" s="24" customFormat="1" ht="12.75">
      <c r="B57" s="141" t="s">
        <v>84</v>
      </c>
    </row>
    <row r="58" spans="2:7" s="24" customFormat="1" ht="18" customHeight="1">
      <c r="B58" s="142" t="s">
        <v>85</v>
      </c>
      <c r="C58" s="142"/>
      <c r="D58" s="142"/>
      <c r="E58" s="142"/>
      <c r="F58" s="142"/>
      <c r="G58" s="143" t="str">
        <f>IF(OR(G19=0,G18&gt;=G19),"OK","ERROR")</f>
        <v>OK</v>
      </c>
    </row>
    <row r="59" spans="2:10" s="24" customFormat="1" ht="18" customHeight="1">
      <c r="B59" s="144" t="s">
        <v>86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0" s="24" customFormat="1" ht="18" customHeight="1">
      <c r="B60" s="144" t="s">
        <v>87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0" s="24" customFormat="1" ht="18" customHeight="1">
      <c r="B61" s="144" t="s">
        <v>88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="24" customFormat="1" ht="18" customHeight="1"/>
    <row r="63" s="24" customFormat="1" ht="12.75">
      <c r="B63" s="61"/>
    </row>
    <row r="64" s="24" customFormat="1" ht="12.75">
      <c r="B64" s="61"/>
    </row>
    <row r="65" s="24" customFormat="1" ht="12.75"/>
    <row r="66" spans="3:4" s="24" customFormat="1" ht="12.75">
      <c r="C66" s="139" t="s">
        <v>82</v>
      </c>
      <c r="D66" s="140"/>
    </row>
    <row r="67" s="24" customFormat="1" ht="4.5" customHeight="1">
      <c r="B67" s="61"/>
    </row>
    <row r="68" spans="2:4" s="24" customFormat="1" ht="12.75" customHeight="1">
      <c r="B68" s="61"/>
      <c r="C68" s="24" t="s">
        <v>94</v>
      </c>
      <c r="D68" s="24" t="s">
        <v>95</v>
      </c>
    </row>
    <row r="69" spans="2:9" s="24" customFormat="1" ht="12.75">
      <c r="B69" s="61"/>
      <c r="C69" s="24" t="s">
        <v>79</v>
      </c>
      <c r="D69" s="24" t="s">
        <v>90</v>
      </c>
      <c r="I69" s="61"/>
    </row>
    <row r="70" spans="2:9" s="24" customFormat="1" ht="12.75">
      <c r="B70" s="61"/>
      <c r="C70" s="24" t="s">
        <v>97</v>
      </c>
      <c r="D70" s="24" t="s">
        <v>98</v>
      </c>
      <c r="I70" s="61"/>
    </row>
    <row r="71" spans="2:9" s="24" customFormat="1" ht="12.75">
      <c r="B71" s="61"/>
      <c r="C71" s="24" t="s">
        <v>80</v>
      </c>
      <c r="D71" s="24" t="s">
        <v>93</v>
      </c>
      <c r="I71" s="61"/>
    </row>
    <row r="72" spans="2:9" s="24" customFormat="1" ht="12.75">
      <c r="B72" s="61"/>
      <c r="C72" s="24" t="s">
        <v>91</v>
      </c>
      <c r="D72" s="24" t="s">
        <v>92</v>
      </c>
      <c r="I72" s="61"/>
    </row>
    <row r="73" spans="2:9" s="24" customFormat="1" ht="12.75">
      <c r="B73" s="61"/>
      <c r="I73" s="61"/>
    </row>
    <row r="74" spans="2:9" s="24" customFormat="1" ht="12.75">
      <c r="B74" s="61"/>
      <c r="I74" s="61"/>
    </row>
    <row r="75" spans="2:9" s="24" customFormat="1" ht="12.75">
      <c r="B75" s="61"/>
      <c r="I75" s="61"/>
    </row>
    <row r="76" s="24" customFormat="1" ht="12.75"/>
    <row r="77" s="24" customFormat="1" ht="12.75">
      <c r="B77" s="61"/>
    </row>
    <row r="78" spans="2:11" s="24" customFormat="1" ht="12.75">
      <c r="B78" s="61"/>
      <c r="I78" s="61"/>
      <c r="J78" s="61"/>
      <c r="K78" s="61"/>
    </row>
    <row r="79" spans="2:9" s="24" customFormat="1" ht="12.75">
      <c r="B79" s="61"/>
      <c r="I79" s="61"/>
    </row>
    <row r="80" spans="2:9" s="24" customFormat="1" ht="12.75">
      <c r="B80" s="61"/>
      <c r="I80" s="61"/>
    </row>
    <row r="81" spans="2:9" s="24" customFormat="1" ht="12.75">
      <c r="B81" s="61"/>
      <c r="I81" s="61"/>
    </row>
    <row r="82" spans="2:9" s="24" customFormat="1" ht="12.75">
      <c r="B82" s="61"/>
      <c r="I82" s="61"/>
    </row>
    <row r="83" spans="2:9" s="24" customFormat="1" ht="12.75">
      <c r="B83" s="61"/>
      <c r="I83" s="61"/>
    </row>
    <row r="84" s="24" customFormat="1" ht="19.5" customHeight="1">
      <c r="I84" s="61"/>
    </row>
    <row r="85" s="24" customFormat="1" ht="6" customHeight="1"/>
    <row r="86" s="24" customFormat="1" ht="12.75"/>
    <row r="87" s="24" customFormat="1" ht="12.75"/>
    <row r="88" s="24" customFormat="1" ht="12.75">
      <c r="B88" s="61"/>
    </row>
    <row r="89" s="24" customFormat="1" ht="12.75">
      <c r="B89" s="61"/>
    </row>
    <row r="90" s="24" customFormat="1" ht="12.75"/>
    <row r="91" spans="2:6" s="24" customFormat="1" ht="12.75">
      <c r="B91" s="3" t="s">
        <v>17</v>
      </c>
      <c r="C91" s="135" t="str">
        <f>J2</f>
        <v>XXXXXX</v>
      </c>
      <c r="D91" s="130" t="s">
        <v>75</v>
      </c>
      <c r="E91" s="138">
        <v>1</v>
      </c>
      <c r="F91" s="150"/>
    </row>
    <row r="92" spans="2:6" ht="12.75">
      <c r="B92" s="5"/>
      <c r="C92" s="6" t="str">
        <f>J1</f>
        <v>ZAVA02</v>
      </c>
      <c r="D92" s="5"/>
      <c r="E92" s="6" t="s">
        <v>81</v>
      </c>
      <c r="F92" s="151">
        <f>J4</f>
        <v>0</v>
      </c>
    </row>
    <row r="93" spans="2:7" ht="12.75">
      <c r="B93" s="5"/>
      <c r="C93" s="59" t="str">
        <f>J3</f>
        <v>TT.MM.JJJJ</v>
      </c>
      <c r="D93" s="131"/>
      <c r="E93" s="6"/>
      <c r="F93" s="151"/>
      <c r="G93" s="6"/>
    </row>
    <row r="94" spans="2:7" ht="12.75">
      <c r="B94" s="5"/>
      <c r="C94" s="60" t="s">
        <v>76</v>
      </c>
      <c r="D94" s="132"/>
      <c r="E94" s="6"/>
      <c r="F94" s="151"/>
      <c r="G94" s="6"/>
    </row>
    <row r="95" spans="2:7" ht="12.75">
      <c r="B95" s="5"/>
      <c r="C95" s="136" t="str">
        <f>G16</f>
        <v>Kol. 01</v>
      </c>
      <c r="D95" s="133"/>
      <c r="E95" s="6"/>
      <c r="F95" s="151"/>
      <c r="G95" s="6"/>
    </row>
    <row r="96" spans="2:7" ht="12.75">
      <c r="B96" s="9"/>
      <c r="C96" s="137">
        <f>COUNTIF(G58:J62,"ERROR")</f>
        <v>0</v>
      </c>
      <c r="D96" s="134"/>
      <c r="E96" s="7"/>
      <c r="F96" s="152"/>
      <c r="G96" s="6"/>
    </row>
    <row r="97" spans="6:7" ht="12.75">
      <c r="F97" s="24"/>
      <c r="G97" s="24"/>
    </row>
    <row r="98" spans="6:7" ht="12.75">
      <c r="F98" s="24"/>
      <c r="G98" s="24"/>
    </row>
    <row r="99" spans="6:7" ht="12.75">
      <c r="F99" s="24"/>
      <c r="G99" s="2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B1:K99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I1" sqref="I1:I3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0.5742187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10" width="19.7109375" style="4" customWidth="1"/>
    <col min="11" max="11" width="4.7109375" style="4" customWidth="1"/>
    <col min="12" max="36" width="11.57421875" style="4" customWidth="1"/>
    <col min="37" max="244" width="11.7109375" style="4" customWidth="1"/>
    <col min="245" max="16384" width="9.00390625" style="4" customWidth="1"/>
  </cols>
  <sheetData>
    <row r="1" spans="9:10" ht="15.75">
      <c r="I1" s="1" t="s">
        <v>108</v>
      </c>
      <c r="J1" s="10" t="s">
        <v>78</v>
      </c>
    </row>
    <row r="2" spans="9:10" ht="15.75">
      <c r="I2" s="1" t="s">
        <v>107</v>
      </c>
      <c r="J2" s="2" t="str">
        <f>Lieferschein!H3</f>
        <v>XXXXXX</v>
      </c>
    </row>
    <row r="3" spans="9:10" ht="15.75">
      <c r="I3" s="1" t="s">
        <v>21</v>
      </c>
      <c r="J3" s="56" t="str">
        <f>Lieferschein!H4</f>
        <v>TT.MM.JJJJ</v>
      </c>
    </row>
    <row r="4" spans="9:10" ht="19.5" customHeight="1">
      <c r="I4" s="8" t="s">
        <v>73</v>
      </c>
      <c r="J4" s="10">
        <f>IF(G10="",0,VLOOKUP(G10,Debitcard_List,2))</f>
        <v>0</v>
      </c>
    </row>
    <row r="6" ht="18">
      <c r="C6" s="20" t="s">
        <v>96</v>
      </c>
    </row>
    <row r="7" s="24" customFormat="1" ht="18">
      <c r="C7" s="69" t="s">
        <v>83</v>
      </c>
    </row>
    <row r="8" s="24" customFormat="1" ht="12.75"/>
    <row r="9" spans="7:9" s="24" customFormat="1" ht="12.75">
      <c r="G9" s="165" t="s">
        <v>74</v>
      </c>
      <c r="H9" s="165"/>
      <c r="I9" s="165"/>
    </row>
    <row r="10" spans="7:9" s="24" customFormat="1" ht="22.5" customHeight="1">
      <c r="G10" s="166"/>
      <c r="H10" s="167"/>
      <c r="I10" s="168"/>
    </row>
    <row r="11" spans="4:11" s="24" customFormat="1" ht="20.25" customHeight="1">
      <c r="D11" s="66"/>
      <c r="E11" s="67"/>
      <c r="F11" s="67"/>
      <c r="G11" s="67"/>
      <c r="H11" s="67"/>
      <c r="I11" s="68"/>
      <c r="J11" s="67"/>
      <c r="K11" s="67"/>
    </row>
    <row r="12" spans="3:11" s="24" customFormat="1" ht="30" customHeight="1" hidden="1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8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>
      <c r="B14" s="66" t="s">
        <v>36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.5">
      <c r="B15" s="75"/>
      <c r="C15" s="76"/>
      <c r="D15" s="77"/>
      <c r="E15" s="77"/>
      <c r="F15" s="79"/>
      <c r="G15" s="121" t="s">
        <v>37</v>
      </c>
      <c r="H15" s="123"/>
      <c r="I15" s="77"/>
      <c r="J15" s="124"/>
      <c r="K15" s="78"/>
    </row>
    <row r="16" spans="2:11" s="24" customFormat="1" ht="26.25" customHeight="1">
      <c r="B16" s="74"/>
      <c r="C16" s="74"/>
      <c r="D16" s="74"/>
      <c r="E16" s="74"/>
      <c r="F16" s="81"/>
      <c r="G16" s="93" t="s">
        <v>38</v>
      </c>
      <c r="H16" s="125"/>
      <c r="I16" s="74"/>
      <c r="J16" s="126"/>
      <c r="K16" s="122"/>
    </row>
    <row r="17" spans="2:11" s="24" customFormat="1" ht="15.75">
      <c r="B17" s="62"/>
      <c r="C17" s="75"/>
      <c r="D17" s="77"/>
      <c r="E17" s="77"/>
      <c r="F17" s="83"/>
      <c r="G17" s="127"/>
      <c r="K17" s="83"/>
    </row>
    <row r="18" spans="2:11" s="24" customFormat="1" ht="15" customHeight="1">
      <c r="B18" s="84" t="s">
        <v>9</v>
      </c>
      <c r="C18" s="85" t="s">
        <v>39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>
      <c r="B19" s="84" t="s">
        <v>10</v>
      </c>
      <c r="C19" s="86" t="s">
        <v>40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ht="12.7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>
      <c r="B22" s="66" t="s">
        <v>41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75">
      <c r="B23" s="75"/>
      <c r="C23" s="75"/>
      <c r="D23" s="77"/>
      <c r="E23" s="77"/>
      <c r="F23" s="79"/>
      <c r="G23" s="162" t="s">
        <v>42</v>
      </c>
      <c r="H23" s="163"/>
      <c r="I23" s="87" t="s">
        <v>43</v>
      </c>
      <c r="J23" s="87"/>
      <c r="K23" s="79"/>
    </row>
    <row r="24" spans="2:11" s="24" customFormat="1" ht="12.75">
      <c r="B24" s="82"/>
      <c r="C24" s="82"/>
      <c r="D24" s="82"/>
      <c r="E24" s="82"/>
      <c r="F24" s="81"/>
      <c r="G24" s="88" t="s">
        <v>45</v>
      </c>
      <c r="H24" s="89" t="s">
        <v>44</v>
      </c>
      <c r="I24" s="89" t="s">
        <v>45</v>
      </c>
      <c r="J24" s="90" t="s">
        <v>44</v>
      </c>
      <c r="K24" s="81"/>
    </row>
    <row r="25" spans="2:11" s="24" customFormat="1" ht="12.75" customHeight="1">
      <c r="B25" s="82"/>
      <c r="C25" s="82"/>
      <c r="D25" s="82"/>
      <c r="E25" s="82"/>
      <c r="F25" s="81"/>
      <c r="G25" s="91" t="s">
        <v>46</v>
      </c>
      <c r="H25" s="92" t="s">
        <v>47</v>
      </c>
      <c r="I25" s="92" t="s">
        <v>46</v>
      </c>
      <c r="J25" s="92" t="s">
        <v>47</v>
      </c>
      <c r="K25" s="81"/>
    </row>
    <row r="26" spans="2:11" s="24" customFormat="1" ht="20.25" customHeight="1">
      <c r="B26" s="74"/>
      <c r="C26" s="74"/>
      <c r="D26" s="74"/>
      <c r="E26" s="74"/>
      <c r="F26" s="95"/>
      <c r="G26" s="94" t="s">
        <v>48</v>
      </c>
      <c r="H26" s="94" t="s">
        <v>49</v>
      </c>
      <c r="I26" s="94" t="s">
        <v>50</v>
      </c>
      <c r="J26" s="94" t="s">
        <v>51</v>
      </c>
      <c r="K26" s="95"/>
    </row>
    <row r="27" spans="2:11" s="24" customFormat="1" ht="19.5" customHeight="1">
      <c r="B27" s="129" t="s">
        <v>52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4.75" customHeight="1">
      <c r="B28" s="101" t="s">
        <v>53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>
      <c r="B29" s="105" t="s">
        <v>11</v>
      </c>
      <c r="C29" s="85" t="s">
        <v>54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>
      <c r="B30" s="105" t="s">
        <v>55</v>
      </c>
      <c r="C30" s="85" t="s">
        <v>56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>
      <c r="B31" s="105" t="s">
        <v>12</v>
      </c>
      <c r="C31" s="85" t="s">
        <v>57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>
      <c r="B32" s="105" t="s">
        <v>13</v>
      </c>
      <c r="C32" s="85" t="s">
        <v>58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>
      <c r="B33" s="105" t="s">
        <v>14</v>
      </c>
      <c r="C33" s="85" t="s">
        <v>59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>
      <c r="B34" s="106" t="s">
        <v>15</v>
      </c>
      <c r="C34" s="85" t="s">
        <v>60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>
      <c r="B35" s="105" t="s">
        <v>16</v>
      </c>
      <c r="C35" s="85" t="s">
        <v>61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4.75" customHeight="1">
      <c r="B36" s="107" t="s">
        <v>62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>
      <c r="B37" s="105">
        <v>2.2</v>
      </c>
      <c r="C37" s="85" t="s">
        <v>54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>
      <c r="B38" s="110" t="s">
        <v>63</v>
      </c>
      <c r="C38" s="111" t="s">
        <v>57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>
      <c r="B39" s="112" t="s">
        <v>64</v>
      </c>
      <c r="C39" s="111" t="s">
        <v>58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>
      <c r="B40" s="112" t="s">
        <v>65</v>
      </c>
      <c r="C40" s="111" t="s">
        <v>59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>
      <c r="B41" s="112" t="s">
        <v>66</v>
      </c>
      <c r="C41" s="111" t="s">
        <v>60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>
      <c r="B42" s="112" t="s">
        <v>67</v>
      </c>
      <c r="C42" s="111" t="s">
        <v>61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="24" customFormat="1" ht="12.75"/>
    <row r="45" spans="2:11" s="24" customFormat="1" ht="30" customHeight="1">
      <c r="B45" s="66" t="s">
        <v>68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75">
      <c r="B46" s="75"/>
      <c r="C46" s="75"/>
      <c r="D46" s="77"/>
      <c r="E46" s="77"/>
      <c r="F46" s="79"/>
      <c r="G46" s="148" t="s">
        <v>42</v>
      </c>
      <c r="H46" s="149"/>
      <c r="I46" s="87" t="s">
        <v>43</v>
      </c>
      <c r="J46" s="87"/>
      <c r="K46" s="79"/>
    </row>
    <row r="47" spans="2:11" s="24" customFormat="1" ht="12.75">
      <c r="B47" s="82"/>
      <c r="C47" s="82"/>
      <c r="D47" s="82"/>
      <c r="E47" s="82"/>
      <c r="F47" s="81"/>
      <c r="G47" s="115" t="s">
        <v>45</v>
      </c>
      <c r="H47" s="116" t="s">
        <v>44</v>
      </c>
      <c r="I47" s="89" t="s">
        <v>45</v>
      </c>
      <c r="J47" s="90" t="s">
        <v>44</v>
      </c>
      <c r="K47" s="81"/>
    </row>
    <row r="48" spans="2:11" s="24" customFormat="1" ht="12.75" customHeight="1">
      <c r="B48" s="82"/>
      <c r="C48" s="82"/>
      <c r="D48" s="82"/>
      <c r="E48" s="82"/>
      <c r="F48" s="81"/>
      <c r="G48" s="91" t="s">
        <v>46</v>
      </c>
      <c r="H48" s="92" t="s">
        <v>47</v>
      </c>
      <c r="I48" s="92" t="s">
        <v>46</v>
      </c>
      <c r="J48" s="92" t="s">
        <v>47</v>
      </c>
      <c r="K48" s="81"/>
    </row>
    <row r="49" spans="2:11" s="24" customFormat="1" ht="20.25" customHeight="1">
      <c r="B49" s="74"/>
      <c r="C49" s="74"/>
      <c r="D49" s="74"/>
      <c r="E49" s="74"/>
      <c r="F49" s="95"/>
      <c r="G49" s="80" t="s">
        <v>48</v>
      </c>
      <c r="H49" s="80" t="s">
        <v>49</v>
      </c>
      <c r="I49" s="80" t="s">
        <v>50</v>
      </c>
      <c r="J49" s="94" t="s">
        <v>51</v>
      </c>
      <c r="K49" s="95"/>
    </row>
    <row r="50" spans="2:11" s="24" customFormat="1" ht="19.5" customHeight="1">
      <c r="B50" s="129" t="s">
        <v>69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4.75" customHeight="1">
      <c r="B51" s="117" t="s">
        <v>70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>
      <c r="B52" s="105" t="s">
        <v>71</v>
      </c>
      <c r="C52" s="85" t="s">
        <v>72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ht="12.75">
      <c r="B54" s="164" t="str">
        <f>"Version: "&amp;C94</f>
        <v>Version: 1.00.D0</v>
      </c>
      <c r="C54" s="164"/>
      <c r="D54" s="67"/>
      <c r="E54" s="67"/>
      <c r="F54" s="67"/>
      <c r="G54" s="67"/>
      <c r="H54" s="67"/>
      <c r="I54" s="67"/>
      <c r="J54" s="67"/>
      <c r="K54" s="120" t="s">
        <v>77</v>
      </c>
    </row>
    <row r="55" s="24" customFormat="1" ht="12.75"/>
    <row r="56" s="24" customFormat="1" ht="12.75"/>
    <row r="57" s="24" customFormat="1" ht="12.75">
      <c r="B57" s="141" t="s">
        <v>84</v>
      </c>
    </row>
    <row r="58" spans="2:7" s="24" customFormat="1" ht="18" customHeight="1">
      <c r="B58" s="142" t="s">
        <v>85</v>
      </c>
      <c r="C58" s="142"/>
      <c r="D58" s="142"/>
      <c r="E58" s="142"/>
      <c r="F58" s="142"/>
      <c r="G58" s="143" t="str">
        <f>IF(OR(G19=0,G18&gt;=G19),"OK","ERROR")</f>
        <v>OK</v>
      </c>
    </row>
    <row r="59" spans="2:10" s="24" customFormat="1" ht="18" customHeight="1">
      <c r="B59" s="144" t="s">
        <v>86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0" s="24" customFormat="1" ht="18" customHeight="1">
      <c r="B60" s="144" t="s">
        <v>87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0" s="24" customFormat="1" ht="18" customHeight="1">
      <c r="B61" s="144" t="s">
        <v>88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="24" customFormat="1" ht="18" customHeight="1"/>
    <row r="63" s="24" customFormat="1" ht="12.75">
      <c r="B63" s="61"/>
    </row>
    <row r="64" s="24" customFormat="1" ht="12.75">
      <c r="B64" s="61"/>
    </row>
    <row r="65" s="24" customFormat="1" ht="12.75"/>
    <row r="66" spans="3:4" s="24" customFormat="1" ht="12.75">
      <c r="C66" s="139" t="s">
        <v>82</v>
      </c>
      <c r="D66" s="140"/>
    </row>
    <row r="67" s="24" customFormat="1" ht="4.5" customHeight="1">
      <c r="B67" s="61"/>
    </row>
    <row r="68" spans="2:4" s="24" customFormat="1" ht="12.75" customHeight="1">
      <c r="B68" s="61"/>
      <c r="C68" s="24" t="s">
        <v>94</v>
      </c>
      <c r="D68" s="24" t="s">
        <v>95</v>
      </c>
    </row>
    <row r="69" spans="2:9" s="24" customFormat="1" ht="12.75">
      <c r="B69" s="61"/>
      <c r="C69" s="24" t="s">
        <v>79</v>
      </c>
      <c r="D69" s="24" t="s">
        <v>90</v>
      </c>
      <c r="I69" s="61"/>
    </row>
    <row r="70" spans="2:9" s="24" customFormat="1" ht="12.75">
      <c r="B70" s="61"/>
      <c r="C70" s="24" t="s">
        <v>97</v>
      </c>
      <c r="D70" s="24" t="s">
        <v>98</v>
      </c>
      <c r="I70" s="61"/>
    </row>
    <row r="71" spans="2:9" s="24" customFormat="1" ht="12.75">
      <c r="B71" s="61"/>
      <c r="C71" s="24" t="s">
        <v>80</v>
      </c>
      <c r="D71" s="24" t="s">
        <v>93</v>
      </c>
      <c r="I71" s="61"/>
    </row>
    <row r="72" spans="2:9" s="24" customFormat="1" ht="12.75">
      <c r="B72" s="61"/>
      <c r="C72" s="24" t="s">
        <v>91</v>
      </c>
      <c r="D72" s="24" t="s">
        <v>92</v>
      </c>
      <c r="I72" s="61"/>
    </row>
    <row r="73" spans="2:9" s="24" customFormat="1" ht="12.75">
      <c r="B73" s="61"/>
      <c r="I73" s="61"/>
    </row>
    <row r="74" spans="2:9" s="24" customFormat="1" ht="12.75">
      <c r="B74" s="61"/>
      <c r="I74" s="61"/>
    </row>
    <row r="75" spans="2:9" s="24" customFormat="1" ht="12.75">
      <c r="B75" s="61"/>
      <c r="I75" s="61"/>
    </row>
    <row r="76" s="24" customFormat="1" ht="12.75"/>
    <row r="77" s="24" customFormat="1" ht="12.75">
      <c r="B77" s="61"/>
    </row>
    <row r="78" spans="2:11" s="24" customFormat="1" ht="12.75">
      <c r="B78" s="61"/>
      <c r="I78" s="61"/>
      <c r="J78" s="61"/>
      <c r="K78" s="61"/>
    </row>
    <row r="79" spans="2:9" s="24" customFormat="1" ht="12.75">
      <c r="B79" s="61"/>
      <c r="I79" s="61"/>
    </row>
    <row r="80" spans="2:9" s="24" customFormat="1" ht="12.75">
      <c r="B80" s="61"/>
      <c r="I80" s="61"/>
    </row>
    <row r="81" spans="2:9" s="24" customFormat="1" ht="12.75">
      <c r="B81" s="61"/>
      <c r="I81" s="61"/>
    </row>
    <row r="82" spans="2:9" s="24" customFormat="1" ht="12.75">
      <c r="B82" s="61"/>
      <c r="I82" s="61"/>
    </row>
    <row r="83" spans="2:9" s="24" customFormat="1" ht="12.75">
      <c r="B83" s="61"/>
      <c r="I83" s="61"/>
    </row>
    <row r="84" s="24" customFormat="1" ht="19.5" customHeight="1">
      <c r="I84" s="61"/>
    </row>
    <row r="85" s="24" customFormat="1" ht="6" customHeight="1"/>
    <row r="86" s="24" customFormat="1" ht="12.75"/>
    <row r="87" s="24" customFormat="1" ht="12.75"/>
    <row r="88" s="24" customFormat="1" ht="12.75">
      <c r="B88" s="61"/>
    </row>
    <row r="89" s="24" customFormat="1" ht="12.75">
      <c r="B89" s="61"/>
    </row>
    <row r="90" s="24" customFormat="1" ht="12.75"/>
    <row r="91" spans="2:6" s="24" customFormat="1" ht="12.75">
      <c r="B91" s="3" t="s">
        <v>17</v>
      </c>
      <c r="C91" s="135" t="str">
        <f>J2</f>
        <v>XXXXXX</v>
      </c>
      <c r="D91" s="130" t="s">
        <v>75</v>
      </c>
      <c r="E91" s="138">
        <v>1</v>
      </c>
      <c r="F91" s="150"/>
    </row>
    <row r="92" spans="2:6" ht="12.75">
      <c r="B92" s="5"/>
      <c r="C92" s="6" t="str">
        <f>J1</f>
        <v>ZAVA02</v>
      </c>
      <c r="D92" s="5"/>
      <c r="E92" s="6" t="s">
        <v>81</v>
      </c>
      <c r="F92" s="151">
        <f>J4</f>
        <v>0</v>
      </c>
    </row>
    <row r="93" spans="2:7" ht="12.75">
      <c r="B93" s="5"/>
      <c r="C93" s="59" t="str">
        <f>J3</f>
        <v>TT.MM.JJJJ</v>
      </c>
      <c r="D93" s="131"/>
      <c r="E93" s="6"/>
      <c r="F93" s="151"/>
      <c r="G93" s="6"/>
    </row>
    <row r="94" spans="2:7" ht="12.75">
      <c r="B94" s="5"/>
      <c r="C94" s="60" t="s">
        <v>76</v>
      </c>
      <c r="D94" s="132"/>
      <c r="E94" s="6"/>
      <c r="F94" s="151"/>
      <c r="G94" s="6"/>
    </row>
    <row r="95" spans="2:7" ht="12.75">
      <c r="B95" s="5"/>
      <c r="C95" s="136" t="str">
        <f>G16</f>
        <v>Kol. 01</v>
      </c>
      <c r="D95" s="133"/>
      <c r="E95" s="6"/>
      <c r="F95" s="151"/>
      <c r="G95" s="6"/>
    </row>
    <row r="96" spans="2:7" ht="12.75">
      <c r="B96" s="9"/>
      <c r="C96" s="137">
        <f>COUNTIF(G58:J62,"ERROR")</f>
        <v>0</v>
      </c>
      <c r="D96" s="134"/>
      <c r="E96" s="7"/>
      <c r="F96" s="152"/>
      <c r="G96" s="6"/>
    </row>
    <row r="97" spans="6:7" ht="12.75">
      <c r="F97" s="24"/>
      <c r="G97" s="24"/>
    </row>
    <row r="98" spans="6:7" ht="12.75">
      <c r="F98" s="24"/>
      <c r="G98" s="24"/>
    </row>
    <row r="99" spans="6:7" ht="12.75">
      <c r="F99" s="24"/>
      <c r="G99" s="2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B1:K99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I1" sqref="I1:I3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0.5742187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10" width="19.7109375" style="4" customWidth="1"/>
    <col min="11" max="11" width="4.7109375" style="4" customWidth="1"/>
    <col min="12" max="36" width="11.57421875" style="4" customWidth="1"/>
    <col min="37" max="244" width="11.7109375" style="4" customWidth="1"/>
    <col min="245" max="16384" width="9.00390625" style="4" customWidth="1"/>
  </cols>
  <sheetData>
    <row r="1" spans="9:10" ht="15.75">
      <c r="I1" s="1" t="s">
        <v>108</v>
      </c>
      <c r="J1" s="10" t="s">
        <v>78</v>
      </c>
    </row>
    <row r="2" spans="9:10" ht="15.75">
      <c r="I2" s="1" t="s">
        <v>107</v>
      </c>
      <c r="J2" s="2" t="str">
        <f>Lieferschein!H3</f>
        <v>XXXXXX</v>
      </c>
    </row>
    <row r="3" spans="9:10" ht="15.75">
      <c r="I3" s="1" t="s">
        <v>21</v>
      </c>
      <c r="J3" s="56" t="str">
        <f>Lieferschein!H4</f>
        <v>TT.MM.JJJJ</v>
      </c>
    </row>
    <row r="4" spans="9:10" ht="19.5" customHeight="1">
      <c r="I4" s="8" t="s">
        <v>73</v>
      </c>
      <c r="J4" s="10">
        <f>IF(G10="",0,VLOOKUP(G10,Debitcard_List,2))</f>
        <v>0</v>
      </c>
    </row>
    <row r="6" ht="18">
      <c r="C6" s="20" t="s">
        <v>96</v>
      </c>
    </row>
    <row r="7" s="24" customFormat="1" ht="18">
      <c r="C7" s="69" t="s">
        <v>83</v>
      </c>
    </row>
    <row r="8" s="24" customFormat="1" ht="12.75"/>
    <row r="9" spans="7:9" s="24" customFormat="1" ht="12.75">
      <c r="G9" s="165" t="s">
        <v>74</v>
      </c>
      <c r="H9" s="165"/>
      <c r="I9" s="165"/>
    </row>
    <row r="10" spans="7:9" s="24" customFormat="1" ht="22.5" customHeight="1">
      <c r="G10" s="166"/>
      <c r="H10" s="167"/>
      <c r="I10" s="168"/>
    </row>
    <row r="11" spans="4:11" s="24" customFormat="1" ht="20.25" customHeight="1">
      <c r="D11" s="66"/>
      <c r="E11" s="67"/>
      <c r="F11" s="67"/>
      <c r="G11" s="67"/>
      <c r="H11" s="67"/>
      <c r="I11" s="68"/>
      <c r="J11" s="67"/>
      <c r="K11" s="67"/>
    </row>
    <row r="12" spans="3:11" s="24" customFormat="1" ht="30" customHeight="1" hidden="1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8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>
      <c r="B14" s="66" t="s">
        <v>36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.5">
      <c r="B15" s="75"/>
      <c r="C15" s="76"/>
      <c r="D15" s="77"/>
      <c r="E15" s="77"/>
      <c r="F15" s="79"/>
      <c r="G15" s="121" t="s">
        <v>37</v>
      </c>
      <c r="H15" s="123"/>
      <c r="I15" s="77"/>
      <c r="J15" s="124"/>
      <c r="K15" s="78"/>
    </row>
    <row r="16" spans="2:11" s="24" customFormat="1" ht="26.25" customHeight="1">
      <c r="B16" s="74"/>
      <c r="C16" s="74"/>
      <c r="D16" s="74"/>
      <c r="E16" s="74"/>
      <c r="F16" s="81"/>
      <c r="G16" s="93" t="s">
        <v>38</v>
      </c>
      <c r="H16" s="125"/>
      <c r="I16" s="74"/>
      <c r="J16" s="126"/>
      <c r="K16" s="122"/>
    </row>
    <row r="17" spans="2:11" s="24" customFormat="1" ht="15.75">
      <c r="B17" s="62"/>
      <c r="C17" s="75"/>
      <c r="D17" s="77"/>
      <c r="E17" s="77"/>
      <c r="F17" s="83"/>
      <c r="G17" s="127"/>
      <c r="K17" s="83"/>
    </row>
    <row r="18" spans="2:11" s="24" customFormat="1" ht="15" customHeight="1">
      <c r="B18" s="84" t="s">
        <v>9</v>
      </c>
      <c r="C18" s="85" t="s">
        <v>39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>
      <c r="B19" s="84" t="s">
        <v>10</v>
      </c>
      <c r="C19" s="86" t="s">
        <v>40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ht="12.7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>
      <c r="B22" s="66" t="s">
        <v>41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75">
      <c r="B23" s="75"/>
      <c r="C23" s="75"/>
      <c r="D23" s="77"/>
      <c r="E23" s="77"/>
      <c r="F23" s="79"/>
      <c r="G23" s="162" t="s">
        <v>42</v>
      </c>
      <c r="H23" s="163"/>
      <c r="I23" s="87" t="s">
        <v>43</v>
      </c>
      <c r="J23" s="87"/>
      <c r="K23" s="79"/>
    </row>
    <row r="24" spans="2:11" s="24" customFormat="1" ht="12.75">
      <c r="B24" s="82"/>
      <c r="C24" s="82"/>
      <c r="D24" s="82"/>
      <c r="E24" s="82"/>
      <c r="F24" s="81"/>
      <c r="G24" s="88" t="s">
        <v>45</v>
      </c>
      <c r="H24" s="89" t="s">
        <v>44</v>
      </c>
      <c r="I24" s="89" t="s">
        <v>45</v>
      </c>
      <c r="J24" s="90" t="s">
        <v>44</v>
      </c>
      <c r="K24" s="81"/>
    </row>
    <row r="25" spans="2:11" s="24" customFormat="1" ht="12.75" customHeight="1">
      <c r="B25" s="82"/>
      <c r="C25" s="82"/>
      <c r="D25" s="82"/>
      <c r="E25" s="82"/>
      <c r="F25" s="81"/>
      <c r="G25" s="91" t="s">
        <v>46</v>
      </c>
      <c r="H25" s="92" t="s">
        <v>47</v>
      </c>
      <c r="I25" s="92" t="s">
        <v>46</v>
      </c>
      <c r="J25" s="92" t="s">
        <v>47</v>
      </c>
      <c r="K25" s="81"/>
    </row>
    <row r="26" spans="2:11" s="24" customFormat="1" ht="20.25" customHeight="1">
      <c r="B26" s="74"/>
      <c r="C26" s="74"/>
      <c r="D26" s="74"/>
      <c r="E26" s="74"/>
      <c r="F26" s="95"/>
      <c r="G26" s="94" t="s">
        <v>48</v>
      </c>
      <c r="H26" s="94" t="s">
        <v>49</v>
      </c>
      <c r="I26" s="94" t="s">
        <v>50</v>
      </c>
      <c r="J26" s="94" t="s">
        <v>51</v>
      </c>
      <c r="K26" s="95"/>
    </row>
    <row r="27" spans="2:11" s="24" customFormat="1" ht="19.5" customHeight="1">
      <c r="B27" s="129" t="s">
        <v>52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4.75" customHeight="1">
      <c r="B28" s="101" t="s">
        <v>53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>
      <c r="B29" s="105" t="s">
        <v>11</v>
      </c>
      <c r="C29" s="85" t="s">
        <v>54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>
      <c r="B30" s="105" t="s">
        <v>55</v>
      </c>
      <c r="C30" s="85" t="s">
        <v>56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>
      <c r="B31" s="105" t="s">
        <v>12</v>
      </c>
      <c r="C31" s="85" t="s">
        <v>57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>
      <c r="B32" s="105" t="s">
        <v>13</v>
      </c>
      <c r="C32" s="85" t="s">
        <v>58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>
      <c r="B33" s="105" t="s">
        <v>14</v>
      </c>
      <c r="C33" s="85" t="s">
        <v>59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>
      <c r="B34" s="106" t="s">
        <v>15</v>
      </c>
      <c r="C34" s="85" t="s">
        <v>60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>
      <c r="B35" s="105" t="s">
        <v>16</v>
      </c>
      <c r="C35" s="85" t="s">
        <v>61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4.75" customHeight="1">
      <c r="B36" s="107" t="s">
        <v>62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>
      <c r="B37" s="105">
        <v>2.2</v>
      </c>
      <c r="C37" s="85" t="s">
        <v>54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>
      <c r="B38" s="110" t="s">
        <v>63</v>
      </c>
      <c r="C38" s="111" t="s">
        <v>57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>
      <c r="B39" s="112" t="s">
        <v>64</v>
      </c>
      <c r="C39" s="111" t="s">
        <v>58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>
      <c r="B40" s="112" t="s">
        <v>65</v>
      </c>
      <c r="C40" s="111" t="s">
        <v>59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>
      <c r="B41" s="112" t="s">
        <v>66</v>
      </c>
      <c r="C41" s="111" t="s">
        <v>60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>
      <c r="B42" s="112" t="s">
        <v>67</v>
      </c>
      <c r="C42" s="111" t="s">
        <v>61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="24" customFormat="1" ht="12.75"/>
    <row r="45" spans="2:11" s="24" customFormat="1" ht="30" customHeight="1">
      <c r="B45" s="66" t="s">
        <v>68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75">
      <c r="B46" s="75"/>
      <c r="C46" s="75"/>
      <c r="D46" s="77"/>
      <c r="E46" s="77"/>
      <c r="F46" s="79"/>
      <c r="G46" s="148" t="s">
        <v>42</v>
      </c>
      <c r="H46" s="149"/>
      <c r="I46" s="87" t="s">
        <v>43</v>
      </c>
      <c r="J46" s="87"/>
      <c r="K46" s="79"/>
    </row>
    <row r="47" spans="2:11" s="24" customFormat="1" ht="12.75">
      <c r="B47" s="82"/>
      <c r="C47" s="82"/>
      <c r="D47" s="82"/>
      <c r="E47" s="82"/>
      <c r="F47" s="81"/>
      <c r="G47" s="115" t="s">
        <v>45</v>
      </c>
      <c r="H47" s="116" t="s">
        <v>44</v>
      </c>
      <c r="I47" s="89" t="s">
        <v>45</v>
      </c>
      <c r="J47" s="90" t="s">
        <v>44</v>
      </c>
      <c r="K47" s="81"/>
    </row>
    <row r="48" spans="2:11" s="24" customFormat="1" ht="12.75" customHeight="1">
      <c r="B48" s="82"/>
      <c r="C48" s="82"/>
      <c r="D48" s="82"/>
      <c r="E48" s="82"/>
      <c r="F48" s="81"/>
      <c r="G48" s="91" t="s">
        <v>46</v>
      </c>
      <c r="H48" s="92" t="s">
        <v>47</v>
      </c>
      <c r="I48" s="92" t="s">
        <v>46</v>
      </c>
      <c r="J48" s="92" t="s">
        <v>47</v>
      </c>
      <c r="K48" s="81"/>
    </row>
    <row r="49" spans="2:11" s="24" customFormat="1" ht="20.25" customHeight="1">
      <c r="B49" s="74"/>
      <c r="C49" s="74"/>
      <c r="D49" s="74"/>
      <c r="E49" s="74"/>
      <c r="F49" s="95"/>
      <c r="G49" s="80" t="s">
        <v>48</v>
      </c>
      <c r="H49" s="80" t="s">
        <v>49</v>
      </c>
      <c r="I49" s="80" t="s">
        <v>50</v>
      </c>
      <c r="J49" s="94" t="s">
        <v>51</v>
      </c>
      <c r="K49" s="95"/>
    </row>
    <row r="50" spans="2:11" s="24" customFormat="1" ht="19.5" customHeight="1">
      <c r="B50" s="129" t="s">
        <v>69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4.75" customHeight="1">
      <c r="B51" s="117" t="s">
        <v>70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>
      <c r="B52" s="105" t="s">
        <v>71</v>
      </c>
      <c r="C52" s="85" t="s">
        <v>72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ht="12.75">
      <c r="B54" s="164" t="str">
        <f>"Version: "&amp;C94</f>
        <v>Version: 1.00.D0</v>
      </c>
      <c r="C54" s="164"/>
      <c r="D54" s="67"/>
      <c r="E54" s="67"/>
      <c r="F54" s="67"/>
      <c r="G54" s="67"/>
      <c r="H54" s="67"/>
      <c r="I54" s="67"/>
      <c r="J54" s="67"/>
      <c r="K54" s="120" t="s">
        <v>77</v>
      </c>
    </row>
    <row r="55" s="24" customFormat="1" ht="12.75"/>
    <row r="56" s="24" customFormat="1" ht="12.75"/>
    <row r="57" s="24" customFormat="1" ht="12.75">
      <c r="B57" s="141" t="s">
        <v>84</v>
      </c>
    </row>
    <row r="58" spans="2:7" s="24" customFormat="1" ht="18" customHeight="1">
      <c r="B58" s="142" t="s">
        <v>85</v>
      </c>
      <c r="C58" s="142"/>
      <c r="D58" s="142"/>
      <c r="E58" s="142"/>
      <c r="F58" s="142"/>
      <c r="G58" s="143" t="str">
        <f>IF(OR(G19=0,G18&gt;=G19),"OK","ERROR")</f>
        <v>OK</v>
      </c>
    </row>
    <row r="59" spans="2:10" s="24" customFormat="1" ht="18" customHeight="1">
      <c r="B59" s="144" t="s">
        <v>86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0" s="24" customFormat="1" ht="18" customHeight="1">
      <c r="B60" s="144" t="s">
        <v>87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0" s="24" customFormat="1" ht="18" customHeight="1">
      <c r="B61" s="144" t="s">
        <v>88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="24" customFormat="1" ht="18" customHeight="1"/>
    <row r="63" s="24" customFormat="1" ht="12.75">
      <c r="B63" s="61"/>
    </row>
    <row r="64" s="24" customFormat="1" ht="12.75">
      <c r="B64" s="61"/>
    </row>
    <row r="65" s="24" customFormat="1" ht="12.75"/>
    <row r="66" spans="3:4" s="24" customFormat="1" ht="12.75">
      <c r="C66" s="139" t="s">
        <v>82</v>
      </c>
      <c r="D66" s="140"/>
    </row>
    <row r="67" s="24" customFormat="1" ht="4.5" customHeight="1">
      <c r="B67" s="61"/>
    </row>
    <row r="68" spans="2:4" s="24" customFormat="1" ht="12.75" customHeight="1">
      <c r="B68" s="61"/>
      <c r="C68" s="24" t="s">
        <v>94</v>
      </c>
      <c r="D68" s="24" t="s">
        <v>95</v>
      </c>
    </row>
    <row r="69" spans="2:9" s="24" customFormat="1" ht="12.75">
      <c r="B69" s="61"/>
      <c r="C69" s="24" t="s">
        <v>79</v>
      </c>
      <c r="D69" s="24" t="s">
        <v>90</v>
      </c>
      <c r="I69" s="61"/>
    </row>
    <row r="70" spans="2:9" s="24" customFormat="1" ht="12.75">
      <c r="B70" s="61"/>
      <c r="C70" s="24" t="s">
        <v>97</v>
      </c>
      <c r="D70" s="24" t="s">
        <v>98</v>
      </c>
      <c r="I70" s="61"/>
    </row>
    <row r="71" spans="2:9" s="24" customFormat="1" ht="12.75">
      <c r="B71" s="61"/>
      <c r="C71" s="24" t="s">
        <v>80</v>
      </c>
      <c r="D71" s="24" t="s">
        <v>93</v>
      </c>
      <c r="I71" s="61"/>
    </row>
    <row r="72" spans="2:9" s="24" customFormat="1" ht="12.75">
      <c r="B72" s="61"/>
      <c r="C72" s="24" t="s">
        <v>91</v>
      </c>
      <c r="D72" s="24" t="s">
        <v>92</v>
      </c>
      <c r="I72" s="61"/>
    </row>
    <row r="73" spans="2:9" s="24" customFormat="1" ht="12.75">
      <c r="B73" s="61"/>
      <c r="I73" s="61"/>
    </row>
    <row r="74" spans="2:9" s="24" customFormat="1" ht="12.75">
      <c r="B74" s="61"/>
      <c r="I74" s="61"/>
    </row>
    <row r="75" spans="2:9" s="24" customFormat="1" ht="12.75">
      <c r="B75" s="61"/>
      <c r="I75" s="61"/>
    </row>
    <row r="76" s="24" customFormat="1" ht="12.75"/>
    <row r="77" s="24" customFormat="1" ht="12.75">
      <c r="B77" s="61"/>
    </row>
    <row r="78" spans="2:11" s="24" customFormat="1" ht="12.75">
      <c r="B78" s="61"/>
      <c r="I78" s="61"/>
      <c r="J78" s="61"/>
      <c r="K78" s="61"/>
    </row>
    <row r="79" spans="2:9" s="24" customFormat="1" ht="12.75">
      <c r="B79" s="61"/>
      <c r="I79" s="61"/>
    </row>
    <row r="80" spans="2:9" s="24" customFormat="1" ht="12.75">
      <c r="B80" s="61"/>
      <c r="I80" s="61"/>
    </row>
    <row r="81" spans="2:9" s="24" customFormat="1" ht="12.75">
      <c r="B81" s="61"/>
      <c r="I81" s="61"/>
    </row>
    <row r="82" spans="2:9" s="24" customFormat="1" ht="12.75">
      <c r="B82" s="61"/>
      <c r="I82" s="61"/>
    </row>
    <row r="83" spans="2:9" s="24" customFormat="1" ht="12.75">
      <c r="B83" s="61"/>
      <c r="I83" s="61"/>
    </row>
    <row r="84" s="24" customFormat="1" ht="19.5" customHeight="1">
      <c r="I84" s="61"/>
    </row>
    <row r="85" s="24" customFormat="1" ht="6" customHeight="1"/>
    <row r="86" s="24" customFormat="1" ht="12.75"/>
    <row r="87" s="24" customFormat="1" ht="12.75"/>
    <row r="88" s="24" customFormat="1" ht="12.75">
      <c r="B88" s="61"/>
    </row>
    <row r="89" s="24" customFormat="1" ht="12.75">
      <c r="B89" s="61"/>
    </row>
    <row r="90" s="24" customFormat="1" ht="12.75"/>
    <row r="91" spans="2:6" s="24" customFormat="1" ht="12.75">
      <c r="B91" s="3" t="s">
        <v>17</v>
      </c>
      <c r="C91" s="135" t="str">
        <f>J2</f>
        <v>XXXXXX</v>
      </c>
      <c r="D91" s="130" t="s">
        <v>75</v>
      </c>
      <c r="E91" s="138">
        <v>1</v>
      </c>
      <c r="F91" s="150"/>
    </row>
    <row r="92" spans="2:6" ht="12.75">
      <c r="B92" s="5"/>
      <c r="C92" s="6" t="str">
        <f>J1</f>
        <v>ZAVA02</v>
      </c>
      <c r="D92" s="5"/>
      <c r="E92" s="6" t="s">
        <v>81</v>
      </c>
      <c r="F92" s="151">
        <f>J4</f>
        <v>0</v>
      </c>
    </row>
    <row r="93" spans="2:7" ht="12.75">
      <c r="B93" s="5"/>
      <c r="C93" s="59" t="str">
        <f>J3</f>
        <v>TT.MM.JJJJ</v>
      </c>
      <c r="D93" s="131"/>
      <c r="E93" s="6"/>
      <c r="F93" s="151"/>
      <c r="G93" s="6"/>
    </row>
    <row r="94" spans="2:7" ht="12.75">
      <c r="B94" s="5"/>
      <c r="C94" s="60" t="s">
        <v>76</v>
      </c>
      <c r="D94" s="132"/>
      <c r="E94" s="6"/>
      <c r="F94" s="151"/>
      <c r="G94" s="6"/>
    </row>
    <row r="95" spans="2:7" ht="12.75">
      <c r="B95" s="5"/>
      <c r="C95" s="136" t="str">
        <f>G16</f>
        <v>Kol. 01</v>
      </c>
      <c r="D95" s="133"/>
      <c r="E95" s="6"/>
      <c r="F95" s="151"/>
      <c r="G95" s="6"/>
    </row>
    <row r="96" spans="2:7" ht="12.75">
      <c r="B96" s="9"/>
      <c r="C96" s="137">
        <f>COUNTIF(G58:J62,"ERROR")</f>
        <v>0</v>
      </c>
      <c r="D96" s="134"/>
      <c r="E96" s="7"/>
      <c r="F96" s="152"/>
      <c r="G96" s="6"/>
    </row>
    <row r="97" spans="6:7" ht="12.75">
      <c r="F97" s="24"/>
      <c r="G97" s="24"/>
    </row>
    <row r="98" spans="6:7" ht="12.75">
      <c r="F98" s="24"/>
      <c r="G98" s="24"/>
    </row>
    <row r="99" spans="6:7" ht="12.75">
      <c r="F99" s="24"/>
      <c r="G99" s="2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 - Debitkarten</dc:title>
  <dc:subject>Erhebungsmittel</dc:subject>
  <dc:creator>SNB BNS</dc:creator>
  <cp:keywords>SNB, BNS, Statistiken, Erhebungen, Erhebungsmittel</cp:keywords>
  <dc:description/>
  <cp:lastModifiedBy>Herzog Monika</cp:lastModifiedBy>
  <cp:lastPrinted>2013-11-08T10:22:47Z</cp:lastPrinted>
  <dcterms:created xsi:type="dcterms:W3CDTF">2012-12-27T08:32:53Z</dcterms:created>
  <dcterms:modified xsi:type="dcterms:W3CDTF">2020-02-05T12:06:43Z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Sortierung">
    <vt:lpwstr>4.00000000000000</vt:lpwstr>
  </property>
  <property fmtid="{D5CDD505-2E9C-101B-9397-08002B2CF9AE}" pid="4" name="Kürzel">
    <vt:lpwstr>ZAVA02</vt:lpwstr>
  </property>
  <property fmtid="{D5CDD505-2E9C-101B-9397-08002B2CF9AE}" pid="5" name="Titel">
    <vt:lpwstr>Bargeldloser Zahlungsverkehr: Acquirer - Debitkarten</vt:lpwstr>
  </property>
  <property fmtid="{D5CDD505-2E9C-101B-9397-08002B2CF9AE}" pid="6" name="Beschreibung">
    <vt:lpwstr>Release</vt:lpwstr>
  </property>
  <property fmtid="{D5CDD505-2E9C-101B-9397-08002B2CF9AE}" pid="7" name="Sprache">
    <vt:lpwstr>de</vt:lpwstr>
  </property>
  <property fmtid="{D5CDD505-2E9C-101B-9397-08002B2CF9AE}" pid="8" name="Beschreibung1">
    <vt:lpwstr>forms</vt:lpwstr>
  </property>
  <property fmtid="{D5CDD505-2E9C-101B-9397-08002B2CF9AE}" pid="9" name="Pendenzen">
    <vt:lpwstr/>
  </property>
  <property fmtid="{D5CDD505-2E9C-101B-9397-08002B2CF9AE}" pid="10" name="In Arbeit">
    <vt:lpwstr>in Arbeit</vt:lpwstr>
  </property>
  <property fmtid="{D5CDD505-2E9C-101B-9397-08002B2CF9AE}" pid="11" name="Version0">
    <vt:lpwstr/>
  </property>
  <property fmtid="{D5CDD505-2E9C-101B-9397-08002B2CF9AE}" pid="12" name="Beschreibung0">
    <vt:lpwstr>&lt;div&gt;&lt;/div&gt;</vt:lpwstr>
  </property>
  <property fmtid="{D5CDD505-2E9C-101B-9397-08002B2CF9AE}" pid="13" name="zuArchivieren">
    <vt:lpwstr>no</vt:lpwstr>
  </property>
  <property fmtid="{D5CDD505-2E9C-101B-9397-08002B2CF9AE}" pid="14" name="ZIP Anzeige">
    <vt:lpwstr>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EmailWithAttachments">
    <vt:lpwstr>0</vt:lpwstr>
  </property>
  <property fmtid="{D5CDD505-2E9C-101B-9397-08002B2CF9AE}" pid="19" name="EmailTo">
    <vt:lpwstr/>
  </property>
  <property fmtid="{D5CDD505-2E9C-101B-9397-08002B2CF9AE}" pid="20" name="EmailFrom0">
    <vt:lpwstr/>
  </property>
  <property fmtid="{D5CDD505-2E9C-101B-9397-08002B2CF9AE}" pid="21" name="EmailHeaders">
    <vt:lpwstr/>
  </property>
  <property fmtid="{D5CDD505-2E9C-101B-9397-08002B2CF9AE}" pid="22" name="EmailSender">
    <vt:lpwstr/>
  </property>
  <property fmtid="{D5CDD505-2E9C-101B-9397-08002B2CF9AE}" pid="23" name="EmailFrom">
    <vt:lpwstr/>
  </property>
  <property fmtid="{D5CDD505-2E9C-101B-9397-08002B2CF9AE}" pid="24" name="EmailOriginalSubject">
    <vt:lpwstr/>
  </property>
  <property fmtid="{D5CDD505-2E9C-101B-9397-08002B2CF9AE}" pid="25" name="zuständig">
    <vt:lpwstr/>
  </property>
  <property fmtid="{D5CDD505-2E9C-101B-9397-08002B2CF9AE}" pid="26" name="EmailSubject">
    <vt:lpwstr/>
  </property>
  <property fmtid="{D5CDD505-2E9C-101B-9397-08002B2CF9AE}" pid="27" name="Kommentar">
    <vt:lpwstr/>
  </property>
  <property fmtid="{D5CDD505-2E9C-101B-9397-08002B2CF9AE}" pid="28" name="Status">
    <vt:lpwstr>zur Kontrolle</vt:lpwstr>
  </property>
  <property fmtid="{D5CDD505-2E9C-101B-9397-08002B2CF9AE}" pid="29" name="EmailCc0">
    <vt:lpwstr/>
  </property>
  <property fmtid="{D5CDD505-2E9C-101B-9397-08002B2CF9AE}" pid="30" name="EmailCc">
    <vt:lpwstr/>
  </property>
  <property fmtid="{D5CDD505-2E9C-101B-9397-08002B2CF9AE}" pid="31" name="EmailDate">
    <vt:lpwstr/>
  </property>
</Properties>
</file>