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ww@SSL\DavWWWRoot\ateliers\PBLDB\EMI Arbeitsverzeichnis\EMI_Projekte\CAGQ(1.8)\Erhebungsmitteldokumente\"/>
    </mc:Choice>
  </mc:AlternateContent>
  <bookViews>
    <workbookView xWindow="150" yWindow="135" windowWidth="11370" windowHeight="9900" tabRatio="759"/>
  </bookViews>
  <sheets>
    <sheet name="Instructions" sheetId="9" r:id="rId1"/>
    <sheet name="Start" sheetId="4" r:id="rId2"/>
    <sheet name="Selection" sheetId="6" r:id="rId3"/>
    <sheet name="CAG01.MELD" sheetId="7" r:id="rId4"/>
    <sheet name="CAG02.MELD" sheetId="11" r:id="rId5"/>
    <sheet name="CAG03.MELD" sheetId="12" r:id="rId6"/>
    <sheet name="CAG04.MELD" sheetId="13" r:id="rId7"/>
    <sheet name="CAG05.MELD" sheetId="15" r:id="rId8"/>
    <sheet name="CAG06.MELD" sheetId="16" r:id="rId9"/>
    <sheet name="CAG07.MELD" sheetId="17" r:id="rId10"/>
    <sheet name="CAG08.MELD" sheetId="18" r:id="rId11"/>
    <sheet name="CAG09.MELD" sheetId="19" r:id="rId12"/>
    <sheet name="Notes" sheetId="10" r:id="rId13"/>
    <sheet name="Country definitions" sheetId="8" r:id="rId14"/>
  </sheets>
  <externalReferences>
    <externalReference r:id="rId15"/>
  </externalReferences>
  <definedNames>
    <definedName name="_xlnm._FilterDatabase" localSheetId="3" hidden="1">'CAG01.MELD'!$B$12:$C$93</definedName>
    <definedName name="_xlnm._FilterDatabase" localSheetId="4" hidden="1">'CAG02.MELD'!$B$12:$C$93</definedName>
    <definedName name="_xlnm._FilterDatabase" localSheetId="5" hidden="1">'CAG03.MELD'!$B$12:$C$93</definedName>
    <definedName name="_xlnm._FilterDatabase" localSheetId="6" hidden="1">'CAG04.MELD'!$B$12:$C$93</definedName>
    <definedName name="_xlnm._FilterDatabase" localSheetId="7" hidden="1">'CAG05.MELD'!$B$12:$C$93</definedName>
    <definedName name="_xlnm._FilterDatabase" localSheetId="8" hidden="1">'CAG06.MELD'!$B$12:$C$93</definedName>
    <definedName name="_xlnm._FilterDatabase" localSheetId="9" hidden="1">'CAG07.MELD'!$B$12:$C$93</definedName>
    <definedName name="_xlnm._FilterDatabase" localSheetId="10" hidden="1">'CAG08.MELD'!$B$12:$C$93</definedName>
    <definedName name="_xlnm._FilterDatabase" localSheetId="11" hidden="1">'CAG09.MELD'!$B$12:$C$93</definedName>
    <definedName name="_xlnm._FilterDatabase" localSheetId="0" hidden="1">Instructions!$C$94:$G$95</definedName>
    <definedName name="CAG01_Checks">'CAG01.MELD'!$C$112</definedName>
    <definedName name="CAG02_Checks">'CAG02.MELD'!$C$112</definedName>
    <definedName name="CAG03_Checks">'CAG03.MELD'!$C$112</definedName>
    <definedName name="CAG04_Checks">'CAG04.MELD'!$C$112</definedName>
    <definedName name="CAG05_Checks">'CAG05.MELD'!$C$112</definedName>
    <definedName name="CAG06_Checks">'CAG06.MELD'!$C$112</definedName>
    <definedName name="CAG07_Checks">'CAG07.MELD'!$C$112</definedName>
    <definedName name="CAG08_Checks">'CAG08.MELD'!$C$112</definedName>
    <definedName name="CAG09_Checks">'CAG09.MELD'!$C$112</definedName>
    <definedName name="CNRE_SN">'Country definitions'!$B$89</definedName>
    <definedName name="CNTR_AE">'Country definitions'!$B$158</definedName>
    <definedName name="CNTR_AN">'Country definitions'!#REF!</definedName>
    <definedName name="CNTR_AO">'Country definitions'!$B$52</definedName>
    <definedName name="CNTR_CD">'Country definitions'!$B$65</definedName>
    <definedName name="CNTR_DE">'Country definitions'!$B$15</definedName>
    <definedName name="CNTR_E2R">'Country definitions'!$B$24</definedName>
    <definedName name="CNTR_E5R">'Country definitions'!$B$46</definedName>
    <definedName name="CNTR_E6R">'Country definitions'!$B$51</definedName>
    <definedName name="CNTR_E9R">'Country definitions'!$B$106</definedName>
    <definedName name="CNTR_EC">'Country definitions'!$B$142</definedName>
    <definedName name="CNTR_ES">'Country definitions'!$B$16</definedName>
    <definedName name="CNTR_F1R">'Country definitions'!$B$139</definedName>
    <definedName name="CNTR_F4">'Country definitions'!$B$151</definedName>
    <definedName name="CNTR_F5">'Country definitions'!$B$161</definedName>
    <definedName name="CNTR_F6R">'Country definitions'!$B$176</definedName>
    <definedName name="CNTR_F7R">'Country definitions'!$B$203</definedName>
    <definedName name="CNTR_FI">'Country definitions'!$B$21</definedName>
    <definedName name="CNTR_FM">'Country definitions'!$B$215</definedName>
    <definedName name="CNTR_FR">'Country definitions'!$B$17</definedName>
    <definedName name="CNTR_GB">'Country definitions'!$B$22</definedName>
    <definedName name="CNTR_GD">'Country definitions'!$B$123</definedName>
    <definedName name="CNTR_HN">'Country definitions'!$B$126</definedName>
    <definedName name="CNTR_IN">'Country definitions'!$B$170</definedName>
    <definedName name="CNTR_IO">'Country definitions'!$B$55</definedName>
    <definedName name="CNTR_IOrg">'Country definitions'!$A$283</definedName>
    <definedName name="CNTR_IT">'Country definitions'!$B$18</definedName>
    <definedName name="CNTR_KM">'Country definitions'!$B$62</definedName>
    <definedName name="CNTR_Laender">'Country definitions'!$A$10</definedName>
    <definedName name="CNTR_MA">'Country definitions'!$B$44</definedName>
    <definedName name="CNTR_MP">'Country definitions'!$B$221</definedName>
    <definedName name="CNTR_MT">'Country definitions'!$B$19</definedName>
    <definedName name="CNTR_MU">'Country definitions'!$B$82</definedName>
    <definedName name="CNTR_MY">'Country definitions'!$B$172</definedName>
    <definedName name="CNTR_NC">'Country definitions'!$B$217</definedName>
    <definedName name="CNTR_NI">'Country definitions'!$B$129</definedName>
    <definedName name="CNTR_NO">'Country definitions'!$B$23</definedName>
    <definedName name="CNTR_NZ">'Country definitions'!$B$201</definedName>
    <definedName name="CNTR_OFF">'Country definitions'!$A$237</definedName>
    <definedName name="CNTR_OM">'Country definitions'!$B$155</definedName>
    <definedName name="CNTR_PA">'Country definitions'!$B$130</definedName>
    <definedName name="CNTR_PF">'Country definitions'!$B$212</definedName>
    <definedName name="CNTR_PG">'Country definitions'!$B$223</definedName>
    <definedName name="CNTR_PN">'Country definitions'!$B$224</definedName>
    <definedName name="CNTR_PS">'Country definitions'!$B$167</definedName>
    <definedName name="CNTR_PT">'Country definitions'!$B$20</definedName>
    <definedName name="CNTR_SB">'Country definitions'!$B$229</definedName>
    <definedName name="CNTR_SC">'Country definitions'!$B$90</definedName>
    <definedName name="CNTR_SH">'Country definitions'!$B$94</definedName>
    <definedName name="CNTR_TF">'Country definitions'!$B$228</definedName>
    <definedName name="CNTR_TL">'Country definitions'!$B$194</definedName>
    <definedName name="CNTR_TW">'Country definitions'!$B$174</definedName>
    <definedName name="CNTR_TZ">'Country definitions'!$B$98</definedName>
    <definedName name="CNTR_UM">'Country definitions'!$B$206</definedName>
    <definedName name="CNTR_US">'Country definitions'!$B$104</definedName>
    <definedName name="CNTR_VC">'Country definitions'!$B$134</definedName>
    <definedName name="CNTR_WF">'Country definitions'!$B$234</definedName>
    <definedName name="CNTR_YE">'Country definitions'!$B$159</definedName>
    <definedName name="COM_2.4">Notes!$B$67</definedName>
    <definedName name="COM_2.5">Notes!$B$76</definedName>
    <definedName name="_xlnm.Print_Area" localSheetId="3">'CAG01.MELD'!$F$13:$L$104</definedName>
    <definedName name="_xlnm.Print_Area" localSheetId="4">'CAG02.MELD'!$F$13:$AH$104</definedName>
    <definedName name="_xlnm.Print_Area" localSheetId="5">'CAG03.MELD'!$F$13:$X$104</definedName>
    <definedName name="_xlnm.Print_Area" localSheetId="6">'CAG04.MELD'!$F$13:$N$104</definedName>
    <definedName name="_xlnm.Print_Area" localSheetId="7">'CAG05.MELD'!$F$13:$P$104</definedName>
    <definedName name="_xlnm.Print_Area" localSheetId="8">'CAG06.MELD'!$F$13:$AL$104</definedName>
    <definedName name="_xlnm.Print_Area" localSheetId="9">'CAG07.MELD'!$F$13:$P$104</definedName>
    <definedName name="_xlnm.Print_Area" localSheetId="10">'CAG08.MELD'!$F$13:$AB$104</definedName>
    <definedName name="_xlnm.Print_Area" localSheetId="11">'CAG09.MELD'!$F$13:$P$104</definedName>
    <definedName name="_xlnm.Print_Area" localSheetId="13">'Country definitions'!$A$8:$D$395</definedName>
    <definedName name="_xlnm.Print_Area" localSheetId="0">Instructions!$A$8:$N$128</definedName>
    <definedName name="_xlnm.Print_Area" localSheetId="12">Notes!$A$6:$H$301</definedName>
    <definedName name="_xlnm.Print_Area" localSheetId="2">Selection!$A$14:$G$120</definedName>
    <definedName name="_xlnm.Print_Area" localSheetId="1">Start!$A$8:$H$92</definedName>
    <definedName name="_xlnm.Print_Titles" localSheetId="3">'CAG01.MELD'!$B:$E,'CAG01.MELD'!$1:$12</definedName>
    <definedName name="_xlnm.Print_Titles" localSheetId="4">'CAG02.MELD'!$B:$E,'CAG02.MELD'!$1:$12</definedName>
    <definedName name="_xlnm.Print_Titles" localSheetId="5">'CAG03.MELD'!$B:$E,'CAG03.MELD'!$1:$12</definedName>
    <definedName name="_xlnm.Print_Titles" localSheetId="6">'CAG04.MELD'!$B:$E,'CAG04.MELD'!$1:$12</definedName>
    <definedName name="_xlnm.Print_Titles" localSheetId="7">'CAG05.MELD'!$B:$E,'CAG05.MELD'!$1:$12</definedName>
    <definedName name="_xlnm.Print_Titles" localSheetId="8">'CAG06.MELD'!$B:$E,'CAG06.MELD'!$1:$12</definedName>
    <definedName name="_xlnm.Print_Titles" localSheetId="9">'CAG07.MELD'!$B:$E,'CAG07.MELD'!$1:$12</definedName>
    <definedName name="_xlnm.Print_Titles" localSheetId="10">'CAG08.MELD'!$B:$E,'CAG08.MELD'!$1:$12</definedName>
    <definedName name="_xlnm.Print_Titles" localSheetId="11">'CAG09.MELD'!$B:$E,'CAG09.MELD'!$1:$12</definedName>
    <definedName name="_xlnm.Print_Titles" localSheetId="13">'Country definitions'!$1:$7</definedName>
    <definedName name="_xlnm.Print_Titles" localSheetId="0">Instructions!$1:$7</definedName>
    <definedName name="_xlnm.Print_Titles" localSheetId="12">Notes!$1:$5</definedName>
    <definedName name="_xlnm.Print_Titles" localSheetId="2">Selection!$1:$13</definedName>
    <definedName name="_xlnm.Print_Titles" localSheetId="1">Start!$1:$7</definedName>
    <definedName name="Manual_1">Instructions!$B$21</definedName>
    <definedName name="Manual_2">Instructions!$B$24</definedName>
    <definedName name="Manual_3">Instructions!$B$28</definedName>
    <definedName name="Manual_4">Instructions!$B$60</definedName>
    <definedName name="Manual_5">Instructions!$B$75</definedName>
    <definedName name="Manual_6">Instructions!$B$102</definedName>
    <definedName name="Manual_7">Instructions!$B$110</definedName>
    <definedName name="Note_01">Notes!$B$107</definedName>
    <definedName name="Note_02">Notes!$B$111</definedName>
    <definedName name="Note_03">Notes!$B$112</definedName>
    <definedName name="Note_03.1">Notes!$D$112</definedName>
    <definedName name="Note_03.2">Notes!$D$113</definedName>
    <definedName name="Note_03.3">Notes!$D$114</definedName>
    <definedName name="Note_03.4">Notes!$D$115</definedName>
    <definedName name="Note_03.5">Notes!$D$116</definedName>
    <definedName name="Note_04">Notes!$B$117</definedName>
    <definedName name="Note_05">Notes!$B$121</definedName>
    <definedName name="Note_06">Notes!$B$122</definedName>
    <definedName name="Note_07">Notes!$B$123</definedName>
    <definedName name="Note_08.1">Notes!$B$129</definedName>
    <definedName name="Note_08.2">Notes!$B$130</definedName>
    <definedName name="Note_08.3">Notes!$B$131</definedName>
    <definedName name="Note_09">Notes!$B$135</definedName>
    <definedName name="Note_09.2">Notes!$B$136</definedName>
    <definedName name="Note_09.3">Notes!$B$139</definedName>
    <definedName name="Note_10.1">Notes!$B$145</definedName>
    <definedName name="Note_10.2">Notes!$B$146</definedName>
    <definedName name="Note_10.3">Notes!$B$147</definedName>
    <definedName name="Note_10.4">Notes!$B$148</definedName>
    <definedName name="Note_11">Notes!$B$152</definedName>
    <definedName name="Note_12">Notes!$B$159</definedName>
    <definedName name="Note_13">Notes!$B$160</definedName>
    <definedName name="Note_14">Notes!$B$164</definedName>
    <definedName name="Note_15">Notes!$B$168</definedName>
    <definedName name="Note_16">Notes!$B$169</definedName>
    <definedName name="Note_17">Notes!$B$170</definedName>
    <definedName name="Note_18">Notes!$B$171</definedName>
    <definedName name="Note_19">Notes!$B$109</definedName>
    <definedName name="Note_20">Notes!$B$155</definedName>
    <definedName name="Note_21">Notes!$B$157</definedName>
    <definedName name="Note_22">Notes!$B$172</definedName>
    <definedName name="Note_I">Notes!$B$7</definedName>
    <definedName name="Note_II">Notes!$B$31</definedName>
    <definedName name="Note_III">Notes!$B$98</definedName>
    <definedName name="Note_IV">Notes!$B$174</definedName>
    <definedName name="Note20">Notes!$B$155</definedName>
    <definedName name="Offshore">'Country definitions'!$B$237</definedName>
    <definedName name="P_Title">Start!$B$6</definedName>
    <definedName name="Selektion">Selection!$C$10</definedName>
  </definedNames>
  <calcPr calcId="162913"/>
</workbook>
</file>

<file path=xl/calcChain.xml><?xml version="1.0" encoding="utf-8"?>
<calcChain xmlns="http://schemas.openxmlformats.org/spreadsheetml/2006/main">
  <c r="P113" i="18" l="1"/>
  <c r="O113" i="18"/>
  <c r="N113" i="18"/>
  <c r="M113" i="18"/>
  <c r="L113" i="18"/>
  <c r="K113" i="18"/>
  <c r="J113" i="18"/>
  <c r="I113" i="18"/>
  <c r="H113" i="18"/>
  <c r="W113" i="11"/>
  <c r="V113" i="11"/>
  <c r="I113" i="11"/>
  <c r="H113" i="11"/>
  <c r="C144" i="18" l="1"/>
  <c r="P4" i="18"/>
  <c r="C145" i="18" s="1"/>
  <c r="P3" i="18"/>
  <c r="C143" i="18"/>
  <c r="G4" i="6"/>
  <c r="G3" i="6"/>
  <c r="G103" i="6"/>
  <c r="F105" i="6"/>
  <c r="F103" i="6"/>
  <c r="S114" i="18"/>
  <c r="R114" i="18"/>
  <c r="S90" i="18"/>
  <c r="R90" i="18"/>
  <c r="S77" i="18"/>
  <c r="R77" i="18"/>
  <c r="S72" i="18"/>
  <c r="R72" i="18"/>
  <c r="R71" i="18" s="1"/>
  <c r="S64" i="18"/>
  <c r="R64" i="18"/>
  <c r="S61" i="18"/>
  <c r="R61" i="18"/>
  <c r="S57" i="18"/>
  <c r="R57" i="18"/>
  <c r="S52" i="18"/>
  <c r="R52" i="18"/>
  <c r="S48" i="18"/>
  <c r="R48" i="18"/>
  <c r="R47" i="18" s="1"/>
  <c r="S13" i="18"/>
  <c r="R13" i="18"/>
  <c r="G110" i="6"/>
  <c r="F110" i="6"/>
  <c r="G107" i="6"/>
  <c r="F107" i="6"/>
  <c r="G105" i="6"/>
  <c r="G18" i="6"/>
  <c r="L114" i="19"/>
  <c r="M114" i="19"/>
  <c r="L13" i="19"/>
  <c r="L48" i="19"/>
  <c r="L52" i="19"/>
  <c r="L47" i="19" s="1"/>
  <c r="L57" i="19"/>
  <c r="L61" i="19"/>
  <c r="L64" i="19"/>
  <c r="L72" i="19"/>
  <c r="L77" i="19"/>
  <c r="L90" i="19"/>
  <c r="M13" i="19"/>
  <c r="M48" i="19"/>
  <c r="M52" i="19"/>
  <c r="M47" i="19"/>
  <c r="M57" i="19"/>
  <c r="M61" i="19"/>
  <c r="M64" i="19"/>
  <c r="M72" i="19"/>
  <c r="M77" i="19"/>
  <c r="M90" i="19"/>
  <c r="T114" i="18"/>
  <c r="Q114" i="18"/>
  <c r="F115" i="18"/>
  <c r="K109" i="6"/>
  <c r="W105" i="18" s="1"/>
  <c r="K106" i="6"/>
  <c r="U105" i="18" s="1"/>
  <c r="K110" i="6"/>
  <c r="W106" i="18" s="1"/>
  <c r="K107" i="6"/>
  <c r="U106" i="18" s="1"/>
  <c r="T90" i="18"/>
  <c r="Q90" i="18"/>
  <c r="T77" i="18"/>
  <c r="Q77" i="18"/>
  <c r="T72" i="18"/>
  <c r="Q72" i="18"/>
  <c r="Q71" i="18" s="1"/>
  <c r="T64" i="18"/>
  <c r="Q64" i="18"/>
  <c r="T61" i="18"/>
  <c r="T56" i="18" s="1"/>
  <c r="Q61" i="18"/>
  <c r="T57" i="18"/>
  <c r="Q57" i="18"/>
  <c r="T52" i="18"/>
  <c r="Q52" i="18"/>
  <c r="T48" i="18"/>
  <c r="Q48" i="18"/>
  <c r="T13" i="18"/>
  <c r="Q13" i="18"/>
  <c r="G114" i="7"/>
  <c r="G90" i="7"/>
  <c r="G77" i="7"/>
  <c r="G72" i="7"/>
  <c r="G64" i="7"/>
  <c r="G61" i="7"/>
  <c r="G57" i="7"/>
  <c r="G52" i="7"/>
  <c r="G47" i="7" s="1"/>
  <c r="G48" i="7"/>
  <c r="G13" i="7"/>
  <c r="K104" i="6"/>
  <c r="S105" i="18" s="1"/>
  <c r="K102" i="6"/>
  <c r="Q105" i="18" s="1"/>
  <c r="K17" i="6"/>
  <c r="G105" i="7"/>
  <c r="K15" i="6"/>
  <c r="F105" i="7" s="1"/>
  <c r="K16" i="6"/>
  <c r="F106" i="7"/>
  <c r="K18" i="6"/>
  <c r="G106" i="7" s="1"/>
  <c r="K19" i="6"/>
  <c r="H105" i="7" s="1"/>
  <c r="K20" i="6"/>
  <c r="H106" i="7" s="1"/>
  <c r="K21" i="6"/>
  <c r="K22" i="6"/>
  <c r="F106" i="11" s="1"/>
  <c r="K23" i="6"/>
  <c r="H105" i="11"/>
  <c r="K24" i="6"/>
  <c r="K25" i="6"/>
  <c r="L105" i="11" s="1"/>
  <c r="K26" i="6"/>
  <c r="N105" i="11" s="1"/>
  <c r="K27" i="6"/>
  <c r="K28" i="6"/>
  <c r="K29" i="6"/>
  <c r="T105" i="11" s="1"/>
  <c r="K30" i="6"/>
  <c r="V105" i="11" s="1"/>
  <c r="K31" i="6"/>
  <c r="X105" i="11" s="1"/>
  <c r="K32" i="6"/>
  <c r="K33" i="6"/>
  <c r="AB105" i="11" s="1"/>
  <c r="K34" i="6"/>
  <c r="AD105" i="11"/>
  <c r="K35" i="6"/>
  <c r="AF105" i="11" s="1"/>
  <c r="K37" i="6"/>
  <c r="K38" i="6"/>
  <c r="H106" i="12" s="1"/>
  <c r="K39" i="6"/>
  <c r="K40" i="6"/>
  <c r="L105" i="12" s="1"/>
  <c r="K41" i="6"/>
  <c r="N105" i="12"/>
  <c r="K42" i="6"/>
  <c r="K43" i="6"/>
  <c r="P106" i="12"/>
  <c r="K44" i="6"/>
  <c r="R105" i="12" s="1"/>
  <c r="K45" i="6"/>
  <c r="T105" i="12"/>
  <c r="K46" i="6"/>
  <c r="V105" i="12" s="1"/>
  <c r="K47" i="6"/>
  <c r="K48" i="6"/>
  <c r="F105" i="13" s="1"/>
  <c r="K49" i="6"/>
  <c r="G105" i="13" s="1"/>
  <c r="K50" i="6"/>
  <c r="H105" i="13" s="1"/>
  <c r="K51" i="6"/>
  <c r="K52" i="6"/>
  <c r="J106" i="13"/>
  <c r="K53" i="6"/>
  <c r="L105" i="13" s="1"/>
  <c r="K54" i="6"/>
  <c r="L106" i="13"/>
  <c r="K56" i="6"/>
  <c r="F105" i="15" s="1"/>
  <c r="K57" i="6"/>
  <c r="F106" i="15" s="1"/>
  <c r="K58" i="6"/>
  <c r="H105" i="15" s="1"/>
  <c r="K59" i="6"/>
  <c r="H106" i="15" s="1"/>
  <c r="K60" i="6"/>
  <c r="K61" i="6"/>
  <c r="J105" i="15"/>
  <c r="K62" i="6"/>
  <c r="L105" i="15" s="1"/>
  <c r="K63" i="6"/>
  <c r="N105" i="15" s="1"/>
  <c r="K65" i="6"/>
  <c r="K66" i="6"/>
  <c r="F106" i="16" s="1"/>
  <c r="K67" i="6"/>
  <c r="H105" i="16"/>
  <c r="K68" i="6"/>
  <c r="K69" i="6"/>
  <c r="K70" i="6"/>
  <c r="L106" i="16"/>
  <c r="K71" i="6"/>
  <c r="N105" i="16" s="1"/>
  <c r="K72" i="6"/>
  <c r="P105" i="16" s="1"/>
  <c r="K73" i="6"/>
  <c r="R105" i="16" s="1"/>
  <c r="K74" i="6"/>
  <c r="T105" i="16" s="1"/>
  <c r="K75" i="6"/>
  <c r="K76" i="6"/>
  <c r="K77" i="6"/>
  <c r="X105" i="16" s="1"/>
  <c r="K78" i="6"/>
  <c r="Z105" i="16" s="1"/>
  <c r="K79" i="6"/>
  <c r="AB105" i="16"/>
  <c r="K80" i="6"/>
  <c r="AD105" i="16" s="1"/>
  <c r="K81" i="6"/>
  <c r="AF105" i="16" s="1"/>
  <c r="K82" i="6"/>
  <c r="AH105" i="16" s="1"/>
  <c r="K83" i="6"/>
  <c r="K84" i="6"/>
  <c r="K85" i="6"/>
  <c r="K86" i="6"/>
  <c r="H105" i="17"/>
  <c r="K87" i="6"/>
  <c r="J105" i="17" s="1"/>
  <c r="K88" i="6"/>
  <c r="L105" i="17"/>
  <c r="K89" i="6"/>
  <c r="N105" i="17" s="1"/>
  <c r="K91" i="6"/>
  <c r="F105" i="18"/>
  <c r="K92" i="6"/>
  <c r="F106" i="18" s="1"/>
  <c r="K93" i="6"/>
  <c r="H105" i="18" s="1"/>
  <c r="K94" i="6"/>
  <c r="I105" i="18"/>
  <c r="K95" i="6"/>
  <c r="J105" i="18" s="1"/>
  <c r="K96" i="6"/>
  <c r="K105" i="18" s="1"/>
  <c r="K97" i="6"/>
  <c r="L105" i="18"/>
  <c r="K98" i="6"/>
  <c r="K99" i="6"/>
  <c r="N105" i="18"/>
  <c r="K100" i="6"/>
  <c r="O105" i="18" s="1"/>
  <c r="K101" i="6"/>
  <c r="P105" i="18" s="1"/>
  <c r="K103" i="6"/>
  <c r="Q106" i="18"/>
  <c r="K105" i="6"/>
  <c r="S106" i="18" s="1"/>
  <c r="K112" i="6"/>
  <c r="F105" i="19" s="1"/>
  <c r="K114" i="6"/>
  <c r="H105" i="19" s="1"/>
  <c r="K115" i="6"/>
  <c r="J105" i="19" s="1"/>
  <c r="K116" i="6"/>
  <c r="K105" i="19" s="1"/>
  <c r="K117" i="6"/>
  <c r="L105" i="19"/>
  <c r="K118" i="6"/>
  <c r="N105" i="19" s="1"/>
  <c r="H91" i="4"/>
  <c r="E31" i="4" s="1"/>
  <c r="O114" i="19"/>
  <c r="G114" i="19"/>
  <c r="H114" i="19"/>
  <c r="I114" i="19"/>
  <c r="J114" i="19"/>
  <c r="K114" i="19"/>
  <c r="N114" i="19"/>
  <c r="F114" i="19"/>
  <c r="V114" i="18"/>
  <c r="W114" i="18"/>
  <c r="X114" i="18"/>
  <c r="U114" i="18"/>
  <c r="G114" i="18"/>
  <c r="F114" i="18"/>
  <c r="I114" i="17"/>
  <c r="J114" i="17"/>
  <c r="K114" i="17"/>
  <c r="L114" i="17"/>
  <c r="M114" i="17"/>
  <c r="N114" i="17"/>
  <c r="O114" i="17"/>
  <c r="H114" i="17"/>
  <c r="AH114" i="16"/>
  <c r="AI114" i="16"/>
  <c r="AJ114" i="16"/>
  <c r="AK114" i="16"/>
  <c r="Y114" i="16"/>
  <c r="Z114" i="16"/>
  <c r="AA114" i="16"/>
  <c r="AB114" i="16"/>
  <c r="AC114" i="16"/>
  <c r="AD114" i="16"/>
  <c r="AE114" i="16"/>
  <c r="AF114" i="16"/>
  <c r="AG114" i="16"/>
  <c r="X114" i="16"/>
  <c r="O114" i="16"/>
  <c r="P114" i="16"/>
  <c r="Q114" i="16"/>
  <c r="R114" i="16"/>
  <c r="S114" i="16"/>
  <c r="T114" i="16"/>
  <c r="U114" i="16"/>
  <c r="N114" i="16"/>
  <c r="I114" i="16"/>
  <c r="J114" i="16"/>
  <c r="K114" i="16"/>
  <c r="H114" i="16"/>
  <c r="M114" i="15"/>
  <c r="N114" i="15"/>
  <c r="O114" i="15"/>
  <c r="L114" i="15"/>
  <c r="G114" i="15"/>
  <c r="H114" i="15"/>
  <c r="I114" i="15"/>
  <c r="F114" i="15"/>
  <c r="L114" i="13"/>
  <c r="M114" i="13"/>
  <c r="G114" i="13"/>
  <c r="H114" i="13"/>
  <c r="I114" i="13"/>
  <c r="J114" i="13"/>
  <c r="K114" i="13"/>
  <c r="F114" i="13"/>
  <c r="S114" i="12"/>
  <c r="T114" i="12"/>
  <c r="U114" i="12"/>
  <c r="V114" i="12"/>
  <c r="W114" i="12"/>
  <c r="R114" i="12"/>
  <c r="K114" i="12"/>
  <c r="L114" i="12"/>
  <c r="M114" i="12"/>
  <c r="N114" i="12"/>
  <c r="O114" i="12"/>
  <c r="J114" i="12"/>
  <c r="Y114" i="11"/>
  <c r="Z114" i="11"/>
  <c r="AA114" i="11"/>
  <c r="AB114" i="11"/>
  <c r="AC114" i="11"/>
  <c r="AD114" i="11"/>
  <c r="AE114" i="11"/>
  <c r="AF114" i="11"/>
  <c r="AG114" i="11"/>
  <c r="X114" i="11"/>
  <c r="M114" i="11"/>
  <c r="N114" i="11"/>
  <c r="O114" i="11"/>
  <c r="P114" i="11"/>
  <c r="Q114" i="11"/>
  <c r="R114" i="11"/>
  <c r="S114" i="11"/>
  <c r="T114" i="11"/>
  <c r="U114" i="11"/>
  <c r="L114" i="11"/>
  <c r="H114" i="7"/>
  <c r="I114" i="7"/>
  <c r="F114" i="7"/>
  <c r="C95" i="11"/>
  <c r="C95" i="12"/>
  <c r="C95" i="13"/>
  <c r="C95" i="15"/>
  <c r="C95" i="16"/>
  <c r="C95" i="17"/>
  <c r="C95" i="18"/>
  <c r="C95" i="19"/>
  <c r="C95" i="7"/>
  <c r="G101" i="12"/>
  <c r="F101" i="12"/>
  <c r="H58" i="4"/>
  <c r="H57" i="4" s="1"/>
  <c r="F115" i="17"/>
  <c r="F115" i="16"/>
  <c r="F115" i="15"/>
  <c r="F115" i="13"/>
  <c r="F115" i="12"/>
  <c r="F115" i="11"/>
  <c r="F115" i="7"/>
  <c r="F42" i="4"/>
  <c r="E29" i="4"/>
  <c r="F99" i="17"/>
  <c r="F99" i="16"/>
  <c r="F97" i="17"/>
  <c r="F97" i="16"/>
  <c r="C147" i="16"/>
  <c r="C147" i="15"/>
  <c r="C147" i="13"/>
  <c r="H24" i="9"/>
  <c r="F101" i="6"/>
  <c r="F100" i="6"/>
  <c r="F99" i="6"/>
  <c r="F98" i="6"/>
  <c r="F97" i="6"/>
  <c r="F96" i="6"/>
  <c r="F95" i="6"/>
  <c r="F94" i="6"/>
  <c r="F93" i="6"/>
  <c r="G92" i="6"/>
  <c r="F92" i="6"/>
  <c r="G85" i="6"/>
  <c r="F85" i="6"/>
  <c r="G76" i="6"/>
  <c r="F76" i="6"/>
  <c r="G70" i="6"/>
  <c r="F70" i="6"/>
  <c r="G66" i="6"/>
  <c r="F66" i="6"/>
  <c r="G61" i="6"/>
  <c r="F61" i="6"/>
  <c r="G59" i="6"/>
  <c r="F59" i="6"/>
  <c r="G57" i="6"/>
  <c r="F57" i="6"/>
  <c r="G54" i="6"/>
  <c r="F54" i="6"/>
  <c r="G52" i="6"/>
  <c r="F52" i="6"/>
  <c r="G43" i="6"/>
  <c r="F43" i="6"/>
  <c r="G38" i="6"/>
  <c r="F38" i="6"/>
  <c r="G30" i="6"/>
  <c r="F30" i="6"/>
  <c r="G23" i="6"/>
  <c r="F23" i="6"/>
  <c r="G22" i="6"/>
  <c r="F22" i="6"/>
  <c r="G20" i="6"/>
  <c r="F20" i="6"/>
  <c r="G16" i="6"/>
  <c r="O90" i="19"/>
  <c r="N90" i="19"/>
  <c r="K90" i="19"/>
  <c r="J90" i="19"/>
  <c r="I90" i="19"/>
  <c r="H90" i="19"/>
  <c r="G90" i="19"/>
  <c r="F90" i="19"/>
  <c r="O77" i="19"/>
  <c r="N77" i="19"/>
  <c r="K77" i="19"/>
  <c r="J77" i="19"/>
  <c r="I77" i="19"/>
  <c r="H77" i="19"/>
  <c r="G77" i="19"/>
  <c r="F77" i="19"/>
  <c r="F71" i="19" s="1"/>
  <c r="O72" i="19"/>
  <c r="O71" i="19" s="1"/>
  <c r="N72" i="19"/>
  <c r="N71" i="19" s="1"/>
  <c r="K72" i="19"/>
  <c r="K71" i="19" s="1"/>
  <c r="J72" i="19"/>
  <c r="J71" i="19" s="1"/>
  <c r="I72" i="19"/>
  <c r="I71" i="19" s="1"/>
  <c r="H72" i="19"/>
  <c r="H71" i="19" s="1"/>
  <c r="G72" i="19"/>
  <c r="G71" i="19" s="1"/>
  <c r="F72" i="19"/>
  <c r="O64" i="19"/>
  <c r="N64" i="19"/>
  <c r="K64" i="19"/>
  <c r="J64" i="19"/>
  <c r="I64" i="19"/>
  <c r="H64" i="19"/>
  <c r="G64" i="19"/>
  <c r="F64" i="19"/>
  <c r="O61" i="19"/>
  <c r="N61" i="19"/>
  <c r="K61" i="19"/>
  <c r="J61" i="19"/>
  <c r="I61" i="19"/>
  <c r="H61" i="19"/>
  <c r="G61" i="19"/>
  <c r="F61" i="19"/>
  <c r="O57" i="19"/>
  <c r="N57" i="19"/>
  <c r="K57" i="19"/>
  <c r="J57" i="19"/>
  <c r="I57" i="19"/>
  <c r="H57" i="19"/>
  <c r="G57" i="19"/>
  <c r="F57" i="19"/>
  <c r="O56" i="19"/>
  <c r="N56" i="19"/>
  <c r="K56" i="19"/>
  <c r="J56" i="19"/>
  <c r="I56" i="19"/>
  <c r="H56" i="19"/>
  <c r="G56" i="19"/>
  <c r="F56" i="19"/>
  <c r="O52" i="19"/>
  <c r="N52" i="19"/>
  <c r="K52" i="19"/>
  <c r="J52" i="19"/>
  <c r="I52" i="19"/>
  <c r="H52" i="19"/>
  <c r="G52" i="19"/>
  <c r="F52" i="19"/>
  <c r="O48" i="19"/>
  <c r="N48" i="19"/>
  <c r="K48" i="19"/>
  <c r="J48" i="19"/>
  <c r="I48" i="19"/>
  <c r="H48" i="19"/>
  <c r="G48" i="19"/>
  <c r="F48" i="19"/>
  <c r="O47" i="19"/>
  <c r="N47" i="19"/>
  <c r="K47" i="19"/>
  <c r="J47" i="19"/>
  <c r="I47" i="19"/>
  <c r="H47" i="19"/>
  <c r="G47" i="19"/>
  <c r="F47" i="19"/>
  <c r="O13" i="19"/>
  <c r="N13" i="19"/>
  <c r="K13" i="19"/>
  <c r="J13" i="19"/>
  <c r="I13" i="19"/>
  <c r="H13" i="19"/>
  <c r="G13" i="19"/>
  <c r="F13" i="19"/>
  <c r="X90" i="18"/>
  <c r="W90" i="18"/>
  <c r="V90" i="18"/>
  <c r="U90" i="18"/>
  <c r="X77" i="18"/>
  <c r="W77" i="18"/>
  <c r="W71" i="18" s="1"/>
  <c r="V77" i="18"/>
  <c r="U77" i="18"/>
  <c r="X72" i="18"/>
  <c r="X71" i="18"/>
  <c r="W72" i="18"/>
  <c r="V72" i="18"/>
  <c r="U72" i="18"/>
  <c r="U71" i="18" s="1"/>
  <c r="X64" i="18"/>
  <c r="W64" i="18"/>
  <c r="V64" i="18"/>
  <c r="U64" i="18"/>
  <c r="X61" i="18"/>
  <c r="W61" i="18"/>
  <c r="V61" i="18"/>
  <c r="U61" i="18"/>
  <c r="X57" i="18"/>
  <c r="W57" i="18"/>
  <c r="V57" i="18"/>
  <c r="U57" i="18"/>
  <c r="U56" i="18" s="1"/>
  <c r="X52" i="18"/>
  <c r="W52" i="18"/>
  <c r="V52" i="18"/>
  <c r="U52" i="18"/>
  <c r="X48" i="18"/>
  <c r="W48" i="18"/>
  <c r="V48" i="18"/>
  <c r="V47" i="18" s="1"/>
  <c r="U48" i="18"/>
  <c r="U47" i="18" s="1"/>
  <c r="W47" i="18"/>
  <c r="X13" i="18"/>
  <c r="W13" i="18"/>
  <c r="V13" i="18"/>
  <c r="U13" i="18"/>
  <c r="G90" i="18"/>
  <c r="F90" i="18"/>
  <c r="G77" i="18"/>
  <c r="F77" i="18"/>
  <c r="G72" i="18"/>
  <c r="F72" i="18"/>
  <c r="G64" i="18"/>
  <c r="F64" i="18"/>
  <c r="G61" i="18"/>
  <c r="F61" i="18"/>
  <c r="G57" i="18"/>
  <c r="G56" i="18" s="1"/>
  <c r="F57" i="18"/>
  <c r="G52" i="18"/>
  <c r="F52" i="18"/>
  <c r="G48" i="18"/>
  <c r="G47" i="18" s="1"/>
  <c r="F48" i="18"/>
  <c r="G13" i="18"/>
  <c r="F13" i="18"/>
  <c r="O90" i="17"/>
  <c r="N90" i="17"/>
  <c r="M90" i="17"/>
  <c r="L90" i="17"/>
  <c r="K90" i="17"/>
  <c r="J90" i="17"/>
  <c r="I90" i="17"/>
  <c r="H90" i="17"/>
  <c r="O77" i="17"/>
  <c r="N77" i="17"/>
  <c r="M77" i="17"/>
  <c r="L77" i="17"/>
  <c r="K77" i="17"/>
  <c r="J77" i="17"/>
  <c r="I77" i="17"/>
  <c r="H77" i="17"/>
  <c r="O72" i="17"/>
  <c r="N72" i="17"/>
  <c r="M72" i="17"/>
  <c r="L72" i="17"/>
  <c r="K72" i="17"/>
  <c r="J72" i="17"/>
  <c r="I72" i="17"/>
  <c r="H72" i="17"/>
  <c r="O71" i="17"/>
  <c r="N71" i="17"/>
  <c r="M71" i="17"/>
  <c r="L71" i="17"/>
  <c r="K71" i="17"/>
  <c r="J71" i="17"/>
  <c r="I71" i="17"/>
  <c r="H71" i="17"/>
  <c r="O64" i="17"/>
  <c r="N64" i="17"/>
  <c r="M64" i="17"/>
  <c r="L64" i="17"/>
  <c r="K64" i="17"/>
  <c r="J64" i="17"/>
  <c r="I64" i="17"/>
  <c r="H64" i="17"/>
  <c r="O61" i="17"/>
  <c r="N61" i="17"/>
  <c r="M61" i="17"/>
  <c r="L61" i="17"/>
  <c r="K61" i="17"/>
  <c r="J61" i="17"/>
  <c r="I61" i="17"/>
  <c r="H61" i="17"/>
  <c r="O57" i="17"/>
  <c r="N57" i="17"/>
  <c r="M57" i="17"/>
  <c r="L57" i="17"/>
  <c r="K57" i="17"/>
  <c r="J57" i="17"/>
  <c r="I57" i="17"/>
  <c r="H57" i="17"/>
  <c r="O56" i="17"/>
  <c r="N56" i="17"/>
  <c r="M56" i="17"/>
  <c r="L56" i="17"/>
  <c r="K56" i="17"/>
  <c r="J56" i="17"/>
  <c r="I56" i="17"/>
  <c r="H56" i="17"/>
  <c r="O52" i="17"/>
  <c r="N52" i="17"/>
  <c r="M52" i="17"/>
  <c r="L52" i="17"/>
  <c r="K52" i="17"/>
  <c r="J52" i="17"/>
  <c r="I52" i="17"/>
  <c r="H52" i="17"/>
  <c r="O48" i="17"/>
  <c r="N48" i="17"/>
  <c r="M48" i="17"/>
  <c r="L48" i="17"/>
  <c r="K48" i="17"/>
  <c r="J48" i="17"/>
  <c r="J47" i="17" s="1"/>
  <c r="I48" i="17"/>
  <c r="I47" i="17" s="1"/>
  <c r="H48" i="17"/>
  <c r="H47" i="17" s="1"/>
  <c r="O47" i="17"/>
  <c r="N47" i="17"/>
  <c r="M47" i="17"/>
  <c r="L47" i="17"/>
  <c r="L96" i="17" s="1"/>
  <c r="L117" i="17" s="1"/>
  <c r="K47" i="17"/>
  <c r="O13" i="17"/>
  <c r="N13" i="17"/>
  <c r="M13" i="17"/>
  <c r="L13" i="17"/>
  <c r="K13" i="17"/>
  <c r="J13" i="17"/>
  <c r="I13" i="17"/>
  <c r="H13" i="17"/>
  <c r="AK90" i="16"/>
  <c r="AJ90" i="16"/>
  <c r="AI90" i="16"/>
  <c r="AH90" i="16"/>
  <c r="AG90" i="16"/>
  <c r="AF90" i="16"/>
  <c r="AE90" i="16"/>
  <c r="AD90" i="16"/>
  <c r="AC90" i="16"/>
  <c r="AB90" i="16"/>
  <c r="AA90" i="16"/>
  <c r="Z90" i="16"/>
  <c r="Y90" i="16"/>
  <c r="X90" i="16"/>
  <c r="AK77" i="16"/>
  <c r="AJ77" i="16"/>
  <c r="AI77" i="16"/>
  <c r="AH77" i="16"/>
  <c r="AG77" i="16"/>
  <c r="AF77" i="16"/>
  <c r="AE77" i="16"/>
  <c r="AD77" i="16"/>
  <c r="AC77" i="16"/>
  <c r="AB77" i="16"/>
  <c r="AA77" i="16"/>
  <c r="Z77" i="16"/>
  <c r="Y77" i="16"/>
  <c r="X77" i="16"/>
  <c r="AK72" i="16"/>
  <c r="AK71" i="16" s="1"/>
  <c r="AJ72" i="16"/>
  <c r="AJ71" i="16" s="1"/>
  <c r="AI72" i="16"/>
  <c r="AH72" i="16"/>
  <c r="AH71" i="16"/>
  <c r="AG72" i="16"/>
  <c r="AF72" i="16"/>
  <c r="AF71" i="16" s="1"/>
  <c r="AE72" i="16"/>
  <c r="AD72" i="16"/>
  <c r="AC72" i="16"/>
  <c r="AB72" i="16"/>
  <c r="AA72" i="16"/>
  <c r="Z72" i="16"/>
  <c r="Z71" i="16" s="1"/>
  <c r="Y72" i="16"/>
  <c r="X72" i="16"/>
  <c r="X71" i="16" s="1"/>
  <c r="AK64" i="16"/>
  <c r="AJ64" i="16"/>
  <c r="AI64" i="16"/>
  <c r="AH64" i="16"/>
  <c r="AG64" i="16"/>
  <c r="AF64" i="16"/>
  <c r="AE64" i="16"/>
  <c r="AD64" i="16"/>
  <c r="AC64" i="16"/>
  <c r="AB64" i="16"/>
  <c r="AA64" i="16"/>
  <c r="Z64" i="16"/>
  <c r="Y64" i="16"/>
  <c r="X64" i="16"/>
  <c r="AK61" i="16"/>
  <c r="AJ61" i="16"/>
  <c r="AI61" i="16"/>
  <c r="AI56" i="16" s="1"/>
  <c r="AH61" i="16"/>
  <c r="AG61" i="16"/>
  <c r="AF61" i="16"/>
  <c r="AF56" i="16" s="1"/>
  <c r="AE61" i="16"/>
  <c r="AD61" i="16"/>
  <c r="AC61" i="16"/>
  <c r="AB61" i="16"/>
  <c r="AA61" i="16"/>
  <c r="Z61" i="16"/>
  <c r="Y61" i="16"/>
  <c r="X61" i="16"/>
  <c r="AK57" i="16"/>
  <c r="AK56" i="16" s="1"/>
  <c r="AJ57" i="16"/>
  <c r="AI57" i="16"/>
  <c r="AH57" i="16"/>
  <c r="AG57" i="16"/>
  <c r="AF57" i="16"/>
  <c r="AE57" i="16"/>
  <c r="AD57" i="16"/>
  <c r="AC57" i="16"/>
  <c r="AC56" i="16" s="1"/>
  <c r="AB57" i="16"/>
  <c r="AA57" i="16"/>
  <c r="Z57" i="16"/>
  <c r="Z56" i="16" s="1"/>
  <c r="Y57" i="16"/>
  <c r="X57" i="16"/>
  <c r="AK52" i="16"/>
  <c r="AJ52" i="16"/>
  <c r="AI52" i="16"/>
  <c r="AH52" i="16"/>
  <c r="AG52" i="16"/>
  <c r="AG47" i="16" s="1"/>
  <c r="AF52" i="16"/>
  <c r="AE52" i="16"/>
  <c r="AD52" i="16"/>
  <c r="AD47" i="16" s="1"/>
  <c r="AC52" i="16"/>
  <c r="AB52" i="16"/>
  <c r="AA52" i="16"/>
  <c r="Z52" i="16"/>
  <c r="Y52" i="16"/>
  <c r="X52" i="16"/>
  <c r="X47" i="16" s="1"/>
  <c r="AK48" i="16"/>
  <c r="AK47" i="16" s="1"/>
  <c r="AJ48" i="16"/>
  <c r="AJ47" i="16" s="1"/>
  <c r="AI48" i="16"/>
  <c r="AI47" i="16" s="1"/>
  <c r="AH48" i="16"/>
  <c r="AG48" i="16"/>
  <c r="AF48" i="16"/>
  <c r="AE48" i="16"/>
  <c r="AD48" i="16"/>
  <c r="AC48" i="16"/>
  <c r="AC47" i="16" s="1"/>
  <c r="AB48" i="16"/>
  <c r="AB47" i="16" s="1"/>
  <c r="AA48" i="16"/>
  <c r="Z48" i="16"/>
  <c r="Z47" i="16" s="1"/>
  <c r="Y48" i="16"/>
  <c r="Y47" i="16" s="1"/>
  <c r="X48" i="16"/>
  <c r="AK13" i="16"/>
  <c r="AJ13" i="16"/>
  <c r="AI13" i="16"/>
  <c r="AH13" i="16"/>
  <c r="AG13" i="16"/>
  <c r="AF13" i="16"/>
  <c r="AE13" i="16"/>
  <c r="AD13" i="16"/>
  <c r="AC13" i="16"/>
  <c r="AB13" i="16"/>
  <c r="AA13" i="16"/>
  <c r="Z13" i="16"/>
  <c r="Y13" i="16"/>
  <c r="X13" i="16"/>
  <c r="U90" i="16"/>
  <c r="T90" i="16"/>
  <c r="S90" i="16"/>
  <c r="R90" i="16"/>
  <c r="Q90" i="16"/>
  <c r="P90" i="16"/>
  <c r="O90" i="16"/>
  <c r="N90" i="16"/>
  <c r="U77" i="16"/>
  <c r="T77" i="16"/>
  <c r="S77" i="16"/>
  <c r="R77" i="16"/>
  <c r="Q77" i="16"/>
  <c r="P77" i="16"/>
  <c r="O77" i="16"/>
  <c r="N77" i="16"/>
  <c r="N71" i="16" s="1"/>
  <c r="U72" i="16"/>
  <c r="U71" i="16" s="1"/>
  <c r="T72" i="16"/>
  <c r="S72" i="16"/>
  <c r="R72" i="16"/>
  <c r="Q72" i="16"/>
  <c r="P72" i="16"/>
  <c r="P71" i="16"/>
  <c r="O72" i="16"/>
  <c r="N72" i="16"/>
  <c r="T71" i="16"/>
  <c r="S71" i="16"/>
  <c r="R71" i="16"/>
  <c r="Q71" i="16"/>
  <c r="U64" i="16"/>
  <c r="T64" i="16"/>
  <c r="S64" i="16"/>
  <c r="R64" i="16"/>
  <c r="Q64" i="16"/>
  <c r="P64" i="16"/>
  <c r="O64" i="16"/>
  <c r="N64" i="16"/>
  <c r="U61" i="16"/>
  <c r="T61" i="16"/>
  <c r="S61" i="16"/>
  <c r="R61" i="16"/>
  <c r="Q61" i="16"/>
  <c r="P61" i="16"/>
  <c r="O61" i="16"/>
  <c r="N61" i="16"/>
  <c r="U57" i="16"/>
  <c r="T57" i="16"/>
  <c r="T56" i="16" s="1"/>
  <c r="T96" i="16" s="1"/>
  <c r="T117" i="16" s="1"/>
  <c r="S57" i="16"/>
  <c r="S56" i="16" s="1"/>
  <c r="R57" i="16"/>
  <c r="R56" i="16"/>
  <c r="Q57" i="16"/>
  <c r="Q56" i="16" s="1"/>
  <c r="P57" i="16"/>
  <c r="P56" i="16"/>
  <c r="O57" i="16"/>
  <c r="N57" i="16"/>
  <c r="U52" i="16"/>
  <c r="T52" i="16"/>
  <c r="S52" i="16"/>
  <c r="R52" i="16"/>
  <c r="Q52" i="16"/>
  <c r="P52" i="16"/>
  <c r="O52" i="16"/>
  <c r="N52" i="16"/>
  <c r="U48" i="16"/>
  <c r="U47" i="16" s="1"/>
  <c r="T48" i="16"/>
  <c r="S48" i="16"/>
  <c r="R48" i="16"/>
  <c r="Q48" i="16"/>
  <c r="Q47" i="16" s="1"/>
  <c r="P48" i="16"/>
  <c r="O48" i="16"/>
  <c r="O47" i="16" s="1"/>
  <c r="N48" i="16"/>
  <c r="N47" i="16" s="1"/>
  <c r="T47" i="16"/>
  <c r="S47" i="16"/>
  <c r="R47" i="16"/>
  <c r="P47" i="16"/>
  <c r="U13" i="16"/>
  <c r="T13" i="16"/>
  <c r="S13" i="16"/>
  <c r="R13" i="16"/>
  <c r="Q13" i="16"/>
  <c r="P13" i="16"/>
  <c r="O13" i="16"/>
  <c r="N13" i="16"/>
  <c r="K90" i="16"/>
  <c r="J90" i="16"/>
  <c r="I90" i="16"/>
  <c r="K77" i="16"/>
  <c r="J77" i="16"/>
  <c r="I77" i="16"/>
  <c r="K72" i="16"/>
  <c r="J72" i="16"/>
  <c r="J71" i="16" s="1"/>
  <c r="I72" i="16"/>
  <c r="I71" i="16"/>
  <c r="K64" i="16"/>
  <c r="J64" i="16"/>
  <c r="I64" i="16"/>
  <c r="K61" i="16"/>
  <c r="K56" i="16" s="1"/>
  <c r="J61" i="16"/>
  <c r="I61" i="16"/>
  <c r="K57" i="16"/>
  <c r="J57" i="16"/>
  <c r="J56" i="16" s="1"/>
  <c r="I57" i="16"/>
  <c r="K52" i="16"/>
  <c r="J52" i="16"/>
  <c r="I52" i="16"/>
  <c r="K48" i="16"/>
  <c r="K47" i="16" s="1"/>
  <c r="J48" i="16"/>
  <c r="J47" i="16" s="1"/>
  <c r="I48" i="16"/>
  <c r="K13" i="16"/>
  <c r="J13" i="16"/>
  <c r="I13" i="16"/>
  <c r="H90" i="16"/>
  <c r="H77" i="16"/>
  <c r="H72" i="16"/>
  <c r="H64" i="16"/>
  <c r="H61" i="16"/>
  <c r="H57" i="16"/>
  <c r="H52" i="16"/>
  <c r="H48" i="16"/>
  <c r="H13" i="16"/>
  <c r="O90" i="15"/>
  <c r="N90" i="15"/>
  <c r="M90" i="15"/>
  <c r="L90" i="15"/>
  <c r="O77" i="15"/>
  <c r="N77" i="15"/>
  <c r="M77" i="15"/>
  <c r="L77" i="15"/>
  <c r="O72" i="15"/>
  <c r="O71" i="15" s="1"/>
  <c r="N72" i="15"/>
  <c r="M72" i="15"/>
  <c r="L72" i="15"/>
  <c r="L71" i="15" s="1"/>
  <c r="O64" i="15"/>
  <c r="N64" i="15"/>
  <c r="M64" i="15"/>
  <c r="L64" i="15"/>
  <c r="O61" i="15"/>
  <c r="N61" i="15"/>
  <c r="M61" i="15"/>
  <c r="L61" i="15"/>
  <c r="O57" i="15"/>
  <c r="N57" i="15"/>
  <c r="N56" i="15" s="1"/>
  <c r="M57" i="15"/>
  <c r="L57" i="15"/>
  <c r="O52" i="15"/>
  <c r="N52" i="15"/>
  <c r="M52" i="15"/>
  <c r="L52" i="15"/>
  <c r="O48" i="15"/>
  <c r="N48" i="15"/>
  <c r="N47" i="15" s="1"/>
  <c r="M48" i="15"/>
  <c r="M47" i="15"/>
  <c r="L48" i="15"/>
  <c r="O13" i="15"/>
  <c r="N13" i="15"/>
  <c r="M13" i="15"/>
  <c r="L13" i="15"/>
  <c r="I90" i="15"/>
  <c r="H90" i="15"/>
  <c r="G90" i="15"/>
  <c r="F90" i="15"/>
  <c r="I77" i="15"/>
  <c r="H77" i="15"/>
  <c r="G77" i="15"/>
  <c r="F77" i="15"/>
  <c r="I72" i="15"/>
  <c r="H72" i="15"/>
  <c r="G72" i="15"/>
  <c r="G71" i="15" s="1"/>
  <c r="F72" i="15"/>
  <c r="F71" i="15" s="1"/>
  <c r="I64" i="15"/>
  <c r="H64" i="15"/>
  <c r="G64" i="15"/>
  <c r="F64" i="15"/>
  <c r="I61" i="15"/>
  <c r="H61" i="15"/>
  <c r="G61" i="15"/>
  <c r="F61" i="15"/>
  <c r="I57" i="15"/>
  <c r="I56" i="15" s="1"/>
  <c r="H57" i="15"/>
  <c r="G57" i="15"/>
  <c r="G56" i="15" s="1"/>
  <c r="F57" i="15"/>
  <c r="I52" i="15"/>
  <c r="H52" i="15"/>
  <c r="G52" i="15"/>
  <c r="F52" i="15"/>
  <c r="I48" i="15"/>
  <c r="I47" i="15" s="1"/>
  <c r="H48" i="15"/>
  <c r="H47" i="15" s="1"/>
  <c r="G48" i="15"/>
  <c r="G47" i="15" s="1"/>
  <c r="F48" i="15"/>
  <c r="F47" i="15" s="1"/>
  <c r="I13" i="15"/>
  <c r="H13" i="15"/>
  <c r="G13" i="15"/>
  <c r="F13" i="15"/>
  <c r="M90" i="13"/>
  <c r="L90" i="13"/>
  <c r="K90" i="13"/>
  <c r="J90" i="13"/>
  <c r="I90" i="13"/>
  <c r="H90" i="13"/>
  <c r="G90" i="13"/>
  <c r="M77" i="13"/>
  <c r="L77" i="13"/>
  <c r="K77" i="13"/>
  <c r="J77" i="13"/>
  <c r="I77" i="13"/>
  <c r="H77" i="13"/>
  <c r="H71" i="13" s="1"/>
  <c r="G77" i="13"/>
  <c r="G71" i="13" s="1"/>
  <c r="M72" i="13"/>
  <c r="M71" i="13"/>
  <c r="L72" i="13"/>
  <c r="L71" i="13" s="1"/>
  <c r="K72" i="13"/>
  <c r="J72" i="13"/>
  <c r="J71" i="13" s="1"/>
  <c r="I72" i="13"/>
  <c r="I71" i="13" s="1"/>
  <c r="H72" i="13"/>
  <c r="G72" i="13"/>
  <c r="M64" i="13"/>
  <c r="L64" i="13"/>
  <c r="K64" i="13"/>
  <c r="J64" i="13"/>
  <c r="I64" i="13"/>
  <c r="H64" i="13"/>
  <c r="G64" i="13"/>
  <c r="M61" i="13"/>
  <c r="M56" i="13" s="1"/>
  <c r="L61" i="13"/>
  <c r="K61" i="13"/>
  <c r="J61" i="13"/>
  <c r="I61" i="13"/>
  <c r="H61" i="13"/>
  <c r="G61" i="13"/>
  <c r="M57" i="13"/>
  <c r="L57" i="13"/>
  <c r="L56" i="13" s="1"/>
  <c r="K57" i="13"/>
  <c r="K56" i="13" s="1"/>
  <c r="J57" i="13"/>
  <c r="I57" i="13"/>
  <c r="H57" i="13"/>
  <c r="G57" i="13"/>
  <c r="G56" i="13" s="1"/>
  <c r="M52" i="13"/>
  <c r="L52" i="13"/>
  <c r="K52" i="13"/>
  <c r="J52" i="13"/>
  <c r="I52" i="13"/>
  <c r="H52" i="13"/>
  <c r="H47" i="13" s="1"/>
  <c r="G52" i="13"/>
  <c r="M48" i="13"/>
  <c r="M47" i="13" s="1"/>
  <c r="L48" i="13"/>
  <c r="L47" i="13"/>
  <c r="K48" i="13"/>
  <c r="K47" i="13" s="1"/>
  <c r="J48" i="13"/>
  <c r="I48" i="13"/>
  <c r="I47" i="13" s="1"/>
  <c r="H48" i="13"/>
  <c r="G48" i="13"/>
  <c r="J47" i="13"/>
  <c r="M13" i="13"/>
  <c r="L13" i="13"/>
  <c r="K13" i="13"/>
  <c r="J13" i="13"/>
  <c r="I13" i="13"/>
  <c r="H13" i="13"/>
  <c r="G13" i="13"/>
  <c r="F90" i="13"/>
  <c r="F77" i="13"/>
  <c r="F71" i="13" s="1"/>
  <c r="F72" i="13"/>
  <c r="F64" i="13"/>
  <c r="F61" i="13"/>
  <c r="F57" i="13"/>
  <c r="F56" i="13" s="1"/>
  <c r="F52" i="13"/>
  <c r="F48" i="13"/>
  <c r="F13" i="13"/>
  <c r="W90" i="12"/>
  <c r="V90" i="12"/>
  <c r="U90" i="12"/>
  <c r="T90" i="12"/>
  <c r="S90" i="12"/>
  <c r="R90" i="12"/>
  <c r="W77" i="12"/>
  <c r="V77" i="12"/>
  <c r="U77" i="12"/>
  <c r="T77" i="12"/>
  <c r="S77" i="12"/>
  <c r="R77" i="12"/>
  <c r="W72" i="12"/>
  <c r="W71" i="12" s="1"/>
  <c r="V72" i="12"/>
  <c r="U72" i="12"/>
  <c r="U71" i="12"/>
  <c r="T72" i="12"/>
  <c r="S72" i="12"/>
  <c r="S71" i="12" s="1"/>
  <c r="R72" i="12"/>
  <c r="R71" i="12" s="1"/>
  <c r="W64" i="12"/>
  <c r="V64" i="12"/>
  <c r="U64" i="12"/>
  <c r="T64" i="12"/>
  <c r="S64" i="12"/>
  <c r="R64" i="12"/>
  <c r="W61" i="12"/>
  <c r="V61" i="12"/>
  <c r="U61" i="12"/>
  <c r="T61" i="12"/>
  <c r="S61" i="12"/>
  <c r="R61" i="12"/>
  <c r="R56" i="12" s="1"/>
  <c r="W57" i="12"/>
  <c r="V57" i="12"/>
  <c r="U57" i="12"/>
  <c r="U56" i="12" s="1"/>
  <c r="T57" i="12"/>
  <c r="S57" i="12"/>
  <c r="R57" i="12"/>
  <c r="W52" i="12"/>
  <c r="V52" i="12"/>
  <c r="U52" i="12"/>
  <c r="T52" i="12"/>
  <c r="S52" i="12"/>
  <c r="R52" i="12"/>
  <c r="W48" i="12"/>
  <c r="V48" i="12"/>
  <c r="U48" i="12"/>
  <c r="U47" i="12" s="1"/>
  <c r="T48" i="12"/>
  <c r="T47" i="12" s="1"/>
  <c r="S48" i="12"/>
  <c r="S47" i="12" s="1"/>
  <c r="R48" i="12"/>
  <c r="W13" i="12"/>
  <c r="V13" i="12"/>
  <c r="U13" i="12"/>
  <c r="T13" i="12"/>
  <c r="T96" i="12" s="1"/>
  <c r="S13" i="12"/>
  <c r="R13" i="12"/>
  <c r="O90" i="12"/>
  <c r="N90" i="12"/>
  <c r="M90" i="12"/>
  <c r="L90" i="12"/>
  <c r="K90" i="12"/>
  <c r="O77" i="12"/>
  <c r="N77" i="12"/>
  <c r="M77" i="12"/>
  <c r="M71" i="12" s="1"/>
  <c r="L77" i="12"/>
  <c r="K77" i="12"/>
  <c r="O72" i="12"/>
  <c r="N72" i="12"/>
  <c r="M72" i="12"/>
  <c r="L72" i="12"/>
  <c r="L71" i="12" s="1"/>
  <c r="K72" i="12"/>
  <c r="O64" i="12"/>
  <c r="N64" i="12"/>
  <c r="M64" i="12"/>
  <c r="L64" i="12"/>
  <c r="K64" i="12"/>
  <c r="O61" i="12"/>
  <c r="N61" i="12"/>
  <c r="M61" i="12"/>
  <c r="L61" i="12"/>
  <c r="K61" i="12"/>
  <c r="O57" i="12"/>
  <c r="N57" i="12"/>
  <c r="M57" i="12"/>
  <c r="M56" i="12" s="1"/>
  <c r="L57" i="12"/>
  <c r="L56" i="12" s="1"/>
  <c r="K57" i="12"/>
  <c r="O52" i="12"/>
  <c r="N52" i="12"/>
  <c r="M52" i="12"/>
  <c r="M47" i="12" s="1"/>
  <c r="L52" i="12"/>
  <c r="K52" i="12"/>
  <c r="O48" i="12"/>
  <c r="O47" i="12" s="1"/>
  <c r="N48" i="12"/>
  <c r="M48" i="12"/>
  <c r="L48" i="12"/>
  <c r="L47" i="12" s="1"/>
  <c r="K48" i="12"/>
  <c r="O13" i="12"/>
  <c r="N13" i="12"/>
  <c r="M13" i="12"/>
  <c r="L13" i="12"/>
  <c r="K13" i="12"/>
  <c r="J90" i="12"/>
  <c r="J77" i="12"/>
  <c r="J72" i="12"/>
  <c r="J64" i="12"/>
  <c r="J61" i="12"/>
  <c r="J57" i="12"/>
  <c r="J52" i="12"/>
  <c r="J48" i="12"/>
  <c r="J13" i="12"/>
  <c r="AG90" i="11"/>
  <c r="AF90" i="11"/>
  <c r="AE90" i="11"/>
  <c r="AD90" i="11"/>
  <c r="AC90" i="11"/>
  <c r="AB90" i="11"/>
  <c r="AA90" i="11"/>
  <c r="Z90" i="11"/>
  <c r="Y90" i="11"/>
  <c r="X90" i="11"/>
  <c r="AG77" i="11"/>
  <c r="AF77" i="11"/>
  <c r="AE77" i="11"/>
  <c r="AD77" i="11"/>
  <c r="AC77" i="11"/>
  <c r="AB77" i="11"/>
  <c r="AA77" i="11"/>
  <c r="Z77" i="11"/>
  <c r="Y77" i="11"/>
  <c r="X77" i="11"/>
  <c r="AG72" i="11"/>
  <c r="AG71" i="11" s="1"/>
  <c r="AF72" i="11"/>
  <c r="AF71" i="11" s="1"/>
  <c r="AE72" i="11"/>
  <c r="AD72" i="11"/>
  <c r="AD71" i="11" s="1"/>
  <c r="AC72" i="11"/>
  <c r="AB72" i="11"/>
  <c r="AB71" i="11" s="1"/>
  <c r="AA72" i="11"/>
  <c r="Z72" i="11"/>
  <c r="Z71" i="11" s="1"/>
  <c r="Y72" i="11"/>
  <c r="Y71" i="11" s="1"/>
  <c r="X72" i="11"/>
  <c r="X71" i="11"/>
  <c r="AG64" i="11"/>
  <c r="AF64" i="11"/>
  <c r="AE64" i="11"/>
  <c r="AD64" i="11"/>
  <c r="AC64" i="11"/>
  <c r="AB64" i="11"/>
  <c r="AA64" i="11"/>
  <c r="Z64" i="11"/>
  <c r="Y64" i="11"/>
  <c r="X64" i="11"/>
  <c r="AG61" i="11"/>
  <c r="AF61" i="11"/>
  <c r="AE61" i="11"/>
  <c r="AD61" i="11"/>
  <c r="AD56" i="11" s="1"/>
  <c r="AC61" i="11"/>
  <c r="AB61" i="11"/>
  <c r="AA61" i="11"/>
  <c r="Z61" i="11"/>
  <c r="Y61" i="11"/>
  <c r="X61" i="11"/>
  <c r="AG57" i="11"/>
  <c r="AF57" i="11"/>
  <c r="AF56" i="11" s="1"/>
  <c r="AE57" i="11"/>
  <c r="AE56" i="11" s="1"/>
  <c r="AD57" i="11"/>
  <c r="AC57" i="11"/>
  <c r="AC56" i="11" s="1"/>
  <c r="AB57" i="11"/>
  <c r="AB56" i="11" s="1"/>
  <c r="AA57" i="11"/>
  <c r="Z57" i="11"/>
  <c r="Z56" i="11"/>
  <c r="Z96" i="11" s="1"/>
  <c r="Z117" i="11" s="1"/>
  <c r="Y57" i="11"/>
  <c r="X57" i="11"/>
  <c r="X56" i="11" s="1"/>
  <c r="AG52" i="11"/>
  <c r="AF52" i="11"/>
  <c r="AE52" i="11"/>
  <c r="AD52" i="11"/>
  <c r="AC52" i="11"/>
  <c r="AB52" i="11"/>
  <c r="AA52" i="11"/>
  <c r="Z52" i="11"/>
  <c r="Y52" i="11"/>
  <c r="X52" i="11"/>
  <c r="X47" i="11" s="1"/>
  <c r="AG48" i="11"/>
  <c r="AG47" i="11" s="1"/>
  <c r="AF48" i="11"/>
  <c r="AE48" i="11"/>
  <c r="AD48" i="11"/>
  <c r="AC48" i="11"/>
  <c r="AC47" i="11" s="1"/>
  <c r="AB48" i="11"/>
  <c r="AA48" i="11"/>
  <c r="AA47" i="11" s="1"/>
  <c r="Z48" i="11"/>
  <c r="Y48" i="11"/>
  <c r="Y47" i="11" s="1"/>
  <c r="X48" i="11"/>
  <c r="AG13" i="11"/>
  <c r="AF13" i="11"/>
  <c r="AE13" i="11"/>
  <c r="AD13" i="11"/>
  <c r="AC13" i="11"/>
  <c r="AB13" i="11"/>
  <c r="AA13" i="11"/>
  <c r="Z13" i="11"/>
  <c r="Y13" i="11"/>
  <c r="X13" i="11"/>
  <c r="U90" i="11"/>
  <c r="T90" i="11"/>
  <c r="S90" i="11"/>
  <c r="R90" i="11"/>
  <c r="Q90" i="11"/>
  <c r="P90" i="11"/>
  <c r="O90" i="11"/>
  <c r="N90" i="11"/>
  <c r="M90" i="11"/>
  <c r="U77" i="11"/>
  <c r="T77" i="11"/>
  <c r="T71" i="11" s="1"/>
  <c r="S77" i="11"/>
  <c r="R77" i="11"/>
  <c r="Q77" i="11"/>
  <c r="P77" i="11"/>
  <c r="O77" i="11"/>
  <c r="N77" i="11"/>
  <c r="M77" i="11"/>
  <c r="U72" i="11"/>
  <c r="T72" i="11"/>
  <c r="S72" i="11"/>
  <c r="S71" i="11" s="1"/>
  <c r="R72" i="11"/>
  <c r="R71" i="11" s="1"/>
  <c r="Q72" i="11"/>
  <c r="Q71" i="11" s="1"/>
  <c r="P72" i="11"/>
  <c r="O72" i="11"/>
  <c r="N72" i="11"/>
  <c r="M72" i="11"/>
  <c r="M71" i="11" s="1"/>
  <c r="U64" i="11"/>
  <c r="T64" i="11"/>
  <c r="S64" i="11"/>
  <c r="R64" i="11"/>
  <c r="Q64" i="11"/>
  <c r="P64" i="11"/>
  <c r="O64" i="11"/>
  <c r="N64" i="11"/>
  <c r="M64" i="11"/>
  <c r="U61" i="11"/>
  <c r="T61" i="11"/>
  <c r="S61" i="11"/>
  <c r="R61" i="11"/>
  <c r="Q61" i="11"/>
  <c r="P61" i="11"/>
  <c r="O61" i="11"/>
  <c r="N61" i="11"/>
  <c r="M61" i="11"/>
  <c r="M56" i="11" s="1"/>
  <c r="U57" i="11"/>
  <c r="T57" i="11"/>
  <c r="S57" i="11"/>
  <c r="R57" i="11"/>
  <c r="R56" i="11" s="1"/>
  <c r="Q57" i="11"/>
  <c r="P57" i="11"/>
  <c r="P56" i="11" s="1"/>
  <c r="O57" i="11"/>
  <c r="O56" i="11" s="1"/>
  <c r="N57" i="11"/>
  <c r="N56" i="11" s="1"/>
  <c r="M57" i="11"/>
  <c r="U52" i="11"/>
  <c r="T52" i="11"/>
  <c r="S52" i="11"/>
  <c r="R52" i="11"/>
  <c r="Q52" i="11"/>
  <c r="P52" i="11"/>
  <c r="O52" i="11"/>
  <c r="N52" i="11"/>
  <c r="M52" i="11"/>
  <c r="U48" i="11"/>
  <c r="U47" i="11" s="1"/>
  <c r="T48" i="11"/>
  <c r="S48" i="11"/>
  <c r="R48" i="11"/>
  <c r="Q48" i="11"/>
  <c r="P48" i="11"/>
  <c r="O48" i="11"/>
  <c r="O47" i="11" s="1"/>
  <c r="N48" i="11"/>
  <c r="M48" i="11"/>
  <c r="U13" i="11"/>
  <c r="T13" i="11"/>
  <c r="S13" i="11"/>
  <c r="R13" i="11"/>
  <c r="Q13" i="11"/>
  <c r="P13" i="11"/>
  <c r="O13" i="11"/>
  <c r="N13" i="11"/>
  <c r="M13" i="11"/>
  <c r="L90" i="11"/>
  <c r="L77" i="11"/>
  <c r="L71" i="11" s="1"/>
  <c r="L72" i="11"/>
  <c r="L64" i="11"/>
  <c r="L61" i="11"/>
  <c r="L57" i="11"/>
  <c r="L52" i="11"/>
  <c r="L48" i="11"/>
  <c r="L13" i="11"/>
  <c r="H90" i="7"/>
  <c r="I90" i="7"/>
  <c r="F90" i="7"/>
  <c r="H77" i="7"/>
  <c r="I77" i="7"/>
  <c r="F77" i="7"/>
  <c r="H72" i="7"/>
  <c r="H71" i="7"/>
  <c r="I72" i="7"/>
  <c r="I71" i="7" s="1"/>
  <c r="F72" i="7"/>
  <c r="H64" i="7"/>
  <c r="I64" i="7"/>
  <c r="F64" i="7"/>
  <c r="H61" i="7"/>
  <c r="I61" i="7"/>
  <c r="F61" i="7"/>
  <c r="H52" i="7"/>
  <c r="I52" i="7"/>
  <c r="I47" i="7"/>
  <c r="F52" i="7"/>
  <c r="H48" i="7"/>
  <c r="H47" i="7"/>
  <c r="H96" i="7" s="1"/>
  <c r="H117" i="7" s="1"/>
  <c r="I48" i="7"/>
  <c r="F48" i="7"/>
  <c r="F47" i="7" s="1"/>
  <c r="H13" i="7"/>
  <c r="I13" i="7"/>
  <c r="F13" i="7"/>
  <c r="K92" i="11"/>
  <c r="J92" i="11"/>
  <c r="K84" i="11"/>
  <c r="J84" i="11"/>
  <c r="K83" i="11"/>
  <c r="J83" i="11"/>
  <c r="K82" i="11"/>
  <c r="J82" i="11"/>
  <c r="K81" i="11"/>
  <c r="J81" i="11"/>
  <c r="K80" i="11"/>
  <c r="J80" i="11"/>
  <c r="K79" i="11"/>
  <c r="J79" i="11"/>
  <c r="K78" i="11"/>
  <c r="J78" i="11"/>
  <c r="K60" i="11"/>
  <c r="J60" i="11"/>
  <c r="K40" i="11"/>
  <c r="J40" i="11"/>
  <c r="K30" i="11"/>
  <c r="J30" i="11"/>
  <c r="K20" i="11"/>
  <c r="J20" i="11"/>
  <c r="Q92" i="12"/>
  <c r="P92" i="12"/>
  <c r="I92" i="12"/>
  <c r="G92" i="12" s="1"/>
  <c r="H92" i="12"/>
  <c r="Q84" i="12"/>
  <c r="P84" i="12"/>
  <c r="I84" i="12"/>
  <c r="H84" i="12"/>
  <c r="Q83" i="12"/>
  <c r="P83" i="12"/>
  <c r="I83" i="12"/>
  <c r="G83" i="12" s="1"/>
  <c r="H83" i="12"/>
  <c r="Q82" i="12"/>
  <c r="P82" i="12"/>
  <c r="I82" i="12"/>
  <c r="H82" i="12"/>
  <c r="G82" i="12"/>
  <c r="Q81" i="12"/>
  <c r="P81" i="12"/>
  <c r="I81" i="12"/>
  <c r="H81" i="12"/>
  <c r="F81" i="12" s="1"/>
  <c r="Q80" i="12"/>
  <c r="P80" i="12"/>
  <c r="I80" i="12"/>
  <c r="H80" i="12"/>
  <c r="F80" i="12" s="1"/>
  <c r="Q79" i="12"/>
  <c r="P79" i="12"/>
  <c r="I79" i="12"/>
  <c r="G79" i="12" s="1"/>
  <c r="H79" i="12"/>
  <c r="F79" i="12" s="1"/>
  <c r="Q78" i="12"/>
  <c r="P78" i="12"/>
  <c r="I78" i="12"/>
  <c r="H78" i="12"/>
  <c r="Q60" i="12"/>
  <c r="P60" i="12"/>
  <c r="F60" i="12" s="1"/>
  <c r="I60" i="12"/>
  <c r="G60" i="12" s="1"/>
  <c r="H60" i="12"/>
  <c r="Q40" i="12"/>
  <c r="P40" i="12"/>
  <c r="I40" i="12"/>
  <c r="H40" i="12"/>
  <c r="F40" i="12" s="1"/>
  <c r="G40" i="12"/>
  <c r="Q30" i="12"/>
  <c r="P30" i="12"/>
  <c r="I30" i="12"/>
  <c r="G30" i="12" s="1"/>
  <c r="H30" i="12"/>
  <c r="Q20" i="12"/>
  <c r="P20" i="12"/>
  <c r="I20" i="12"/>
  <c r="G20" i="12" s="1"/>
  <c r="H20" i="12"/>
  <c r="K92" i="15"/>
  <c r="J92" i="15"/>
  <c r="K84" i="15"/>
  <c r="J84" i="15"/>
  <c r="K83" i="15"/>
  <c r="J83" i="15"/>
  <c r="K82" i="15"/>
  <c r="J82" i="15"/>
  <c r="K81" i="15"/>
  <c r="J81" i="15"/>
  <c r="K80" i="15"/>
  <c r="J80" i="15"/>
  <c r="K79" i="15"/>
  <c r="J79" i="15"/>
  <c r="K78" i="15"/>
  <c r="J78" i="15"/>
  <c r="K60" i="15"/>
  <c r="J60" i="15"/>
  <c r="K40" i="15"/>
  <c r="J40" i="15"/>
  <c r="K30" i="15"/>
  <c r="J30" i="15"/>
  <c r="K20" i="15"/>
  <c r="J20" i="15"/>
  <c r="W92" i="16"/>
  <c r="V92" i="16"/>
  <c r="M92" i="16"/>
  <c r="L92" i="16"/>
  <c r="G92" i="16"/>
  <c r="F92" i="16"/>
  <c r="W84" i="16"/>
  <c r="V84" i="16"/>
  <c r="M84" i="16"/>
  <c r="L84" i="16"/>
  <c r="G84" i="16"/>
  <c r="F84" i="16"/>
  <c r="W83" i="16"/>
  <c r="V83" i="16"/>
  <c r="M83" i="16"/>
  <c r="L83" i="16"/>
  <c r="G83" i="16"/>
  <c r="F83" i="16"/>
  <c r="W82" i="16"/>
  <c r="V82" i="16"/>
  <c r="M82" i="16"/>
  <c r="L82" i="16"/>
  <c r="G82" i="16"/>
  <c r="F82" i="16"/>
  <c r="W81" i="16"/>
  <c r="V81" i="16"/>
  <c r="M81" i="16"/>
  <c r="L81" i="16"/>
  <c r="G81" i="16"/>
  <c r="F81" i="16"/>
  <c r="W80" i="16"/>
  <c r="V80" i="16"/>
  <c r="M80" i="16"/>
  <c r="L80" i="16"/>
  <c r="G80" i="16"/>
  <c r="F80" i="16"/>
  <c r="W79" i="16"/>
  <c r="V79" i="16"/>
  <c r="M79" i="16"/>
  <c r="L79" i="16"/>
  <c r="G79" i="16"/>
  <c r="F79" i="16"/>
  <c r="W78" i="16"/>
  <c r="V78" i="16"/>
  <c r="M78" i="16"/>
  <c r="L78" i="16"/>
  <c r="G78" i="16"/>
  <c r="F78" i="16"/>
  <c r="W60" i="16"/>
  <c r="V60" i="16"/>
  <c r="M60" i="16"/>
  <c r="L60" i="16"/>
  <c r="G60" i="16"/>
  <c r="F60" i="16"/>
  <c r="W40" i="16"/>
  <c r="V40" i="16"/>
  <c r="M40" i="16"/>
  <c r="L40" i="16"/>
  <c r="G40" i="16"/>
  <c r="F40" i="16"/>
  <c r="W30" i="16"/>
  <c r="V30" i="16"/>
  <c r="M30" i="16"/>
  <c r="L30" i="16"/>
  <c r="G30" i="16"/>
  <c r="F30" i="16"/>
  <c r="W20" i="16"/>
  <c r="V20" i="16"/>
  <c r="M20" i="16"/>
  <c r="L20" i="16"/>
  <c r="G20" i="16"/>
  <c r="F20" i="16"/>
  <c r="G92" i="17"/>
  <c r="F92" i="17"/>
  <c r="G84" i="17"/>
  <c r="F84" i="17"/>
  <c r="G83" i="17"/>
  <c r="F83" i="17"/>
  <c r="G82" i="17"/>
  <c r="F82" i="17"/>
  <c r="G81" i="17"/>
  <c r="F81" i="17"/>
  <c r="G80" i="17"/>
  <c r="F80" i="17"/>
  <c r="G79" i="17"/>
  <c r="F79" i="17"/>
  <c r="G78" i="17"/>
  <c r="G77" i="17" s="1"/>
  <c r="F78" i="17"/>
  <c r="G60" i="17"/>
  <c r="F60" i="17"/>
  <c r="G40" i="17"/>
  <c r="F40" i="17"/>
  <c r="G30" i="17"/>
  <c r="F30" i="17"/>
  <c r="G20" i="17"/>
  <c r="F20" i="17"/>
  <c r="I57" i="7"/>
  <c r="H57" i="7"/>
  <c r="F57" i="7"/>
  <c r="F56" i="7" s="1"/>
  <c r="C144" i="12"/>
  <c r="V4" i="12"/>
  <c r="C145" i="12" s="1"/>
  <c r="V3" i="12"/>
  <c r="C143" i="12"/>
  <c r="C147" i="19"/>
  <c r="C144" i="19"/>
  <c r="O4" i="19"/>
  <c r="C145" i="19" s="1"/>
  <c r="O3" i="19"/>
  <c r="C143" i="19" s="1"/>
  <c r="C147" i="18"/>
  <c r="AA4" i="18"/>
  <c r="AA3" i="18"/>
  <c r="G99" i="17"/>
  <c r="G98" i="17"/>
  <c r="F98" i="17"/>
  <c r="G97" i="17"/>
  <c r="G93" i="17"/>
  <c r="F93" i="17"/>
  <c r="G91" i="17"/>
  <c r="G90" i="17" s="1"/>
  <c r="F91" i="17"/>
  <c r="F90" i="17"/>
  <c r="G89" i="17"/>
  <c r="F89" i="17"/>
  <c r="G88" i="17"/>
  <c r="F88" i="17"/>
  <c r="G87" i="17"/>
  <c r="F87" i="17"/>
  <c r="G86" i="17"/>
  <c r="F86" i="17"/>
  <c r="G85" i="17"/>
  <c r="F85" i="17"/>
  <c r="G76" i="17"/>
  <c r="F76" i="17"/>
  <c r="G75" i="17"/>
  <c r="F75" i="17"/>
  <c r="G74" i="17"/>
  <c r="F74" i="17"/>
  <c r="G73" i="17"/>
  <c r="F73" i="17"/>
  <c r="G70" i="17"/>
  <c r="F70" i="17"/>
  <c r="G69" i="17"/>
  <c r="F69" i="17"/>
  <c r="G68" i="17"/>
  <c r="F68" i="17"/>
  <c r="G67" i="17"/>
  <c r="F67" i="17"/>
  <c r="G66" i="17"/>
  <c r="F66" i="17"/>
  <c r="G65" i="17"/>
  <c r="G64" i="17" s="1"/>
  <c r="F65" i="17"/>
  <c r="F64" i="17" s="1"/>
  <c r="G63" i="17"/>
  <c r="F63" i="17"/>
  <c r="G62" i="17"/>
  <c r="F62" i="17"/>
  <c r="F61" i="17" s="1"/>
  <c r="G59" i="17"/>
  <c r="F59" i="17"/>
  <c r="G58" i="17"/>
  <c r="F58" i="17"/>
  <c r="G55" i="17"/>
  <c r="F55" i="17"/>
  <c r="G54" i="17"/>
  <c r="F54" i="17"/>
  <c r="G53" i="17"/>
  <c r="F53" i="17"/>
  <c r="G51" i="17"/>
  <c r="F51" i="17"/>
  <c r="G50" i="17"/>
  <c r="F50" i="17"/>
  <c r="G49" i="17"/>
  <c r="F49" i="17"/>
  <c r="G46" i="17"/>
  <c r="F46" i="17"/>
  <c r="G45" i="17"/>
  <c r="F45" i="17"/>
  <c r="G44" i="17"/>
  <c r="F44" i="17"/>
  <c r="G43" i="17"/>
  <c r="F43" i="17"/>
  <c r="G42" i="17"/>
  <c r="F42" i="17"/>
  <c r="G41" i="17"/>
  <c r="F41" i="17"/>
  <c r="G39" i="17"/>
  <c r="F39" i="17"/>
  <c r="G38" i="17"/>
  <c r="F38" i="17"/>
  <c r="G37" i="17"/>
  <c r="F37" i="17"/>
  <c r="G36" i="17"/>
  <c r="F36" i="17"/>
  <c r="G35" i="17"/>
  <c r="F35" i="17"/>
  <c r="G34" i="17"/>
  <c r="F34" i="17"/>
  <c r="G33" i="17"/>
  <c r="F33" i="17"/>
  <c r="G32" i="17"/>
  <c r="F32" i="17"/>
  <c r="G31" i="17"/>
  <c r="F31" i="17"/>
  <c r="G29" i="17"/>
  <c r="F29" i="17"/>
  <c r="G28" i="17"/>
  <c r="F28" i="17"/>
  <c r="G27" i="17"/>
  <c r="F27" i="17"/>
  <c r="G26" i="17"/>
  <c r="F26" i="17"/>
  <c r="G25" i="17"/>
  <c r="F25" i="17"/>
  <c r="G24" i="17"/>
  <c r="F24" i="17"/>
  <c r="G23" i="17"/>
  <c r="F23" i="17"/>
  <c r="G22" i="17"/>
  <c r="F22" i="17"/>
  <c r="G21" i="17"/>
  <c r="F21" i="17"/>
  <c r="G19" i="17"/>
  <c r="F19" i="17"/>
  <c r="G18" i="17"/>
  <c r="F18" i="17"/>
  <c r="G17" i="17"/>
  <c r="F17" i="17"/>
  <c r="G16" i="17"/>
  <c r="F16" i="17"/>
  <c r="G15" i="17"/>
  <c r="F15" i="17"/>
  <c r="G14" i="17"/>
  <c r="F14" i="17"/>
  <c r="C147" i="17"/>
  <c r="C144" i="17"/>
  <c r="N4" i="17"/>
  <c r="C145" i="17"/>
  <c r="N3" i="17"/>
  <c r="C143" i="17" s="1"/>
  <c r="V106" i="16"/>
  <c r="W99" i="16"/>
  <c r="V99" i="16"/>
  <c r="M99" i="16"/>
  <c r="L99" i="16"/>
  <c r="G99" i="16"/>
  <c r="W98" i="16"/>
  <c r="V98" i="16"/>
  <c r="M98" i="16"/>
  <c r="L98" i="16"/>
  <c r="G98" i="16"/>
  <c r="F98" i="16"/>
  <c r="W97" i="16"/>
  <c r="V97" i="16"/>
  <c r="M97" i="16"/>
  <c r="L97" i="16"/>
  <c r="G97" i="16"/>
  <c r="W93" i="16"/>
  <c r="V93" i="16"/>
  <c r="M93" i="16"/>
  <c r="L93" i="16"/>
  <c r="G93" i="16"/>
  <c r="F93" i="16"/>
  <c r="W91" i="16"/>
  <c r="V91" i="16"/>
  <c r="V90" i="16" s="1"/>
  <c r="M91" i="16"/>
  <c r="M90" i="16" s="1"/>
  <c r="L91" i="16"/>
  <c r="L90" i="16"/>
  <c r="G91" i="16"/>
  <c r="G90" i="16" s="1"/>
  <c r="F91" i="16"/>
  <c r="F90" i="16" s="1"/>
  <c r="W89" i="16"/>
  <c r="V89" i="16"/>
  <c r="M89" i="16"/>
  <c r="L89" i="16"/>
  <c r="G89" i="16"/>
  <c r="F89" i="16"/>
  <c r="W88" i="16"/>
  <c r="V88" i="16"/>
  <c r="M88" i="16"/>
  <c r="L88" i="16"/>
  <c r="G88" i="16"/>
  <c r="F88" i="16"/>
  <c r="W87" i="16"/>
  <c r="V87" i="16"/>
  <c r="M87" i="16"/>
  <c r="L87" i="16"/>
  <c r="G87" i="16"/>
  <c r="F87" i="16"/>
  <c r="W86" i="16"/>
  <c r="V86" i="16"/>
  <c r="M86" i="16"/>
  <c r="L86" i="16"/>
  <c r="G86" i="16"/>
  <c r="F86" i="16"/>
  <c r="F77" i="16" s="1"/>
  <c r="W85" i="16"/>
  <c r="V85" i="16"/>
  <c r="M85" i="16"/>
  <c r="L85" i="16"/>
  <c r="G85" i="16"/>
  <c r="F85" i="16"/>
  <c r="W76" i="16"/>
  <c r="V76" i="16"/>
  <c r="M76" i="16"/>
  <c r="L76" i="16"/>
  <c r="G76" i="16"/>
  <c r="F76" i="16"/>
  <c r="W75" i="16"/>
  <c r="V75" i="16"/>
  <c r="M75" i="16"/>
  <c r="L75" i="16"/>
  <c r="G75" i="16"/>
  <c r="F75" i="16"/>
  <c r="W74" i="16"/>
  <c r="V74" i="16"/>
  <c r="M74" i="16"/>
  <c r="L74" i="16"/>
  <c r="G74" i="16"/>
  <c r="F74" i="16"/>
  <c r="F72" i="16" s="1"/>
  <c r="W73" i="16"/>
  <c r="W72" i="16" s="1"/>
  <c r="V73" i="16"/>
  <c r="M73" i="16"/>
  <c r="L73" i="16"/>
  <c r="L72" i="16" s="1"/>
  <c r="G73" i="16"/>
  <c r="F73" i="16"/>
  <c r="W70" i="16"/>
  <c r="V70" i="16"/>
  <c r="M70" i="16"/>
  <c r="L70" i="16"/>
  <c r="G70" i="16"/>
  <c r="F70" i="16"/>
  <c r="W69" i="16"/>
  <c r="V69" i="16"/>
  <c r="M69" i="16"/>
  <c r="L69" i="16"/>
  <c r="G69" i="16"/>
  <c r="F69" i="16"/>
  <c r="W68" i="16"/>
  <c r="V68" i="16"/>
  <c r="M68" i="16"/>
  <c r="L68" i="16"/>
  <c r="G68" i="16"/>
  <c r="F68" i="16"/>
  <c r="W67" i="16"/>
  <c r="V67" i="16"/>
  <c r="M67" i="16"/>
  <c r="L67" i="16"/>
  <c r="G67" i="16"/>
  <c r="F67" i="16"/>
  <c r="W66" i="16"/>
  <c r="V66" i="16"/>
  <c r="M66" i="16"/>
  <c r="L66" i="16"/>
  <c r="G66" i="16"/>
  <c r="F66" i="16"/>
  <c r="W65" i="16"/>
  <c r="V65" i="16"/>
  <c r="M65" i="16"/>
  <c r="L65" i="16"/>
  <c r="G65" i="16"/>
  <c r="F65" i="16"/>
  <c r="W63" i="16"/>
  <c r="W61" i="16" s="1"/>
  <c r="V63" i="16"/>
  <c r="M63" i="16"/>
  <c r="L63" i="16"/>
  <c r="G63" i="16"/>
  <c r="F63" i="16"/>
  <c r="W62" i="16"/>
  <c r="V62" i="16"/>
  <c r="V61" i="16" s="1"/>
  <c r="M62" i="16"/>
  <c r="M61" i="16" s="1"/>
  <c r="L62" i="16"/>
  <c r="G62" i="16"/>
  <c r="F62" i="16"/>
  <c r="F61" i="16" s="1"/>
  <c r="W59" i="16"/>
  <c r="V59" i="16"/>
  <c r="M59" i="16"/>
  <c r="L59" i="16"/>
  <c r="G59" i="16"/>
  <c r="G57" i="16" s="1"/>
  <c r="F59" i="16"/>
  <c r="F57" i="16" s="1"/>
  <c r="W58" i="16"/>
  <c r="V58" i="16"/>
  <c r="M58" i="16"/>
  <c r="L58" i="16"/>
  <c r="L57" i="16" s="1"/>
  <c r="G58" i="16"/>
  <c r="F58" i="16"/>
  <c r="W55" i="16"/>
  <c r="V55" i="16"/>
  <c r="V52" i="16" s="1"/>
  <c r="M55" i="16"/>
  <c r="L55" i="16"/>
  <c r="G55" i="16"/>
  <c r="F55" i="16"/>
  <c r="W54" i="16"/>
  <c r="V54" i="16"/>
  <c r="M54" i="16"/>
  <c r="L54" i="16"/>
  <c r="G54" i="16"/>
  <c r="F54" i="16"/>
  <c r="W53" i="16"/>
  <c r="W52" i="16"/>
  <c r="V53" i="16"/>
  <c r="M53" i="16"/>
  <c r="M52" i="16" s="1"/>
  <c r="L53" i="16"/>
  <c r="L52" i="16" s="1"/>
  <c r="G53" i="16"/>
  <c r="F53" i="16"/>
  <c r="W51" i="16"/>
  <c r="V51" i="16"/>
  <c r="M51" i="16"/>
  <c r="L51" i="16"/>
  <c r="G51" i="16"/>
  <c r="F51" i="16"/>
  <c r="W50" i="16"/>
  <c r="V50" i="16"/>
  <c r="M50" i="16"/>
  <c r="L50" i="16"/>
  <c r="G50" i="16"/>
  <c r="F50" i="16"/>
  <c r="W49" i="16"/>
  <c r="W48" i="16" s="1"/>
  <c r="W47" i="16" s="1"/>
  <c r="V49" i="16"/>
  <c r="M49" i="16"/>
  <c r="L49" i="16"/>
  <c r="G49" i="16"/>
  <c r="G48" i="16" s="1"/>
  <c r="F49" i="16"/>
  <c r="W46" i="16"/>
  <c r="V46" i="16"/>
  <c r="M46" i="16"/>
  <c r="L46" i="16"/>
  <c r="G46" i="16"/>
  <c r="F46" i="16"/>
  <c r="W45" i="16"/>
  <c r="V45" i="16"/>
  <c r="M45" i="16"/>
  <c r="L45" i="16"/>
  <c r="G45" i="16"/>
  <c r="F45" i="16"/>
  <c r="W44" i="16"/>
  <c r="V44" i="16"/>
  <c r="M44" i="16"/>
  <c r="L44" i="16"/>
  <c r="G44" i="16"/>
  <c r="F44" i="16"/>
  <c r="W43" i="16"/>
  <c r="V43" i="16"/>
  <c r="M43" i="16"/>
  <c r="L43" i="16"/>
  <c r="G43" i="16"/>
  <c r="F43" i="16"/>
  <c r="W42" i="16"/>
  <c r="V42" i="16"/>
  <c r="M42" i="16"/>
  <c r="L42" i="16"/>
  <c r="G42" i="16"/>
  <c r="F42" i="16"/>
  <c r="W41" i="16"/>
  <c r="V41" i="16"/>
  <c r="M41" i="16"/>
  <c r="L41" i="16"/>
  <c r="G41" i="16"/>
  <c r="F41" i="16"/>
  <c r="W39" i="16"/>
  <c r="V39" i="16"/>
  <c r="M39" i="16"/>
  <c r="L39" i="16"/>
  <c r="G39" i="16"/>
  <c r="F39" i="16"/>
  <c r="W38" i="16"/>
  <c r="V38" i="16"/>
  <c r="M38" i="16"/>
  <c r="L38" i="16"/>
  <c r="G38" i="16"/>
  <c r="F38" i="16"/>
  <c r="W37" i="16"/>
  <c r="V37" i="16"/>
  <c r="M37" i="16"/>
  <c r="L37" i="16"/>
  <c r="G37" i="16"/>
  <c r="F37" i="16"/>
  <c r="W36" i="16"/>
  <c r="V36" i="16"/>
  <c r="M36" i="16"/>
  <c r="L36" i="16"/>
  <c r="G36" i="16"/>
  <c r="F36" i="16"/>
  <c r="W35" i="16"/>
  <c r="V35" i="16"/>
  <c r="M35" i="16"/>
  <c r="L35" i="16"/>
  <c r="G35" i="16"/>
  <c r="F35" i="16"/>
  <c r="W34" i="16"/>
  <c r="V34" i="16"/>
  <c r="M34" i="16"/>
  <c r="L34" i="16"/>
  <c r="G34" i="16"/>
  <c r="F34" i="16"/>
  <c r="W33" i="16"/>
  <c r="V33" i="16"/>
  <c r="M33" i="16"/>
  <c r="L33" i="16"/>
  <c r="G33" i="16"/>
  <c r="F33" i="16"/>
  <c r="W32" i="16"/>
  <c r="V32" i="16"/>
  <c r="M32" i="16"/>
  <c r="L32" i="16"/>
  <c r="G32" i="16"/>
  <c r="F32" i="16"/>
  <c r="W31" i="16"/>
  <c r="V31" i="16"/>
  <c r="M31" i="16"/>
  <c r="L31" i="16"/>
  <c r="G31" i="16"/>
  <c r="F31" i="16"/>
  <c r="W29" i="16"/>
  <c r="V29" i="16"/>
  <c r="M29" i="16"/>
  <c r="L29" i="16"/>
  <c r="G29" i="16"/>
  <c r="F29" i="16"/>
  <c r="W28" i="16"/>
  <c r="V28" i="16"/>
  <c r="M28" i="16"/>
  <c r="L28" i="16"/>
  <c r="G28" i="16"/>
  <c r="F28" i="16"/>
  <c r="W27" i="16"/>
  <c r="V27" i="16"/>
  <c r="M27" i="16"/>
  <c r="L27" i="16"/>
  <c r="G27" i="16"/>
  <c r="F27" i="16"/>
  <c r="W26" i="16"/>
  <c r="V26" i="16"/>
  <c r="M26" i="16"/>
  <c r="L26" i="16"/>
  <c r="G26" i="16"/>
  <c r="F26" i="16"/>
  <c r="W25" i="16"/>
  <c r="V25" i="16"/>
  <c r="M25" i="16"/>
  <c r="L25" i="16"/>
  <c r="G25" i="16"/>
  <c r="F25" i="16"/>
  <c r="W24" i="16"/>
  <c r="V24" i="16"/>
  <c r="M24" i="16"/>
  <c r="L24" i="16"/>
  <c r="G24" i="16"/>
  <c r="F24" i="16"/>
  <c r="W23" i="16"/>
  <c r="V23" i="16"/>
  <c r="M23" i="16"/>
  <c r="L23" i="16"/>
  <c r="G23" i="16"/>
  <c r="F23" i="16"/>
  <c r="W22" i="16"/>
  <c r="V22" i="16"/>
  <c r="M22" i="16"/>
  <c r="L22" i="16"/>
  <c r="G22" i="16"/>
  <c r="F22" i="16"/>
  <c r="W21" i="16"/>
  <c r="V21" i="16"/>
  <c r="M21" i="16"/>
  <c r="L21" i="16"/>
  <c r="G21" i="16"/>
  <c r="F21" i="16"/>
  <c r="W19" i="16"/>
  <c r="V19" i="16"/>
  <c r="M19" i="16"/>
  <c r="L19" i="16"/>
  <c r="G19" i="16"/>
  <c r="F19" i="16"/>
  <c r="W18" i="16"/>
  <c r="V18" i="16"/>
  <c r="M18" i="16"/>
  <c r="L18" i="16"/>
  <c r="G18" i="16"/>
  <c r="F18" i="16"/>
  <c r="W17" i="16"/>
  <c r="V17" i="16"/>
  <c r="M17" i="16"/>
  <c r="L17" i="16"/>
  <c r="G17" i="16"/>
  <c r="F17" i="16"/>
  <c r="W16" i="16"/>
  <c r="V16" i="16"/>
  <c r="M16" i="16"/>
  <c r="L16" i="16"/>
  <c r="G16" i="16"/>
  <c r="F16" i="16"/>
  <c r="W15" i="16"/>
  <c r="V15" i="16"/>
  <c r="M15" i="16"/>
  <c r="L15" i="16"/>
  <c r="G15" i="16"/>
  <c r="F15" i="16"/>
  <c r="W14" i="16"/>
  <c r="V14" i="16"/>
  <c r="M14" i="16"/>
  <c r="L14" i="16"/>
  <c r="G14" i="16"/>
  <c r="G13" i="16" s="1"/>
  <c r="F14" i="16"/>
  <c r="C144" i="16"/>
  <c r="T4" i="16"/>
  <c r="T3" i="16"/>
  <c r="AJ3" i="16" s="1"/>
  <c r="C143" i="16" s="1"/>
  <c r="AJ2" i="16"/>
  <c r="K99" i="15"/>
  <c r="J99" i="15"/>
  <c r="K98" i="15"/>
  <c r="J98" i="15"/>
  <c r="K97" i="15"/>
  <c r="J97" i="15"/>
  <c r="K93" i="15"/>
  <c r="J93" i="15"/>
  <c r="K91" i="15"/>
  <c r="K90" i="15" s="1"/>
  <c r="J91" i="15"/>
  <c r="K89" i="15"/>
  <c r="J89" i="15"/>
  <c r="K88" i="15"/>
  <c r="J88" i="15"/>
  <c r="K87" i="15"/>
  <c r="J87" i="15"/>
  <c r="K86" i="15"/>
  <c r="J86" i="15"/>
  <c r="K85" i="15"/>
  <c r="J85" i="15"/>
  <c r="K76" i="15"/>
  <c r="J76" i="15"/>
  <c r="K75" i="15"/>
  <c r="J75" i="15"/>
  <c r="K74" i="15"/>
  <c r="J74" i="15"/>
  <c r="K73" i="15"/>
  <c r="J73" i="15"/>
  <c r="K70" i="15"/>
  <c r="J70" i="15"/>
  <c r="K69" i="15"/>
  <c r="J69" i="15"/>
  <c r="K68" i="15"/>
  <c r="J68" i="15"/>
  <c r="K67" i="15"/>
  <c r="J67" i="15"/>
  <c r="K66" i="15"/>
  <c r="J66" i="15"/>
  <c r="K65" i="15"/>
  <c r="J65" i="15"/>
  <c r="K63" i="15"/>
  <c r="J63" i="15"/>
  <c r="K62" i="15"/>
  <c r="K61" i="15"/>
  <c r="J62" i="15"/>
  <c r="K59" i="15"/>
  <c r="J59" i="15"/>
  <c r="K58" i="15"/>
  <c r="J58" i="15"/>
  <c r="J57" i="15"/>
  <c r="K55" i="15"/>
  <c r="J55" i="15"/>
  <c r="K54" i="15"/>
  <c r="J54" i="15"/>
  <c r="K53" i="15"/>
  <c r="J53" i="15"/>
  <c r="K51" i="15"/>
  <c r="J51" i="15"/>
  <c r="K50" i="15"/>
  <c r="J50" i="15"/>
  <c r="K49" i="15"/>
  <c r="J49" i="15"/>
  <c r="K46" i="15"/>
  <c r="J46" i="15"/>
  <c r="K45" i="15"/>
  <c r="J45" i="15"/>
  <c r="K44" i="15"/>
  <c r="J44" i="15"/>
  <c r="K43" i="15"/>
  <c r="J43" i="15"/>
  <c r="K42" i="15"/>
  <c r="J42" i="15"/>
  <c r="K41" i="15"/>
  <c r="J41" i="15"/>
  <c r="K39" i="15"/>
  <c r="J39" i="15"/>
  <c r="K38" i="15"/>
  <c r="J38" i="15"/>
  <c r="K37" i="15"/>
  <c r="J37" i="15"/>
  <c r="K36" i="15"/>
  <c r="J36" i="15"/>
  <c r="K35" i="15"/>
  <c r="J35" i="15"/>
  <c r="K34" i="15"/>
  <c r="J34" i="15"/>
  <c r="K33" i="15"/>
  <c r="J33" i="15"/>
  <c r="K32" i="15"/>
  <c r="J32" i="15"/>
  <c r="K31" i="15"/>
  <c r="J31" i="15"/>
  <c r="K29" i="15"/>
  <c r="J29" i="15"/>
  <c r="K28" i="15"/>
  <c r="J28" i="15"/>
  <c r="K27" i="15"/>
  <c r="J27" i="15"/>
  <c r="K26" i="15"/>
  <c r="J26" i="15"/>
  <c r="K25" i="15"/>
  <c r="J25" i="15"/>
  <c r="K24" i="15"/>
  <c r="J24" i="15"/>
  <c r="K23" i="15"/>
  <c r="J23" i="15"/>
  <c r="K22" i="15"/>
  <c r="J22" i="15"/>
  <c r="K21" i="15"/>
  <c r="J21" i="15"/>
  <c r="K19" i="15"/>
  <c r="J19" i="15"/>
  <c r="K18" i="15"/>
  <c r="J18" i="15"/>
  <c r="K17" i="15"/>
  <c r="J17" i="15"/>
  <c r="K16" i="15"/>
  <c r="J16" i="15"/>
  <c r="K15" i="15"/>
  <c r="J15" i="15"/>
  <c r="K14" i="15"/>
  <c r="J14" i="15"/>
  <c r="J13" i="15" s="1"/>
  <c r="C144" i="15"/>
  <c r="N4" i="15"/>
  <c r="C145" i="15" s="1"/>
  <c r="N3" i="15"/>
  <c r="C143" i="15" s="1"/>
  <c r="K99" i="11"/>
  <c r="J99" i="11"/>
  <c r="C144" i="13"/>
  <c r="M4" i="13"/>
  <c r="C145" i="13" s="1"/>
  <c r="M3" i="13"/>
  <c r="C143" i="13" s="1"/>
  <c r="I99" i="12"/>
  <c r="H99" i="12"/>
  <c r="I98" i="12"/>
  <c r="H98" i="12"/>
  <c r="I97" i="12"/>
  <c r="H97" i="12"/>
  <c r="F97" i="12" s="1"/>
  <c r="I93" i="12"/>
  <c r="H93" i="12"/>
  <c r="I91" i="12"/>
  <c r="I90" i="12" s="1"/>
  <c r="H91" i="12"/>
  <c r="H90" i="12" s="1"/>
  <c r="I89" i="12"/>
  <c r="H89" i="12"/>
  <c r="I88" i="12"/>
  <c r="H88" i="12"/>
  <c r="I87" i="12"/>
  <c r="H87" i="12"/>
  <c r="I86" i="12"/>
  <c r="H86" i="12"/>
  <c r="F86" i="12" s="1"/>
  <c r="I85" i="12"/>
  <c r="H85" i="12"/>
  <c r="I76" i="12"/>
  <c r="H76" i="12"/>
  <c r="I75" i="12"/>
  <c r="H75" i="12"/>
  <c r="I74" i="12"/>
  <c r="H74" i="12"/>
  <c r="I73" i="12"/>
  <c r="H73" i="12"/>
  <c r="H72" i="12" s="1"/>
  <c r="I70" i="12"/>
  <c r="H70" i="12"/>
  <c r="I69" i="12"/>
  <c r="H69" i="12"/>
  <c r="I68" i="12"/>
  <c r="H68" i="12"/>
  <c r="I67" i="12"/>
  <c r="H67" i="12"/>
  <c r="I66" i="12"/>
  <c r="I64" i="12" s="1"/>
  <c r="H66" i="12"/>
  <c r="I65" i="12"/>
  <c r="H65" i="12"/>
  <c r="I63" i="12"/>
  <c r="H63" i="12"/>
  <c r="I62" i="12"/>
  <c r="H62" i="12"/>
  <c r="I59" i="12"/>
  <c r="G59" i="12" s="1"/>
  <c r="H59" i="12"/>
  <c r="I58" i="12"/>
  <c r="H58" i="12"/>
  <c r="I55" i="12"/>
  <c r="H55" i="12"/>
  <c r="I54" i="12"/>
  <c r="G54" i="12" s="1"/>
  <c r="H54" i="12"/>
  <c r="F54" i="12" s="1"/>
  <c r="F52" i="12" s="1"/>
  <c r="I53" i="12"/>
  <c r="H53" i="12"/>
  <c r="I51" i="12"/>
  <c r="H51" i="12"/>
  <c r="F51" i="12" s="1"/>
  <c r="I50" i="12"/>
  <c r="H50" i="12"/>
  <c r="I49" i="12"/>
  <c r="H49" i="12"/>
  <c r="H48" i="12" s="1"/>
  <c r="I46" i="12"/>
  <c r="H46" i="12"/>
  <c r="I45" i="12"/>
  <c r="G45" i="12" s="1"/>
  <c r="H45" i="12"/>
  <c r="I44" i="12"/>
  <c r="H44" i="12"/>
  <c r="I43" i="12"/>
  <c r="G43" i="12" s="1"/>
  <c r="H43" i="12"/>
  <c r="I42" i="12"/>
  <c r="G42" i="12" s="1"/>
  <c r="H42" i="12"/>
  <c r="I41" i="12"/>
  <c r="H41" i="12"/>
  <c r="I39" i="12"/>
  <c r="H39" i="12"/>
  <c r="I38" i="12"/>
  <c r="H38" i="12"/>
  <c r="I37" i="12"/>
  <c r="H37" i="12"/>
  <c r="I36" i="12"/>
  <c r="H36" i="12"/>
  <c r="F36" i="12"/>
  <c r="I35" i="12"/>
  <c r="H35" i="12"/>
  <c r="I34" i="12"/>
  <c r="H34" i="12"/>
  <c r="F34" i="12" s="1"/>
  <c r="I33" i="12"/>
  <c r="H33" i="12"/>
  <c r="F33" i="12" s="1"/>
  <c r="I32" i="12"/>
  <c r="H32" i="12"/>
  <c r="I31" i="12"/>
  <c r="H31" i="12"/>
  <c r="F31" i="12" s="1"/>
  <c r="I29" i="12"/>
  <c r="G29" i="12" s="1"/>
  <c r="H29" i="12"/>
  <c r="I28" i="12"/>
  <c r="H28" i="12"/>
  <c r="I27" i="12"/>
  <c r="G27" i="12" s="1"/>
  <c r="H27" i="12"/>
  <c r="I26" i="12"/>
  <c r="H26" i="12"/>
  <c r="I25" i="12"/>
  <c r="H25" i="12"/>
  <c r="I24" i="12"/>
  <c r="H24" i="12"/>
  <c r="I23" i="12"/>
  <c r="H23" i="12"/>
  <c r="I22" i="12"/>
  <c r="H22" i="12"/>
  <c r="F22" i="12" s="1"/>
  <c r="I21" i="12"/>
  <c r="H21" i="12"/>
  <c r="I19" i="12"/>
  <c r="H19" i="12"/>
  <c r="I18" i="12"/>
  <c r="H18" i="12"/>
  <c r="I17" i="12"/>
  <c r="G17" i="12" s="1"/>
  <c r="H17" i="12"/>
  <c r="F17" i="12" s="1"/>
  <c r="I16" i="12"/>
  <c r="H16" i="12"/>
  <c r="I15" i="12"/>
  <c r="H15" i="12"/>
  <c r="I14" i="12"/>
  <c r="H14" i="12"/>
  <c r="Q99" i="12"/>
  <c r="G99" i="12"/>
  <c r="P99" i="12"/>
  <c r="Q98" i="12"/>
  <c r="G98" i="12" s="1"/>
  <c r="P98" i="12"/>
  <c r="Q97" i="12"/>
  <c r="G97" i="12" s="1"/>
  <c r="P97" i="12"/>
  <c r="Q93" i="12"/>
  <c r="P93" i="12"/>
  <c r="Q91" i="12"/>
  <c r="P91" i="12"/>
  <c r="Q89" i="12"/>
  <c r="P89" i="12"/>
  <c r="Q88" i="12"/>
  <c r="P88" i="12"/>
  <c r="Q87" i="12"/>
  <c r="G87" i="12" s="1"/>
  <c r="P87" i="12"/>
  <c r="F87" i="12" s="1"/>
  <c r="Q86" i="12"/>
  <c r="P86" i="12"/>
  <c r="Q85" i="12"/>
  <c r="Q77" i="12"/>
  <c r="P85" i="12"/>
  <c r="Q76" i="12"/>
  <c r="G76" i="12" s="1"/>
  <c r="P76" i="12"/>
  <c r="Q75" i="12"/>
  <c r="P75" i="12"/>
  <c r="F75" i="12"/>
  <c r="Q74" i="12"/>
  <c r="P74" i="12"/>
  <c r="F74" i="12" s="1"/>
  <c r="Q73" i="12"/>
  <c r="P73" i="12"/>
  <c r="Q70" i="12"/>
  <c r="P70" i="12"/>
  <c r="F70" i="12" s="1"/>
  <c r="Q69" i="12"/>
  <c r="P69" i="12"/>
  <c r="Q68" i="12"/>
  <c r="P68" i="12"/>
  <c r="F68" i="12" s="1"/>
  <c r="Q67" i="12"/>
  <c r="P67" i="12"/>
  <c r="F67" i="12" s="1"/>
  <c r="Q66" i="12"/>
  <c r="P66" i="12"/>
  <c r="Q65" i="12"/>
  <c r="P65" i="12"/>
  <c r="Q63" i="12"/>
  <c r="P63" i="12"/>
  <c r="F63" i="12" s="1"/>
  <c r="Q62" i="12"/>
  <c r="P62" i="12"/>
  <c r="Q59" i="12"/>
  <c r="P59" i="12"/>
  <c r="Q58" i="12"/>
  <c r="G58" i="12"/>
  <c r="P58" i="12"/>
  <c r="Q55" i="12"/>
  <c r="P55" i="12"/>
  <c r="Q54" i="12"/>
  <c r="Q52" i="12" s="1"/>
  <c r="P54" i="12"/>
  <c r="Q53" i="12"/>
  <c r="G53" i="12" s="1"/>
  <c r="P53" i="12"/>
  <c r="Q51" i="12"/>
  <c r="G51" i="12" s="1"/>
  <c r="P51" i="12"/>
  <c r="Q50" i="12"/>
  <c r="G50" i="12" s="1"/>
  <c r="P50" i="12"/>
  <c r="Q49" i="12"/>
  <c r="P49" i="12"/>
  <c r="Q46" i="12"/>
  <c r="G46" i="12" s="1"/>
  <c r="P46" i="12"/>
  <c r="Q45" i="12"/>
  <c r="P45" i="12"/>
  <c r="Q44" i="12"/>
  <c r="G44" i="12" s="1"/>
  <c r="P44" i="12"/>
  <c r="Q43" i="12"/>
  <c r="P43" i="12"/>
  <c r="Q42" i="12"/>
  <c r="P42" i="12"/>
  <c r="Q41" i="12"/>
  <c r="G41" i="12" s="1"/>
  <c r="P41" i="12"/>
  <c r="F41" i="12" s="1"/>
  <c r="Q39" i="12"/>
  <c r="P39" i="12"/>
  <c r="Q38" i="12"/>
  <c r="P38" i="12"/>
  <c r="F38" i="12" s="1"/>
  <c r="Q37" i="12"/>
  <c r="G37" i="12" s="1"/>
  <c r="P37" i="12"/>
  <c r="Q36" i="12"/>
  <c r="P36" i="12"/>
  <c r="Q35" i="12"/>
  <c r="G35" i="12" s="1"/>
  <c r="P35" i="12"/>
  <c r="F35" i="12"/>
  <c r="Q34" i="12"/>
  <c r="P34" i="12"/>
  <c r="Q33" i="12"/>
  <c r="P33" i="12"/>
  <c r="Q32" i="12"/>
  <c r="G32" i="12"/>
  <c r="P32" i="12"/>
  <c r="F32" i="12"/>
  <c r="Q31" i="12"/>
  <c r="G31" i="12"/>
  <c r="P31" i="12"/>
  <c r="Q29" i="12"/>
  <c r="P29" i="12"/>
  <c r="F29" i="12" s="1"/>
  <c r="Q28" i="12"/>
  <c r="P28" i="12"/>
  <c r="F28" i="12" s="1"/>
  <c r="Q27" i="12"/>
  <c r="P27" i="12"/>
  <c r="F27" i="12" s="1"/>
  <c r="Q26" i="12"/>
  <c r="G26" i="12"/>
  <c r="P26" i="12"/>
  <c r="F26" i="12"/>
  <c r="Q25" i="12"/>
  <c r="G25" i="12" s="1"/>
  <c r="P25" i="12"/>
  <c r="F25" i="12" s="1"/>
  <c r="Q24" i="12"/>
  <c r="P24" i="12"/>
  <c r="Q23" i="12"/>
  <c r="P23" i="12"/>
  <c r="F23" i="12" s="1"/>
  <c r="Q22" i="12"/>
  <c r="G22" i="12"/>
  <c r="P22" i="12"/>
  <c r="Q21" i="12"/>
  <c r="P21" i="12"/>
  <c r="Q19" i="12"/>
  <c r="P19" i="12"/>
  <c r="Q18" i="12"/>
  <c r="G18" i="12" s="1"/>
  <c r="P18" i="12"/>
  <c r="Q17" i="12"/>
  <c r="P17" i="12"/>
  <c r="Q16" i="12"/>
  <c r="G16" i="12" s="1"/>
  <c r="P16" i="12"/>
  <c r="Q15" i="12"/>
  <c r="G15" i="12" s="1"/>
  <c r="P15" i="12"/>
  <c r="Q14" i="12"/>
  <c r="P14" i="12"/>
  <c r="F14" i="12"/>
  <c r="C147" i="12"/>
  <c r="AF2" i="11"/>
  <c r="C147" i="11"/>
  <c r="C144" i="11"/>
  <c r="K98" i="11"/>
  <c r="J98" i="11"/>
  <c r="K97" i="11"/>
  <c r="J97" i="11"/>
  <c r="K93" i="11"/>
  <c r="J93" i="11"/>
  <c r="K91" i="11"/>
  <c r="J91" i="11"/>
  <c r="J90" i="11" s="1"/>
  <c r="K89" i="11"/>
  <c r="J89" i="11"/>
  <c r="K88" i="11"/>
  <c r="J88" i="11"/>
  <c r="K87" i="11"/>
  <c r="J87" i="11"/>
  <c r="K86" i="11"/>
  <c r="J86" i="11"/>
  <c r="K85" i="11"/>
  <c r="J85" i="11"/>
  <c r="K76" i="11"/>
  <c r="J76" i="11"/>
  <c r="K75" i="11"/>
  <c r="K72" i="11" s="1"/>
  <c r="J75" i="11"/>
  <c r="K74" i="11"/>
  <c r="J74" i="11"/>
  <c r="K73" i="11"/>
  <c r="J73" i="11"/>
  <c r="K70" i="11"/>
  <c r="J70" i="11"/>
  <c r="K69" i="11"/>
  <c r="J69" i="11"/>
  <c r="K68" i="11"/>
  <c r="J68" i="11"/>
  <c r="K67" i="11"/>
  <c r="J67" i="11"/>
  <c r="K66" i="11"/>
  <c r="J66" i="11"/>
  <c r="K65" i="11"/>
  <c r="J65" i="11"/>
  <c r="K63" i="11"/>
  <c r="J63" i="11"/>
  <c r="J61" i="11" s="1"/>
  <c r="K62" i="11"/>
  <c r="J62" i="11"/>
  <c r="K59" i="11"/>
  <c r="J59" i="11"/>
  <c r="K58" i="11"/>
  <c r="K57" i="11" s="1"/>
  <c r="J58" i="11"/>
  <c r="J57" i="11" s="1"/>
  <c r="K55" i="11"/>
  <c r="J55" i="11"/>
  <c r="K54" i="11"/>
  <c r="J54" i="11"/>
  <c r="K53" i="11"/>
  <c r="K52" i="11" s="1"/>
  <c r="J53" i="11"/>
  <c r="K51" i="11"/>
  <c r="J51" i="11"/>
  <c r="K50" i="11"/>
  <c r="J50" i="11"/>
  <c r="K49" i="11"/>
  <c r="J49" i="11"/>
  <c r="K46" i="11"/>
  <c r="J46" i="11"/>
  <c r="K45" i="11"/>
  <c r="J45" i="11"/>
  <c r="K44" i="11"/>
  <c r="J44" i="11"/>
  <c r="K43" i="11"/>
  <c r="J43" i="11"/>
  <c r="K42" i="11"/>
  <c r="J42" i="11"/>
  <c r="K41" i="11"/>
  <c r="J41" i="11"/>
  <c r="K39" i="11"/>
  <c r="J39" i="11"/>
  <c r="K38" i="11"/>
  <c r="J38" i="11"/>
  <c r="K37" i="11"/>
  <c r="J37" i="11"/>
  <c r="K36" i="11"/>
  <c r="J36" i="11"/>
  <c r="K35" i="11"/>
  <c r="J35" i="11"/>
  <c r="K34" i="11"/>
  <c r="J34" i="11"/>
  <c r="K33" i="11"/>
  <c r="J33" i="11"/>
  <c r="K32" i="11"/>
  <c r="J32" i="11"/>
  <c r="K31" i="11"/>
  <c r="J31" i="11"/>
  <c r="K29" i="11"/>
  <c r="J29" i="11"/>
  <c r="K28" i="11"/>
  <c r="J28" i="11"/>
  <c r="K27" i="11"/>
  <c r="J27" i="11"/>
  <c r="K26" i="11"/>
  <c r="J26" i="11"/>
  <c r="K25" i="11"/>
  <c r="J25" i="11"/>
  <c r="K24" i="11"/>
  <c r="J24" i="11"/>
  <c r="K23" i="11"/>
  <c r="J23" i="11"/>
  <c r="K22" i="11"/>
  <c r="J22" i="11"/>
  <c r="K21" i="11"/>
  <c r="J21" i="11"/>
  <c r="K19" i="11"/>
  <c r="J19" i="11"/>
  <c r="K18" i="11"/>
  <c r="J18" i="11"/>
  <c r="K17" i="11"/>
  <c r="J17" i="11"/>
  <c r="K16" i="11"/>
  <c r="J16" i="11"/>
  <c r="K15" i="11"/>
  <c r="J15" i="11"/>
  <c r="K14" i="11"/>
  <c r="K13" i="11" s="1"/>
  <c r="J14" i="11"/>
  <c r="T4" i="11"/>
  <c r="AF4" i="11"/>
  <c r="C145" i="11"/>
  <c r="T3" i="11"/>
  <c r="C143" i="11" s="1"/>
  <c r="C144" i="7"/>
  <c r="K4" i="7"/>
  <c r="C145" i="7" s="1"/>
  <c r="K3" i="7"/>
  <c r="C143" i="7"/>
  <c r="P105" i="11"/>
  <c r="R105" i="11"/>
  <c r="Z105" i="11"/>
  <c r="C147" i="7"/>
  <c r="J105" i="12"/>
  <c r="G86" i="12"/>
  <c r="G89" i="12"/>
  <c r="G91" i="12"/>
  <c r="J105" i="13"/>
  <c r="F58" i="12"/>
  <c r="M105" i="18"/>
  <c r="F106" i="17"/>
  <c r="AJ105" i="16"/>
  <c r="J105" i="16"/>
  <c r="F98" i="12"/>
  <c r="L47" i="11"/>
  <c r="H56" i="13"/>
  <c r="N47" i="12"/>
  <c r="F53" i="12"/>
  <c r="G62" i="12"/>
  <c r="F73" i="12"/>
  <c r="T100" i="16"/>
  <c r="L100" i="17"/>
  <c r="F88" i="6"/>
  <c r="C31" i="4"/>
  <c r="L77" i="16"/>
  <c r="Z47" i="11"/>
  <c r="C145" i="16"/>
  <c r="AJ4" i="16"/>
  <c r="F30" i="12"/>
  <c r="R47" i="12"/>
  <c r="F55" i="12"/>
  <c r="U96" i="12"/>
  <c r="U117" i="12" s="1"/>
  <c r="J96" i="16"/>
  <c r="D42" i="4"/>
  <c r="G42" i="4"/>
  <c r="L71" i="16"/>
  <c r="G80" i="12"/>
  <c r="J96" i="19"/>
  <c r="J117" i="19" s="1"/>
  <c r="AA47" i="16"/>
  <c r="F46" i="12"/>
  <c r="K72" i="15"/>
  <c r="G81" i="12"/>
  <c r="F15" i="12"/>
  <c r="K13" i="15"/>
  <c r="W57" i="16"/>
  <c r="AB71" i="16"/>
  <c r="I56" i="7"/>
  <c r="F83" i="12"/>
  <c r="N47" i="11"/>
  <c r="T56" i="11"/>
  <c r="N56" i="12"/>
  <c r="AD56" i="16"/>
  <c r="Y56" i="16"/>
  <c r="AG56" i="16"/>
  <c r="G71" i="18"/>
  <c r="F13" i="16"/>
  <c r="I47" i="16"/>
  <c r="Y71" i="16"/>
  <c r="AG71" i="16"/>
  <c r="G84" i="12"/>
  <c r="I77" i="12"/>
  <c r="V56" i="12"/>
  <c r="M56" i="19"/>
  <c r="L56" i="19"/>
  <c r="F59" i="12"/>
  <c r="F57" i="12"/>
  <c r="H57" i="12"/>
  <c r="I96" i="19"/>
  <c r="I117" i="19" s="1"/>
  <c r="G73" i="12"/>
  <c r="O96" i="17"/>
  <c r="O117" i="17" s="1"/>
  <c r="U100" i="12"/>
  <c r="G45" i="6" s="1"/>
  <c r="G67" i="12"/>
  <c r="M96" i="12"/>
  <c r="M117" i="12" s="1"/>
  <c r="L96" i="13"/>
  <c r="Y56" i="11"/>
  <c r="Y96" i="11"/>
  <c r="Y117" i="11" s="1"/>
  <c r="G48" i="17"/>
  <c r="F20" i="12"/>
  <c r="I48" i="12"/>
  <c r="F85" i="12"/>
  <c r="G61" i="17"/>
  <c r="G72" i="17"/>
  <c r="J56" i="12"/>
  <c r="H96" i="19"/>
  <c r="J48" i="11"/>
  <c r="P64" i="12"/>
  <c r="H61" i="12"/>
  <c r="H56" i="12" s="1"/>
  <c r="F62" i="12"/>
  <c r="F66" i="12"/>
  <c r="K64" i="15"/>
  <c r="O56" i="12"/>
  <c r="G23" i="12"/>
  <c r="G69" i="12"/>
  <c r="W64" i="16"/>
  <c r="W56" i="16" s="1"/>
  <c r="T47" i="11"/>
  <c r="L56" i="15"/>
  <c r="H64" i="12"/>
  <c r="F91" i="12"/>
  <c r="F48" i="16"/>
  <c r="H77" i="12"/>
  <c r="H71" i="12" s="1"/>
  <c r="N71" i="12"/>
  <c r="T71" i="12"/>
  <c r="W56" i="12"/>
  <c r="H56" i="15"/>
  <c r="O47" i="15"/>
  <c r="G38" i="12"/>
  <c r="T56" i="12"/>
  <c r="H71" i="15"/>
  <c r="H96" i="15" s="1"/>
  <c r="H117" i="15" s="1"/>
  <c r="AC71" i="16"/>
  <c r="AC96" i="16"/>
  <c r="G96" i="19"/>
  <c r="G117" i="19" s="1"/>
  <c r="S56" i="18"/>
  <c r="F93" i="12"/>
  <c r="G64" i="16"/>
  <c r="H56" i="7"/>
  <c r="L56" i="11"/>
  <c r="J56" i="13"/>
  <c r="H53" i="4"/>
  <c r="O100" i="17"/>
  <c r="G89" i="6" s="1"/>
  <c r="G100" i="19"/>
  <c r="M100" i="12"/>
  <c r="J96" i="13"/>
  <c r="J117" i="13" s="1"/>
  <c r="G40" i="6"/>
  <c r="J100" i="13"/>
  <c r="AC117" i="16" l="1"/>
  <c r="AC100" i="16"/>
  <c r="G79" i="6" s="1"/>
  <c r="F90" i="12"/>
  <c r="T100" i="12"/>
  <c r="F45" i="6" s="1"/>
  <c r="T117" i="12"/>
  <c r="Y96" i="16"/>
  <c r="J118" i="13"/>
  <c r="F51" i="6"/>
  <c r="J100" i="16"/>
  <c r="F68" i="6" s="1"/>
  <c r="J117" i="16"/>
  <c r="H100" i="19"/>
  <c r="F114" i="6" s="1"/>
  <c r="H117" i="19"/>
  <c r="L117" i="13"/>
  <c r="L100" i="13"/>
  <c r="F24" i="12"/>
  <c r="F71" i="16"/>
  <c r="AK96" i="16"/>
  <c r="X56" i="18"/>
  <c r="I13" i="12"/>
  <c r="N96" i="19"/>
  <c r="J13" i="11"/>
  <c r="J72" i="11"/>
  <c r="Q13" i="12"/>
  <c r="Q57" i="12"/>
  <c r="G68" i="12"/>
  <c r="F76" i="12"/>
  <c r="F72" i="12" s="1"/>
  <c r="G24" i="12"/>
  <c r="F65" i="12"/>
  <c r="F64" i="12" s="1"/>
  <c r="F69" i="12"/>
  <c r="G88" i="12"/>
  <c r="K48" i="15"/>
  <c r="J61" i="15"/>
  <c r="V13" i="16"/>
  <c r="G56" i="16"/>
  <c r="G71" i="17"/>
  <c r="Y113" i="11"/>
  <c r="H56" i="16"/>
  <c r="AA71" i="16"/>
  <c r="AE71" i="16"/>
  <c r="K61" i="11"/>
  <c r="F49" i="12"/>
  <c r="F21" i="12"/>
  <c r="H52" i="12"/>
  <c r="H47" i="12" s="1"/>
  <c r="I57" i="12"/>
  <c r="F89" i="12"/>
  <c r="J52" i="15"/>
  <c r="K57" i="15"/>
  <c r="K56" i="15" s="1"/>
  <c r="F52" i="16"/>
  <c r="V57" i="16"/>
  <c r="R96" i="16"/>
  <c r="AC113" i="16"/>
  <c r="M96" i="17"/>
  <c r="S47" i="18"/>
  <c r="S96" i="18" s="1"/>
  <c r="S117" i="18" s="1"/>
  <c r="G57" i="12"/>
  <c r="G63" i="12"/>
  <c r="G61" i="12" s="1"/>
  <c r="J64" i="15"/>
  <c r="J56" i="15" s="1"/>
  <c r="T113" i="12"/>
  <c r="M96" i="13"/>
  <c r="F47" i="16"/>
  <c r="Q48" i="12"/>
  <c r="Q47" i="12" s="1"/>
  <c r="P72" i="12"/>
  <c r="N96" i="12"/>
  <c r="N117" i="12" s="1"/>
  <c r="AG96" i="16"/>
  <c r="AG117" i="16" s="1"/>
  <c r="J52" i="11"/>
  <c r="J47" i="11" s="1"/>
  <c r="J64" i="11"/>
  <c r="J56" i="11" s="1"/>
  <c r="K90" i="11"/>
  <c r="F16" i="12"/>
  <c r="G19" i="12"/>
  <c r="F42" i="12"/>
  <c r="G49" i="12"/>
  <c r="G48" i="12" s="1"/>
  <c r="P52" i="12"/>
  <c r="P57" i="12"/>
  <c r="F61" i="12"/>
  <c r="F88" i="12"/>
  <c r="G14" i="12"/>
  <c r="G21" i="12"/>
  <c r="G33" i="12"/>
  <c r="F37" i="12"/>
  <c r="F43" i="12"/>
  <c r="L48" i="16"/>
  <c r="L47" i="16" s="1"/>
  <c r="V48" i="16"/>
  <c r="V47" i="16" s="1"/>
  <c r="G52" i="16"/>
  <c r="G47" i="16" s="1"/>
  <c r="F72" i="17"/>
  <c r="F77" i="17"/>
  <c r="M113" i="12"/>
  <c r="I56" i="13"/>
  <c r="I96" i="15"/>
  <c r="L61" i="16"/>
  <c r="F64" i="16"/>
  <c r="F56" i="16" s="1"/>
  <c r="G72" i="16"/>
  <c r="M72" i="16"/>
  <c r="G78" i="12"/>
  <c r="F82" i="12"/>
  <c r="M47" i="11"/>
  <c r="M96" i="11" s="1"/>
  <c r="Q47" i="11"/>
  <c r="U71" i="11"/>
  <c r="AB47" i="11"/>
  <c r="AF47" i="11"/>
  <c r="AF96" i="11" s="1"/>
  <c r="AF117" i="11" s="1"/>
  <c r="AA71" i="11"/>
  <c r="AE71" i="11"/>
  <c r="AE96" i="11" s="1"/>
  <c r="AE117" i="11" s="1"/>
  <c r="U113" i="12"/>
  <c r="J113" i="13"/>
  <c r="F56" i="15"/>
  <c r="F96" i="15" s="1"/>
  <c r="M56" i="15"/>
  <c r="M96" i="15" s="1"/>
  <c r="M71" i="15"/>
  <c r="J113" i="16"/>
  <c r="I56" i="16"/>
  <c r="I96" i="16" s="1"/>
  <c r="S96" i="16"/>
  <c r="U56" i="16"/>
  <c r="AE47" i="16"/>
  <c r="X56" i="16"/>
  <c r="AE56" i="16"/>
  <c r="N96" i="17"/>
  <c r="I96" i="17"/>
  <c r="F56" i="18"/>
  <c r="G56" i="7"/>
  <c r="G96" i="7" s="1"/>
  <c r="G117" i="7" s="1"/>
  <c r="Q56" i="18"/>
  <c r="R56" i="18"/>
  <c r="R96" i="18" s="1"/>
  <c r="G61" i="16"/>
  <c r="F48" i="17"/>
  <c r="F47" i="17" s="1"/>
  <c r="F52" i="17"/>
  <c r="F57" i="17"/>
  <c r="W13" i="16"/>
  <c r="F78" i="12"/>
  <c r="F92" i="12"/>
  <c r="F71" i="7"/>
  <c r="F96" i="7" s="1"/>
  <c r="S47" i="11"/>
  <c r="R47" i="11"/>
  <c r="S56" i="11"/>
  <c r="S96" i="11" s="1"/>
  <c r="S117" i="11" s="1"/>
  <c r="N71" i="11"/>
  <c r="N96" i="11" s="1"/>
  <c r="AA56" i="11"/>
  <c r="AA96" i="11" s="1"/>
  <c r="AC71" i="11"/>
  <c r="J47" i="12"/>
  <c r="W47" i="12"/>
  <c r="V71" i="12"/>
  <c r="K71" i="13"/>
  <c r="I71" i="15"/>
  <c r="N96" i="15"/>
  <c r="N71" i="15"/>
  <c r="H71" i="16"/>
  <c r="T113" i="16"/>
  <c r="N56" i="16"/>
  <c r="AF47" i="16"/>
  <c r="AB56" i="16"/>
  <c r="AB96" i="16" s="1"/>
  <c r="AB117" i="16" s="1"/>
  <c r="AJ56" i="16"/>
  <c r="AI71" i="16"/>
  <c r="K96" i="17"/>
  <c r="K117" i="17" s="1"/>
  <c r="K113" i="17"/>
  <c r="O113" i="17"/>
  <c r="F47" i="18"/>
  <c r="V56" i="18"/>
  <c r="T47" i="18"/>
  <c r="T71" i="18"/>
  <c r="T96" i="18" s="1"/>
  <c r="T117" i="18" s="1"/>
  <c r="S71" i="18"/>
  <c r="W90" i="16"/>
  <c r="G52" i="17"/>
  <c r="G47" i="17" s="1"/>
  <c r="V77" i="16"/>
  <c r="P47" i="11"/>
  <c r="P96" i="11" s="1"/>
  <c r="Q56" i="11"/>
  <c r="U56" i="11"/>
  <c r="P71" i="11"/>
  <c r="AE47" i="11"/>
  <c r="K47" i="12"/>
  <c r="K56" i="12"/>
  <c r="K71" i="12"/>
  <c r="O71" i="12"/>
  <c r="O96" i="12" s="1"/>
  <c r="L113" i="13"/>
  <c r="G47" i="13"/>
  <c r="G96" i="13" s="1"/>
  <c r="O56" i="15"/>
  <c r="O96" i="15" s="1"/>
  <c r="O117" i="15" s="1"/>
  <c r="H47" i="16"/>
  <c r="H96" i="16" s="1"/>
  <c r="K71" i="16"/>
  <c r="O56" i="16"/>
  <c r="O96" i="16" s="1"/>
  <c r="O117" i="16" s="1"/>
  <c r="O71" i="16"/>
  <c r="AH47" i="16"/>
  <c r="AD71" i="16"/>
  <c r="L113" i="17"/>
  <c r="W96" i="18"/>
  <c r="W117" i="18" s="1"/>
  <c r="X47" i="18"/>
  <c r="W56" i="18"/>
  <c r="G113" i="19"/>
  <c r="G71" i="7"/>
  <c r="AG100" i="16"/>
  <c r="G81" i="6" s="1"/>
  <c r="Y100" i="11"/>
  <c r="G31" i="6" s="1"/>
  <c r="AJ96" i="16"/>
  <c r="AJ117" i="16" s="1"/>
  <c r="H100" i="15"/>
  <c r="H118" i="15" s="1"/>
  <c r="I100" i="19"/>
  <c r="G114" i="6" s="1"/>
  <c r="K96" i="16"/>
  <c r="K117" i="16" s="1"/>
  <c r="F19" i="12"/>
  <c r="H13" i="12"/>
  <c r="AB96" i="11"/>
  <c r="AB117" i="11" s="1"/>
  <c r="X96" i="16"/>
  <c r="X117" i="16" s="1"/>
  <c r="AF96" i="16"/>
  <c r="AF117" i="16" s="1"/>
  <c r="J100" i="19"/>
  <c r="G115" i="6" s="1"/>
  <c r="F74" i="6"/>
  <c r="F84" i="12"/>
  <c r="F77" i="12" s="1"/>
  <c r="P77" i="12"/>
  <c r="J77" i="11"/>
  <c r="P96" i="16"/>
  <c r="P117" i="16" s="1"/>
  <c r="W100" i="18"/>
  <c r="W118" i="18" s="1"/>
  <c r="G112" i="6"/>
  <c r="AF3" i="11"/>
  <c r="Q96" i="16"/>
  <c r="Q117" i="16" s="1"/>
  <c r="G36" i="12"/>
  <c r="AF100" i="11"/>
  <c r="F35" i="6" s="1"/>
  <c r="H100" i="7"/>
  <c r="H118" i="7" s="1"/>
  <c r="P71" i="12"/>
  <c r="T96" i="11"/>
  <c r="T117" i="11" s="1"/>
  <c r="F56" i="17"/>
  <c r="M77" i="16"/>
  <c r="W77" i="16"/>
  <c r="W71" i="16" s="1"/>
  <c r="W96" i="16" s="1"/>
  <c r="W100" i="16" s="1"/>
  <c r="W118" i="16" s="1"/>
  <c r="R96" i="11"/>
  <c r="R117" i="11" s="1"/>
  <c r="W96" i="12"/>
  <c r="W117" i="12" s="1"/>
  <c r="O96" i="19"/>
  <c r="O117" i="19" s="1"/>
  <c r="F56" i="12"/>
  <c r="Z100" i="11"/>
  <c r="F32" i="6" s="1"/>
  <c r="P48" i="12"/>
  <c r="P47" i="12" s="1"/>
  <c r="F50" i="12"/>
  <c r="F48" i="12" s="1"/>
  <c r="F47" i="12" s="1"/>
  <c r="O100" i="16"/>
  <c r="G71" i="6" s="1"/>
  <c r="H96" i="17"/>
  <c r="H117" i="17" s="1"/>
  <c r="J96" i="17"/>
  <c r="J117" i="17" s="1"/>
  <c r="P61" i="12"/>
  <c r="I96" i="13"/>
  <c r="I117" i="13" s="1"/>
  <c r="AI96" i="16"/>
  <c r="AI117" i="16" s="1"/>
  <c r="G55" i="12"/>
  <c r="G52" i="12" s="1"/>
  <c r="G47" i="12" s="1"/>
  <c r="I52" i="12"/>
  <c r="I47" i="12" s="1"/>
  <c r="I72" i="12"/>
  <c r="I71" i="12" s="1"/>
  <c r="G74" i="12"/>
  <c r="N100" i="12"/>
  <c r="F41" i="6" s="1"/>
  <c r="I96" i="7"/>
  <c r="I117" i="7" s="1"/>
  <c r="K71" i="15"/>
  <c r="G93" i="12"/>
  <c r="G90" i="12" s="1"/>
  <c r="Q90" i="12"/>
  <c r="M71" i="16"/>
  <c r="G13" i="17"/>
  <c r="Q96" i="11"/>
  <c r="Q117" i="11" s="1"/>
  <c r="X96" i="11"/>
  <c r="X117" i="11" s="1"/>
  <c r="F96" i="19"/>
  <c r="F117" i="19" s="1"/>
  <c r="R96" i="12"/>
  <c r="R117" i="12" s="1"/>
  <c r="L96" i="11"/>
  <c r="L117" i="11" s="1"/>
  <c r="P13" i="12"/>
  <c r="G85" i="12"/>
  <c r="G77" i="12" s="1"/>
  <c r="M13" i="16"/>
  <c r="K77" i="11"/>
  <c r="K71" i="11" s="1"/>
  <c r="N96" i="16"/>
  <c r="N117" i="16" s="1"/>
  <c r="G96" i="18"/>
  <c r="G117" i="18" s="1"/>
  <c r="U96" i="18"/>
  <c r="U117" i="18" s="1"/>
  <c r="K64" i="11"/>
  <c r="K56" i="11" s="1"/>
  <c r="G34" i="12"/>
  <c r="L64" i="16"/>
  <c r="L56" i="16" s="1"/>
  <c r="Q64" i="12"/>
  <c r="G65" i="12"/>
  <c r="L96" i="12"/>
  <c r="L117" i="12" s="1"/>
  <c r="V47" i="12"/>
  <c r="AE96" i="16"/>
  <c r="AE117" i="16" s="1"/>
  <c r="Q72" i="12"/>
  <c r="Q71" i="12" s="1"/>
  <c r="G39" i="12"/>
  <c r="F13" i="17"/>
  <c r="J71" i="12"/>
  <c r="K96" i="12"/>
  <c r="K117" i="12" s="1"/>
  <c r="F44" i="12"/>
  <c r="V71" i="18"/>
  <c r="Q61" i="12"/>
  <c r="Q56" i="12" s="1"/>
  <c r="M64" i="16"/>
  <c r="G57" i="17"/>
  <c r="G56" i="17" s="1"/>
  <c r="J77" i="15"/>
  <c r="O71" i="11"/>
  <c r="AC96" i="11"/>
  <c r="AC117" i="11" s="1"/>
  <c r="AG56" i="11"/>
  <c r="H96" i="13"/>
  <c r="H117" i="13" s="1"/>
  <c r="G96" i="15"/>
  <c r="G117" i="15" s="1"/>
  <c r="L71" i="19"/>
  <c r="G66" i="12"/>
  <c r="J72" i="15"/>
  <c r="J71" i="15" s="1"/>
  <c r="V64" i="16"/>
  <c r="V56" i="16" s="1"/>
  <c r="G77" i="16"/>
  <c r="G71" i="16" s="1"/>
  <c r="K77" i="15"/>
  <c r="F47" i="13"/>
  <c r="Q47" i="18"/>
  <c r="F18" i="12"/>
  <c r="G28" i="12"/>
  <c r="F45" i="12"/>
  <c r="G75" i="12"/>
  <c r="F99" i="12"/>
  <c r="M48" i="16"/>
  <c r="M47" i="16" s="1"/>
  <c r="AG96" i="11"/>
  <c r="AG117" i="11" s="1"/>
  <c r="AD47" i="11"/>
  <c r="S56" i="12"/>
  <c r="Z96" i="16"/>
  <c r="Z117" i="16" s="1"/>
  <c r="K100" i="17"/>
  <c r="K36" i="6"/>
  <c r="K48" i="11"/>
  <c r="K47" i="11" s="1"/>
  <c r="I61" i="12"/>
  <c r="I56" i="12" s="1"/>
  <c r="G70" i="12"/>
  <c r="J48" i="15"/>
  <c r="J47" i="15" s="1"/>
  <c r="J90" i="15"/>
  <c r="L47" i="15"/>
  <c r="U96" i="16"/>
  <c r="U117" i="16" s="1"/>
  <c r="AA56" i="16"/>
  <c r="AA96" i="16" s="1"/>
  <c r="AA117" i="16" s="1"/>
  <c r="AH56" i="16"/>
  <c r="K96" i="19"/>
  <c r="K117" i="19" s="1"/>
  <c r="P90" i="12"/>
  <c r="F39" i="12"/>
  <c r="K52" i="15"/>
  <c r="K47" i="15" s="1"/>
  <c r="L13" i="16"/>
  <c r="M57" i="16"/>
  <c r="V72" i="16"/>
  <c r="F71" i="18"/>
  <c r="F96" i="18" s="1"/>
  <c r="F117" i="18" s="1"/>
  <c r="M71" i="19"/>
  <c r="K113" i="12" l="1"/>
  <c r="X113" i="16"/>
  <c r="AE113" i="11"/>
  <c r="F117" i="7"/>
  <c r="F100" i="7"/>
  <c r="G113" i="16"/>
  <c r="P113" i="12"/>
  <c r="O100" i="12"/>
  <c r="G41" i="6" s="1"/>
  <c r="O117" i="12"/>
  <c r="P117" i="11"/>
  <c r="P100" i="11"/>
  <c r="F27" i="6" s="1"/>
  <c r="AA117" i="11"/>
  <c r="AA100" i="11"/>
  <c r="G32" i="6" s="1"/>
  <c r="M100" i="11"/>
  <c r="G25" i="6" s="1"/>
  <c r="M117" i="11"/>
  <c r="I100" i="15"/>
  <c r="I117" i="15"/>
  <c r="M117" i="17"/>
  <c r="M100" i="17"/>
  <c r="G88" i="6" s="1"/>
  <c r="AD96" i="16"/>
  <c r="AD117" i="16" s="1"/>
  <c r="AB100" i="16"/>
  <c r="AB113" i="16" s="1"/>
  <c r="K96" i="13"/>
  <c r="M113" i="11"/>
  <c r="W113" i="16"/>
  <c r="N117" i="17"/>
  <c r="N100" i="17"/>
  <c r="I100" i="16"/>
  <c r="I117" i="16"/>
  <c r="Z113" i="11"/>
  <c r="T113" i="11"/>
  <c r="F71" i="17"/>
  <c r="F113" i="17" s="1"/>
  <c r="M117" i="13"/>
  <c r="M100" i="13"/>
  <c r="L113" i="11"/>
  <c r="AK117" i="16"/>
  <c r="AK100" i="16"/>
  <c r="L118" i="13"/>
  <c r="F53" i="6"/>
  <c r="F71" i="12"/>
  <c r="N117" i="15"/>
  <c r="N100" i="15"/>
  <c r="F63" i="6" s="1"/>
  <c r="O113" i="12"/>
  <c r="W113" i="18"/>
  <c r="M117" i="15"/>
  <c r="M100" i="15"/>
  <c r="G62" i="6" s="1"/>
  <c r="M113" i="15"/>
  <c r="N117" i="19"/>
  <c r="N100" i="19"/>
  <c r="F118" i="6" s="1"/>
  <c r="G13" i="12"/>
  <c r="J71" i="11"/>
  <c r="J96" i="11" s="1"/>
  <c r="J100" i="11" s="1"/>
  <c r="H113" i="15"/>
  <c r="AF113" i="11"/>
  <c r="J113" i="19"/>
  <c r="H113" i="16"/>
  <c r="AA113" i="11"/>
  <c r="R117" i="18"/>
  <c r="R100" i="18"/>
  <c r="O113" i="19"/>
  <c r="F117" i="15"/>
  <c r="F100" i="15"/>
  <c r="N113" i="12"/>
  <c r="P113" i="11"/>
  <c r="O113" i="16"/>
  <c r="R100" i="16"/>
  <c r="R117" i="16"/>
  <c r="N113" i="19"/>
  <c r="U96" i="11"/>
  <c r="V71" i="16"/>
  <c r="V96" i="16" s="1"/>
  <c r="V100" i="16" s="1"/>
  <c r="F13" i="12"/>
  <c r="G72" i="12"/>
  <c r="G71" i="12" s="1"/>
  <c r="P56" i="12"/>
  <c r="H113" i="12"/>
  <c r="X96" i="18"/>
  <c r="H117" i="16"/>
  <c r="H100" i="16"/>
  <c r="F67" i="6" s="1"/>
  <c r="G117" i="13"/>
  <c r="G100" i="13"/>
  <c r="F49" i="6" s="1"/>
  <c r="G113" i="15"/>
  <c r="G113" i="13"/>
  <c r="N100" i="11"/>
  <c r="N117" i="11"/>
  <c r="I113" i="19"/>
  <c r="I117" i="17"/>
  <c r="I100" i="17"/>
  <c r="G86" i="6" s="1"/>
  <c r="S117" i="16"/>
  <c r="S100" i="16"/>
  <c r="G73" i="6" s="1"/>
  <c r="H113" i="7"/>
  <c r="F96" i="16"/>
  <c r="F100" i="16" s="1"/>
  <c r="I113" i="7"/>
  <c r="M113" i="17"/>
  <c r="AG113" i="16"/>
  <c r="F113" i="16"/>
  <c r="H113" i="19"/>
  <c r="Y117" i="16"/>
  <c r="Y100" i="16"/>
  <c r="I96" i="12"/>
  <c r="I100" i="12" s="1"/>
  <c r="I118" i="12" s="1"/>
  <c r="AA100" i="16"/>
  <c r="K96" i="11"/>
  <c r="K100" i="11" s="1"/>
  <c r="Q96" i="12"/>
  <c r="Q100" i="12" s="1"/>
  <c r="Q118" i="12" s="1"/>
  <c r="F24" i="6"/>
  <c r="L96" i="19"/>
  <c r="L117" i="19" s="1"/>
  <c r="F100" i="19"/>
  <c r="F112" i="6" s="1"/>
  <c r="R100" i="11"/>
  <c r="F28" i="6" s="1"/>
  <c r="K100" i="19"/>
  <c r="G116" i="6" s="1"/>
  <c r="AD96" i="11"/>
  <c r="AD117" i="11" s="1"/>
  <c r="Q96" i="18"/>
  <c r="Q117" i="18" s="1"/>
  <c r="G100" i="15"/>
  <c r="G118" i="15" s="1"/>
  <c r="S100" i="11"/>
  <c r="S113" i="11" s="1"/>
  <c r="G100" i="7"/>
  <c r="G118" i="7" s="1"/>
  <c r="H100" i="13"/>
  <c r="F50" i="6" s="1"/>
  <c r="AE100" i="16"/>
  <c r="G80" i="6" s="1"/>
  <c r="V96" i="12"/>
  <c r="V117" i="12" s="1"/>
  <c r="X100" i="11"/>
  <c r="X113" i="11" s="1"/>
  <c r="O100" i="19"/>
  <c r="AE100" i="11"/>
  <c r="T100" i="11"/>
  <c r="F29" i="6" s="1"/>
  <c r="F100" i="18"/>
  <c r="F118" i="18" s="1"/>
  <c r="F96" i="13"/>
  <c r="F117" i="13" s="1"/>
  <c r="P100" i="16"/>
  <c r="F58" i="6"/>
  <c r="M56" i="16"/>
  <c r="M96" i="16" s="1"/>
  <c r="M100" i="16" s="1"/>
  <c r="M118" i="16" s="1"/>
  <c r="U100" i="16"/>
  <c r="G74" i="6" s="1"/>
  <c r="AC100" i="11"/>
  <c r="G33" i="6" s="1"/>
  <c r="K100" i="12"/>
  <c r="G39" i="6" s="1"/>
  <c r="L100" i="12"/>
  <c r="Q100" i="11"/>
  <c r="Q113" i="11" s="1"/>
  <c r="F19" i="6"/>
  <c r="Q100" i="16"/>
  <c r="Q113" i="16" s="1"/>
  <c r="AF100" i="16"/>
  <c r="F81" i="6" s="1"/>
  <c r="K100" i="16"/>
  <c r="K113" i="16" s="1"/>
  <c r="S96" i="12"/>
  <c r="S117" i="12" s="1"/>
  <c r="G75" i="6"/>
  <c r="L96" i="16"/>
  <c r="L100" i="16" s="1"/>
  <c r="L118" i="16" s="1"/>
  <c r="L96" i="15"/>
  <c r="L117" i="15" s="1"/>
  <c r="G87" i="6"/>
  <c r="O96" i="11"/>
  <c r="O117" i="11" s="1"/>
  <c r="J96" i="12"/>
  <c r="J117" i="12" s="1"/>
  <c r="G64" i="12"/>
  <c r="G56" i="12" s="1"/>
  <c r="G96" i="12" s="1"/>
  <c r="G100" i="12" s="1"/>
  <c r="G36" i="6" s="1"/>
  <c r="U100" i="18"/>
  <c r="U118" i="18" s="1"/>
  <c r="P96" i="12"/>
  <c r="P100" i="12" s="1"/>
  <c r="P118" i="12" s="1"/>
  <c r="I100" i="13"/>
  <c r="I113" i="13" s="1"/>
  <c r="J100" i="17"/>
  <c r="J113" i="17" s="1"/>
  <c r="W100" i="12"/>
  <c r="W113" i="12" s="1"/>
  <c r="M96" i="19"/>
  <c r="M117" i="19" s="1"/>
  <c r="AB100" i="11"/>
  <c r="AB113" i="11" s="1"/>
  <c r="G96" i="16"/>
  <c r="G100" i="16" s="1"/>
  <c r="G118" i="16" s="1"/>
  <c r="J96" i="15"/>
  <c r="J100" i="15" s="1"/>
  <c r="J118" i="15" s="1"/>
  <c r="K96" i="15"/>
  <c r="K100" i="15" s="1"/>
  <c r="K118" i="15" s="1"/>
  <c r="F96" i="17"/>
  <c r="F100" i="17" s="1"/>
  <c r="F118" i="17" s="1"/>
  <c r="G100" i="18"/>
  <c r="G118" i="18" s="1"/>
  <c r="L100" i="11"/>
  <c r="F25" i="6" s="1"/>
  <c r="G96" i="17"/>
  <c r="G100" i="17" s="1"/>
  <c r="G118" i="17" s="1"/>
  <c r="I100" i="7"/>
  <c r="I118" i="7" s="1"/>
  <c r="T100" i="18"/>
  <c r="H96" i="12"/>
  <c r="H100" i="12" s="1"/>
  <c r="H118" i="12" s="1"/>
  <c r="AJ100" i="16"/>
  <c r="F83" i="6" s="1"/>
  <c r="F96" i="12"/>
  <c r="F100" i="12" s="1"/>
  <c r="F36" i="6" s="1"/>
  <c r="N100" i="16"/>
  <c r="F71" i="6" s="1"/>
  <c r="S100" i="18"/>
  <c r="AG100" i="11"/>
  <c r="G35" i="6" s="1"/>
  <c r="V96" i="18"/>
  <c r="V117" i="18" s="1"/>
  <c r="O100" i="15"/>
  <c r="G63" i="6" s="1"/>
  <c r="Z100" i="16"/>
  <c r="AD100" i="16"/>
  <c r="F80" i="6" s="1"/>
  <c r="AH96" i="16"/>
  <c r="AH117" i="16" s="1"/>
  <c r="R100" i="12"/>
  <c r="R113" i="12" s="1"/>
  <c r="AI100" i="16"/>
  <c r="G82" i="6" s="1"/>
  <c r="H100" i="17"/>
  <c r="H113" i="17" s="1"/>
  <c r="F109" i="6"/>
  <c r="X100" i="16"/>
  <c r="V118" i="16" l="1"/>
  <c r="F75" i="6"/>
  <c r="X113" i="18"/>
  <c r="F73" i="6"/>
  <c r="R113" i="16"/>
  <c r="G83" i="6"/>
  <c r="AK113" i="16"/>
  <c r="F78" i="6"/>
  <c r="Z113" i="16"/>
  <c r="S113" i="18"/>
  <c r="G120" i="7"/>
  <c r="S120" i="18"/>
  <c r="S118" i="18"/>
  <c r="G77" i="6"/>
  <c r="Y113" i="16"/>
  <c r="Q113" i="12"/>
  <c r="F118" i="16"/>
  <c r="F65" i="6"/>
  <c r="F26" i="6"/>
  <c r="N113" i="11"/>
  <c r="AF113" i="16"/>
  <c r="U117" i="11"/>
  <c r="U100" i="11"/>
  <c r="G29" i="6" s="1"/>
  <c r="R113" i="18"/>
  <c r="R119" i="18"/>
  <c r="R118" i="18"/>
  <c r="G102" i="6"/>
  <c r="AJ113" i="16"/>
  <c r="G113" i="12"/>
  <c r="M118" i="13"/>
  <c r="G53" i="6"/>
  <c r="M113" i="13"/>
  <c r="K117" i="13"/>
  <c r="K100" i="13"/>
  <c r="N113" i="16"/>
  <c r="J113" i="15"/>
  <c r="AD113" i="16"/>
  <c r="S113" i="16"/>
  <c r="F40" i="6"/>
  <c r="L113" i="12"/>
  <c r="M113" i="16"/>
  <c r="F118" i="7"/>
  <c r="G15" i="6"/>
  <c r="K113" i="15"/>
  <c r="T113" i="18"/>
  <c r="T120" i="18"/>
  <c r="T118" i="18"/>
  <c r="F72" i="6"/>
  <c r="P113" i="16"/>
  <c r="AE113" i="16"/>
  <c r="L113" i="16"/>
  <c r="I113" i="12"/>
  <c r="G113" i="7"/>
  <c r="O113" i="15"/>
  <c r="U113" i="18"/>
  <c r="I118" i="15"/>
  <c r="G58" i="6"/>
  <c r="I113" i="15"/>
  <c r="K113" i="13"/>
  <c r="I113" i="17"/>
  <c r="AI113" i="16"/>
  <c r="U113" i="11"/>
  <c r="N113" i="15"/>
  <c r="AC113" i="11"/>
  <c r="F56" i="6"/>
  <c r="F118" i="15"/>
  <c r="F113" i="15"/>
  <c r="F89" i="6"/>
  <c r="N113" i="17"/>
  <c r="H113" i="13"/>
  <c r="F79" i="6"/>
  <c r="G78" i="6"/>
  <c r="AA113" i="16"/>
  <c r="F113" i="19"/>
  <c r="X117" i="18"/>
  <c r="X100" i="18"/>
  <c r="F113" i="12"/>
  <c r="G113" i="18"/>
  <c r="G113" i="17"/>
  <c r="C149" i="17" s="1"/>
  <c r="V113" i="16"/>
  <c r="G67" i="6"/>
  <c r="I113" i="16"/>
  <c r="R113" i="11"/>
  <c r="U113" i="16"/>
  <c r="M113" i="19"/>
  <c r="F113" i="7"/>
  <c r="F113" i="18"/>
  <c r="AG113" i="11"/>
  <c r="V113" i="18"/>
  <c r="G69" i="6"/>
  <c r="F100" i="11"/>
  <c r="G91" i="6"/>
  <c r="F106" i="6"/>
  <c r="L100" i="15"/>
  <c r="L113" i="15" s="1"/>
  <c r="G72" i="6"/>
  <c r="G17" i="6"/>
  <c r="Q100" i="18"/>
  <c r="G50" i="6"/>
  <c r="J100" i="12"/>
  <c r="F39" i="6" s="1"/>
  <c r="F69" i="6"/>
  <c r="S100" i="12"/>
  <c r="S113" i="12" s="1"/>
  <c r="F91" i="6"/>
  <c r="F121" i="18"/>
  <c r="H116" i="18"/>
  <c r="G28" i="6"/>
  <c r="AD100" i="11"/>
  <c r="G84" i="6"/>
  <c r="F60" i="6"/>
  <c r="G118" i="6"/>
  <c r="M100" i="19"/>
  <c r="G117" i="6" s="1"/>
  <c r="G19" i="6"/>
  <c r="F104" i="6"/>
  <c r="G60" i="6"/>
  <c r="G65" i="6"/>
  <c r="G42" i="6"/>
  <c r="F87" i="6"/>
  <c r="G34" i="6"/>
  <c r="F77" i="6"/>
  <c r="F84" i="6"/>
  <c r="F44" i="6"/>
  <c r="F42" i="6"/>
  <c r="O100" i="11"/>
  <c r="G26" i="6" s="1"/>
  <c r="G68" i="6"/>
  <c r="G27" i="6"/>
  <c r="F31" i="6"/>
  <c r="F100" i="13"/>
  <c r="AH100" i="16"/>
  <c r="F82" i="6" s="1"/>
  <c r="F37" i="6"/>
  <c r="G46" i="6"/>
  <c r="G56" i="6"/>
  <c r="L100" i="19"/>
  <c r="F117" i="6" s="1"/>
  <c r="F86" i="6"/>
  <c r="V100" i="18"/>
  <c r="V118" i="18" s="1"/>
  <c r="G104" i="6"/>
  <c r="F33" i="6"/>
  <c r="V100" i="12"/>
  <c r="V113" i="12" s="1"/>
  <c r="G24" i="6"/>
  <c r="G100" i="11"/>
  <c r="G37" i="6"/>
  <c r="O113" i="11" l="1"/>
  <c r="K118" i="13"/>
  <c r="G51" i="6"/>
  <c r="G48" i="6"/>
  <c r="F113" i="13"/>
  <c r="F34" i="6"/>
  <c r="AD113" i="11"/>
  <c r="Q119" i="18"/>
  <c r="F119" i="7"/>
  <c r="Q118" i="18"/>
  <c r="X118" i="18"/>
  <c r="G109" i="6"/>
  <c r="J113" i="12"/>
  <c r="C149" i="12" s="1"/>
  <c r="F118" i="11"/>
  <c r="F113" i="11"/>
  <c r="AH113" i="16"/>
  <c r="C149" i="16" s="1"/>
  <c r="F37" i="4" s="1"/>
  <c r="G37" i="4" s="1"/>
  <c r="G118" i="11"/>
  <c r="G113" i="11"/>
  <c r="C149" i="7"/>
  <c r="C149" i="15"/>
  <c r="L113" i="19"/>
  <c r="C149" i="19" s="1"/>
  <c r="F102" i="6"/>
  <c r="F32" i="4"/>
  <c r="C148" i="18"/>
  <c r="E39" i="4" s="1"/>
  <c r="Q113" i="18"/>
  <c r="C149" i="18" s="1"/>
  <c r="F39" i="4" s="1"/>
  <c r="G39" i="4" s="1"/>
  <c r="F21" i="6"/>
  <c r="G106" i="6"/>
  <c r="F38" i="4"/>
  <c r="G38" i="4" s="1"/>
  <c r="C148" i="17"/>
  <c r="E38" i="4" s="1"/>
  <c r="F62" i="6"/>
  <c r="F36" i="4"/>
  <c r="G36" i="4" s="1"/>
  <c r="G21" i="6"/>
  <c r="F46" i="6"/>
  <c r="G44" i="6"/>
  <c r="C148" i="12"/>
  <c r="E34" i="4" s="1"/>
  <c r="C149" i="13" l="1"/>
  <c r="C149" i="11"/>
  <c r="C148" i="16"/>
  <c r="E37" i="4" s="1"/>
  <c r="G32" i="4"/>
  <c r="F35" i="4"/>
  <c r="G35" i="4" s="1"/>
  <c r="C148" i="13"/>
  <c r="E35" i="4" s="1"/>
  <c r="C148" i="7"/>
  <c r="E32" i="4" s="1"/>
  <c r="F33" i="4"/>
  <c r="G33" i="4" s="1"/>
  <c r="C148" i="11"/>
  <c r="E33" i="4" s="1"/>
  <c r="F34" i="4"/>
  <c r="G34" i="4" s="1"/>
  <c r="C148" i="19"/>
  <c r="E40" i="4" s="1"/>
  <c r="F40" i="4"/>
  <c r="G40" i="4" s="1"/>
  <c r="C148" i="15"/>
  <c r="E36" i="4" s="1"/>
  <c r="E44" i="4" l="1"/>
  <c r="B44" i="4" s="1"/>
  <c r="H44" i="4"/>
  <c r="F44" i="4"/>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Please enter your SNB code in the format provided in the letter: 123456</t>
        </r>
        <r>
          <rPr>
            <sz val="8"/>
            <color indexed="81"/>
            <rFont val="Tahoma"/>
            <family val="2"/>
          </rPr>
          <t xml:space="preserve">
</t>
        </r>
      </text>
    </comment>
    <comment ref="H4" authorId="0" shapeId="0">
      <text>
        <r>
          <rPr>
            <b/>
            <sz val="8"/>
            <color indexed="81"/>
            <rFont val="Tahoma"/>
            <family val="2"/>
          </rPr>
          <t>Please enter the date in this format only: DD.MM.YYYY. The relevant date is always the last day of the quarter (year)
(30 or 31).</t>
        </r>
        <r>
          <rPr>
            <sz val="8"/>
            <color indexed="81"/>
            <rFont val="Tahoma"/>
            <family val="2"/>
          </rPr>
          <t xml:space="preserve">
</t>
        </r>
      </text>
    </comment>
    <comment ref="H5" authorId="0" shapeId="0">
      <text>
        <r>
          <rPr>
            <b/>
            <sz val="8"/>
            <color indexed="81"/>
            <rFont val="Tahoma"/>
            <family val="2"/>
          </rPr>
          <t>Complete this field only if delivering a correction or sending a test report.</t>
        </r>
      </text>
    </comment>
  </commentList>
</comments>
</file>

<file path=xl/sharedStrings.xml><?xml version="1.0" encoding="utf-8"?>
<sst xmlns="http://schemas.openxmlformats.org/spreadsheetml/2006/main" count="4258" uniqueCount="1410">
  <si>
    <t>Code</t>
  </si>
  <si>
    <t>Total</t>
  </si>
  <si>
    <t>$fid</t>
  </si>
  <si>
    <t>XXXXXX</t>
  </si>
  <si>
    <t>E1</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</si>
  <si>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</si>
  <si>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</si>
  <si>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</si>
  <si>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</si>
  <si>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</si>
  <si>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</si>
  <si>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</si>
  <si>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</si>
  <si>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</si>
  <si>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</si>
  <si>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</si>
  <si>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</si>
  <si>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</si>
  <si>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</si>
  <si>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</si>
  <si>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</si>
  <si>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</si>
  <si>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</si>
  <si>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</si>
  <si>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</si>
  <si>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</si>
  <si>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</si>
  <si>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</si>
  <si>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</si>
  <si>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</si>
  <si>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</si>
  <si>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GB</t>
  </si>
  <si>
    <t>IS</t>
  </si>
  <si>
    <t>NO</t>
  </si>
  <si>
    <t>HR</t>
  </si>
  <si>
    <t>RU</t>
  </si>
  <si>
    <t>TR</t>
  </si>
  <si>
    <t>E2R</t>
  </si>
  <si>
    <t>E4</t>
  </si>
  <si>
    <t>E5</t>
  </si>
  <si>
    <t>EG</t>
  </si>
  <si>
    <t>MA</t>
  </si>
  <si>
    <t>E5R</t>
  </si>
  <si>
    <t>E6</t>
  </si>
  <si>
    <t>Nigeria</t>
  </si>
  <si>
    <t>NG</t>
  </si>
  <si>
    <t>ZA</t>
  </si>
  <si>
    <t>E6R</t>
  </si>
  <si>
    <t>E7</t>
  </si>
  <si>
    <t>E8</t>
  </si>
  <si>
    <t>CA</t>
  </si>
  <si>
    <t>US</t>
  </si>
  <si>
    <t>GL</t>
  </si>
  <si>
    <t>E9</t>
  </si>
  <si>
    <t>MX</t>
  </si>
  <si>
    <t>E9R</t>
  </si>
  <si>
    <t>F1</t>
  </si>
  <si>
    <t>AR</t>
  </si>
  <si>
    <t>BR</t>
  </si>
  <si>
    <t>Chile</t>
  </si>
  <si>
    <t>CL</t>
  </si>
  <si>
    <t>Uruguay</t>
  </si>
  <si>
    <t>UY</t>
  </si>
  <si>
    <t>Venezuela</t>
  </si>
  <si>
    <t>VE</t>
  </si>
  <si>
    <t>F1R</t>
  </si>
  <si>
    <t>F2</t>
  </si>
  <si>
    <t>F3</t>
  </si>
  <si>
    <t>Israel</t>
  </si>
  <si>
    <t>IL</t>
  </si>
  <si>
    <t>IR</t>
  </si>
  <si>
    <t>F4</t>
  </si>
  <si>
    <t>F5</t>
  </si>
  <si>
    <t>F6</t>
  </si>
  <si>
    <t>China</t>
  </si>
  <si>
    <t>CN</t>
  </si>
  <si>
    <t>Hong Kong</t>
  </si>
  <si>
    <t>HK</t>
  </si>
  <si>
    <t>IN</t>
  </si>
  <si>
    <t>ID</t>
  </si>
  <si>
    <t>Japan</t>
  </si>
  <si>
    <t>JP</t>
  </si>
  <si>
    <t>KR</t>
  </si>
  <si>
    <t>MY</t>
  </si>
  <si>
    <t>PH</t>
  </si>
  <si>
    <t>SG</t>
  </si>
  <si>
    <t>TW</t>
  </si>
  <si>
    <t>Thailand</t>
  </si>
  <si>
    <t>TH</t>
  </si>
  <si>
    <t>F6R</t>
  </si>
  <si>
    <t>F7</t>
  </si>
  <si>
    <t>AU</t>
  </si>
  <si>
    <t>NZ</t>
  </si>
  <si>
    <t>F7R</t>
  </si>
  <si>
    <t>A1</t>
  </si>
  <si>
    <t>C4</t>
  </si>
  <si>
    <t>7Z</t>
  </si>
  <si>
    <t>X</t>
  </si>
  <si>
    <t>ATT</t>
  </si>
  <si>
    <t>Malta</t>
  </si>
  <si>
    <t>Portugal</t>
  </si>
  <si>
    <t>AL</t>
  </si>
  <si>
    <t>AD</t>
  </si>
  <si>
    <t>BY</t>
  </si>
  <si>
    <t>BA</t>
  </si>
  <si>
    <t>FO</t>
  </si>
  <si>
    <t>GI</t>
  </si>
  <si>
    <t>GG</t>
  </si>
  <si>
    <t>VA</t>
  </si>
  <si>
    <t>IM</t>
  </si>
  <si>
    <t>JE</t>
  </si>
  <si>
    <t>MK</t>
  </si>
  <si>
    <t>MD</t>
  </si>
  <si>
    <t>ME</t>
  </si>
  <si>
    <t>RS</t>
  </si>
  <si>
    <t>SM</t>
  </si>
  <si>
    <t>UA</t>
  </si>
  <si>
    <t>DZ</t>
  </si>
  <si>
    <t>LY</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</si>
  <si>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</si>
  <si>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</si>
  <si>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</si>
  <si>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</si>
  <si>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</si>
  <si>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</si>
  <si>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</si>
  <si>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</si>
  <si>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</si>
  <si>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</si>
  <si>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</si>
  <si>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</si>
  <si>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</si>
  <si>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</si>
  <si>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</si>
  <si>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</si>
  <si>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</si>
  <si>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</si>
  <si>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</si>
  <si>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</si>
  <si>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</si>
  <si>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</si>
  <si>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</si>
  <si>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</si>
  <si>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</si>
  <si>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</si>
  <si>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</si>
  <si>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</si>
  <si>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</si>
  <si>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</si>
  <si>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</si>
  <si>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</si>
  <si>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</si>
  <si>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</si>
  <si>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</si>
  <si>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</si>
  <si>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</si>
  <si>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</si>
  <si>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</si>
  <si>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</si>
  <si>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</si>
  <si>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</si>
  <si>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</si>
  <si>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</si>
  <si>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</si>
  <si>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</si>
  <si>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</si>
  <si>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</si>
  <si>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</si>
  <si>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AI</t>
  </si>
  <si>
    <t>AG</t>
  </si>
  <si>
    <t>AW</t>
  </si>
  <si>
    <t>BS</t>
  </si>
  <si>
    <t>BB</t>
  </si>
  <si>
    <t>BZ</t>
  </si>
  <si>
    <t>BM</t>
  </si>
  <si>
    <t>VG</t>
  </si>
  <si>
    <t>KY</t>
  </si>
  <si>
    <t>CR</t>
  </si>
  <si>
    <t>CU</t>
  </si>
  <si>
    <t>DM</t>
  </si>
  <si>
    <t>DO</t>
  </si>
  <si>
    <t>SV</t>
  </si>
  <si>
    <t>GD</t>
  </si>
  <si>
    <t>GT</t>
  </si>
  <si>
    <t>HT</t>
  </si>
  <si>
    <t>HN</t>
  </si>
  <si>
    <t>JM</t>
  </si>
  <si>
    <t>MS</t>
  </si>
  <si>
    <t>AN</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</si>
  <si>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</si>
  <si>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</si>
  <si>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</si>
  <si>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</si>
  <si>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</si>
  <si>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</si>
  <si>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</si>
  <si>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</si>
  <si>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</si>
  <si>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</si>
  <si>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</si>
  <si>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</si>
  <si>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</si>
  <si>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</si>
  <si>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</si>
  <si>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</si>
  <si>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</si>
  <si>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</si>
  <si>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</si>
  <si>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</si>
  <si>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</si>
  <si>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</si>
  <si>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</si>
  <si>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</si>
  <si>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</si>
  <si>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</si>
  <si>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</si>
  <si>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</si>
  <si>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</si>
  <si>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</si>
  <si>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</si>
  <si>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</si>
  <si>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</si>
  <si>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</si>
  <si>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</si>
  <si>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</si>
  <si>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</si>
  <si>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</si>
  <si>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</si>
  <si>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</si>
  <si>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</si>
  <si>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</si>
  <si>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</si>
  <si>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</si>
  <si>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</si>
  <si>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</si>
  <si>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</si>
  <si>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</si>
  <si>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</si>
  <si>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</si>
  <si>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</si>
  <si>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</si>
  <si>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AS</t>
  </si>
  <si>
    <t>Guam</t>
  </si>
  <si>
    <t>GU</t>
  </si>
  <si>
    <t>UM</t>
  </si>
  <si>
    <t>CC</t>
  </si>
  <si>
    <t>CX</t>
  </si>
  <si>
    <t>HM</t>
  </si>
  <si>
    <t>NF</t>
  </si>
  <si>
    <t>FJ</t>
  </si>
  <si>
    <t>PF</t>
  </si>
  <si>
    <t>Kiribati</t>
  </si>
  <si>
    <t>KI</t>
  </si>
  <si>
    <t>MH</t>
  </si>
  <si>
    <t>FM</t>
  </si>
  <si>
    <t>Nauru</t>
  </si>
  <si>
    <t>NR</t>
  </si>
  <si>
    <t>NC</t>
  </si>
  <si>
    <t>CK</t>
  </si>
  <si>
    <t>Niue</t>
  </si>
  <si>
    <t>NU</t>
  </si>
  <si>
    <t>TK</t>
  </si>
  <si>
    <t>MP</t>
  </si>
  <si>
    <t>Palau</t>
  </si>
  <si>
    <t>PW</t>
  </si>
  <si>
    <t>PG</t>
  </si>
  <si>
    <t>PN</t>
  </si>
  <si>
    <t>AQ</t>
  </si>
  <si>
    <t>BV</t>
  </si>
  <si>
    <t>GS</t>
  </si>
  <si>
    <t>TF</t>
  </si>
  <si>
    <t>SB</t>
  </si>
  <si>
    <t>Tonga</t>
  </si>
  <si>
    <t>TO</t>
  </si>
  <si>
    <t>Tuvalu</t>
  </si>
  <si>
    <t>TV</t>
  </si>
  <si>
    <t>Vanuatu</t>
  </si>
  <si>
    <t>VU</t>
  </si>
  <si>
    <t>Samoa</t>
  </si>
  <si>
    <t>WS</t>
  </si>
  <si>
    <t>WF</t>
  </si>
  <si>
    <t>Andorra</t>
  </si>
  <si>
    <t>Anguilla</t>
  </si>
  <si>
    <t>Barbados</t>
  </si>
  <si>
    <t>Bahrain</t>
  </si>
  <si>
    <t>Bermuda</t>
  </si>
  <si>
    <t>Bahamas</t>
  </si>
  <si>
    <t>Belize</t>
  </si>
  <si>
    <t>Dominica</t>
  </si>
  <si>
    <t>Grenada</t>
  </si>
  <si>
    <t>Guernsey</t>
  </si>
  <si>
    <t>Gibraltar</t>
  </si>
  <si>
    <t>Jersey</t>
  </si>
  <si>
    <t>Jamaica</t>
  </si>
  <si>
    <t>Liberia</t>
  </si>
  <si>
    <t>Montserrat</t>
  </si>
  <si>
    <t>Panama</t>
  </si>
  <si>
    <t>Position</t>
  </si>
  <si>
    <t>3.</t>
  </si>
  <si>
    <t>3.2.1</t>
  </si>
  <si>
    <t>3.2.2</t>
  </si>
  <si>
    <t>3.2.3</t>
  </si>
  <si>
    <t>3.2.4</t>
  </si>
  <si>
    <t>3.2.5</t>
  </si>
  <si>
    <t>4.</t>
  </si>
  <si>
    <t>4.1.1</t>
  </si>
  <si>
    <t>4.1.2</t>
  </si>
  <si>
    <t>4.1.3</t>
  </si>
  <si>
    <t>4.2.1</t>
  </si>
  <si>
    <t>4.2.2</t>
  </si>
  <si>
    <t>4.2.3</t>
  </si>
  <si>
    <t>5.</t>
  </si>
  <si>
    <t>8.</t>
  </si>
  <si>
    <t>8.3.1</t>
  </si>
  <si>
    <t>8.3.2</t>
  </si>
  <si>
    <t>9.</t>
  </si>
  <si>
    <t>9.1.1</t>
  </si>
  <si>
    <t>9.1.2</t>
  </si>
  <si>
    <t>9.2.1</t>
  </si>
  <si>
    <t>9.2.2</t>
  </si>
  <si>
    <t>9.2.3</t>
  </si>
  <si>
    <t>9.2.4</t>
  </si>
  <si>
    <t>9.3.1</t>
  </si>
  <si>
    <t>9.3.2</t>
  </si>
  <si>
    <t>9.3.3</t>
  </si>
  <si>
    <t>9.3.4</t>
  </si>
  <si>
    <t>9.3.5</t>
  </si>
  <si>
    <t>9.3.6</t>
  </si>
  <si>
    <t>9.3.7</t>
  </si>
  <si>
    <t>10.1</t>
  </si>
  <si>
    <t>10.2</t>
  </si>
  <si>
    <t>10.3</t>
  </si>
  <si>
    <t>10.4</t>
  </si>
  <si>
    <t>11.1</t>
  </si>
  <si>
    <t>11.2</t>
  </si>
  <si>
    <t>11.3</t>
  </si>
  <si>
    <t>11.4</t>
  </si>
  <si>
    <t>11.5</t>
  </si>
  <si>
    <t>11.6</t>
  </si>
  <si>
    <t>11.7</t>
  </si>
  <si>
    <t>11.8</t>
  </si>
  <si>
    <t>11.9</t>
  </si>
  <si>
    <t>Malta (1)</t>
  </si>
  <si>
    <t>Portugal (1)</t>
  </si>
  <si>
    <t>$eod</t>
  </si>
  <si>
    <t>Malaysia (1)</t>
  </si>
  <si>
    <t>Start</t>
  </si>
  <si>
    <t>CAG01-CAG09</t>
  </si>
  <si>
    <t>CAG01</t>
  </si>
  <si>
    <t>CAG02</t>
  </si>
  <si>
    <t>CAG03</t>
  </si>
  <si>
    <t>CAG04</t>
  </si>
  <si>
    <t>CAG05</t>
  </si>
  <si>
    <t>CAG06</t>
  </si>
  <si>
    <t>CAG07</t>
  </si>
  <si>
    <t>CAG08</t>
  </si>
  <si>
    <t>CAG09</t>
  </si>
  <si>
    <t>IAEA (International Atomic Energy Agency)</t>
  </si>
  <si>
    <t>IBRD (International Bank for Reconstruction and Development)</t>
  </si>
  <si>
    <t>IDA (International Development Association)</t>
  </si>
  <si>
    <t>IFAD (International Fund for Agricultural Development)</t>
  </si>
  <si>
    <t>IFC (International Finance Corporation)</t>
  </si>
  <si>
    <t>IMF (International Monetary Fund)</t>
  </si>
  <si>
    <t>ITU (International Telecommunication Union)</t>
  </si>
  <si>
    <t>MIGA (Multilateral Investment Guarantee Agency)</t>
  </si>
  <si>
    <t>UNHCR (United Nations High Commissioner for Refugees)</t>
  </si>
  <si>
    <t>UNICEF (United Nations Children’s Fund)</t>
  </si>
  <si>
    <t>ECSC (European Coal and Steel Community)</t>
  </si>
  <si>
    <t>EDF (European Development Fund)</t>
  </si>
  <si>
    <t>EIF (European Investment Fund)</t>
  </si>
  <si>
    <t>EMS (European Monetary System)</t>
  </si>
  <si>
    <t>AfDB (African Development Bank)</t>
  </si>
  <si>
    <t>AMF (Arab Monetary Fund)</t>
  </si>
  <si>
    <t>BIS (Bank for International Settlements)</t>
  </si>
  <si>
    <t>CABEI (Central American Bank for Economic Integration)</t>
  </si>
  <si>
    <t>CDB (Caribbean Development Bank)</t>
  </si>
  <si>
    <t>IADB (Inter-American Development Bank)</t>
  </si>
  <si>
    <t>IBEC (International Bank for Economic Co-operation)</t>
  </si>
  <si>
    <t>IIB (International Investment Bank)</t>
  </si>
  <si>
    <t>NIB (Nordic Investment Bank)</t>
  </si>
  <si>
    <t>ECMWF (European Centre for Medium-Range Weather Forecasts)</t>
  </si>
  <si>
    <t>EMBL (European Molecular Biology Laboratory)</t>
  </si>
  <si>
    <t>ESA (European Space Agency)</t>
  </si>
  <si>
    <t>ESO (European Southern Observatory)</t>
  </si>
  <si>
    <t>EUROCONTROL (European Organisation for the Safety of Air Navigation)</t>
  </si>
  <si>
    <t>ICRC (International Committee of the Red Cross)</t>
  </si>
  <si>
    <t>CAG01.MELD</t>
  </si>
  <si>
    <t>CAG02.MELD</t>
  </si>
  <si>
    <t>CAG03.MELD</t>
  </si>
  <si>
    <t>CAG04.MELD</t>
  </si>
  <si>
    <t>CAG05.MELD</t>
  </si>
  <si>
    <t>CAG06.MELD</t>
  </si>
  <si>
    <t>CAG07.MELD</t>
  </si>
  <si>
    <t>CAG08.MELD</t>
  </si>
  <si>
    <t>CAG09.MELD</t>
  </si>
  <si>
    <t>1.</t>
  </si>
  <si>
    <t>2.</t>
  </si>
  <si>
    <t>3.1</t>
  </si>
  <si>
    <t>3.2</t>
  </si>
  <si>
    <t>3.3</t>
  </si>
  <si>
    <t>3.4</t>
  </si>
  <si>
    <t>3.5</t>
  </si>
  <si>
    <t>3.6</t>
  </si>
  <si>
    <t>3.7</t>
  </si>
  <si>
    <t>3.8</t>
  </si>
  <si>
    <t>6.</t>
  </si>
  <si>
    <t>7.</t>
  </si>
  <si>
    <t>8.1</t>
  </si>
  <si>
    <t>8.2</t>
  </si>
  <si>
    <t>8.3</t>
  </si>
  <si>
    <t>9.2</t>
  </si>
  <si>
    <t>9.3</t>
  </si>
  <si>
    <t>12.</t>
  </si>
  <si>
    <t>13.</t>
  </si>
  <si>
    <t>14.</t>
  </si>
  <si>
    <t>15.</t>
  </si>
  <si>
    <t>18.</t>
  </si>
  <si>
    <t>ERROR</t>
  </si>
  <si>
    <t>Belarus</t>
  </si>
  <si>
    <t>Montenegro</t>
  </si>
  <si>
    <t>San Marino</t>
  </si>
  <si>
    <t>Ukraine</t>
  </si>
  <si>
    <t>Benin</t>
  </si>
  <si>
    <t>Botswana</t>
  </si>
  <si>
    <t>Burkina Faso</t>
  </si>
  <si>
    <t>Burundi</t>
  </si>
  <si>
    <t>Eritrea</t>
  </si>
  <si>
    <t>Gambia</t>
  </si>
  <si>
    <t>Ghana</t>
  </si>
  <si>
    <t>Guinea</t>
  </si>
  <si>
    <t>Guinea-Bissau</t>
  </si>
  <si>
    <t>Lesotho</t>
  </si>
  <si>
    <t>Malawi</t>
  </si>
  <si>
    <t>Mali</t>
  </si>
  <si>
    <t>Namibia</t>
  </si>
  <si>
    <t>Niger</t>
  </si>
  <si>
    <t>Senegal</t>
  </si>
  <si>
    <t>Sierra Leone</t>
  </si>
  <si>
    <t>Somalia</t>
  </si>
  <si>
    <t>Sudan</t>
  </si>
  <si>
    <t>Togo</t>
  </si>
  <si>
    <t>Uganda</t>
  </si>
  <si>
    <t>Aruba</t>
  </si>
  <si>
    <t>Costa Rica</t>
  </si>
  <si>
    <t>El Salvador</t>
  </si>
  <si>
    <t>Guatemala</t>
  </si>
  <si>
    <t>Haiti</t>
  </si>
  <si>
    <t>Guyana</t>
  </si>
  <si>
    <t>Paraguay</t>
  </si>
  <si>
    <t>Peru</t>
  </si>
  <si>
    <t>Kuwait</t>
  </si>
  <si>
    <t>Afghanistan</t>
  </si>
  <si>
    <t>Bhutan</t>
  </si>
  <si>
    <t>Myanmar</t>
  </si>
  <si>
    <t>Nepal</t>
  </si>
  <si>
    <t>Pakistan</t>
  </si>
  <si>
    <t>Sri Lanka</t>
  </si>
  <si>
    <t>Turkmenistan</t>
  </si>
  <si>
    <t>CAG01 - CAG09</t>
  </si>
  <si>
    <t>11.</t>
  </si>
  <si>
    <t>16.</t>
  </si>
  <si>
    <t>17.</t>
  </si>
  <si>
    <t>10.</t>
  </si>
  <si>
    <t>9.1</t>
  </si>
  <si>
    <t>General current account survey for companies from all sectors</t>
  </si>
  <si>
    <t>I. General remarks</t>
  </si>
  <si>
    <t>Purpose of survey</t>
  </si>
  <si>
    <t>This survey is used for drawing up the current account, which covers the trade in goods and services, labour and investment income, as well as transfers</t>
  </si>
  <si>
    <t>between Switzerland or the Principality of Liechtenstein and other countries.</t>
  </si>
  <si>
    <t>Legal basis</t>
  </si>
  <si>
    <t>According to the Federal Act on the Swiss National Bank of 3 October 2003 (National Bank Act), the Ordinance on the National Bank Act of 18 March 2004</t>
  </si>
  <si>
    <t>(National Bank Ordinance), and the annexes to the currency treaty between the Swiss Confederation and the Principality of Liechtenstein of 3 November 1998,</t>
  </si>
  <si>
    <t>the Swiss National Bank is authorised to collect the statistical data required for drawing up the balance of payments and the statistics on the international</t>
  </si>
  <si>
    <t>investment position.</t>
  </si>
  <si>
    <t>Reporting institutions</t>
  </si>
  <si>
    <t>Reporting period</t>
  </si>
  <si>
    <t>Submission deadline</t>
  </si>
  <si>
    <t>II. Explanations</t>
  </si>
  <si>
    <t>Definition of cross-border transactions</t>
  </si>
  <si>
    <t>If both contracting parties are resident in Switzerland or the Principality of Liechtenstein, transactions shall not be reported. If both contracting parties are</t>
  </si>
  <si>
    <t>resident in a foreign country, transactions shall not be reported.</t>
  </si>
  <si>
    <t>Geographical breakdown</t>
  </si>
  <si>
    <t>All items must be broken down by country, with the following exceptions:</t>
  </si>
  <si>
    <t>- Freight transport (3.1)</t>
  </si>
  <si>
    <t>- Transport, auxiliary and supporting services (3.3)</t>
  </si>
  <si>
    <t>Estimates</t>
  </si>
  <si>
    <t>Intragroup transactions</t>
  </si>
  <si>
    <t>Cross-border transactions within a corporate group must also be reported.</t>
  </si>
  <si>
    <t>- Intragroup transactions must be reported at market prices; should these be unavailable, intragroup transfer prices will be accepted.</t>
  </si>
  <si>
    <t>- Only the amount paid for intragroup services should be reported. For instance, where payment is made on the basis of a ‘cost plus’ contract for the</t>
  </si>
  <si>
    <t xml:space="preserve">  intermediation of services, only the sum paid for the intermediation should be reported, but not the value of the services themselves.</t>
  </si>
  <si>
    <t>General contractors</t>
  </si>
  <si>
    <t>Conversion rules for transactions in foreign currency</t>
  </si>
  <si>
    <t>III. Description of categories</t>
  </si>
  <si>
    <t>In the notes below, the following simplified designations are used:</t>
  </si>
  <si>
    <t>Entity based in Switzerland or the Principality of Liechtenstein</t>
  </si>
  <si>
    <t>=&gt; resident entity</t>
  </si>
  <si>
    <t>Entity based outside Switzerland or the Principality of Liechtenstein</t>
  </si>
  <si>
    <t>=&gt; non-resident entity</t>
  </si>
  <si>
    <t>Item</t>
  </si>
  <si>
    <t>TRADE IN SERVICES: Categories</t>
  </si>
  <si>
    <t>Construction</t>
  </si>
  <si>
    <r>
      <rPr>
        <b/>
        <sz val="10"/>
        <color indexed="8"/>
        <rFont val="Arial"/>
        <family val="2"/>
      </rPr>
      <t>Description</t>
    </r>
    <r>
      <rPr>
        <sz val="10"/>
        <color theme="1"/>
        <rFont val="Arial"/>
        <family val="2"/>
      </rPr>
      <t xml:space="preserve">
Charges for the use of intellectual property rights (excluding computer software (8.2) and
audiovisual content (10.1)) arising from research and development, as well as trademarks
(such as patents, copyrights, industrial processes and designs including trade secrets), and
franchises;
Charges for licences to reproduce and distribute intellectual property (including computer software
and audiovisual content) embodied in produced originals or prototypes (such as copyrights
on books and manuscripts, computer software, cinematographic works, and sound recordings)
and related rights (such as for live performances and television, cable or satellite broadcast).</t>
    </r>
  </si>
  <si>
    <t>Telecommunications, computer and information services</t>
  </si>
  <si>
    <t>Computer services</t>
  </si>
  <si>
    <t>Other business services</t>
  </si>
  <si>
    <t>Research and development</t>
  </si>
  <si>
    <t>Personal, cultural and recreational services</t>
  </si>
  <si>
    <t>Health services</t>
  </si>
  <si>
    <t>Education services</t>
  </si>
  <si>
    <t>TRADE IN GOODS: Categories</t>
  </si>
  <si>
    <t>Trade in ships</t>
  </si>
  <si>
    <t>INVESTMENT INCOME: Category</t>
  </si>
  <si>
    <t>TRANSFERS: Categories</t>
  </si>
  <si>
    <t>Aid</t>
  </si>
  <si>
    <t>Taxes</t>
  </si>
  <si>
    <t>Capital transfers</t>
  </si>
  <si>
    <t>IV. Special issues</t>
  </si>
  <si>
    <t>Entry</t>
  </si>
  <si>
    <t>Trade in goods</t>
  </si>
  <si>
    <t>Belgium</t>
  </si>
  <si>
    <t>IV.2 Definitions in the treatment of intellectual property</t>
  </si>
  <si>
    <t>The table below provides an overview of the treatment of intellectual property in Switzerland’s current account.</t>
  </si>
  <si>
    <t>Sale/purchase</t>
  </si>
  <si>
    <t>Charges for the use of intellectual property (7.)</t>
  </si>
  <si>
    <t>Capital transfers (18.)</t>
  </si>
  <si>
    <t>Licence to use excluding reproduction and distribution</t>
  </si>
  <si>
    <t>IV.3 Distinction between Operating leasing (9.3.4) and Financial leasing (14.)</t>
  </si>
  <si>
    <t>The table below provides an overview of some of the criteria that can be used to distinguish between Operating leasing (9.3.4) and Financial leasing (14.).</t>
  </si>
  <si>
    <t>Criterion</t>
  </si>
  <si>
    <t>Purchase option/transfer of legal ownership at the end of the lease term</t>
  </si>
  <si>
    <t>No</t>
  </si>
  <si>
    <t>Yes</t>
  </si>
  <si>
    <t>Lessor has an interest in recovering the leased asset</t>
  </si>
  <si>
    <t>Cancellable</t>
  </si>
  <si>
    <t>Usually no</t>
  </si>
  <si>
    <t>Investment risk</t>
  </si>
  <si>
    <t>Lessor</t>
  </si>
  <si>
    <t>Lessee</t>
  </si>
  <si>
    <t>Shown in the balance sheet</t>
  </si>
  <si>
    <t>Measures taken to maintain value (maintenance and repairs, insurance)</t>
  </si>
  <si>
    <t>Current account survey</t>
  </si>
  <si>
    <t>All requirements concerning the geographical breakdown are based on EU guidelines (EUROSTAT).</t>
  </si>
  <si>
    <t>Region/country</t>
  </si>
  <si>
    <t>Comment</t>
  </si>
  <si>
    <t>1. Europe</t>
  </si>
  <si>
    <t>Germany</t>
  </si>
  <si>
    <t>Incl. Helgoland; excl. Büsingen</t>
  </si>
  <si>
    <t>Spain</t>
  </si>
  <si>
    <t>Incl. Ceuta, Melilla, Balearic Islands and Canary Islands</t>
  </si>
  <si>
    <t>France</t>
  </si>
  <si>
    <t>Incl. Mayotte, Saint Pierre and Miquelon, French Guyana, Martinique, Guadeloupe, Monaco, Réunion, Saint Barthélémy, Saint Martin</t>
  </si>
  <si>
    <t>Italy</t>
  </si>
  <si>
    <t>Incl. Gozo and Comino</t>
  </si>
  <si>
    <t>Incl. Açores and Madeira</t>
  </si>
  <si>
    <t>Finland</t>
  </si>
  <si>
    <t>Incl. Åland Islands</t>
  </si>
  <si>
    <t>United Kingdom</t>
  </si>
  <si>
    <t>England, Scotland, Wales and Northern Ireland</t>
  </si>
  <si>
    <t>Norway</t>
  </si>
  <si>
    <t>Incl. Svalbard and Jan Mayen</t>
  </si>
  <si>
    <t>Other European countries</t>
  </si>
  <si>
    <t>Albania</t>
  </si>
  <si>
    <t>Bosnia and Herzegovina</t>
  </si>
  <si>
    <t>Faroe Islands</t>
  </si>
  <si>
    <t>Holy See (Vatican City State)</t>
  </si>
  <si>
    <t>Isle of Man</t>
  </si>
  <si>
    <t>Moldova</t>
  </si>
  <si>
    <t>Serbia</t>
  </si>
  <si>
    <t>2. Africa</t>
  </si>
  <si>
    <t>Morocco</t>
  </si>
  <si>
    <t>Incl. Occidental Sahara</t>
  </si>
  <si>
    <t>North Africa, Other</t>
  </si>
  <si>
    <t xml:space="preserve"> Algeria</t>
  </si>
  <si>
    <t xml:space="preserve"> Libyan Arab Jamahiriya</t>
  </si>
  <si>
    <t xml:space="preserve"> Tunisia</t>
  </si>
  <si>
    <t>Other African countries, Other</t>
  </si>
  <si>
    <t>Angola (incl. Cabinda)</t>
  </si>
  <si>
    <t>British Indian Ocean Territory (incl. Chagos Archipelago)</t>
  </si>
  <si>
    <t>Cameroon</t>
  </si>
  <si>
    <t>Cape Verde</t>
  </si>
  <si>
    <t>Central African Republic</t>
  </si>
  <si>
    <t>Chad</t>
  </si>
  <si>
    <t>Comoros (Grande Comore, Anjouan and Mohéli)</t>
  </si>
  <si>
    <t>Congo</t>
  </si>
  <si>
    <t>Côte d'Ivoire</t>
  </si>
  <si>
    <t>Congo, the Democratic Republic of the  (Former Zaire)</t>
  </si>
  <si>
    <t>Djibouti</t>
  </si>
  <si>
    <t>Equatorial Guinea</t>
  </si>
  <si>
    <t>Ethiopia</t>
  </si>
  <si>
    <t>Gabon</t>
  </si>
  <si>
    <t>Kenya</t>
  </si>
  <si>
    <t>Madagascar</t>
  </si>
  <si>
    <t>Mauritania</t>
  </si>
  <si>
    <t>Mauritius (incl. Rodrigues Island, Agalega Islands and Cargados Carajos Shoals (St Brandon Islands))</t>
  </si>
  <si>
    <t>Mozambique</t>
  </si>
  <si>
    <t>Rwanda</t>
  </si>
  <si>
    <t>Zambia</t>
  </si>
  <si>
    <t>Sao Tome and Principe</t>
  </si>
  <si>
    <t>Seychelles (Mahé, Praslin, La Digue, Frégate and Silhouette; Amirantes (incl. Desroches, Alphonse, Plate and Coëtivy); Farquhar (incl. Providence); Aldabra and Cosmoledo Islands</t>
  </si>
  <si>
    <t>Zimbabwe</t>
  </si>
  <si>
    <t>St. Helena (incl. Ascension and Tristan da Cunha Islands)</t>
  </si>
  <si>
    <t>Swaziland</t>
  </si>
  <si>
    <t>Tansania (Tanganyika, Zanzibar Island and Pemba)</t>
  </si>
  <si>
    <t>3. America</t>
  </si>
  <si>
    <t>United States</t>
  </si>
  <si>
    <t>Incl. Puerto Rico and Navassa</t>
  </si>
  <si>
    <t>Central American countries, Other</t>
  </si>
  <si>
    <t>Antigua and Barbuda</t>
  </si>
  <si>
    <t xml:space="preserve">Virgin Islands, British </t>
  </si>
  <si>
    <t>Cayman Islands</t>
  </si>
  <si>
    <t>Cuba</t>
  </si>
  <si>
    <t>Dominican Republic</t>
  </si>
  <si>
    <t>Grenada (incl. Southern Grenadines Islands)</t>
  </si>
  <si>
    <t>Honduras (incl. Swan Islands)</t>
  </si>
  <si>
    <t>Nicaragua (incl. Corn Islands)</t>
  </si>
  <si>
    <t>Panama (incl. former Canal zone)</t>
  </si>
  <si>
    <t>St Kitts and Nevis</t>
  </si>
  <si>
    <t>Saint Lucia</t>
  </si>
  <si>
    <t>St Vincent and the Grenadines (incl. Northern Grenadines Islands)</t>
  </si>
  <si>
    <t>Trinidad and Tobago</t>
  </si>
  <si>
    <t>Turks and Caicos Islands</t>
  </si>
  <si>
    <t>Virgin Islands, US</t>
  </si>
  <si>
    <t>South American countries, Other</t>
  </si>
  <si>
    <t>Bolivia</t>
  </si>
  <si>
    <t>Colombia</t>
  </si>
  <si>
    <t>Ecuador (incl. Galapagos Islands)</t>
  </si>
  <si>
    <t>Falkland Islands (Malvinas)</t>
  </si>
  <si>
    <t>Suriname</t>
  </si>
  <si>
    <t>4. Asia</t>
  </si>
  <si>
    <t>Gulf Arabian countries</t>
  </si>
  <si>
    <t>Iraq</t>
  </si>
  <si>
    <t>Oman (incl. Kuria Muria Islands)</t>
  </si>
  <si>
    <t>Qatar</t>
  </si>
  <si>
    <t>Saudi Arabia</t>
  </si>
  <si>
    <t>United Arab Emirates (Abu Dhabi, Dubai, Sharjah, Ajman, Umm al Qaiwain, Ras al Khaimah and Fujairah)</t>
  </si>
  <si>
    <t>Yemen (Former North Yemen and South Yemen; incl. Kamaran, Perim and Socotra)</t>
  </si>
  <si>
    <t>Near and Middle East countries, Other</t>
  </si>
  <si>
    <t>Armenia</t>
  </si>
  <si>
    <t>Azerbaijan</t>
  </si>
  <si>
    <t>Georgia</t>
  </si>
  <si>
    <t>Jordan</t>
  </si>
  <si>
    <t>Lebanon</t>
  </si>
  <si>
    <t>Palestinian Territory, Occupied (West Bank (incl. East Jerusalem) and Gaza Strip)</t>
  </si>
  <si>
    <t>Syrian Arab Republic</t>
  </si>
  <si>
    <t>Other Asian countries</t>
  </si>
  <si>
    <t>India (incl. Laccadive Island, Minicoy Island, Amindivi Island, Andaman Islands and Nicobar Islands)</t>
  </si>
  <si>
    <t>Malaysia (Peninsular Malaysia and Eastern Malaysia (Sarawak, Sabah and Labuan))</t>
  </si>
  <si>
    <t>Taiwan (Separate customs territory of Taiwan, Penghu, Kinmen and Matsu; former Formosa)</t>
  </si>
  <si>
    <t xml:space="preserve">Other Asian countries, Other </t>
  </si>
  <si>
    <t>Bangladesh</t>
  </si>
  <si>
    <t>Brunei Darussalam</t>
  </si>
  <si>
    <t>Cambodia (Kampuchea)</t>
  </si>
  <si>
    <t>Kazakhstan</t>
  </si>
  <si>
    <t>Korea, Dem. People's Rep. of (North Korea)</t>
  </si>
  <si>
    <t>Kyrgyzstan</t>
  </si>
  <si>
    <t>Lao People's Democratic Republic</t>
  </si>
  <si>
    <t>Macao</t>
  </si>
  <si>
    <t>Maldives</t>
  </si>
  <si>
    <t>Mongolia</t>
  </si>
  <si>
    <t>Tajikistan</t>
  </si>
  <si>
    <t>Timor-Leste (incl. exclave of Oecussi)</t>
  </si>
  <si>
    <t>Uzbekistan</t>
  </si>
  <si>
    <t>Viet Nam</t>
  </si>
  <si>
    <t>5. Oceania &amp; Polar Regions</t>
  </si>
  <si>
    <t>New Zealand</t>
  </si>
  <si>
    <t>Incl. Chatham Islands, Kermadec Islands and the Three Kings, Auckland, Campbell, Antipodes Islands, Bounty and Snares Islands. Excl. Ross Dependency (Antarctica)</t>
  </si>
  <si>
    <t>Oceania &amp; Polar Regions, Other</t>
  </si>
  <si>
    <t>American Samoa</t>
  </si>
  <si>
    <t>US Minor Outlying Islands (incl. Baker, Howland, and Jarvis Islands, Johnston Atoll, Kingman Reef, Midway Islands, Palmyra Atoll and Wake Island)</t>
  </si>
  <si>
    <t>Cocos (Keeling Islands)</t>
  </si>
  <si>
    <t>Christmas Islands</t>
  </si>
  <si>
    <t>Heard Island and McDonald Islands</t>
  </si>
  <si>
    <t>Norfolk Island</t>
  </si>
  <si>
    <t>Fiji</t>
  </si>
  <si>
    <t>French Polynesia (incl. Marquesas Islands, Society Islands (incl. Tahiti), Tuamotu Islands, Gambier Islands and Austral Islands. Also Clipperton Island)</t>
  </si>
  <si>
    <t>Marshall Islands</t>
  </si>
  <si>
    <t>Micronesia, Federated States of (incl. Caroline Islands (except Palau), Yap, Chuuk, Pohnpei, Kosrae)</t>
  </si>
  <si>
    <t>New Caledonia (incl. Loyalty Islands (Maré, Lifou and Ouvéa))</t>
  </si>
  <si>
    <t>Cook Islands</t>
  </si>
  <si>
    <t>Tokelau</t>
  </si>
  <si>
    <t>Northern Mariana Islands (incl. Mariana Islands except Guam)</t>
  </si>
  <si>
    <t>Papua New Guinea (Eastern part of New Guinea, Bismarck Archipelago (incl. New Britain, New Ireland, New Hannover and Admiralty Islands); Northern Solomon Islands (Bougainville and Buka); Trobriand Islands, Woodlark Islands, d'Entrecasteaux Islands and Louisiade Archipelago)</t>
  </si>
  <si>
    <t>Pitcairn (incl. Henderson, Ducie and Oeno Islands)</t>
  </si>
  <si>
    <t>Antarctica</t>
  </si>
  <si>
    <t>Bouvet Island</t>
  </si>
  <si>
    <t>South Georgia and the South Sandwich Islands</t>
  </si>
  <si>
    <t>Solomon Islands (incl. Southern Solomon Islands, primarily Guadalcanal, Malaita, San Cristobal, Santa Isabel, Choiseul)</t>
  </si>
  <si>
    <t>Wallis and Futuna (incl. Alofi Island)</t>
  </si>
  <si>
    <t>Netherlands Antilles</t>
  </si>
  <si>
    <t>Philippines</t>
  </si>
  <si>
    <t>Singapore</t>
  </si>
  <si>
    <t>Saint Vincent and the Grenadines</t>
  </si>
  <si>
    <t>Virgin Islands, British</t>
  </si>
  <si>
    <t>3.1. United Nations Organisations</t>
  </si>
  <si>
    <t>3.2. European Union Institutions, Organs and Organisms (excluding ECB)</t>
  </si>
  <si>
    <t>EIB (European Investment Bank)</t>
  </si>
  <si>
    <t>EC (European Commission)</t>
  </si>
  <si>
    <t>FEMIP (Facility for Euro-Mediterranean Investment and Partnership)</t>
  </si>
  <si>
    <t>European Parliament</t>
  </si>
  <si>
    <t>Council of the European Union</t>
  </si>
  <si>
    <t>European Council</t>
  </si>
  <si>
    <t>3.3. European Central Bank</t>
  </si>
  <si>
    <t>EBRD (European Bank for Reconstruction and Development)</t>
  </si>
  <si>
    <t xml:space="preserve">3.5. Other International Organisations (non-financial institutions) </t>
  </si>
  <si>
    <t>EPO (European Patent Office)</t>
  </si>
  <si>
    <t>3.6. International Organisations excluding European Union Institutions</t>
  </si>
  <si>
    <t>Bulgaria</t>
  </si>
  <si>
    <t>Denmark</t>
  </si>
  <si>
    <t>Germany (1)</t>
  </si>
  <si>
    <t>Estonia</t>
  </si>
  <si>
    <t>Ireland</t>
  </si>
  <si>
    <t>Greece</t>
  </si>
  <si>
    <t>Spain (1)</t>
  </si>
  <si>
    <t>France (1)</t>
  </si>
  <si>
    <t>Italy (1)</t>
  </si>
  <si>
    <t>Cyprus</t>
  </si>
  <si>
    <t>Latvia</t>
  </si>
  <si>
    <t>Lithuania</t>
  </si>
  <si>
    <t>Luxembourg</t>
  </si>
  <si>
    <t>Hungary</t>
  </si>
  <si>
    <t>Netherlands</t>
  </si>
  <si>
    <t>Austria</t>
  </si>
  <si>
    <t>Poland</t>
  </si>
  <si>
    <t>Romania</t>
  </si>
  <si>
    <t>Slovenia</t>
  </si>
  <si>
    <t>Slovakia</t>
  </si>
  <si>
    <t>Finland (1)</t>
  </si>
  <si>
    <t>Sweden</t>
  </si>
  <si>
    <t>United Kingdom (1)</t>
  </si>
  <si>
    <t>Iceland</t>
  </si>
  <si>
    <t>Norway (1)</t>
  </si>
  <si>
    <t>Croatia</t>
  </si>
  <si>
    <t>Turkey</t>
  </si>
  <si>
    <t>Other European countries (1)</t>
  </si>
  <si>
    <t>2.1 North Africa</t>
  </si>
  <si>
    <t>Egypt</t>
  </si>
  <si>
    <t>Morocco (1)</t>
  </si>
  <si>
    <t>North Africa, Other (1)</t>
  </si>
  <si>
    <t>2.2 Other African countries</t>
  </si>
  <si>
    <t>South Africa</t>
  </si>
  <si>
    <t>Other African countries, Other (1)</t>
  </si>
  <si>
    <t>3.1 North American countries</t>
  </si>
  <si>
    <t>Canada</t>
  </si>
  <si>
    <t>United States (1)</t>
  </si>
  <si>
    <t>Greenland</t>
  </si>
  <si>
    <t>3.2 Central American countries</t>
  </si>
  <si>
    <t>Mexico</t>
  </si>
  <si>
    <t>Central American countries, Other (1)</t>
  </si>
  <si>
    <t>3.3 South American countries</t>
  </si>
  <si>
    <t>Argentina</t>
  </si>
  <si>
    <t>Brazil</t>
  </si>
  <si>
    <t>South American countries, Other  (1)</t>
  </si>
  <si>
    <t>4.1 Near and Middle East countries</t>
  </si>
  <si>
    <t>Iran, Islamic Republic of</t>
  </si>
  <si>
    <t>Gulf Arabian countries (1)</t>
  </si>
  <si>
    <t>Near and Middle East countries, Other (1)</t>
  </si>
  <si>
    <t>4.2 Other Asian countries</t>
  </si>
  <si>
    <t>India (1)</t>
  </si>
  <si>
    <t>Indonesia</t>
  </si>
  <si>
    <t>Korea, Republic of (South Korea)</t>
  </si>
  <si>
    <t>Taiwan, Province of China (1)</t>
  </si>
  <si>
    <t>Other Asian countries, Other (1)</t>
  </si>
  <si>
    <t>Australia</t>
  </si>
  <si>
    <t>New Zealand (1)</t>
  </si>
  <si>
    <t>Oceania &amp; Polar Regions, Other (1)</t>
  </si>
  <si>
    <t>Total of all countries</t>
  </si>
  <si>
    <t>Of which: Offshore financial centres (1)</t>
  </si>
  <si>
    <t>International Organisations (1)</t>
  </si>
  <si>
    <t>Not allocated</t>
  </si>
  <si>
    <t>Form</t>
  </si>
  <si>
    <t>Reference date</t>
  </si>
  <si>
    <t>Trade in services</t>
  </si>
  <si>
    <t>Col.</t>
  </si>
  <si>
    <t>Col. 201</t>
  </si>
  <si>
    <t>Col. 102/202</t>
  </si>
  <si>
    <t>Col. 101/201</t>
  </si>
  <si>
    <t>Col. 104/204</t>
  </si>
  <si>
    <t>Col. 105/205</t>
  </si>
  <si>
    <t>Col. 106/206</t>
  </si>
  <si>
    <t>Col. 107/207</t>
  </si>
  <si>
    <t>Col. 108/208</t>
  </si>
  <si>
    <t>Col. 109/209</t>
  </si>
  <si>
    <t>Col. 110/210</t>
  </si>
  <si>
    <t>Col. 111/211</t>
  </si>
  <si>
    <t>Col. 112/212</t>
  </si>
  <si>
    <t>Col. 113/213</t>
  </si>
  <si>
    <t>Col. 114/214</t>
  </si>
  <si>
    <t>Col. 103/203</t>
  </si>
  <si>
    <t>Col. 202</t>
  </si>
  <si>
    <t>Col. 103</t>
  </si>
  <si>
    <t>Col. 115/215</t>
  </si>
  <si>
    <t>Col. 116/216</t>
  </si>
  <si>
    <t>Col. 117/217</t>
  </si>
  <si>
    <t>Col. 102</t>
  </si>
  <si>
    <t>Col. 104</t>
  </si>
  <si>
    <t>Col. 105</t>
  </si>
  <si>
    <t>Col. 106</t>
  </si>
  <si>
    <t>Col. 107</t>
  </si>
  <si>
    <t>Col. 108</t>
  </si>
  <si>
    <t>Col. 109</t>
  </si>
  <si>
    <t>Col. 110</t>
  </si>
  <si>
    <t>Col. 203</t>
  </si>
  <si>
    <t>Col. 204</t>
  </si>
  <si>
    <t>Col. 101</t>
  </si>
  <si>
    <t>Col. 205</t>
  </si>
  <si>
    <t>Categories</t>
  </si>
  <si>
    <t>Receipts</t>
  </si>
  <si>
    <t>Selection</t>
  </si>
  <si>
    <t>TRADE IN SERVICES</t>
  </si>
  <si>
    <t>Of which intragroup</t>
  </si>
  <si>
    <t>Freight transport</t>
  </si>
  <si>
    <t>Passenger transport</t>
  </si>
  <si>
    <t xml:space="preserve">Air </t>
  </si>
  <si>
    <t>Rail</t>
  </si>
  <si>
    <t>Road</t>
  </si>
  <si>
    <t>Sea</t>
  </si>
  <si>
    <t>Inland waterway</t>
  </si>
  <si>
    <t>Auxiliary and supporting services</t>
  </si>
  <si>
    <t>Electricity transmission</t>
  </si>
  <si>
    <t>Pipeline transport</t>
  </si>
  <si>
    <t>Space transport</t>
  </si>
  <si>
    <t>Other transport services</t>
  </si>
  <si>
    <t>Postal and courier services</t>
  </si>
  <si>
    <t>Building construction</t>
  </si>
  <si>
    <t>Civil engineering</t>
  </si>
  <si>
    <t>Other construction</t>
  </si>
  <si>
    <t>Auxiliary insurance services</t>
  </si>
  <si>
    <t>Telecommunications services</t>
  </si>
  <si>
    <t>Information services</t>
  </si>
  <si>
    <t>News agency services</t>
  </si>
  <si>
    <t>Other information provision services</t>
  </si>
  <si>
    <t>Research and development services</t>
  </si>
  <si>
    <t>Purchases and sales of proprietary rights arising from research and development</t>
  </si>
  <si>
    <t>Professional and management consulting services</t>
  </si>
  <si>
    <t>Legal services</t>
  </si>
  <si>
    <t>Accounting, auditing, bookkeeping and tax consulting services</t>
  </si>
  <si>
    <t>Business and management consulting and public relations services</t>
  </si>
  <si>
    <t>Technical, trade-related and other business services</t>
  </si>
  <si>
    <t>Architectural services</t>
  </si>
  <si>
    <t>Engineering and planning services</t>
  </si>
  <si>
    <t>Scientific and other technical services</t>
  </si>
  <si>
    <t>Operating leasing</t>
  </si>
  <si>
    <t>Trade-related services</t>
  </si>
  <si>
    <t>Waste treatment and depollution services</t>
  </si>
  <si>
    <t>Audiovisual and related services</t>
  </si>
  <si>
    <t>Other personal, cultural and recreational services</t>
  </si>
  <si>
    <t>TRADE IN GOODS</t>
  </si>
  <si>
    <t>Agricultural and forestry products</t>
  </si>
  <si>
    <t>Energy sources</t>
  </si>
  <si>
    <t>Textiles, clothing and footwear</t>
  </si>
  <si>
    <t>Paper and graphic arts</t>
  </si>
  <si>
    <t>Non-metallic mineral products, metals</t>
  </si>
  <si>
    <t>Machinery, equipment, electronics, vehicles</t>
  </si>
  <si>
    <t>Precision instruments, watches, jewellery</t>
  </si>
  <si>
    <t>Other</t>
  </si>
  <si>
    <t xml:space="preserve">Trade in ships </t>
  </si>
  <si>
    <t>Goods procured in ports</t>
  </si>
  <si>
    <t>INVESTMENT INCOME</t>
  </si>
  <si>
    <t>Investment income from financial leasing</t>
  </si>
  <si>
    <t>TRANSFERS</t>
  </si>
  <si>
    <r>
      <t xml:space="preserve">Maintenance and repair services 
</t>
    </r>
    <r>
      <rPr>
        <sz val="10"/>
        <rFont val="Arial"/>
        <family val="2"/>
      </rPr>
      <t xml:space="preserve">(does not apply to goods that cross the Swiss border; excluding construction maintenance and repairs (4.) as well as maintenance and repairs of computers (8.2)) </t>
    </r>
  </si>
  <si>
    <r>
      <t xml:space="preserve">Transport services 
</t>
    </r>
    <r>
      <rPr>
        <sz val="10"/>
        <rFont val="Arial"/>
        <family val="2"/>
      </rPr>
      <t>(freight forwarding and logistics companies should only report passenger transport)</t>
    </r>
  </si>
  <si>
    <r>
      <t xml:space="preserve">Fines and penalties </t>
    </r>
    <r>
      <rPr>
        <sz val="10"/>
        <rFont val="Arial"/>
        <family val="2"/>
      </rPr>
      <t>(expenses only)</t>
    </r>
  </si>
  <si>
    <r>
      <t xml:space="preserve">Taxes </t>
    </r>
    <r>
      <rPr>
        <sz val="10"/>
        <rFont val="Arial"/>
        <family val="2"/>
      </rPr>
      <t>(expenses only)</t>
    </r>
  </si>
  <si>
    <t>Expenses</t>
  </si>
  <si>
    <r>
      <rPr>
        <b/>
        <sz val="10"/>
        <color indexed="8"/>
        <rFont val="Arial"/>
        <family val="2"/>
      </rPr>
      <t xml:space="preserve">2. Maintenance and repair services </t>
    </r>
    <r>
      <rPr>
        <sz val="10"/>
        <color theme="1"/>
        <rFont val="Arial"/>
        <family val="2"/>
      </rPr>
      <t xml:space="preserve">
(does not apply to goods that cross the Swiss border; excluding construction maintenance and repairs (4.) as well as maintenance and repairs of computers (8.2)) </t>
    </r>
  </si>
  <si>
    <t xml:space="preserve">Transport services </t>
  </si>
  <si>
    <t>3.1 Freight transport
(only total)</t>
  </si>
  <si>
    <t>3.2 Passenger transport</t>
  </si>
  <si>
    <t>3.2.1 Air</t>
  </si>
  <si>
    <t>3.2.2 Rail</t>
  </si>
  <si>
    <t>3.2.3 Road</t>
  </si>
  <si>
    <t>3.2.5 Inland waterway</t>
  </si>
  <si>
    <t>Col. 206</t>
  </si>
  <si>
    <t>Col. 207</t>
  </si>
  <si>
    <t>Col. 208</t>
  </si>
  <si>
    <t>Col. 209</t>
  </si>
  <si>
    <t>Col. 210</t>
  </si>
  <si>
    <t>Col. 111</t>
  </si>
  <si>
    <t>Col. 211</t>
  </si>
  <si>
    <t>Col. 112</t>
  </si>
  <si>
    <t>Col. 212</t>
  </si>
  <si>
    <t>Col. 113</t>
  </si>
  <si>
    <t>Col. 213</t>
  </si>
  <si>
    <t>Col. 114</t>
  </si>
  <si>
    <t>Col. 214</t>
  </si>
  <si>
    <t>Col. 115</t>
  </si>
  <si>
    <t>Col. 215</t>
  </si>
  <si>
    <t>Col. 116</t>
  </si>
  <si>
    <t>Col. 216</t>
  </si>
  <si>
    <t>Col. 117</t>
  </si>
  <si>
    <t>Col. 217</t>
  </si>
  <si>
    <t>3.3 Auxiliary and supporting services (only total)</t>
  </si>
  <si>
    <t>3.4 Electricity transmission</t>
  </si>
  <si>
    <t>3.5 Pipeline transport</t>
  </si>
  <si>
    <t>3.6 Space transport</t>
  </si>
  <si>
    <t>3.7 Other transport services</t>
  </si>
  <si>
    <t>3.8 Postal and courier services</t>
  </si>
  <si>
    <t>4.1 Construction abroad (construction sites abroad)</t>
  </si>
  <si>
    <t>4.2 Construction in the compiling economy (construction sites in the compiling economy)</t>
  </si>
  <si>
    <t>4.1.1 Building construction</t>
  </si>
  <si>
    <t>4.2.1 Building construction</t>
  </si>
  <si>
    <t>4.1.2 Civil engineering</t>
  </si>
  <si>
    <t>4.2.2 Civil engineering</t>
  </si>
  <si>
    <t>4.1.3 Other construction</t>
  </si>
  <si>
    <t>4.2.3 Other construction</t>
  </si>
  <si>
    <r>
      <t xml:space="preserve">5. Insurance </t>
    </r>
    <r>
      <rPr>
        <sz val="10"/>
        <color theme="1"/>
        <rFont val="Arial"/>
        <family val="2"/>
      </rPr>
      <t>(not to be reported by insurance corporations)</t>
    </r>
  </si>
  <si>
    <t>5.1 Premiums paid to non-resident insurance corporations</t>
  </si>
  <si>
    <t>5.2 Claims paid by non-resident insurance corporations</t>
  </si>
  <si>
    <t>5.3 Auxiliary insurance services</t>
  </si>
  <si>
    <r>
      <rPr>
        <b/>
        <sz val="10"/>
        <color indexed="8"/>
        <rFont val="Arial"/>
        <family val="2"/>
      </rPr>
      <t xml:space="preserve">6. Financial services </t>
    </r>
    <r>
      <rPr>
        <sz val="10"/>
        <color theme="1"/>
        <rFont val="Arial"/>
        <family val="2"/>
      </rPr>
      <t xml:space="preserve">
(not to be reported by banks)</t>
    </r>
  </si>
  <si>
    <t>8.1 Telecommunications services</t>
  </si>
  <si>
    <t>8.2 Computer services</t>
  </si>
  <si>
    <t>8.3 Information services</t>
  </si>
  <si>
    <t>8.3.1 News agency services</t>
  </si>
  <si>
    <t>8.3.2 Other information provision services</t>
  </si>
  <si>
    <t>9.1 Research and development</t>
  </si>
  <si>
    <t>9.1.1 Research and development services</t>
  </si>
  <si>
    <t>9.1.2 Purchases and sales of proprietary rights arising from research and development</t>
  </si>
  <si>
    <t>9.2 Professional and management consulting services</t>
  </si>
  <si>
    <t>9.2.1 Legal services</t>
  </si>
  <si>
    <t>9.2.2 Accounting, auditing, bookkeeping and tax consulting services</t>
  </si>
  <si>
    <t>9.2.3 Business and management consulting and public relations services</t>
  </si>
  <si>
    <t>9.3 Technical, trade-related and other business services</t>
  </si>
  <si>
    <t>9.3.1 Architectural services</t>
  </si>
  <si>
    <t>9.3.2 Engineering and planning services</t>
  </si>
  <si>
    <t>9.3.3 Scientific and other technical services</t>
  </si>
  <si>
    <t>9.3.4 Operating leasing</t>
  </si>
  <si>
    <t>9.3.5 Trade-related services</t>
  </si>
  <si>
    <t>9.3.6 Waste treatment and depollution services</t>
  </si>
  <si>
    <t>9.3.7 Other business services</t>
  </si>
  <si>
    <t>10. Personal, cultural and recreational services</t>
  </si>
  <si>
    <t>10.1 Audiovisual and related services</t>
  </si>
  <si>
    <t>10.2 Health services</t>
  </si>
  <si>
    <t>10.3 Education services</t>
  </si>
  <si>
    <t>10.4 Other personal, cultural and recreational services</t>
  </si>
  <si>
    <t>11.2 Energy sources</t>
  </si>
  <si>
    <t>11.3 Textiles, clothing and footwear</t>
  </si>
  <si>
    <t>11.4 Paper and graphic arts</t>
  </si>
  <si>
    <t>11.6 Non-metallic mineral products, metals</t>
  </si>
  <si>
    <t>11.9 Other</t>
  </si>
  <si>
    <t xml:space="preserve">12. Trade in ships </t>
  </si>
  <si>
    <t>13. Goods procured in ports</t>
  </si>
  <si>
    <t>Investment income</t>
  </si>
  <si>
    <t>14. Investment income from financial leasing</t>
  </si>
  <si>
    <t>15. Aid</t>
  </si>
  <si>
    <t>16. Fines and penalties</t>
  </si>
  <si>
    <t>17. Taxes</t>
  </si>
  <si>
    <t>18. Capital transfers</t>
  </si>
  <si>
    <t>Transfers</t>
  </si>
  <si>
    <t>1.00.E0</t>
  </si>
  <si>
    <t>Instructions</t>
  </si>
  <si>
    <t>1. Using this file</t>
  </si>
  <si>
    <t>3. Contents of this file</t>
  </si>
  <si>
    <t>4. Navigating through the file</t>
  </si>
  <si>
    <t>5. Completing the forms</t>
  </si>
  <si>
    <t>6. Consistency checks: Dealing with error messages and warnings</t>
  </si>
  <si>
    <t>7. Submitting the file to the SNB</t>
  </si>
  <si>
    <t>This is release number:</t>
  </si>
  <si>
    <t>This Excel file contains the following worksheets:</t>
  </si>
  <si>
    <t>Worksheet</t>
  </si>
  <si>
    <t>Contents</t>
  </si>
  <si>
    <t>This worksheet explains how to use the file.</t>
  </si>
  <si>
    <t>Trade in services: Transport services</t>
  </si>
  <si>
    <t>Trade in services: Construction</t>
  </si>
  <si>
    <t>Trade in services: Insurance; financial services; charges for the use of intellectual property</t>
  </si>
  <si>
    <t>Trade in services: Telecommunications; computer and information services</t>
  </si>
  <si>
    <t>Trade in services: Other business services</t>
  </si>
  <si>
    <t>Trade in services: Personal, cultural and recreational services</t>
  </si>
  <si>
    <t>List of countries</t>
  </si>
  <si>
    <t>To make the tables easier to view, you can filter according to individual countries and/or groups of countries.</t>
  </si>
  <si>
    <t>Notes</t>
  </si>
  <si>
    <t>Purpose of survey; legal basis; reporting institutions; reporting period; submission deadline; confidentiality and data protection.</t>
  </si>
  <si>
    <t>IV.1. Definition of merchanting (11.)</t>
  </si>
  <si>
    <t>IV.2. Definitions in the treatment of intellectual property</t>
  </si>
  <si>
    <t>IV.3. Distinction between Operating leasing (9.3.4) and Financial leasing (14.)</t>
  </si>
  <si>
    <t>Country definitions</t>
  </si>
  <si>
    <t xml:space="preserve">This contains further information on the definition of countries (geographical breakdown), financial centres and international organisations. </t>
  </si>
  <si>
    <t>1. List of countries</t>
  </si>
  <si>
    <t>2. Definition of offshore financial centres</t>
  </si>
  <si>
    <t>3. International organisations</t>
  </si>
  <si>
    <r>
      <t xml:space="preserve">This Excel file contains a number of worksheets. To switch from one worksheet to another, click on the relevant </t>
    </r>
    <r>
      <rPr>
        <b/>
        <sz val="10"/>
        <rFont val="Arial"/>
        <family val="2"/>
      </rPr>
      <t>worksheet tab</t>
    </r>
    <r>
      <rPr>
        <sz val="10"/>
        <rFont val="Arial"/>
        <family val="2"/>
      </rPr>
      <t xml:space="preserve">. The worksheets contain hyperlinks (highlighted in blue), which you can use to move directly to other items within the file. </t>
    </r>
  </si>
  <si>
    <t>The forms are divided into a number of tables, labelled CAG01.MELD to CAG09.MELD. The 'Selection' worksheet provides an overview of the survey contents and structure, and can be used as an aid to navigate through the forms.</t>
  </si>
  <si>
    <t>Press Tab to move from field to field. Some fields are protected, e.g. those containing calculated totals.</t>
  </si>
  <si>
    <t>Data entry field</t>
  </si>
  <si>
    <t>Calculation field</t>
  </si>
  <si>
    <t>Protected field</t>
  </si>
  <si>
    <t>Consistency check</t>
  </si>
  <si>
    <t>Data can be entered in this field</t>
  </si>
  <si>
    <t>Coloured field, reflecting the selections made in the 'Selection' worksheet</t>
  </si>
  <si>
    <t>No data can be entered</t>
  </si>
  <si>
    <t>Country selection</t>
  </si>
  <si>
    <t>Use the filters 'Country group' and 'Countries' to restrict the country list to one or more country groups and/or countries.</t>
  </si>
  <si>
    <t>Country
groups</t>
  </si>
  <si>
    <t>Countries</t>
  </si>
  <si>
    <t>Some countries are marked with a footnote symbol (1). This denotes that there is more information on the country definition in the 'Country definitions' worksheet. The country code is hyperlinked, allowing you to switch directly to the corresponding item in the 'Country definitions' worksheet.</t>
  </si>
  <si>
    <t>Example:</t>
  </si>
  <si>
    <t>Consistency checks</t>
  </si>
  <si>
    <t>Information on:</t>
  </si>
  <si>
    <t>-&gt;Statistics</t>
  </si>
  <si>
    <t>-&gt;Surveys</t>
  </si>
  <si>
    <t>(Please list all companies covered by this report. See table below.)</t>
  </si>
  <si>
    <t>Survey</t>
  </si>
  <si>
    <t>Form(s)</t>
  </si>
  <si>
    <t>Irregular submission</t>
  </si>
  <si>
    <t>Please complete</t>
  </si>
  <si>
    <t>Company</t>
  </si>
  <si>
    <t>Contact person</t>
  </si>
  <si>
    <t>Telephone</t>
  </si>
  <si>
    <t>E-mail</t>
  </si>
  <si>
    <t>Please read the instructions before proceeding.</t>
  </si>
  <si>
    <t>Preliminary selection of relevant categories for data entry.</t>
  </si>
  <si>
    <t>Consistency checks (calculation checks)</t>
  </si>
  <si>
    <t>Overview of number of errors and warnings in individual forms</t>
  </si>
  <si>
    <t xml:space="preserve">Error         </t>
  </si>
  <si>
    <t xml:space="preserve"> -&gt; Error in report! Please check and correct the report before sending to the SNB.</t>
  </si>
  <si>
    <t xml:space="preserve">Warning </t>
  </si>
  <si>
    <t xml:space="preserve"> -&gt; Possible error in report! Please check the report for errors and correct before sending to the SNB. If, despite the warning, the report contains no errors, please tick the box "Checked" before sending to the SNB.</t>
  </si>
  <si>
    <t>Table</t>
  </si>
  <si>
    <t>Errors</t>
  </si>
  <si>
    <t>Warnings</t>
  </si>
  <si>
    <t>Checked</t>
  </si>
  <si>
    <t>Have you entered your code?</t>
  </si>
  <si>
    <t>Transport services</t>
  </si>
  <si>
    <t>Insurance; financial services; charges for the use of intellectual property</t>
  </si>
  <si>
    <t>Telecommunications; computer and information services</t>
  </si>
  <si>
    <t>Swiss National Bank</t>
  </si>
  <si>
    <t>Current Account</t>
  </si>
  <si>
    <t>P.O. Box</t>
  </si>
  <si>
    <t>CH-8022 Zurich</t>
  </si>
  <si>
    <t>Questions regarding contents of the survey:</t>
  </si>
  <si>
    <t>Questions regarding forms in Excel format:</t>
  </si>
  <si>
    <t xml:space="preserve">Table for group report: The following group companies in Switzerland  
are covered by this report.
</t>
  </si>
  <si>
    <r>
      <t xml:space="preserve">SNB code
</t>
    </r>
    <r>
      <rPr>
        <sz val="9"/>
        <color indexed="8"/>
        <rFont val="Arial"/>
        <family val="2"/>
      </rPr>
      <t>(if known)</t>
    </r>
  </si>
  <si>
    <t>Company description</t>
  </si>
  <si>
    <t>Location</t>
  </si>
  <si>
    <t>Category selection</t>
  </si>
  <si>
    <t>Carried over from forms</t>
  </si>
  <si>
    <t>n/a</t>
  </si>
  <si>
    <t>In CHF thousands</t>
  </si>
  <si>
    <t>in CHF thousands</t>
  </si>
  <si>
    <r>
      <rPr>
        <b/>
        <sz val="10"/>
        <color indexed="8"/>
        <rFont val="Arial"/>
        <family val="2"/>
      </rPr>
      <t xml:space="preserve">Simplified data entry: </t>
    </r>
    <r>
      <rPr>
        <sz val="10"/>
        <color indexed="8"/>
        <rFont val="Arial"/>
        <family val="2"/>
      </rPr>
      <t>Use the filters 'Country group' and 'Countries' to restrict the list of countries to one or more country groups and/or countries.</t>
    </r>
  </si>
  <si>
    <r>
      <rPr>
        <b/>
        <sz val="10"/>
        <color indexed="8"/>
        <rFont val="Arial"/>
        <family val="2"/>
      </rPr>
      <t>Simplified data entry:</t>
    </r>
    <r>
      <rPr>
        <sz val="10"/>
        <color indexed="8"/>
        <rFont val="Arial"/>
        <family val="2"/>
      </rPr>
      <t xml:space="preserve"> Use the filters 'Country group' and 'Countries' to restrict the list of countries to one or more country groups and/or countries.</t>
    </r>
  </si>
  <si>
    <t>(1) For definition, cf. 'Country definitions' worksheet.</t>
  </si>
  <si>
    <t>Of which intragroup (line 271): Total:</t>
  </si>
  <si>
    <t>Line 251 must not be greater than line 250.</t>
  </si>
  <si>
    <t>Line 271 must not be greater than line 270.</t>
  </si>
  <si>
    <t>Line 253 must not be more than 10% of line 250.</t>
  </si>
  <si>
    <t>The total of items 11.1 to 11.9 must add up to item 11. -&gt; Line 270</t>
  </si>
  <si>
    <t>Press Tab to move from field to field</t>
  </si>
  <si>
    <t>DD.MM.YYYY</t>
  </si>
  <si>
    <t>Please check our website to ensure that you are always using the latest release. You will be informed in writing when the SNB publishes a new release. 
If you submit your data using an old release, the SNB will not be able to process them.</t>
  </si>
  <si>
    <t>For more information, go to:</t>
  </si>
  <si>
    <t xml:space="preserve">To enter data, use forms CAG01 to CAG09. </t>
  </si>
  <si>
    <t>In this worksheet, you can select the categories that are relevant to you, before entering the actual data in worksheets 
CAG01.MELD to CAG09.MELD. By selecting the categories, the corresponding fields in forms CAG01-CAG09 will be highlighted in colour, making it easier to navigate to the relevant items. 
The data entered in forms CAG01 to CAG09 will also be displayed in the 'Selection' worksheet as the total for all countries.
Click on the hyperlinks in the 'Col.' column to go directly to the corresponding sections in worksheets CAG01.MELD to CAG09.MELD. The hyperlinks in the 'Item' column, meanwhile, will take you directly to the corresponding explanations in the 'Notes' worksheet.</t>
  </si>
  <si>
    <r>
      <t xml:space="preserve">The consistency checks test the accuracy of calculations. Checks are defined for worksheets CAG01.MELD to CAG09.MELD, and are performed automatically. If the consistency rules are infringed, a warning or error message is generated. The 'Start' worksheet contains an overview of warnings and error messages.
If a </t>
    </r>
    <r>
      <rPr>
        <b/>
        <sz val="10"/>
        <rFont val="Arial"/>
        <family val="2"/>
      </rPr>
      <t>warning</t>
    </r>
    <r>
      <rPr>
        <sz val="10"/>
        <rFont val="Arial"/>
        <family val="2"/>
      </rPr>
      <t xml:space="preserve"> or </t>
    </r>
    <r>
      <rPr>
        <b/>
        <sz val="10"/>
        <rFont val="Arial"/>
        <family val="2"/>
      </rPr>
      <t>error message</t>
    </r>
    <r>
      <rPr>
        <sz val="10"/>
        <rFont val="Arial"/>
        <family val="2"/>
      </rPr>
      <t xml:space="preserve"> appears in the worksheets, please check your data entries and correct them before sending to the SNB. It is possible for a correct data entry to trigger a warning. In such cases, please tick the box 'Checked' before sending to the SNB.</t>
    </r>
  </si>
  <si>
    <r>
      <t xml:space="preserve">Construction in the compiling economy </t>
    </r>
    <r>
      <rPr>
        <sz val="10"/>
        <rFont val="Arial"/>
        <family val="2"/>
      </rPr>
      <t>(construction sites in the compiling economy)</t>
    </r>
  </si>
  <si>
    <r>
      <t xml:space="preserve">Claims paid by non-resident insurance corporations </t>
    </r>
    <r>
      <rPr>
        <sz val="10"/>
        <rFont val="Arial"/>
        <family val="2"/>
      </rPr>
      <t>(receipts only)</t>
    </r>
  </si>
  <si>
    <r>
      <t xml:space="preserve">Premiums paid to non-resident insurance corporations </t>
    </r>
    <r>
      <rPr>
        <sz val="10"/>
        <rFont val="Arial"/>
        <family val="2"/>
      </rPr>
      <t>(expenses only)</t>
    </r>
  </si>
  <si>
    <r>
      <t xml:space="preserve">Construction abroad </t>
    </r>
    <r>
      <rPr>
        <sz val="10"/>
        <rFont val="Arial"/>
        <family val="2"/>
      </rPr>
      <t>(construction sites abroad)</t>
    </r>
  </si>
  <si>
    <r>
      <rPr>
        <b/>
        <sz val="10"/>
        <color indexed="8"/>
        <rFont val="Arial"/>
        <family val="2"/>
      </rPr>
      <t>Transport services</t>
    </r>
    <r>
      <rPr>
        <sz val="10"/>
        <color theme="1"/>
        <rFont val="Arial"/>
        <family val="2"/>
      </rPr>
      <t xml:space="preserve">
(freight forwarding and logistics companies should only report passenger transport)</t>
    </r>
  </si>
  <si>
    <r>
      <rPr>
        <b/>
        <sz val="10"/>
        <color indexed="8"/>
        <rFont val="Arial"/>
        <family val="2"/>
      </rPr>
      <t>Insurance</t>
    </r>
    <r>
      <rPr>
        <sz val="10"/>
        <color theme="1"/>
        <rFont val="Arial"/>
        <family val="2"/>
      </rPr>
      <t xml:space="preserve">
(not to be reported by insurance corporations)</t>
    </r>
  </si>
  <si>
    <r>
      <rPr>
        <b/>
        <sz val="10"/>
        <color indexed="8"/>
        <rFont val="Arial"/>
        <family val="2"/>
      </rPr>
      <t>Financial services</t>
    </r>
    <r>
      <rPr>
        <sz val="10"/>
        <color theme="1"/>
        <rFont val="Arial"/>
        <family val="2"/>
      </rPr>
      <t xml:space="preserve"> 
(not to be reported by banks)</t>
    </r>
  </si>
  <si>
    <r>
      <rPr>
        <b/>
        <sz val="10"/>
        <color indexed="8"/>
        <rFont val="Arial"/>
        <family val="2"/>
      </rPr>
      <t>Charges for the use of intellectual property n.i.e.</t>
    </r>
    <r>
      <rPr>
        <sz val="10"/>
        <color theme="1"/>
        <rFont val="Arial"/>
        <family val="2"/>
      </rPr>
      <t xml:space="preserve">
</t>
    </r>
  </si>
  <si>
    <t>Fines and penalties</t>
  </si>
  <si>
    <t>Technical, trade related and other business services</t>
  </si>
  <si>
    <t>Insurance, financial services,  charges for the use of intellectual property</t>
  </si>
  <si>
    <t>7. Charges for the use of intellectual property n.i.e.</t>
  </si>
  <si>
    <t>Before entering the data in the CAG01-CAG09 forms, select the categories to be reported by ticking the boxes in the 'Selection' column. By selecting the categories below, the corresponding fields in the forms CAG01-CAG09 will be highlighted in colour, making it easier to navigate to the relevant items.
Click on the hyperlinks in the 'Col.' column to go directly to the corresponding sections in the forms CAG01 - CAG09. The hyperlinks in the 'Item' column, meanwhile, will take you directly to the corresponding explanations in the 'Notes' worksheet.</t>
  </si>
  <si>
    <t>Charges for the use of intellectual property n.i.e.</t>
  </si>
  <si>
    <t>UID number</t>
  </si>
  <si>
    <t xml:space="preserve"> - Enter your code, the reporting date and your contact details.
 - Specify whether this is an irregular data submission.
     Correction: The submission contains corrected data. 
     Test: The submission is a test.
 - Specify whether the submission includes intragroup transactions.
 - Specify whether the submission is a consolidated report for the group (centralised data reporting).
 - Overview of the results of the consistency checks. 
 - SNB contact details.
 - List of companies included in the aggregated data submission.</t>
  </si>
  <si>
    <t>2. Latest release</t>
  </si>
  <si>
    <t>Forms for data entry</t>
  </si>
  <si>
    <r>
      <t xml:space="preserve">For both receipts and expenses, </t>
    </r>
    <r>
      <rPr>
        <b/>
        <sz val="10"/>
        <color indexed="8"/>
        <rFont val="Arial"/>
        <family val="2"/>
      </rPr>
      <t>positive</t>
    </r>
    <r>
      <rPr>
        <sz val="10"/>
        <color theme="1"/>
        <rFont val="Arial"/>
        <family val="2"/>
      </rPr>
      <t xml:space="preserve"> values should be reported. If a negative value is entered, a warning message will appear (cf. also 'Consistency checks').</t>
    </r>
  </si>
  <si>
    <t>Please read these instructions. They are designed to facilitate your response to this survey, and also contain information on how to return this Excel file to the SNB.</t>
  </si>
  <si>
    <t>French Southern Territories (incl. Kerguélen, Amsterdam and Saint Paul Islands, Crozet Archipelago)</t>
  </si>
  <si>
    <t>-&gt;Submission via eSurvey</t>
  </si>
  <si>
    <t>No. 1 Intragroup transactions are included.</t>
  </si>
  <si>
    <t>No. 2 Centrally submitted report: This report contains the transactions of several companies based in Switzerland and which are all part of the same group (Group report, aggregated report)</t>
  </si>
  <si>
    <t>19.</t>
  </si>
  <si>
    <t>5.1</t>
  </si>
  <si>
    <t>5.2</t>
  </si>
  <si>
    <t>5.3</t>
  </si>
  <si>
    <r>
      <t xml:space="preserve">Production abroad (global production chains, tolling)
</t>
    </r>
    <r>
      <rPr>
        <sz val="10"/>
        <rFont val="Arial"/>
        <family val="2"/>
      </rPr>
      <t>(only applies to goods (raw materials, semi-finished products, finished products) that do not cross the Swiss border; expenses only)</t>
    </r>
  </si>
  <si>
    <t>20.</t>
  </si>
  <si>
    <t>21.</t>
  </si>
  <si>
    <t>22.</t>
  </si>
  <si>
    <t>Kol. 106/206</t>
  </si>
  <si>
    <t>Other transfers</t>
  </si>
  <si>
    <r>
      <rPr>
        <b/>
        <sz val="10"/>
        <color indexed="8"/>
        <rFont val="Arial"/>
        <family val="2"/>
      </rPr>
      <t>Production abroad (global production chains, tolling)</t>
    </r>
    <r>
      <rPr>
        <sz val="10"/>
        <color theme="1"/>
        <rFont val="Arial"/>
        <family val="2"/>
      </rPr>
      <t xml:space="preserve">
(only applies to goods (raw materials, semi-finished products, finished products) that do not cross the Swiss border; expenses only)</t>
    </r>
  </si>
  <si>
    <t>1.01.E0</t>
  </si>
  <si>
    <t>CAG01, Item 1 &gt; 0 and CAG08, Item 20 &gt; 0</t>
  </si>
  <si>
    <t>CAG01, Item 19 &gt; 0 and CAG08, Item 21 &gt; 0</t>
  </si>
  <si>
    <t>22. Other transfers</t>
  </si>
  <si>
    <t>Centralised/decentralised reporting (group report)</t>
  </si>
  <si>
    <t>Valuation</t>
  </si>
  <si>
    <t>Transactions must be reported at market prices.</t>
  </si>
  <si>
    <t xml:space="preserve">Category </t>
  </si>
  <si>
    <t xml:space="preserve">Purchase of refined oil </t>
  </si>
  <si>
    <t>Sale of refined oil</t>
  </si>
  <si>
    <t>From Switzerland’s perspective, the resulting account entries are:</t>
  </si>
  <si>
    <t xml:space="preserve">Refinement </t>
  </si>
  <si>
    <t xml:space="preserve">Sale of refined oil </t>
  </si>
  <si>
    <t xml:space="preserve">An entity resident in Switzerland buys raw materials for 1,000 units from an entity resident in the US for the production of medical robotics. On behalf of the entity resident in </t>
  </si>
  <si>
    <t>Purchase of raw materials</t>
  </si>
  <si>
    <t xml:space="preserve">Production abroad (global production chains, tolling) </t>
  </si>
  <si>
    <t xml:space="preserve">Sale of medical robotics </t>
  </si>
  <si>
    <t xml:space="preserve">Object of transaction </t>
  </si>
  <si>
    <t xml:space="preserve">Franchises and trademarks </t>
  </si>
  <si>
    <t>Customised</t>
  </si>
  <si>
    <t xml:space="preserve">Mass-produced goods in electronic form </t>
  </si>
  <si>
    <t>Mass-produced goods on physical devices for fixed-period use</t>
  </si>
  <si>
    <t>Mass-produced goods on physical devices with right to perpetual use</t>
  </si>
  <si>
    <t xml:space="preserve">Use </t>
  </si>
  <si>
    <t xml:space="preserve">Charges for the use of intellectual property (7.) </t>
  </si>
  <si>
    <t xml:space="preserve">Licence to reproduce and distribute </t>
  </si>
  <si>
    <t>Computer services (8.2) or Audiovisual and related services (10.1)</t>
  </si>
  <si>
    <t>CAG01, Item 19 &gt; 0 and CAG08, Item 21 &gt; 1</t>
  </si>
  <si>
    <t>Col. 101 &gt; 0 and Col. 201 &gt; 0</t>
  </si>
  <si>
    <r>
      <rPr>
        <b/>
        <sz val="10"/>
        <color indexed="8"/>
        <rFont val="Arial"/>
        <family val="2"/>
      </rPr>
      <t>19. Production abroad (global production chains, tolling)</t>
    </r>
    <r>
      <rPr>
        <sz val="10"/>
        <color theme="1"/>
        <rFont val="Arial"/>
        <family val="2"/>
      </rPr>
      <t xml:space="preserve">
(only applies to goods (raw materials, semi-finished products, finished products) that do not cross the Swiss border; expenses only)</t>
    </r>
  </si>
  <si>
    <t>&gt;&gt; Selection</t>
  </si>
  <si>
    <t>Reporting date</t>
  </si>
  <si>
    <t xml:space="preserve">Purchase of crude oil </t>
  </si>
  <si>
    <t>Research and development (9.1)</t>
  </si>
  <si>
    <t>Not covered by this survey
(trade in goods)</t>
  </si>
  <si>
    <t>SS</t>
  </si>
  <si>
    <t>South Sudan</t>
  </si>
  <si>
    <t>BQ</t>
  </si>
  <si>
    <t>Bonaire, Sint Eustatius and Saba</t>
  </si>
  <si>
    <t>CW</t>
  </si>
  <si>
    <t>Curaçao</t>
  </si>
  <si>
    <t>SX</t>
  </si>
  <si>
    <t>Sint Maarten</t>
  </si>
  <si>
    <t>CAGQ</t>
  </si>
  <si>
    <t>Content of survey: definition of goods trade</t>
  </si>
  <si>
    <t>It is recommended that the quarterly average exchange rate be used.</t>
  </si>
  <si>
    <r>
      <t xml:space="preserve">Manufacturing services abroad on physical inputs
</t>
    </r>
    <r>
      <rPr>
        <sz val="10"/>
        <color indexed="8"/>
        <rFont val="Arial"/>
        <family val="2"/>
      </rPr>
      <t>(only applies to goods that do not cross the Swiss border for processing; expenses only)</t>
    </r>
    <r>
      <rPr>
        <b/>
        <sz val="10"/>
        <color indexed="8"/>
        <rFont val="Arial"/>
        <family val="2"/>
      </rPr>
      <t xml:space="preserve">
</t>
    </r>
  </si>
  <si>
    <r>
      <t xml:space="preserve">Construction
</t>
    </r>
    <r>
      <rPr>
        <sz val="10"/>
        <color theme="1"/>
        <rFont val="Arial"/>
        <family val="2"/>
      </rPr>
      <t>(only for construction projects scheduled to take less than a year to complete)</t>
    </r>
  </si>
  <si>
    <r>
      <t xml:space="preserve">Merchanting
</t>
    </r>
    <r>
      <rPr>
        <sz val="10"/>
        <color theme="1"/>
        <rFont val="Arial"/>
        <family val="2"/>
      </rPr>
      <t>(only if the goods do not cross the Swiss border; both receipts and expenses are to be reported in all cases)</t>
    </r>
  </si>
  <si>
    <r>
      <rPr>
        <b/>
        <sz val="10"/>
        <color indexed="8"/>
        <rFont val="Arial"/>
        <family val="2"/>
      </rPr>
      <t>Description</t>
    </r>
    <r>
      <rPr>
        <sz val="10"/>
        <color theme="1"/>
        <rFont val="Arial"/>
        <family val="2"/>
      </rPr>
      <t xml:space="preserve">
Fines and penalties imposed on companies by foreign courts of law or other government bodies.
</t>
    </r>
    <r>
      <rPr>
        <b/>
        <sz val="10"/>
        <color indexed="8"/>
        <rFont val="Arial"/>
        <family val="2"/>
      </rPr>
      <t xml:space="preserve">Note
</t>
    </r>
    <r>
      <rPr>
        <sz val="10"/>
        <color theme="1"/>
        <rFont val="Arial"/>
        <family val="2"/>
      </rPr>
      <t>Transfers are payments for which no corresponding value is received in return.</t>
    </r>
  </si>
  <si>
    <r>
      <t xml:space="preserve">Trade in goods related to manufacturing services abroad on physical inputs 
</t>
    </r>
    <r>
      <rPr>
        <sz val="10"/>
        <color theme="1"/>
        <rFont val="Arial"/>
        <family val="2"/>
      </rPr>
      <t>(only applies to goods that do not cross the Swiss border for processing; both receipts and expenses are to be reported in all cases)</t>
    </r>
  </si>
  <si>
    <r>
      <rPr>
        <b/>
        <sz val="10"/>
        <color indexed="8"/>
        <rFont val="Arial"/>
        <family val="2"/>
      </rPr>
      <t xml:space="preserve">Trade in goods related to production abroad (global production chains, tolling) </t>
    </r>
    <r>
      <rPr>
        <sz val="10"/>
        <color theme="1"/>
        <rFont val="Arial"/>
        <family val="2"/>
      </rPr>
      <t xml:space="preserve">
(only applies to goods (raw materials, semi-finished products, finished products) that do not cross the Swiss border; in addition, both receipts and expenses are to be reported in all cases)</t>
    </r>
  </si>
  <si>
    <t>–250 units ( = gross expenses from manufacturing services abroad on physical inputs (1.); against China)</t>
  </si>
  <si>
    <r>
      <rPr>
        <b/>
        <sz val="12"/>
        <color indexed="8"/>
        <rFont val="Arial"/>
        <family val="2"/>
      </rPr>
      <t>Example 2</t>
    </r>
    <r>
      <rPr>
        <sz val="12"/>
        <color indexed="8"/>
        <rFont val="Arial"/>
        <family val="2"/>
      </rPr>
      <t>: Manufacturing services abroad on physical inputs; the condition of the goods does change.</t>
    </r>
  </si>
  <si>
    <r>
      <rPr>
        <b/>
        <sz val="12"/>
        <color indexed="8"/>
        <rFont val="Arial"/>
        <family val="2"/>
      </rPr>
      <t>Example 3</t>
    </r>
    <r>
      <rPr>
        <sz val="12"/>
        <color indexed="8"/>
        <rFont val="Arial"/>
        <family val="2"/>
      </rPr>
      <t>: Production abroad (global production chains, tolling); goods are produced (goods are processed into new products).</t>
    </r>
  </si>
  <si>
    <t>subsequently sells the medical robotics for 1,500 units directly from the US to Canada. During the entire process up to the sale of the medical robotics, the entity residen</t>
  </si>
  <si>
    <t xml:space="preserve">From Switzerland’s perspective, the resulting account entries are: </t>
  </si>
  <si>
    <r>
      <rPr>
        <b/>
        <sz val="12"/>
        <color indexed="8"/>
        <rFont val="Arial"/>
        <family val="2"/>
      </rPr>
      <t>Example 1</t>
    </r>
    <r>
      <rPr>
        <sz val="12"/>
        <color indexed="8"/>
        <rFont val="Arial"/>
        <family val="2"/>
      </rPr>
      <t>: Merchanting; the condition of the goods does not change.</t>
    </r>
  </si>
  <si>
    <t xml:space="preserve">
Short-term</t>
  </si>
  <si>
    <t xml:space="preserve">
Term of lease</t>
  </si>
  <si>
    <t>Merchanting is defined as the purchase of goods by an entity in Switzerland from a non-resident entity and their subsequent resale to another non-resident entity.</t>
  </si>
  <si>
    <r>
      <t xml:space="preserve">During the transaction, the goods do not cross the Swiss border, or incur any customs duty in Switzerland. However, the following limitation applies: </t>
    </r>
    <r>
      <rPr>
        <i/>
        <sz val="12"/>
        <color indexed="8"/>
        <rFont val="Arial"/>
        <family val="2"/>
      </rPr>
      <t>The condition of the goods</t>
    </r>
  </si>
  <si>
    <t xml:space="preserve">does not change during the merchanting transaction. </t>
  </si>
  <si>
    <t>If the condition of the goods does change, the associated transactions must be reported under manufacturing services abroad on physical inputs (1.) and trade in goods related</t>
  </si>
  <si>
    <t>to manufacturing services abroad on physical inputs (20.) or production abroad (global production chains, tolling; 19.) and trade in goods related to production abroad</t>
  </si>
  <si>
    <t>(global production chains, tolling; 21.). The following three examples illustrate the distinction.</t>
  </si>
  <si>
    <t>IV.1. Definition of merchanting (11.) versus manufacturing services abroad on physical inputs (1. and 20.) versus production abroad 
(global production chains, tolling; 19. and 21.)</t>
  </si>
  <si>
    <r>
      <rPr>
        <b/>
        <sz val="10"/>
        <color indexed="8"/>
        <rFont val="Arial"/>
        <family val="2"/>
      </rPr>
      <t>Note</t>
    </r>
    <r>
      <rPr>
        <sz val="10"/>
        <color indexed="8"/>
        <rFont val="Arial"/>
        <family val="2"/>
      </rPr>
      <t xml:space="preserve">
-</t>
    </r>
  </si>
  <si>
    <r>
      <t>For more information on the geographical breakdown, see the</t>
    </r>
    <r>
      <rPr>
        <sz val="12"/>
        <color indexed="8"/>
        <rFont val="Arial"/>
        <family val="2"/>
      </rPr>
      <t xml:space="preserve"> ‘Country definitions’ worksheet.</t>
    </r>
  </si>
  <si>
    <t>Where several companies within a group are required to report in Switzerland, the group may either submit an aggregated report for all group companies in Switzerland,</t>
  </si>
  <si>
    <t>or the individual reporting companies may report their transactions themselves. If a group submits an aggregated report, it should notify the SNB as to which companies</t>
  </si>
  <si>
    <t>in Switzerland are covered by the report (cf. the ‘Start’ worksheet, table for group report).</t>
  </si>
  <si>
    <t>Trade in services: Manufacturing services on physical inputs; production abroad; maintenance and repair services</t>
  </si>
  <si>
    <t>Trade in goods: Merchanting; trade in goods related to manufacturing services and production abroad; trade in ships; 
goods procured in ports</t>
  </si>
  <si>
    <t>Investment income and transfers: Investment income from financial leasing, aid, fines and penalties, taxes, capital transfers, 
other transfers</t>
  </si>
  <si>
    <t>Content of survey: definition of goods trade; definition of cross-border transactions; geographical breakdown; estimates; intragroup transactions; centralised/decentralised reporting; valutation; general contractors; conversion rules for transactions in foreign currency; accuracy and zero entries.</t>
  </si>
  <si>
    <t>Manufacturing services on physical inputs; production abroad; maintenance and repair services</t>
  </si>
  <si>
    <t>Merchanting; trade in goods related to manufacturing services and production abroad; trade in ships; goods procured in ports</t>
  </si>
  <si>
    <t>Investment income from financial leasing, aid, fines and penalties, taxes, capital transfers, other transfers</t>
  </si>
  <si>
    <r>
      <t xml:space="preserve">Submission deadline: 1 month </t>
    </r>
    <r>
      <rPr>
        <sz val="10"/>
        <rFont val="Arial"/>
        <family val="2"/>
      </rPr>
      <t>after the end of the reporting quarter.</t>
    </r>
    <r>
      <rPr>
        <b/>
        <sz val="10"/>
        <rFont val="Arial"/>
        <family val="2"/>
      </rPr>
      <t/>
    </r>
  </si>
  <si>
    <r>
      <t xml:space="preserve">Manufacturing services abroad on physical inputs 
</t>
    </r>
    <r>
      <rPr>
        <sz val="10"/>
        <rFont val="Arial"/>
        <family val="2"/>
      </rPr>
      <t>(only applies to goods that do not cross the Swiss border for processing; expenses only)</t>
    </r>
  </si>
  <si>
    <r>
      <t xml:space="preserve">Construction
</t>
    </r>
    <r>
      <rPr>
        <sz val="10"/>
        <rFont val="Arial"/>
        <family val="2"/>
      </rPr>
      <t xml:space="preserve">(only for construction projects scheduled to take less than a year to complete) </t>
    </r>
  </si>
  <si>
    <r>
      <t xml:space="preserve">Insurance 
</t>
    </r>
    <r>
      <rPr>
        <sz val="10"/>
        <rFont val="Arial"/>
        <family val="2"/>
      </rPr>
      <t>(not to be reported by insurance corporations)</t>
    </r>
  </si>
  <si>
    <r>
      <t xml:space="preserve">Financial services 
</t>
    </r>
    <r>
      <rPr>
        <sz val="10"/>
        <rFont val="Arial"/>
        <family val="2"/>
      </rPr>
      <t>(not to be reported by banks)</t>
    </r>
  </si>
  <si>
    <t>Marketing, market research and advertising</t>
  </si>
  <si>
    <r>
      <t xml:space="preserve">Merchanting
</t>
    </r>
    <r>
      <rPr>
        <sz val="10"/>
        <rFont val="Arial"/>
        <family val="2"/>
      </rPr>
      <t>(only if the goods do not cross the Swiss border; both receipts and expenses are to be reported in all cases)</t>
    </r>
  </si>
  <si>
    <t>Leather, rubber, plastics, chemicals, pharmaceuticals</t>
  </si>
  <si>
    <r>
      <t xml:space="preserve">Trade in goods related to manufacturing services abroad on physical inputs 
</t>
    </r>
    <r>
      <rPr>
        <sz val="10"/>
        <rFont val="Arial"/>
        <family val="2"/>
      </rPr>
      <t>(only applies to goods that do not cross the Swiss border for processing; both receipts and expenses are to be reported in all cases)</t>
    </r>
  </si>
  <si>
    <r>
      <t xml:space="preserve">Trade in goods related to production abroad (global production chains, tolling)
</t>
    </r>
    <r>
      <rPr>
        <sz val="10"/>
        <rFont val="Arial"/>
        <family val="2"/>
      </rPr>
      <t>(only applies to goods (raw materials, semi-finished products, finished products) that do not cross the Swiss border; in addition, both receipts and expenses are to be reported in all cases)</t>
    </r>
  </si>
  <si>
    <t xml:space="preserve">Manufacturing services, production abroad, maintenance and repair services </t>
  </si>
  <si>
    <r>
      <t xml:space="preserve">1. Manufacturing services abroad on physical inputs 
</t>
    </r>
    <r>
      <rPr>
        <sz val="10"/>
        <color indexed="8"/>
        <rFont val="Arial"/>
        <family val="2"/>
      </rPr>
      <t>(only applies to goods that do not cross the Swiss border for processing; expenses only)</t>
    </r>
  </si>
  <si>
    <r>
      <t>3. Transport services</t>
    </r>
    <r>
      <rPr>
        <sz val="10"/>
        <color indexed="8"/>
        <rFont val="Arial"/>
        <family val="2"/>
      </rPr>
      <t xml:space="preserve"> (freight forwarding and logistics companies should only report passenger transport)</t>
    </r>
    <r>
      <rPr>
        <b/>
        <sz val="10"/>
        <color indexed="8"/>
        <rFont val="Arial"/>
        <family val="2"/>
      </rPr>
      <t xml:space="preserve">
</t>
    </r>
  </si>
  <si>
    <r>
      <t>4. Construction</t>
    </r>
    <r>
      <rPr>
        <sz val="10"/>
        <color theme="1"/>
        <rFont val="Arial"/>
        <family val="2"/>
      </rPr>
      <t xml:space="preserve"> (only for construction projects scheduled to take less than a year to complete)</t>
    </r>
  </si>
  <si>
    <t>9.2.4 Marketing, market research and advertising</t>
  </si>
  <si>
    <r>
      <t xml:space="preserve">11. Merchanting </t>
    </r>
    <r>
      <rPr>
        <sz val="10"/>
        <color theme="1"/>
        <rFont val="Arial"/>
        <family val="2"/>
      </rPr>
      <t>(only if the goods do not cross the Swiss border; both receipts and expenses are to be reported in all cases)</t>
    </r>
  </si>
  <si>
    <r>
      <rPr>
        <b/>
        <sz val="10"/>
        <color indexed="8"/>
        <rFont val="Arial"/>
        <family val="2"/>
      </rPr>
      <t xml:space="preserve">20. Trade in goods related to manufacturing services abroad on physical inputs 
</t>
    </r>
    <r>
      <rPr>
        <sz val="10"/>
        <color indexed="8"/>
        <rFont val="Arial"/>
        <family val="2"/>
      </rPr>
      <t>(only applies to goods that do not cross the Swiss border for processing; both receipts and expenses are to be reported in all cases)</t>
    </r>
  </si>
  <si>
    <t>Investment income, transfer</t>
  </si>
  <si>
    <t xml:space="preserve">Telephone: </t>
  </si>
  <si>
    <r>
      <rPr>
        <b/>
        <sz val="10"/>
        <color indexed="8"/>
        <rFont val="Arial"/>
        <family val="2"/>
      </rPr>
      <t>Examples</t>
    </r>
    <r>
      <rPr>
        <sz val="10"/>
        <color theme="1"/>
        <rFont val="Arial"/>
        <family val="2"/>
      </rPr>
      <t xml:space="preserve">
</t>
    </r>
    <r>
      <rPr>
        <i/>
        <sz val="10"/>
        <color indexed="8"/>
        <rFont val="Arial"/>
        <family val="2"/>
      </rPr>
      <t xml:space="preserve">Receipts
</t>
    </r>
    <r>
      <rPr>
        <sz val="10"/>
        <color indexed="8"/>
        <rFont val="Arial"/>
        <family val="2"/>
      </rPr>
      <t>A resident engineering company performs maintenance of an oil 
pump in the Middle East for a non-resident entity.</t>
    </r>
    <r>
      <rPr>
        <sz val="10"/>
        <color theme="1"/>
        <rFont val="Arial"/>
        <family val="2"/>
      </rPr>
      <t xml:space="preserve">
</t>
    </r>
    <r>
      <rPr>
        <i/>
        <sz val="10"/>
        <color indexed="8"/>
        <rFont val="Arial"/>
        <family val="2"/>
      </rPr>
      <t xml:space="preserve">Expenses
</t>
    </r>
    <r>
      <rPr>
        <sz val="10"/>
        <color indexed="8"/>
        <rFont val="Arial"/>
        <family val="2"/>
      </rPr>
      <t>A resident airline pays a fee to a non-resident entity for repair of an 
aircraft.</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</si>
  <si>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t>
    </r>
    <r>
      <rPr>
        <b/>
        <i/>
        <sz val="10"/>
        <color indexed="8"/>
        <rFont val="Arial"/>
        <family val="2"/>
      </rPr>
      <t>4.1.1 Construction abroad (construction sites abroad), building construction</t>
    </r>
    <r>
      <rPr>
        <i/>
        <sz val="10"/>
        <color indexed="8"/>
        <rFont val="Arial"/>
        <family val="2"/>
      </rPr>
      <t xml:space="preserve">
</t>
    </r>
    <r>
      <rPr>
        <sz val="10"/>
        <color indexed="8"/>
        <rFont val="Arial"/>
        <family val="2"/>
      </rPr>
      <t xml:space="preserve">A resident construction company builds an office complex in 
Munich for a non-resident customer.
</t>
    </r>
  </si>
  <si>
    <r>
      <rPr>
        <b/>
        <i/>
        <sz val="10"/>
        <color indexed="8"/>
        <rFont val="Arial"/>
        <family val="2"/>
      </rPr>
      <t>4.2.2 Construction in the compiling economy (construction 
sites in the compiling economy), civil engineering</t>
    </r>
    <r>
      <rPr>
        <sz val="10"/>
        <color indexed="8"/>
        <rFont val="Arial"/>
        <family val="2"/>
      </rPr>
      <t xml:space="preserve">
A resident entity sells concrete to a non-resident construction 
company which is building a section of motorway in Switzerland.
</t>
    </r>
    <r>
      <rPr>
        <i/>
        <sz val="10"/>
        <color indexed="8"/>
        <rFont val="Arial"/>
        <family val="2"/>
      </rPr>
      <t>Expenses</t>
    </r>
    <r>
      <rPr>
        <sz val="10"/>
        <color indexed="8"/>
        <rFont val="Arial"/>
        <family val="2"/>
      </rPr>
      <t xml:space="preserve">
</t>
    </r>
    <r>
      <rPr>
        <b/>
        <i/>
        <sz val="10"/>
        <color indexed="8"/>
        <rFont val="Arial"/>
        <family val="2"/>
      </rPr>
      <t>4.1.1 Construction abroad (construction sites abroad), 
building construction</t>
    </r>
    <r>
      <rPr>
        <sz val="10"/>
        <color indexed="8"/>
        <rFont val="Arial"/>
        <family val="2"/>
      </rPr>
      <t xml:space="preserve">
A resident construction company buys materials in Munich for 
construction of an office complex in Munich.
</t>
    </r>
    <r>
      <rPr>
        <b/>
        <i/>
        <sz val="10"/>
        <color indexed="8"/>
        <rFont val="Arial"/>
        <family val="2"/>
      </rPr>
      <t>4.2.2 Construction in the compiling economy (construction 
sites in the compiling economy), civil engineering</t>
    </r>
    <r>
      <rPr>
        <sz val="10"/>
        <color indexed="8"/>
        <rFont val="Arial"/>
        <family val="2"/>
      </rPr>
      <t xml:space="preserve">
A resident entity commissions a non-resident construction 
company to build a section of motorway in Switzerland.</t>
    </r>
  </si>
  <si>
    <r>
      <rPr>
        <b/>
        <i/>
        <sz val="10"/>
        <color indexed="8"/>
        <rFont val="Arial"/>
        <family val="2"/>
      </rPr>
      <t>4.X.3 Other construction</t>
    </r>
    <r>
      <rPr>
        <sz val="10"/>
        <color theme="1"/>
        <rFont val="Arial"/>
        <family val="2"/>
      </rPr>
      <t xml:space="preserve">
This refers to maintenance and repairs on buildings, specialised building construction and civil 
engineering services, such as work on project sections or associated site preparation, as well as 
completion and finishing work (such as masonry work, roofing; installation of water supply 
systems, heating, ventilation and air-conditioning systems, antennas, alarm systems and lifts; 
lighting and signal installation for highways and airports, etc; laying of floors such as tiles and 
parquet; wall covering activities such as paper hanging; sanding of floors, etc.)</t>
    </r>
  </si>
  <si>
    <r>
      <rPr>
        <i/>
        <sz val="10"/>
        <color indexed="8"/>
        <rFont val="Arial"/>
        <family val="2"/>
      </rPr>
      <t>Excluding</t>
    </r>
    <r>
      <rPr>
        <sz val="10"/>
        <color theme="1"/>
        <rFont val="Arial"/>
        <family val="2"/>
      </rPr>
      <t xml:space="preserve">
Charges for the use (excluding reproduction and distribution) of computer software -&gt; Computer 
services (8.2)
Sales and purchases of licences to use computer software -&gt; Computer services (8.2)
Sales and purchases of proprietary rights arising from research and development -&gt; Purchases 
and sales of proprietary rights arising from research and development (9.1.2)
Management of licences and patents -&gt; Other business services (9.3.7)
Charges for the use (excluding reproduction and distribution) of audiovisual content -&gt; Audiovisual 
and related services (10.1)
Sales and purchases of licences to use audiovisual content -&gt; Audiovisual and related 
services (10.1)
Charges associated with merchanting transactions -&gt; Merchanting (11.)
Sales and purchases of franchises and trademarks -&gt; Capital transfers (18.)
Purchases or sales of computer software or audiovisual content on physical storage devices with 
licence for perpetual use -&gt; not covered by this survey
</t>
    </r>
    <r>
      <rPr>
        <b/>
        <sz val="10"/>
        <color indexed="8"/>
        <rFont val="Arial"/>
        <family val="2"/>
      </rPr>
      <t>Note</t>
    </r>
    <r>
      <rPr>
        <sz val="10"/>
        <color theme="1"/>
        <rFont val="Arial"/>
        <family val="2"/>
      </rPr>
      <t xml:space="preserve">
Cf. IV. Special issues, IV.2 Definitions in the treatment of intellectual property.</t>
    </r>
  </si>
  <si>
    <r>
      <rPr>
        <b/>
        <sz val="10"/>
        <color indexed="8"/>
        <rFont val="Arial"/>
        <family val="2"/>
      </rPr>
      <t>Examples</t>
    </r>
    <r>
      <rPr>
        <sz val="10"/>
        <color indexed="8"/>
        <rFont val="Arial"/>
        <family val="2"/>
      </rPr>
      <t xml:space="preserve">
</t>
    </r>
    <r>
      <rPr>
        <i/>
        <sz val="10"/>
        <color indexed="8"/>
        <rFont val="Arial"/>
        <family val="2"/>
      </rPr>
      <t>Receipts</t>
    </r>
    <r>
      <rPr>
        <sz val="10"/>
        <color indexed="8"/>
        <rFont val="Arial"/>
        <family val="2"/>
      </rPr>
      <t xml:space="preserve">
</t>
    </r>
    <r>
      <rPr>
        <b/>
        <i/>
        <sz val="10"/>
        <color indexed="8"/>
        <rFont val="Arial"/>
        <family val="2"/>
      </rPr>
      <t>8.3.1 News agency services</t>
    </r>
    <r>
      <rPr>
        <sz val="10"/>
        <color indexed="8"/>
        <rFont val="Arial"/>
        <family val="2"/>
      </rPr>
      <t xml:space="preserve">
A resident entity which operates a photography database supplies 
a non-resident media organisation with photographs for a news 
report.
</t>
    </r>
    <r>
      <rPr>
        <b/>
        <i/>
        <sz val="10"/>
        <color indexed="8"/>
        <rFont val="Arial"/>
        <family val="2"/>
      </rPr>
      <t>8.3.2 Other information provision services</t>
    </r>
    <r>
      <rPr>
        <sz val="10"/>
        <color indexed="8"/>
        <rFont val="Arial"/>
        <family val="2"/>
      </rPr>
      <t xml:space="preserve">
A resident entity develops a customer database for a non-resident 
entity.
</t>
    </r>
    <r>
      <rPr>
        <i/>
        <sz val="10"/>
        <color indexed="8"/>
        <rFont val="Arial"/>
        <family val="2"/>
      </rPr>
      <t>Expenses</t>
    </r>
    <r>
      <rPr>
        <sz val="10"/>
        <color indexed="8"/>
        <rFont val="Arial"/>
        <family val="2"/>
      </rPr>
      <t xml:space="preserve"> 
</t>
    </r>
    <r>
      <rPr>
        <b/>
        <i/>
        <sz val="10"/>
        <color indexed="8"/>
        <rFont val="Arial"/>
        <family val="2"/>
      </rPr>
      <t>8.3.1 News agency services</t>
    </r>
    <r>
      <rPr>
        <sz val="10"/>
        <color indexed="8"/>
        <rFont val="Arial"/>
        <family val="2"/>
      </rPr>
      <t xml:space="preserve">
A resident media company pays fees to a non-resident company 
for the regular provision of stock market data.
</t>
    </r>
    <r>
      <rPr>
        <b/>
        <i/>
        <sz val="10"/>
        <color indexed="8"/>
        <rFont val="Arial"/>
        <family val="2"/>
      </rPr>
      <t>8.3.2 Other information provision services</t>
    </r>
    <r>
      <rPr>
        <sz val="10"/>
        <color indexed="8"/>
        <rFont val="Arial"/>
        <family val="2"/>
      </rPr>
      <t xml:space="preserve">
A resident entity pays a fee to a non-resident entity for external 
data storage.
</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</si>
  <si>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t>
    </r>
    <r>
      <rPr>
        <b/>
        <i/>
        <sz val="10"/>
        <color indexed="8"/>
        <rFont val="Arial"/>
        <family val="2"/>
      </rPr>
      <t>9.3.1 Architectural services</t>
    </r>
    <r>
      <rPr>
        <sz val="10"/>
        <color theme="1"/>
        <rFont val="Arial"/>
        <family val="2"/>
      </rPr>
      <t xml:space="preserve">
A resident firm of architects is commissioned by a non-resident 
entity to draw up architectural designs for a museum extension in 
Milan.
</t>
    </r>
    <r>
      <rPr>
        <b/>
        <i/>
        <sz val="10"/>
        <color indexed="8"/>
        <rFont val="Arial"/>
        <family val="2"/>
      </rPr>
      <t>9.3.2 Engineering and planning services</t>
    </r>
    <r>
      <rPr>
        <sz val="10"/>
        <color theme="1"/>
        <rFont val="Arial"/>
        <family val="2"/>
      </rPr>
      <t xml:space="preserve">
A resident engineering firm is commissioned by a non-resident 
entity to develop a production process for the manufacture of 
plastics.
</t>
    </r>
    <r>
      <rPr>
        <b/>
        <i/>
        <sz val="10"/>
        <color indexed="8"/>
        <rFont val="Arial"/>
        <family val="2"/>
      </rPr>
      <t>9.3.3 Scientific and other technical services</t>
    </r>
    <r>
      <rPr>
        <sz val="10"/>
        <color theme="1"/>
        <rFont val="Arial"/>
        <family val="2"/>
      </rPr>
      <t xml:space="preserve">
A resident land surveying company is commissioned by a non-
resident customer to gather geodata in the high alpine region.
</t>
    </r>
    <r>
      <rPr>
        <b/>
        <i/>
        <sz val="10"/>
        <color indexed="8"/>
        <rFont val="Arial"/>
        <family val="2"/>
      </rPr>
      <t>9.3.4 Operating leasing</t>
    </r>
    <r>
      <rPr>
        <sz val="10"/>
        <color theme="1"/>
        <rFont val="Arial"/>
        <family val="2"/>
      </rPr>
      <t xml:space="preserve">
A resident cargo company leases containers for a freight 
consignment to a non-resident merchandise trader.</t>
    </r>
  </si>
  <si>
    <r>
      <rPr>
        <i/>
        <sz val="10"/>
        <color indexed="8"/>
        <rFont val="Arial"/>
        <family val="2"/>
      </rPr>
      <t>Excluding</t>
    </r>
    <r>
      <rPr>
        <sz val="10"/>
        <color theme="1"/>
        <rFont val="Arial"/>
        <family val="2"/>
      </rPr>
      <t xml:space="preserve">
Transport-related services such as brokerage -&gt; Transport, auxiliary and supporting services (3.3)
Financial intermediation -&gt; Financial services (6.)
Charges for franchises -&gt; Charges for the use of intellectual property (7.)
Technical inspections -&gt; Scientific and other technical services (9.3.3)
</t>
    </r>
    <r>
      <rPr>
        <b/>
        <i/>
        <sz val="10"/>
        <color indexed="8"/>
        <rFont val="Arial"/>
        <family val="2"/>
      </rPr>
      <t>9.3.6 Waste treatment and depollution services</t>
    </r>
    <r>
      <rPr>
        <sz val="10"/>
        <color theme="1"/>
        <rFont val="Arial"/>
        <family val="2"/>
      </rPr>
      <t xml:space="preserve">
Remuneration for treatment of radioactive and other waste; stripping of contaminated soil; cleaning-
up of pollution including oil spills; restoration of mining sites; and decontamination and sanitation 
services. Also included are all other services that relate to the cleaning or restoring of the environment.
</t>
    </r>
    <r>
      <rPr>
        <b/>
        <i/>
        <sz val="10"/>
        <color indexed="8"/>
        <rFont val="Arial"/>
        <family val="2"/>
      </rPr>
      <t xml:space="preserve">9.3.7 Other business services
</t>
    </r>
    <r>
      <rPr>
        <sz val="10"/>
        <color indexed="8"/>
        <rFont val="Arial"/>
        <family val="2"/>
      </rPr>
      <t>Remuneration for business services that cannot be allocated to any other business service 
category, such as placement of personnel, translation and interpretation, agricultural services, 
mining, security services, building cleaning, arranging accommodation such as hotel rooms, 
management of licences and patents, etc.</t>
    </r>
    <r>
      <rPr>
        <b/>
        <i/>
        <sz val="10"/>
        <color indexed="8"/>
        <rFont val="Arial"/>
        <family val="2"/>
      </rPr>
      <t xml:space="preserve">
</t>
    </r>
  </si>
  <si>
    <r>
      <rPr>
        <b/>
        <i/>
        <sz val="10"/>
        <color indexed="8"/>
        <rFont val="Arial"/>
        <family val="2"/>
      </rPr>
      <t>9.3.4 Operating leasing</t>
    </r>
    <r>
      <rPr>
        <sz val="10"/>
        <color theme="1"/>
        <rFont val="Arial"/>
        <family val="2"/>
      </rPr>
      <t xml:space="preserve">
A resident airline charters an aircraft without crew from a non-
resident airline.
</t>
    </r>
    <r>
      <rPr>
        <b/>
        <i/>
        <sz val="10"/>
        <color indexed="8"/>
        <rFont val="Arial"/>
        <family val="2"/>
      </rPr>
      <t>9.3.5 Trade-related services</t>
    </r>
    <r>
      <rPr>
        <sz val="10"/>
        <color theme="1"/>
        <rFont val="Arial"/>
        <family val="2"/>
      </rPr>
      <t xml:space="preserve">
A resident entity commissions a non-resident estate agent to find 
an industrial property near Lake Geneva.
</t>
    </r>
    <r>
      <rPr>
        <b/>
        <i/>
        <sz val="10"/>
        <color indexed="8"/>
        <rFont val="Arial"/>
        <family val="2"/>
      </rPr>
      <t>9.3.6 Waste treatment and depollution services</t>
    </r>
    <r>
      <rPr>
        <sz val="10"/>
        <color theme="1"/>
        <rFont val="Arial"/>
        <family val="2"/>
      </rPr>
      <t xml:space="preserve">
A resident entity pays a non-resident entity to dispose of 
hazardous waste.
</t>
    </r>
    <r>
      <rPr>
        <b/>
        <i/>
        <sz val="10"/>
        <color indexed="8"/>
        <rFont val="Arial"/>
        <family val="2"/>
      </rPr>
      <t>9.3.7 Other business services</t>
    </r>
    <r>
      <rPr>
        <sz val="10"/>
        <color theme="1"/>
        <rFont val="Arial"/>
        <family val="2"/>
      </rPr>
      <t xml:space="preserve">
A resident entity buys translation services from a non-resident 
translation agency.</t>
    </r>
  </si>
  <si>
    <r>
      <rPr>
        <b/>
        <sz val="10"/>
        <color indexed="8"/>
        <rFont val="Arial"/>
        <family val="2"/>
      </rPr>
      <t>Description</t>
    </r>
    <r>
      <rPr>
        <sz val="10"/>
        <color theme="1"/>
        <rFont val="Arial"/>
        <family val="2"/>
      </rPr>
      <t xml:space="preserve">
Services related to the production of motion pictures (on film, videotape or transmitted 
electronically), radio and television programmes (live or on tape) and musical recordings; rentals of 
audiovisual and related products; charges for access to encrypted television channels (such as 
cable and satellite services); fees for the services of performing artists, authors, composers, 
sculptors, set designers, costume designers and lighting designers; purchases and sales of 
ownership rights, entertainment, literary or artistic originals, such as books, manuscripts, radio and 
television broadcast originals, motion picture and sound recordings, videotape, etc. over which 
legal or de facto ownership can be established by copyright.
</t>
    </r>
    <r>
      <rPr>
        <i/>
        <sz val="10"/>
        <color indexed="8"/>
        <rFont val="Arial"/>
        <family val="2"/>
      </rPr>
      <t>Excluding</t>
    </r>
    <r>
      <rPr>
        <sz val="10"/>
        <color theme="1"/>
        <rFont val="Arial"/>
        <family val="2"/>
      </rPr>
      <t xml:space="preserve">
Charges for licences to reproduce and/or distribute audiovisual content -&gt; Charges for the use of 
intellectual property (7.)
Purchases or sales of audiovisual content on physical storage devices with licence for perpetual 
use -&gt; not covered by this survey
</t>
    </r>
    <r>
      <rPr>
        <b/>
        <sz val="10"/>
        <color indexed="8"/>
        <rFont val="Arial"/>
        <family val="2"/>
      </rPr>
      <t>Note</t>
    </r>
    <r>
      <rPr>
        <sz val="10"/>
        <color theme="1"/>
        <rFont val="Arial"/>
        <family val="2"/>
      </rPr>
      <t xml:space="preserve">
Cf. IV. Special issues, IV.2 Treatment of intellectual property.</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</si>
  <si>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music group receives a fee for a concert performed 
abroad and organised by a non-resident concert organiser.
</t>
    </r>
    <r>
      <rPr>
        <i/>
        <sz val="10"/>
        <color indexed="8"/>
        <rFont val="Arial"/>
        <family val="2"/>
      </rPr>
      <t>Expenses</t>
    </r>
    <r>
      <rPr>
        <sz val="10"/>
        <color theme="1"/>
        <rFont val="Arial"/>
        <family val="2"/>
      </rPr>
      <t xml:space="preserve">
A resident concert organiser pays a fee to a nonresident musical 
ensemble for a performance in Switzerland.</t>
    </r>
  </si>
  <si>
    <r>
      <rPr>
        <b/>
        <sz val="10"/>
        <color indexed="8"/>
        <rFont val="Arial"/>
        <family val="2"/>
      </rPr>
      <t>Description</t>
    </r>
    <r>
      <rPr>
        <sz val="10"/>
        <color theme="1"/>
        <rFont val="Arial"/>
        <family val="2"/>
      </rPr>
      <t xml:space="preserve">
Human health services provided by hospitals, doctors, nurses and paramedical and similar 
personnel; laboratory and similar services, whether rendered remotely (through telemedicine or 
telediagnosis) or on-site; diagnostic-imaging services, pharmaceutical, radiology and rehabilitation 
services.
</t>
    </r>
    <r>
      <rPr>
        <i/>
        <sz val="10"/>
        <color indexed="8"/>
        <rFont val="Arial"/>
        <family val="2"/>
      </rPr>
      <t>Excluding</t>
    </r>
    <r>
      <rPr>
        <sz val="10"/>
        <color theme="1"/>
        <rFont val="Arial"/>
        <family val="2"/>
      </rPr>
      <t xml:space="preserve">
Veterinary services -&gt; Other business services (9.3.7)
Health services provided to non-residents who are present in the territory of the service provider 
-&gt; not covered by this survey
</t>
    </r>
    <r>
      <rPr>
        <b/>
        <sz val="10"/>
        <color indexed="8"/>
        <rFont val="Arial"/>
        <family val="2"/>
      </rPr>
      <t>Note
-</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</si>
  <si>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private clinic supplies a non-resident hospital with 
telediagnoses on the basis of data provided.
</t>
    </r>
    <r>
      <rPr>
        <i/>
        <sz val="10"/>
        <color indexed="8"/>
        <rFont val="Arial"/>
        <family val="2"/>
      </rPr>
      <t>Expenses</t>
    </r>
    <r>
      <rPr>
        <sz val="10"/>
        <color theme="1"/>
        <rFont val="Arial"/>
        <family val="2"/>
      </rPr>
      <t xml:space="preserve">
A resident special clinic buys laboratory services from a non-
resident laboratory.</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</si>
  <si>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university offers MBA distance-learning courses for non-
resident customers.
</t>
    </r>
    <r>
      <rPr>
        <i/>
        <sz val="10"/>
        <color indexed="8"/>
        <rFont val="Arial"/>
        <family val="2"/>
      </rPr>
      <t>Expenses</t>
    </r>
    <r>
      <rPr>
        <sz val="10"/>
        <color theme="1"/>
        <rFont val="Arial"/>
        <family val="2"/>
      </rPr>
      <t xml:space="preserve">
A resident biotech company flies a specialist in from abroad to train 
specialised staff in Switzerland.
</t>
    </r>
  </si>
  <si>
    <r>
      <rPr>
        <b/>
        <sz val="10"/>
        <color indexed="8"/>
        <rFont val="Arial"/>
        <family val="2"/>
      </rPr>
      <t>Description</t>
    </r>
    <r>
      <rPr>
        <sz val="10"/>
        <color theme="1"/>
        <rFont val="Arial"/>
        <family val="2"/>
      </rPr>
      <t xml:space="preserve">
Services relating to all levels of education, delivered through correspondence courses, via 
television, satellite or the internet, as well as by teachers and so forth who supply services 
directly in host economies.
</t>
    </r>
    <r>
      <rPr>
        <i/>
        <sz val="10"/>
        <color indexed="8"/>
        <rFont val="Arial"/>
        <family val="2"/>
      </rPr>
      <t>Excluding</t>
    </r>
    <r>
      <rPr>
        <sz val="10"/>
        <color theme="1"/>
        <rFont val="Arial"/>
        <family val="2"/>
      </rPr>
      <t xml:space="preserve">
Education services provided to non-residents who are present in the territory of the service 
provider -&gt; not covered by this survey
</t>
    </r>
    <r>
      <rPr>
        <b/>
        <sz val="10"/>
        <color indexed="8"/>
        <rFont val="Arial"/>
        <family val="2"/>
      </rPr>
      <t>Note
-</t>
    </r>
  </si>
  <si>
    <r>
      <rPr>
        <b/>
        <sz val="10"/>
        <color indexed="8"/>
        <rFont val="Arial"/>
        <family val="2"/>
      </rPr>
      <t>Example</t>
    </r>
    <r>
      <rPr>
        <sz val="10"/>
        <color theme="1"/>
        <rFont val="Arial"/>
        <family val="2"/>
      </rPr>
      <t xml:space="preserve">
A resident merchant purchases crude oil in Russia (expenses), 
and sells it to Germany (receipts) without the oil being modified or 
incurring any customs duty in Switzerland.</t>
    </r>
  </si>
  <si>
    <r>
      <rPr>
        <b/>
        <sz val="10"/>
        <color indexed="8"/>
        <rFont val="Arial"/>
        <family val="2"/>
      </rPr>
      <t>Description</t>
    </r>
    <r>
      <rPr>
        <sz val="10"/>
        <color theme="1"/>
        <rFont val="Arial"/>
        <family val="2"/>
      </rPr>
      <t xml:space="preserve">
Purchases and sales of ships which are not transacted via the Directorate General of Customs 
(such as Rhine vessels, maritime fleet).
</t>
    </r>
    <r>
      <rPr>
        <b/>
        <sz val="10"/>
        <color indexed="8"/>
        <rFont val="Arial"/>
        <family val="2"/>
      </rPr>
      <t>Note
-</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</si>
  <si>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shipping company sells a Rhine vessel to a non-resident 
shipping line.
</t>
    </r>
    <r>
      <rPr>
        <i/>
        <sz val="10"/>
        <color indexed="8"/>
        <rFont val="Arial"/>
        <family val="2"/>
      </rPr>
      <t>Expenses</t>
    </r>
    <r>
      <rPr>
        <sz val="10"/>
        <color theme="1"/>
        <rFont val="Arial"/>
        <family val="2"/>
      </rPr>
      <t xml:space="preserve">
A resident shipping company buys a maritime vessel from a non-
resident shipbuilding company.</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</si>
  <si>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catering company supplies in-flight catering to non-
resident airlines.
</t>
    </r>
    <r>
      <rPr>
        <i/>
        <sz val="10"/>
        <color indexed="8"/>
        <rFont val="Arial"/>
        <family val="2"/>
      </rPr>
      <t>Expenses</t>
    </r>
    <r>
      <rPr>
        <sz val="10"/>
        <color theme="1"/>
        <rFont val="Arial"/>
        <family val="2"/>
      </rPr>
      <t xml:space="preserve">
A resident airline refuels or buys fuel at a nonresident airport for its 
onward journey.</t>
    </r>
  </si>
  <si>
    <r>
      <rPr>
        <b/>
        <sz val="10"/>
        <color indexed="8"/>
        <rFont val="Arial"/>
        <family val="2"/>
      </rPr>
      <t>Description</t>
    </r>
    <r>
      <rPr>
        <sz val="10"/>
        <color theme="1"/>
        <rFont val="Arial"/>
        <family val="2"/>
      </rPr>
      <t xml:space="preserve">
This includes interest paid in connection with financial leases.
</t>
    </r>
    <r>
      <rPr>
        <i/>
        <sz val="10"/>
        <color indexed="8"/>
        <rFont val="Arial"/>
        <family val="2"/>
      </rPr>
      <t>Excluding</t>
    </r>
    <r>
      <rPr>
        <sz val="10"/>
        <color theme="1"/>
        <rFont val="Arial"/>
        <family val="2"/>
      </rPr>
      <t xml:space="preserve">
Fees associated with operating leasing -&gt; Operating leasing (9.3.4)
</t>
    </r>
    <r>
      <rPr>
        <b/>
        <sz val="10"/>
        <color indexed="8"/>
        <rFont val="Arial"/>
        <family val="2"/>
      </rPr>
      <t>Note</t>
    </r>
    <r>
      <rPr>
        <sz val="10"/>
        <color theme="1"/>
        <rFont val="Arial"/>
        <family val="2"/>
      </rPr>
      <t xml:space="preserve">
Cf. IV. Special issues, IV.3 Distinction between Operating leasing (9.3.4) and Financial leasing 
(14.).</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</si>
  <si>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lessor receives a fee from a non-resident manufacturing 
company for the financial lease of capital goods.
</t>
    </r>
    <r>
      <rPr>
        <i/>
        <sz val="10"/>
        <color indexed="8"/>
        <rFont val="Arial"/>
        <family val="2"/>
      </rPr>
      <t>Expenses</t>
    </r>
    <r>
      <rPr>
        <sz val="10"/>
        <color theme="1"/>
        <rFont val="Arial"/>
        <family val="2"/>
      </rPr>
      <t xml:space="preserve">
A resident airline pays interest to a non-resident lessor for the 
lease of a fleet of aircraft.</t>
    </r>
  </si>
  <si>
    <r>
      <rPr>
        <b/>
        <sz val="10"/>
        <color indexed="8"/>
        <rFont val="Arial"/>
        <family val="2"/>
      </rPr>
      <t>Description</t>
    </r>
    <r>
      <rPr>
        <sz val="10"/>
        <color theme="1"/>
        <rFont val="Arial"/>
        <family val="2"/>
      </rPr>
      <t xml:space="preserve">
Receipts and expenses relating to donations; expenses for foreign aid in the form of money, goods 
(food, clothing, other consumer goods, medicines, etc.) or services (psychological and medical 
care, etc.), such as in the event of famine, natural disasters, war; contributions (expenses only) to 
international organisations such as the Red Cross (ICRC), UN, UNESCO, etc.
</t>
    </r>
    <r>
      <rPr>
        <b/>
        <sz val="10"/>
        <color indexed="8"/>
        <rFont val="Arial"/>
        <family val="2"/>
      </rPr>
      <t>Note</t>
    </r>
    <r>
      <rPr>
        <sz val="10"/>
        <color theme="1"/>
        <rFont val="Arial"/>
        <family val="2"/>
      </rPr>
      <t xml:space="preserve">
Transfers are payments for which no corresponding value is received in return. International 
organisations are, by definition, always non-residents.</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</si>
  <si>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development aid organisation receives donations from a 
non-resident entity.
</t>
    </r>
    <r>
      <rPr>
        <i/>
        <sz val="10"/>
        <color indexed="8"/>
        <rFont val="Arial"/>
        <family val="2"/>
      </rPr>
      <t>Expenses</t>
    </r>
    <r>
      <rPr>
        <sz val="10"/>
        <color theme="1"/>
        <rFont val="Arial"/>
        <family val="2"/>
      </rPr>
      <t xml:space="preserve">
A resident aid organisation transfers money for a development 
project to a non-resident partner organisation.</t>
    </r>
  </si>
  <si>
    <r>
      <rPr>
        <b/>
        <sz val="10"/>
        <color indexed="8"/>
        <rFont val="Arial"/>
        <family val="2"/>
      </rPr>
      <t>Example</t>
    </r>
    <r>
      <rPr>
        <sz val="10"/>
        <color theme="1"/>
        <rFont val="Arial"/>
        <family val="2"/>
      </rPr>
      <t xml:space="preserve">
</t>
    </r>
    <r>
      <rPr>
        <i/>
        <sz val="10"/>
        <color indexed="8"/>
        <rFont val="Arial"/>
        <family val="2"/>
      </rPr>
      <t>Expenses</t>
    </r>
    <r>
      <rPr>
        <sz val="10"/>
        <color theme="1"/>
        <rFont val="Arial"/>
        <family val="2"/>
      </rPr>
      <t xml:space="preserve">
A resident entity pays taxes to a non-resident authority for the 
issue of securities.</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</si>
  <si>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non-resident private individual leaves part of his/her estate to a 
resident aid organisation.
</t>
    </r>
    <r>
      <rPr>
        <i/>
        <sz val="10"/>
        <color indexed="8"/>
        <rFont val="Arial"/>
        <family val="2"/>
      </rPr>
      <t>Expenses</t>
    </r>
    <r>
      <rPr>
        <sz val="10"/>
        <color theme="1"/>
        <rFont val="Arial"/>
        <family val="2"/>
      </rPr>
      <t xml:space="preserve">
A resident entity pays compensation to a foreign state following a 
court arbitration ruling.</t>
    </r>
  </si>
  <si>
    <r>
      <rPr>
        <b/>
        <sz val="10"/>
        <color indexed="8"/>
        <rFont val="Arial"/>
        <family val="2"/>
      </rPr>
      <t>Examples</t>
    </r>
    <r>
      <rPr>
        <sz val="10"/>
        <color indexed="8"/>
        <rFont val="Arial"/>
        <family val="2"/>
      </rPr>
      <t xml:space="preserve">
</t>
    </r>
    <r>
      <rPr>
        <i/>
        <sz val="10"/>
        <color indexed="8"/>
        <rFont val="Arial"/>
        <family val="2"/>
      </rPr>
      <t>Receipts</t>
    </r>
    <r>
      <rPr>
        <sz val="10"/>
        <color indexed="8"/>
        <rFont val="Arial"/>
        <family val="2"/>
      </rPr>
      <t xml:space="preserve">
A foreign bank sponsors a resident concert organiser by making 
payments towards a large-scale event.
</t>
    </r>
    <r>
      <rPr>
        <i/>
        <sz val="10"/>
        <color indexed="8"/>
        <rFont val="Arial"/>
        <family val="2"/>
      </rPr>
      <t>Expenses</t>
    </r>
    <r>
      <rPr>
        <sz val="10"/>
        <color indexed="8"/>
        <rFont val="Arial"/>
        <family val="2"/>
      </rPr>
      <t xml:space="preserve">
A resident organisation makes financial contributions towards 
educational institutions in the third world.
</t>
    </r>
  </si>
  <si>
    <t>Switzerland and against remuneration of 250 units, a third entity in the US processes the raw materials into finished medical robotics. The entity resident in Switzerland</t>
  </si>
  <si>
    <t>in Switzerland remains the owner of the raw materials and finished products, and the goods do not cross the Swiss border or incur any customs duty in Switzerland.</t>
  </si>
  <si>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holding company brokers a credit for a non-resident 
subsidiary; the holding company receives a brokerage fee.
</t>
    </r>
    <r>
      <rPr>
        <i/>
        <sz val="10"/>
        <color indexed="8"/>
        <rFont val="Arial"/>
        <family val="2"/>
      </rPr>
      <t>Expenses</t>
    </r>
    <r>
      <rPr>
        <sz val="10"/>
        <color theme="1"/>
        <rFont val="Arial"/>
        <family val="2"/>
      </rPr>
      <t xml:space="preserve">
A resident entity pays fees to a non-resident bank for securities 
settlement.</t>
    </r>
  </si>
  <si>
    <r>
      <rPr>
        <i/>
        <sz val="10"/>
        <color indexed="8"/>
        <rFont val="Arial"/>
        <family val="2"/>
      </rPr>
      <t>Excluding</t>
    </r>
    <r>
      <rPr>
        <sz val="10"/>
        <color theme="1"/>
        <rFont val="Arial"/>
        <family val="2"/>
      </rPr>
      <t xml:space="preserve">
Construction projects scheduled to take a year or more to complete -&gt; not covered by this survey
</t>
    </r>
    <r>
      <rPr>
        <b/>
        <sz val="10"/>
        <color indexed="8"/>
        <rFont val="Arial"/>
        <family val="2"/>
      </rPr>
      <t>Note</t>
    </r>
    <r>
      <rPr>
        <sz val="10"/>
        <color theme="1"/>
        <rFont val="Arial"/>
        <family val="2"/>
      </rPr>
      <t xml:space="preserve">
The basis for the geographical breakdown is the country of domicile of the customer, not the 
location of the construction site (cf. II. Explanations, Definition of cross-border transactions).
General contractors: If, in the performance of a contract, a resident general contractor 
subcontracts (parts of) the contract to another, non-resident entity, the services provided by the 
non-resident subcontractor should be reported by the general contractor as services imports 
(expenses). It is irrelevant whether the contract is being performed for a resident or non-resident 
customer (cf. II. Explanations, General contractors).</t>
    </r>
  </si>
  <si>
    <r>
      <rPr>
        <b/>
        <sz val="10"/>
        <color indexed="8"/>
        <rFont val="Arial"/>
        <family val="2"/>
      </rPr>
      <t>Examples</t>
    </r>
    <r>
      <rPr>
        <sz val="10"/>
        <color theme="1"/>
        <rFont val="Arial"/>
        <family val="2"/>
      </rPr>
      <t xml:space="preserve">
</t>
    </r>
    <r>
      <rPr>
        <i/>
        <sz val="10"/>
        <color indexed="8"/>
        <rFont val="Arial"/>
        <family val="2"/>
      </rPr>
      <t xml:space="preserve">Receipts
</t>
    </r>
    <r>
      <rPr>
        <b/>
        <i/>
        <sz val="10"/>
        <color indexed="8"/>
        <rFont val="Arial"/>
        <family val="2"/>
      </rPr>
      <t>3.1 Freight transport</t>
    </r>
    <r>
      <rPr>
        <i/>
        <sz val="10"/>
        <color indexed="8"/>
        <rFont val="Arial"/>
        <family val="2"/>
      </rPr>
      <t xml:space="preserve">
</t>
    </r>
    <r>
      <rPr>
        <sz val="10"/>
        <color indexed="8"/>
        <rFont val="Arial"/>
        <family val="2"/>
      </rPr>
      <t>A resident shipping company transports goods from Basel to 
Rotterdam for a non-resident customer</t>
    </r>
    <r>
      <rPr>
        <i/>
        <sz val="10"/>
        <color indexed="8"/>
        <rFont val="Arial"/>
        <family val="2"/>
      </rPr>
      <t xml:space="preserve">; the transport is organised 
and billed by a non-resident freight forwarding company.
</t>
    </r>
    <r>
      <rPr>
        <sz val="10"/>
        <color theme="1"/>
        <rFont val="Arial"/>
        <family val="2"/>
      </rPr>
      <t xml:space="preserve">
</t>
    </r>
    <r>
      <rPr>
        <b/>
        <i/>
        <sz val="10"/>
        <color indexed="8"/>
        <rFont val="Arial"/>
        <family val="2"/>
      </rPr>
      <t>3.2.1 Passenger transport (air)</t>
    </r>
    <r>
      <rPr>
        <sz val="10"/>
        <color theme="1"/>
        <rFont val="Arial"/>
        <family val="2"/>
      </rPr>
      <t xml:space="preserve">
A resident airline transports a non-resident from Zurich to Delhi.
</t>
    </r>
    <r>
      <rPr>
        <b/>
        <i/>
        <sz val="10"/>
        <color indexed="8"/>
        <rFont val="Arial"/>
        <family val="2"/>
      </rPr>
      <t>3.3 Auxiliary and supporting services</t>
    </r>
    <r>
      <rPr>
        <sz val="10"/>
        <color theme="1"/>
        <rFont val="Arial"/>
        <family val="2"/>
      </rPr>
      <t xml:space="preserve">
A resident air traffic control company provides a non-resident 
airline with air traffic control services during landing.
</t>
    </r>
    <r>
      <rPr>
        <i/>
        <sz val="10"/>
        <color indexed="8"/>
        <rFont val="Arial"/>
        <family val="2"/>
      </rPr>
      <t>Expenses</t>
    </r>
    <r>
      <rPr>
        <sz val="10"/>
        <color theme="1"/>
        <rFont val="Arial"/>
        <family val="2"/>
      </rPr>
      <t xml:space="preserve">
</t>
    </r>
    <r>
      <rPr>
        <b/>
        <i/>
        <sz val="10"/>
        <color indexed="8"/>
        <rFont val="Arial"/>
        <family val="2"/>
      </rPr>
      <t>3.1 Freight transport</t>
    </r>
    <r>
      <rPr>
        <sz val="10"/>
        <color theme="1"/>
        <rFont val="Arial"/>
        <family val="2"/>
      </rPr>
      <t xml:space="preserve">
A resident entity pays a non-resident shipping company to 
transport goods by sea from Rotterdam to New York; the transport 
is organised and billed by a non-resident freight forwarding company.
</t>
    </r>
    <r>
      <rPr>
        <b/>
        <i/>
        <sz val="10"/>
        <color indexed="8"/>
        <rFont val="Arial"/>
        <family val="2"/>
      </rPr>
      <t>3.2.1 Passenger transport (air)</t>
    </r>
    <r>
      <rPr>
        <sz val="10"/>
        <color theme="1"/>
        <rFont val="Arial"/>
        <family val="2"/>
      </rPr>
      <t xml:space="preserve">
A resident entity pays a non-resident airline the airfare for a 
resident staff member to fly from Frankfurt to Singapore.</t>
    </r>
    <r>
      <rPr>
        <i/>
        <sz val="10"/>
        <color indexed="8"/>
        <rFont val="Arial"/>
        <family val="2"/>
      </rPr>
      <t/>
    </r>
  </si>
  <si>
    <r>
      <rPr>
        <b/>
        <sz val="10"/>
        <color indexed="8"/>
        <rFont val="Arial"/>
        <family val="2"/>
      </rPr>
      <t>Example</t>
    </r>
    <r>
      <rPr>
        <sz val="10"/>
        <color indexed="8"/>
        <rFont val="Arial"/>
        <family val="2"/>
      </rPr>
      <t xml:space="preserve">
</t>
    </r>
    <r>
      <rPr>
        <b/>
        <i/>
        <sz val="10"/>
        <color indexed="8"/>
        <rFont val="Arial"/>
        <family val="2"/>
      </rPr>
      <t>1. Manufacturing services abroad on physical inputs 
(expenses)</t>
    </r>
    <r>
      <rPr>
        <sz val="10"/>
        <color indexed="8"/>
        <rFont val="Arial"/>
        <family val="2"/>
      </rPr>
      <t xml:space="preserve">
A resident commodities trader pays a non-resident entity a fee for 
refining crude oil abroad.
</t>
    </r>
  </si>
  <si>
    <t>cases: allocation of residual turnover, allocation of operating overheads (cf. also 'Intragroup transactions'), reallocation from main items to sub-items, allocation</t>
  </si>
  <si>
    <t>of transactions to countries or regions. In such cases, the SNB recommends using an allocation formula based on plausible assumptions. The same formula can</t>
  </si>
  <si>
    <t>entities are invited to contact the SNB, which will be happy to help.</t>
  </si>
  <si>
    <t>- Operating overheads must be divided and allocated to the individual service categories, such as 6. Financial services, 8.2 Computer services, ect.</t>
  </si>
  <si>
    <r>
      <t xml:space="preserve">  (cf. II. Explanations, </t>
    </r>
    <r>
      <rPr>
        <b/>
        <sz val="12"/>
        <color indexed="8"/>
        <rFont val="Arial"/>
        <family val="2"/>
      </rPr>
      <t>Estimates</t>
    </r>
    <r>
      <rPr>
        <sz val="12"/>
        <color indexed="8"/>
        <rFont val="Arial"/>
        <family val="2"/>
      </rPr>
      <t>).</t>
    </r>
  </si>
  <si>
    <t>If, in the performance of a contract, a resident general contractor subcontracts (parts of) the contract to another, non-resident entity, the services provided by the</t>
  </si>
  <si>
    <t>non-resident subcontractor should be reported by the general contractor as services imports (expenses). If, in the performance of a contract, a resident general</t>
  </si>
  <si>
    <t xml:space="preserve">contractor subcontracts (parts of) the contract to another, resident entity, the services rendered by the resident subcontractor should not be reported by the general </t>
  </si>
  <si>
    <t>contractor. In both cases, it is irrelevant whether the contract is being performed for a resident or non-resident customer.</t>
  </si>
  <si>
    <r>
      <rPr>
        <b/>
        <sz val="10"/>
        <color indexed="8"/>
        <rFont val="Arial"/>
        <family val="2"/>
      </rPr>
      <t>Description</t>
    </r>
    <r>
      <rPr>
        <sz val="10"/>
        <color indexed="8"/>
        <rFont val="Arial"/>
        <family val="2"/>
      </rPr>
      <t xml:space="preserve">
Transfers that cannot be allocated to any other item, such as sponsoring: This includes payments 
for the promotion of individuals, a group of people, organisations or events, made by an individual, 
an organisation or a commercially oriented company in the form of cash payments, payments in 
kind or as a service, with the expectation of receiving a corresponding countervalue which 
promotes one’s own communications and marketing targets; payments made under the heading of 
ecological, socio-political or social responsibility and communicating this to the general public 
(social sponsoring).
</t>
    </r>
    <r>
      <rPr>
        <b/>
        <sz val="10"/>
        <color indexed="8"/>
        <rFont val="Arial"/>
        <family val="2"/>
      </rPr>
      <t>Note</t>
    </r>
    <r>
      <rPr>
        <sz val="10"/>
        <color indexed="8"/>
        <rFont val="Arial"/>
        <family val="2"/>
      </rPr>
      <t xml:space="preserve">
Transfers are payments for which no corresponding value is received in return.
</t>
    </r>
  </si>
  <si>
    <r>
      <rPr>
        <b/>
        <sz val="10"/>
        <color indexed="8"/>
        <rFont val="Arial"/>
        <family val="2"/>
      </rPr>
      <t>Description</t>
    </r>
    <r>
      <rPr>
        <sz val="10"/>
        <color theme="1"/>
        <rFont val="Arial"/>
        <family val="2"/>
      </rPr>
      <t xml:space="preserve">
Remuneration for transmission of data (such as sound, images and other information) via 
communication equipment (such as internet, telephone, telex, telegram, radio and television cable 
transmission, e-mail, facsimile, teleconferencing, etc.) and associated services; remuneration for 
internet access via fixed network or WLAN, mobile telecommunications services, etc.
</t>
    </r>
    <r>
      <rPr>
        <i/>
        <sz val="10"/>
        <color indexed="8"/>
        <rFont val="Arial"/>
        <family val="2"/>
      </rPr>
      <t>Excluding</t>
    </r>
    <r>
      <rPr>
        <sz val="10"/>
        <color theme="1"/>
        <rFont val="Arial"/>
        <family val="2"/>
      </rPr>
      <t xml:space="preserve">
Installation of telecommunications equipment -&gt; Construction (4.X.3)
Database services -&gt; Other information provision services (8.3.2)
The value of the data transmitted -&gt; not covered by this survey
</t>
    </r>
    <r>
      <rPr>
        <b/>
        <sz val="10"/>
        <color indexed="8"/>
        <rFont val="Arial"/>
        <family val="2"/>
      </rPr>
      <t>Note
-</t>
    </r>
  </si>
  <si>
    <r>
      <rPr>
        <b/>
        <sz val="10"/>
        <color indexed="8"/>
        <rFont val="Arial"/>
        <family val="2"/>
      </rPr>
      <t>Examples</t>
    </r>
    <r>
      <rPr>
        <sz val="10"/>
        <color indexed="8"/>
        <rFont val="Arial"/>
        <family val="2"/>
      </rPr>
      <t xml:space="preserve">
</t>
    </r>
    <r>
      <rPr>
        <i/>
        <sz val="10"/>
        <color indexed="8"/>
        <rFont val="Arial"/>
        <family val="2"/>
      </rPr>
      <t>Receipts</t>
    </r>
    <r>
      <rPr>
        <sz val="10"/>
        <color indexed="8"/>
        <rFont val="Arial"/>
        <family val="2"/>
      </rPr>
      <t xml:space="preserve"> 
</t>
    </r>
    <r>
      <rPr>
        <b/>
        <i/>
        <sz val="10"/>
        <color indexed="8"/>
        <rFont val="Arial"/>
        <family val="2"/>
      </rPr>
      <t>9.1.1 Research and development services</t>
    </r>
    <r>
      <rPr>
        <sz val="10"/>
        <color indexed="8"/>
        <rFont val="Arial"/>
        <family val="2"/>
      </rPr>
      <t xml:space="preserve">
A resident pharmaceutical company is commissioned by a non-
resident entity to carry out applied research.
</t>
    </r>
    <r>
      <rPr>
        <b/>
        <i/>
        <sz val="10"/>
        <color indexed="8"/>
        <rFont val="Arial"/>
        <family val="2"/>
      </rPr>
      <t>9.1.2 Sales of proprietary rights arising from research and 
development</t>
    </r>
    <r>
      <rPr>
        <sz val="10"/>
        <color indexed="8"/>
        <rFont val="Arial"/>
        <family val="2"/>
      </rPr>
      <t xml:space="preserve">
A resident pharmaceutical company sells the patent on a 
researched active ingredient to a non-resident entity. 
</t>
    </r>
    <r>
      <rPr>
        <i/>
        <sz val="10"/>
        <color indexed="8"/>
        <rFont val="Arial"/>
        <family val="2"/>
      </rPr>
      <t>Expenses</t>
    </r>
    <r>
      <rPr>
        <sz val="10"/>
        <color indexed="8"/>
        <rFont val="Arial"/>
        <family val="2"/>
      </rPr>
      <t xml:space="preserve"> 
</t>
    </r>
    <r>
      <rPr>
        <b/>
        <i/>
        <sz val="10"/>
        <color indexed="8"/>
        <rFont val="Arial"/>
        <family val="2"/>
      </rPr>
      <t>9.1.1 Research and development services</t>
    </r>
    <r>
      <rPr>
        <sz val="10"/>
        <color indexed="8"/>
        <rFont val="Arial"/>
        <family val="2"/>
      </rPr>
      <t xml:space="preserve">
A resident biotech company commissions a non-resident entity to 
develop a new product.
</t>
    </r>
    <r>
      <rPr>
        <b/>
        <i/>
        <sz val="10"/>
        <color indexed="8"/>
        <rFont val="Arial"/>
        <family val="2"/>
      </rPr>
      <t xml:space="preserve">9.1.2 Purchases of proprietary rights arising from research 
and development
</t>
    </r>
    <r>
      <rPr>
        <sz val="10"/>
        <color indexed="8"/>
        <rFont val="Arial"/>
        <family val="2"/>
      </rPr>
      <t xml:space="preserve">A resident pharmaceutical company purchases the patent on a 
researched active ingredient from a non-resident university.
</t>
    </r>
  </si>
  <si>
    <r>
      <rPr>
        <i/>
        <sz val="10"/>
        <color indexed="8"/>
        <rFont val="Arial"/>
        <family val="2"/>
      </rPr>
      <t>Excluding</t>
    </r>
    <r>
      <rPr>
        <sz val="10"/>
        <color indexed="8"/>
        <rFont val="Arial"/>
        <family val="2"/>
      </rPr>
      <t xml:space="preserve">
Purchase of goods by an entity in Switzerland from a non-resident entity and their subsequent 
resale to an entity in Switzerland -&gt; not covered by this survey
Purchase of goods by an entity in Switzerland from an entity in Switzerland and their subsequent 
resale to a non-resident entity -&gt; not covered by this survey
Receipts in the form of dividends, interest payments, etc. from non-resident subsidiaries and 
branches -&gt; not covered by this survey
Trade in goods related to manufacturing services abroad on physical inputs -&gt; Trade in goods 
related to manufacturing services abroad on physical inputs (20.)
Trade in goods related to production abroad (global production chains, tolling) -&gt; Trade in goods 
related to production abroad (global production chains, tolling; 19.);
Cf. IV. Special issues, IV.1. Definition of merchanting (11.) versus Manufacturing services abroad 
on physical inputs (1.) versus Production abroad (global production chains, tolling; 19.)
</t>
    </r>
    <r>
      <rPr>
        <b/>
        <sz val="10"/>
        <color indexed="8"/>
        <rFont val="Arial"/>
        <family val="2"/>
      </rPr>
      <t>Note</t>
    </r>
    <r>
      <rPr>
        <sz val="10"/>
        <color indexed="8"/>
        <rFont val="Arial"/>
        <family val="2"/>
      </rPr>
      <t xml:space="preserve">
Goods trade that is not billed through Switzerland is only to be reported under merchanting if the 
condition of the goods does not change during the trade; cf. IV. Special issues, IV.1. Definition of 
merchanting (11.) versus Manufacturing services abroad on physical inputs (1. and 20.) versus 
Production abroad (global production chains, tolling; 19. and 21.).
Bonded warehouses are deemed to be outside Swiss territory.</t>
    </r>
  </si>
  <si>
    <r>
      <rPr>
        <b/>
        <sz val="10"/>
        <color indexed="8"/>
        <rFont val="Arial"/>
        <family val="2"/>
      </rPr>
      <t>Description</t>
    </r>
    <r>
      <rPr>
        <sz val="10"/>
        <color theme="1"/>
        <rFont val="Arial"/>
        <family val="2"/>
      </rPr>
      <t xml:space="preserve">
Taxes on income and capital gains from financial assets, taxes on interest and dividends, taxes on 
financial transactions (such as taxes on issue, purchase and sale of securities).
</t>
    </r>
    <r>
      <rPr>
        <i/>
        <sz val="10"/>
        <color indexed="8"/>
        <rFont val="Arial"/>
        <family val="2"/>
      </rPr>
      <t>Excluding:</t>
    </r>
    <r>
      <rPr>
        <sz val="10"/>
        <color theme="1"/>
        <rFont val="Arial"/>
        <family val="2"/>
      </rPr>
      <t xml:space="preserve">
Withholding tax on dividends of subsidiaries -&gt; Financial account/direct investment
Withholding tax on participations
Value-added tax
</t>
    </r>
    <r>
      <rPr>
        <b/>
        <sz val="10"/>
        <color indexed="8"/>
        <rFont val="Arial"/>
        <family val="2"/>
      </rPr>
      <t>Note</t>
    </r>
    <r>
      <rPr>
        <sz val="10"/>
        <color theme="1"/>
        <rFont val="Arial"/>
        <family val="2"/>
      </rPr>
      <t xml:space="preserve">
Refunds of taxes to taxpayers are recorded as negative amounts.
Transfers are payments for which no corresponding value is received in return.</t>
    </r>
  </si>
  <si>
    <t>3.2.4 Sea</t>
  </si>
  <si>
    <t>Merchanting, trade in goods related to manufacturing services and production abroad, trade in ships,</t>
  </si>
  <si>
    <t>goods procured in ports</t>
  </si>
  <si>
    <r>
      <rPr>
        <b/>
        <sz val="12"/>
        <color indexed="8"/>
        <rFont val="Arial"/>
        <family val="2"/>
      </rPr>
      <t>Example</t>
    </r>
    <r>
      <rPr>
        <sz val="12"/>
        <color indexed="8"/>
        <rFont val="Arial"/>
        <family val="2"/>
      </rPr>
      <t xml:space="preserve"> (allocating to countries using an allocation formula):
Entity XYZ Ltd reports total receipts of CHF 100 million, of which CHF 40 million (40%) are allocated to «Germany» and CHF 30 million (30%) to 
«France». The information in the reporting system does not allow a clear allocation of the remaining CHF 30 million (= 30%). However, it is known 
that the residual amount is divided almost equally between «Italy» and «Spain». On the basis of this information, XYZ Ltd applies the following 
allocation formula: 50% to «Italy» and 50% to «Spain». XYZ Ltd thus reports CHF 15 million under «Spain» (= CHF 30 million x 50%) and 
CHF 15 million under «Italy» (= CHF 30 million x 50%).</t>
    </r>
  </si>
  <si>
    <t xml:space="preserve">Outcomes of research and 
development </t>
  </si>
  <si>
    <t>Computer services; Audiovisual 
and related services</t>
  </si>
  <si>
    <t>Notes on categories 1–22.</t>
  </si>
  <si>
    <r>
      <t>3. Transport services</t>
    </r>
    <r>
      <rPr>
        <sz val="10"/>
        <color theme="1"/>
        <rFont val="Arial"/>
        <family val="2"/>
      </rPr>
      <t xml:space="preserve"> (cont.)</t>
    </r>
  </si>
  <si>
    <t>11.7 Machinery, equipment, electronics, vehicles</t>
  </si>
  <si>
    <t>11.5 Leather, rubber, plastics, chemicals, pharmaceuticals</t>
  </si>
  <si>
    <t>11.8 Precision instruments, watches, jewellery</t>
  </si>
  <si>
    <t>11.1 Agricultural and forestry products</t>
  </si>
  <si>
    <r>
      <rPr>
        <b/>
        <sz val="10"/>
        <color indexed="8"/>
        <rFont val="Arial"/>
        <family val="2"/>
      </rPr>
      <t xml:space="preserve">21. Trade in goods related to production abroad (global production chains, tolling)
</t>
    </r>
    <r>
      <rPr>
        <sz val="10"/>
        <color indexed="8"/>
        <rFont val="Arial"/>
        <family val="2"/>
      </rPr>
      <t xml:space="preserve">(only applies to goods (raw materials, semi-finished products, finished products) that do not cross the Swiss border; in addition, both receipts and expenses are to be reported in all cases)
</t>
    </r>
  </si>
  <si>
    <t>- Receipts (total) from merchanting, which are to be broken down by category of goods (11.1 to 11.9)</t>
  </si>
  <si>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t>
    </r>
    <r>
      <rPr>
        <b/>
        <i/>
        <sz val="10"/>
        <color indexed="8"/>
        <rFont val="Arial"/>
        <family val="2"/>
      </rPr>
      <t>5.2 Claims paid by non-resident insurance corporations 
(receipts only)</t>
    </r>
    <r>
      <rPr>
        <sz val="10"/>
        <color theme="1"/>
        <rFont val="Arial"/>
        <family val="2"/>
      </rPr>
      <t xml:space="preserve">
A resident credit card issuer receives claims payments from non-
resident non-life insurance corporations.
</t>
    </r>
    <r>
      <rPr>
        <b/>
        <i/>
        <sz val="10"/>
        <color indexed="8"/>
        <rFont val="Arial"/>
        <family val="2"/>
      </rPr>
      <t>5.3 Auxiliary insurance services</t>
    </r>
    <r>
      <rPr>
        <sz val="10"/>
        <color theme="1"/>
        <rFont val="Arial"/>
        <family val="2"/>
      </rPr>
      <t xml:space="preserve">
A resident insurance expert is paid a fee to provide actuarial 
advisory services for a non-resident insurance corporation.
</t>
    </r>
    <r>
      <rPr>
        <i/>
        <sz val="10"/>
        <color indexed="8"/>
        <rFont val="Arial"/>
        <family val="2"/>
      </rPr>
      <t>Expenses</t>
    </r>
    <r>
      <rPr>
        <sz val="10"/>
        <color theme="1"/>
        <rFont val="Arial"/>
        <family val="2"/>
      </rPr>
      <t xml:space="preserve">
</t>
    </r>
    <r>
      <rPr>
        <b/>
        <i/>
        <sz val="10"/>
        <color indexed="8"/>
        <rFont val="Arial"/>
        <family val="2"/>
      </rPr>
      <t>5.1 Premiums paid to non-resident insurance corporations 
(expenses only)</t>
    </r>
    <r>
      <rPr>
        <sz val="10"/>
        <color theme="1"/>
        <rFont val="Arial"/>
        <family val="2"/>
      </rPr>
      <t xml:space="preserve">
A resident entity pays premiums to a non-resident non-life 
insurance corporation for corporate liability insurance.
</t>
    </r>
    <r>
      <rPr>
        <b/>
        <i/>
        <sz val="10"/>
        <color indexed="8"/>
        <rFont val="Arial"/>
        <family val="2"/>
      </rPr>
      <t>5.3 Auxiliary insurance services</t>
    </r>
    <r>
      <rPr>
        <sz val="10"/>
        <color theme="1"/>
        <rFont val="Arial"/>
        <family val="2"/>
      </rPr>
      <t xml:space="preserve">
A resident entity pays a fee to a non-resident insurance 
corporation for insurance consultancy services.</t>
    </r>
  </si>
  <si>
    <t>– 1,000 units ( = expenses from merchanting (11.); against Russia)</t>
  </si>
  <si>
    <t>+ 1,500 units ( = gross receipts from trade in goods related to manufacturing services abroad on physical 
   inputs (20.); against Japan)</t>
  </si>
  <si>
    <t>– 1,000 units ( = gross expenses (cost value) from trade in goods related to manufacturing services abroad on 
   physical inputs (20.); against Russia)</t>
  </si>
  <si>
    <t>– 1,000 units ( = gross expenses (cost value) from trade in goods related to production abroad 
   (global production chains, tolling; 21.); against the US)</t>
  </si>
  <si>
    <t>– 250 units ( = expenses from production abroad (global production chains, tolling; 19.); against the US)</t>
  </si>
  <si>
    <t>+ 1,500 units ( = gross receipts from trade in goods related to production abroad 
   (global production chains, tolling; 21.); against Canada)</t>
  </si>
  <si>
    <t>Financial lease: has loan 
characteristics</t>
  </si>
  <si>
    <t>Operating lease: has 
rental characteristics</t>
  </si>
  <si>
    <t>Long-term, covering the 
major part of the economic 
life of the leased asset</t>
  </si>
  <si>
    <t>An entity resident in Switzerland buys crude oil for 1,000 units from an entity resident in Russia. The crude oil is sent from Russia to China, without it crossing the Swiss</t>
  </si>
  <si>
    <t>border or incurring any customs duty in Switzerland. The entity resident in China refines the crude oil on behalf of the entity resident in Switzerland against remuneration</t>
  </si>
  <si>
    <t xml:space="preserve">of 250 units. The refined oil is sold by the entity resident in Switzerland for 1,500 units directly from China to Japan. </t>
  </si>
  <si>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chemical company transfers the use of a patent to a 
non-resident subsidiary in return for a fee (no sale).
</t>
    </r>
    <r>
      <rPr>
        <i/>
        <sz val="10"/>
        <color indexed="8"/>
        <rFont val="Arial"/>
        <family val="2"/>
      </rPr>
      <t>Expenses</t>
    </r>
    <r>
      <rPr>
        <sz val="10"/>
        <color theme="1"/>
        <rFont val="Arial"/>
        <family val="2"/>
      </rPr>
      <t xml:space="preserve">
A resident entity pays a licence fee to a nonresident entity for the 
right to put the non-resident entity’s new medicine into mass 
production in a given market.</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</si>
  <si>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telecommunications company receives payments for 
roaming charges from a non-resident telecommunications company.
</t>
    </r>
    <r>
      <rPr>
        <i/>
        <sz val="10"/>
        <color indexed="8"/>
        <rFont val="Arial"/>
        <family val="2"/>
      </rPr>
      <t>Expenses</t>
    </r>
    <r>
      <rPr>
        <sz val="10"/>
        <color theme="1"/>
        <rFont val="Arial"/>
        <family val="2"/>
      </rPr>
      <t xml:space="preserve">
A resident entity pays a fee for the use of a non-resident entity’s 
satellite transmission services.</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</si>
  <si>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resident parent company performs software maintenance for a 
non-resident subsidiary.
</t>
    </r>
    <r>
      <rPr>
        <i/>
        <sz val="10"/>
        <color indexed="8"/>
        <rFont val="Arial"/>
        <family val="2"/>
      </rPr>
      <t>Expenses</t>
    </r>
    <r>
      <rPr>
        <sz val="10"/>
        <color theme="1"/>
        <rFont val="Arial"/>
        <family val="2"/>
      </rPr>
      <t xml:space="preserve">
A resident entity commissions a non-resident entity to develop a 
corporate application.</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</si>
  <si>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t>
    </r>
    <r>
      <rPr>
        <b/>
        <i/>
        <sz val="10"/>
        <color indexed="8"/>
        <rFont val="Arial"/>
        <family val="2"/>
      </rPr>
      <t>9.2.1 Legal services</t>
    </r>
    <r>
      <rPr>
        <sz val="10"/>
        <color theme="1"/>
        <rFont val="Arial"/>
        <family val="2"/>
      </rPr>
      <t xml:space="preserve">
A resident legal firm represents a non-resident entity in a legal 
dispute.
</t>
    </r>
    <r>
      <rPr>
        <b/>
        <i/>
        <sz val="10"/>
        <color indexed="8"/>
        <rFont val="Arial"/>
        <family val="2"/>
      </rPr>
      <t>9.2.2 Accounting, auditing, bookkeeping and tax 
consulting services</t>
    </r>
    <r>
      <rPr>
        <sz val="10"/>
        <color theme="1"/>
        <rFont val="Arial"/>
        <family val="2"/>
      </rPr>
      <t xml:space="preserve">
A resident firm of auditors audits the accounts of a non-resident 
entity.
</t>
    </r>
    <r>
      <rPr>
        <b/>
        <i/>
        <sz val="10"/>
        <color indexed="8"/>
        <rFont val="Arial"/>
        <family val="2"/>
      </rPr>
      <t>9.2.3 Business and management consulting and public 
relations services</t>
    </r>
    <r>
      <rPr>
        <sz val="10"/>
        <color theme="1"/>
        <rFont val="Arial"/>
        <family val="2"/>
      </rPr>
      <t xml:space="preserve">
A resident business consultant provides public relations advice to 
a non-resident entity.
</t>
    </r>
    <r>
      <rPr>
        <b/>
        <i/>
        <sz val="10"/>
        <color indexed="8"/>
        <rFont val="Arial"/>
        <family val="2"/>
      </rPr>
      <t>9.2.4 Marketing, market research and advertising</t>
    </r>
    <r>
      <rPr>
        <sz val="10"/>
        <color theme="1"/>
        <rFont val="Arial"/>
        <family val="2"/>
      </rPr>
      <t xml:space="preserve">
A resident advertising agency is commissioned by a non-resident 
manufacturing company to promote its products.
</t>
    </r>
    <r>
      <rPr>
        <i/>
        <sz val="10"/>
        <color indexed="8"/>
        <rFont val="Arial"/>
        <family val="2"/>
      </rPr>
      <t>Expenses</t>
    </r>
    <r>
      <rPr>
        <sz val="10"/>
        <color theme="1"/>
        <rFont val="Arial"/>
        <family val="2"/>
      </rPr>
      <t xml:space="preserve">
</t>
    </r>
    <r>
      <rPr>
        <b/>
        <i/>
        <sz val="10"/>
        <color indexed="8"/>
        <rFont val="Arial"/>
        <family val="2"/>
      </rPr>
      <t>9.2.1 Legal services</t>
    </r>
    <r>
      <rPr>
        <sz val="10"/>
        <color theme="1"/>
        <rFont val="Arial"/>
        <family val="2"/>
      </rPr>
      <t xml:space="preserve">
A non-resident legal firm is commissioned by a resident entity to 
negotiate contracts with third parties.
</t>
    </r>
    <r>
      <rPr>
        <b/>
        <i/>
        <sz val="10"/>
        <color indexed="8"/>
        <rFont val="Arial"/>
        <family val="2"/>
      </rPr>
      <t>9.2.2 Accounting, auditing, bookkeeping and tax consulting services</t>
    </r>
    <r>
      <rPr>
        <sz val="10"/>
        <color theme="1"/>
        <rFont val="Arial"/>
        <family val="2"/>
      </rPr>
      <t xml:space="preserve">
A resident entity pays a non-resident business consultant for tax 
advice.</t>
    </r>
  </si>
  <si>
    <r>
      <rPr>
        <b/>
        <i/>
        <sz val="10"/>
        <color indexed="8"/>
        <rFont val="Arial"/>
        <family val="2"/>
      </rPr>
      <t>9.2.3 Business and management consulting and public 
relations services</t>
    </r>
    <r>
      <rPr>
        <sz val="10"/>
        <color theme="1"/>
        <rFont val="Arial"/>
        <family val="2"/>
      </rPr>
      <t xml:space="preserve">
A resident entity pays a non-resident business consultant to 
provide support in implementing a new business strategy.
</t>
    </r>
    <r>
      <rPr>
        <b/>
        <i/>
        <sz val="10"/>
        <color indexed="8"/>
        <rFont val="Arial"/>
        <family val="2"/>
      </rPr>
      <t>9.2.4 Marketing, market research and advertising</t>
    </r>
    <r>
      <rPr>
        <sz val="10"/>
        <color theme="1"/>
        <rFont val="Arial"/>
        <family val="2"/>
      </rPr>
      <t xml:space="preserve">
A resident market research institute commissions a non-resident 
call centre to conduct opinion polls.</t>
    </r>
  </si>
  <si>
    <r>
      <rPr>
        <b/>
        <i/>
        <sz val="10"/>
        <color indexed="8"/>
        <rFont val="Arial"/>
        <family val="2"/>
      </rPr>
      <t>9.3.5 Trade-related services</t>
    </r>
    <r>
      <rPr>
        <sz val="10"/>
        <color theme="1"/>
        <rFont val="Arial"/>
        <family val="2"/>
      </rPr>
      <t xml:space="preserve">
A resident goods inspector performs certification of a goods 
delivery for a non-resident trading company.
</t>
    </r>
    <r>
      <rPr>
        <b/>
        <i/>
        <sz val="10"/>
        <color indexed="8"/>
        <rFont val="Arial"/>
        <family val="2"/>
      </rPr>
      <t xml:space="preserve">9.3.6 Waste treatment and depollution services 
</t>
    </r>
    <r>
      <rPr>
        <sz val="10"/>
        <color indexed="8"/>
        <rFont val="Arial"/>
        <family val="2"/>
      </rPr>
      <t>A resident</t>
    </r>
    <r>
      <rPr>
        <b/>
        <i/>
        <sz val="10"/>
        <color indexed="8"/>
        <rFont val="Arial"/>
        <family val="2"/>
      </rPr>
      <t xml:space="preserve"> </t>
    </r>
    <r>
      <rPr>
        <sz val="10"/>
        <color theme="1"/>
        <rFont val="Arial"/>
        <family val="2"/>
      </rPr>
      <t xml:space="preserve">recycling company recycles PET bottles for a non-
resident entity.
</t>
    </r>
    <r>
      <rPr>
        <b/>
        <i/>
        <sz val="10"/>
        <color indexed="8"/>
        <rFont val="Arial"/>
        <family val="2"/>
      </rPr>
      <t>9.3.7 Other business services</t>
    </r>
    <r>
      <rPr>
        <sz val="10"/>
        <color theme="1"/>
        <rFont val="Arial"/>
        <family val="2"/>
      </rPr>
      <t xml:space="preserve">
A resident entity recruits specialised staff for a nonresident entity 
(placement of personnel).
</t>
    </r>
    <r>
      <rPr>
        <i/>
        <sz val="10"/>
        <color indexed="8"/>
        <rFont val="Arial"/>
        <family val="2"/>
      </rPr>
      <t>Expenses</t>
    </r>
    <r>
      <rPr>
        <sz val="10"/>
        <color theme="1"/>
        <rFont val="Arial"/>
        <family val="2"/>
      </rPr>
      <t xml:space="preserve">
</t>
    </r>
    <r>
      <rPr>
        <b/>
        <i/>
        <sz val="10"/>
        <color indexed="8"/>
        <rFont val="Arial"/>
        <family val="2"/>
      </rPr>
      <t>9.3.1 Architectural services</t>
    </r>
    <r>
      <rPr>
        <sz val="10"/>
        <color theme="1"/>
        <rFont val="Arial"/>
        <family val="2"/>
      </rPr>
      <t xml:space="preserve">
A resident entity commissions a non-resident firm of architects to 
design an office complex.
</t>
    </r>
    <r>
      <rPr>
        <b/>
        <i/>
        <sz val="10"/>
        <color indexed="8"/>
        <rFont val="Arial"/>
        <family val="2"/>
      </rPr>
      <t>9.3.2 Engineering and planning services</t>
    </r>
    <r>
      <rPr>
        <sz val="10"/>
        <color theme="1"/>
        <rFont val="Arial"/>
        <family val="2"/>
      </rPr>
      <t xml:space="preserve">
A resident construction company buys technical advice from a 
non-resident engineering company in connection with a tunnelling 
project.
</t>
    </r>
    <r>
      <rPr>
        <b/>
        <i/>
        <sz val="10"/>
        <color indexed="8"/>
        <rFont val="Arial"/>
        <family val="2"/>
      </rPr>
      <t>9.3.3 Scientific and other technical services</t>
    </r>
    <r>
      <rPr>
        <sz val="10"/>
        <color theme="1"/>
        <rFont val="Arial"/>
        <family val="2"/>
      </rPr>
      <t xml:space="preserve">
A resident entity commissions a non-resident entity to perform 
certification of a production process.</t>
    </r>
  </si>
  <si>
    <r>
      <rPr>
        <b/>
        <sz val="10"/>
        <color indexed="8"/>
        <rFont val="Arial"/>
        <family val="2"/>
      </rPr>
      <t>Example</t>
    </r>
    <r>
      <rPr>
        <sz val="10"/>
        <color theme="1"/>
        <rFont val="Arial"/>
        <family val="2"/>
      </rPr>
      <t xml:space="preserve">
</t>
    </r>
    <r>
      <rPr>
        <i/>
        <sz val="10"/>
        <color indexed="8"/>
        <rFont val="Arial"/>
        <family val="2"/>
      </rPr>
      <t>Expenses</t>
    </r>
    <r>
      <rPr>
        <sz val="10"/>
        <color theme="1"/>
        <rFont val="Arial"/>
        <family val="2"/>
      </rPr>
      <t xml:space="preserve">
A resident entity pays a fine to a non-resident authority for breach 
of anti-trust legislation.</t>
    </r>
  </si>
  <si>
    <t>IV.4. Accrual reporting: Merchanting (11.), trade in goods related to manufacturing services abroad on physical inputs (1. and 20.), trade in goods related to 
production abroad (19. and 21.)</t>
  </si>
  <si>
    <t>Example: Purchase and sale of goods in Q1 and Q2</t>
  </si>
  <si>
    <t>A resident company buys goods from/sells goods to non-resident companies in both Q1 and Q2. The purchase price of the goods is CHF 2 and the sale price is CHF 5.</t>
  </si>
  <si>
    <t>There are stocks of goods in inventory from the previous quarter to a value of CHF 10 (5 units at CHF 2).</t>
  </si>
  <si>
    <t>On 15 January, 10 units at CHF 2 are purchased. Total = CHF 20.</t>
  </si>
  <si>
    <t>On 10 March, 7 units at CHF 5 are sold. Total = CHF 35.</t>
  </si>
  <si>
    <t>At the end of the quarter, stocktaking is performed. As 3 units were unsold, there is a net increase in stocks of 6 (3 units at CHF 2).</t>
  </si>
  <si>
    <t>In Q2, stocks of goods in inventory amount to CHF 16 (8 units at CHF 2).</t>
  </si>
  <si>
    <t xml:space="preserve">On 5 April, 10 units at CHF 2 are purchased. Total = CHF 20.
</t>
  </si>
  <si>
    <t xml:space="preserve">On 25 June, 12 units at CHF 5 are sold. Total = CHF 60.
</t>
  </si>
  <si>
    <t xml:space="preserve">At the end of the quarter, stocktaking is performed. As 12 units were sold (2 more than were purchased), there is a net decrease in stocks of 4 (2 units at CHF 2).
</t>
  </si>
  <si>
    <t>Effect on current account</t>
  </si>
  <si>
    <t>Goods expenses (purchase price of sold goods) and goods receipts (net receipts) are recognised in the income statement in Q1 and Q2, and are therefore to be reported in the 
current account survey under items 11., 20. and 21. respectively.</t>
  </si>
  <si>
    <r>
      <rPr>
        <b/>
        <sz val="10"/>
        <color indexed="8"/>
        <rFont val="Arial"/>
        <family val="2"/>
      </rPr>
      <t>Note</t>
    </r>
    <r>
      <rPr>
        <sz val="10"/>
        <color theme="1"/>
        <rFont val="Arial"/>
        <family val="2"/>
      </rPr>
      <t xml:space="preserve">
Expenses related to global production chains, tolling contracts, and toll processing/manufacturing 
are to be reported under this category. In such transactions, the resident entity buys the raw 
materials for production abroad (gross expenses from trade in goods; 21.). The raw materials are 
then processed abroad by a non-resident entity to produce finished goods. The resident entity 
pays a fee for the production abroad to the non-resident producer (Production abroad (global 
production chains, tolling; 19.)). The resident entity remains the legal owner of the raw materials, 
i.e. there is no change of ownership. The processed goods are then resold by the resident entity – 
directly from the warehouse abroad of the non-resident manufacturing company – to other non-
resident entities (gross receipts from trade in goods; 21.).
Cf. also  IV. Special issues, IV.1 Definition of merchanting (11.) versus Manufacturing services 
abroad on physical inputs (1. and 20.) versus Production abroad (global production chains, tolling; 
19. and 21.).
</t>
    </r>
  </si>
  <si>
    <r>
      <rPr>
        <b/>
        <sz val="10"/>
        <color indexed="8"/>
        <rFont val="Arial"/>
        <family val="2"/>
      </rPr>
      <t>Description</t>
    </r>
    <r>
      <rPr>
        <sz val="10"/>
        <color theme="1"/>
        <rFont val="Arial"/>
        <family val="2"/>
      </rPr>
      <t xml:space="preserve">
</t>
    </r>
    <r>
      <rPr>
        <b/>
        <i/>
        <sz val="10"/>
        <color indexed="8"/>
        <rFont val="Arial"/>
        <family val="2"/>
      </rPr>
      <t>8.3.1 News agency services</t>
    </r>
    <r>
      <rPr>
        <sz val="10"/>
        <color theme="1"/>
        <rFont val="Arial"/>
        <family val="2"/>
      </rPr>
      <t xml:space="preserve">
Remuneration for the provision of news, stock market data, photographs, editorials, feature articles 
and documentary reports to the media.
</t>
    </r>
    <r>
      <rPr>
        <b/>
        <i/>
        <sz val="10"/>
        <color indexed="8"/>
        <rFont val="Arial"/>
        <family val="2"/>
      </rPr>
      <t>8.3.2 Other information provision services</t>
    </r>
    <r>
      <rPr>
        <sz val="10"/>
        <color theme="1"/>
        <rFont val="Arial"/>
        <family val="2"/>
      </rPr>
      <t xml:space="preserve">
Remuneration for database services such as database design, data storage and retention,
dissemination of data and databases (including directories and mailing lists), and services
associated with internet search engines. Remuneration for library and archive services, and
for direct non-bulk subscriptions to newspapers and periodicals; downloaded content that
is not software, audio or video.
</t>
    </r>
    <r>
      <rPr>
        <i/>
        <sz val="10"/>
        <color indexed="8"/>
        <rFont val="Arial"/>
        <family val="2"/>
      </rPr>
      <t>Excluding</t>
    </r>
    <r>
      <rPr>
        <sz val="10"/>
        <color theme="1"/>
        <rFont val="Arial"/>
        <family val="2"/>
      </rPr>
      <t xml:space="preserve">
Software downloads -&gt; Computer services (8.2)
Downloads of audiovisual content -&gt; Audiovisual and related services (10.1)
Bulk newspapers and periodicals (such as daily newspapers, fashion magazines) -&gt; not
covered by this survey
</t>
    </r>
    <r>
      <rPr>
        <b/>
        <sz val="10"/>
        <color indexed="8"/>
        <rFont val="Arial"/>
        <family val="2"/>
      </rPr>
      <t>Note
-</t>
    </r>
  </si>
  <si>
    <r>
      <rPr>
        <b/>
        <sz val="10"/>
        <color indexed="8"/>
        <rFont val="Arial"/>
        <family val="2"/>
      </rPr>
      <t>Gross receipts (total) from merchanting are to be broken down according to 
categories 11.1 to 11.9, as follows:</t>
    </r>
    <r>
      <rPr>
        <sz val="10"/>
        <color theme="1"/>
        <rFont val="Arial"/>
        <family val="2"/>
      </rPr>
      <t xml:space="preserve">
1. Agricultural and forestry products
2. Energy sources
3. Textiles, clothing and footwear
4. Paper and graphic arts
5. Leather, rubber, plastics, chemicals, pharmaceuticals
6. Non-metallic mineral products, metals
7. Machinery, equipment, electronics, vehicles
8. Precision instruments, watches, jewellery
9. Other</t>
    </r>
    <r>
      <rPr>
        <i/>
        <sz val="10"/>
        <color indexed="8"/>
        <rFont val="Arial"/>
        <family val="2"/>
      </rPr>
      <t/>
    </r>
  </si>
  <si>
    <r>
      <rPr>
        <i/>
        <sz val="10"/>
        <color indexed="8"/>
        <rFont val="Arial"/>
        <family val="2"/>
      </rPr>
      <t>Excluding</t>
    </r>
    <r>
      <rPr>
        <sz val="10"/>
        <color indexed="8"/>
        <rFont val="Arial"/>
        <family val="2"/>
      </rPr>
      <t xml:space="preserve">
Fees for the production of goods abroad -&gt; Production abroad (global production chains, tolling; 
19.)
Trade in goods related to production abroad (global production chains, tolling) in which the goods 
for production (raw materials, semi-finished products) cross the Swiss border or incur customs 
duty in Switzerland -&gt; not covered by this survey
Trade in goods related to manufacturing services abroad on physical inputs  -&gt; Trade in goods 
related to manufacturing services abroad on physical inputs (20.)
Trade in goods in which the condition of the goods does not change -&gt; Merchanting (11.);
Cf. also IV. Special issues, IV.1 Definition of merchanting (11.) versus Manufacturing services 
abroad on physical inputs (1. and 20.) versus Production abroad (global production chains, tolling; 
19. and 21.).
</t>
    </r>
    <r>
      <rPr>
        <b/>
        <sz val="10"/>
        <color indexed="8"/>
        <rFont val="Arial"/>
        <family val="2"/>
      </rPr>
      <t>Note</t>
    </r>
    <r>
      <rPr>
        <sz val="10"/>
        <color indexed="8"/>
        <rFont val="Arial"/>
        <family val="2"/>
      </rPr>
      <t xml:space="preserve">
Cf. also IV. Special issues, IV.1 Definition of merchanting (11.) versus Manufacturing services 
abroad on physical inputs (1. and 20.) versus Production abroad (global production chains, tolling; 
19. and 21.).
Bonded warehouses are deemed to be outside Swiss territory.
</t>
    </r>
  </si>
  <si>
    <r>
      <rPr>
        <b/>
        <sz val="10"/>
        <color indexed="8"/>
        <rFont val="Arial"/>
        <family val="2"/>
      </rPr>
      <t>Description</t>
    </r>
    <r>
      <rPr>
        <sz val="10"/>
        <color theme="1"/>
        <rFont val="Arial"/>
        <family val="2"/>
      </rPr>
      <t xml:space="preserve">
</t>
    </r>
    <r>
      <rPr>
        <b/>
        <i/>
        <sz val="10"/>
        <color indexed="8"/>
        <rFont val="Arial"/>
        <family val="2"/>
      </rPr>
      <t>9.2.1 Legal services</t>
    </r>
    <r>
      <rPr>
        <sz val="10"/>
        <color theme="1"/>
        <rFont val="Arial"/>
        <family val="2"/>
      </rPr>
      <t xml:space="preserve">
Remuneration for legal advice and representation in legal and judicial proceedings, preparation of 
legal documents and instruments, certification and authentication as well as arbitration and 
custodianship.
</t>
    </r>
    <r>
      <rPr>
        <b/>
        <i/>
        <sz val="10"/>
        <color indexed="8"/>
        <rFont val="Arial"/>
        <family val="2"/>
      </rPr>
      <t>9.2.2 Accounting, auditing, bookkeeping and tax consulting services</t>
    </r>
    <r>
      <rPr>
        <sz val="10"/>
        <color theme="1"/>
        <rFont val="Arial"/>
        <family val="2"/>
      </rPr>
      <t xml:space="preserve">
Recording of commercial transactions for businesses and others; examination services of 
accounting records and financial statements; business tax planning and consulting; preparation of 
tax documents.
</t>
    </r>
    <r>
      <rPr>
        <b/>
        <i/>
        <sz val="10"/>
        <color indexed="8"/>
        <rFont val="Arial"/>
        <family val="2"/>
      </rPr>
      <t>9.2.3 Business and management consulting and public relations services</t>
    </r>
    <r>
      <rPr>
        <sz val="10"/>
        <color theme="1"/>
        <rFont val="Arial"/>
        <family val="2"/>
      </rPr>
      <t xml:space="preserve">
Advisory, guidance and operational assistance services provided to businesses for business 
policy and strategy and the overall planning, structuring and control of an organisation; 
management auditing, market management, human resources, production management and project 
management consulting; advisory, guidance and operational services related to improving the 
image of the clients and their relations with the public, consultancy associated with corporate 
finance.
</t>
    </r>
    <r>
      <rPr>
        <b/>
        <i/>
        <sz val="10"/>
        <color indexed="8"/>
        <rFont val="Arial"/>
        <family val="2"/>
      </rPr>
      <t xml:space="preserve">9.2.4 Marketing, market research and advertising
</t>
    </r>
    <r>
      <rPr>
        <sz val="10"/>
        <color indexed="8"/>
        <rFont val="Arial"/>
        <family val="2"/>
      </rPr>
      <t xml:space="preserve">Remuneration for advertising, market research, opinion polls, including design, creation and 
marketing of advertisements by advertising agencies; media placement, including purchase and 
sale of advertising space; exhibition services provided by trade fairs; product marketing; 
telemarketing; optical design of packaging; organisation of congresses, trade fairs, exhibitions and 
events.
</t>
    </r>
    <r>
      <rPr>
        <i/>
        <sz val="10"/>
        <color indexed="8"/>
        <rFont val="Arial"/>
        <family val="2"/>
      </rPr>
      <t>Excluding:</t>
    </r>
    <r>
      <rPr>
        <sz val="10"/>
        <color indexed="8"/>
        <rFont val="Arial"/>
        <family val="2"/>
      </rPr>
      <t xml:space="preserve">
Marketing costs associated with merchanting transactions -&gt; Merchanting (11.)</t>
    </r>
    <r>
      <rPr>
        <sz val="10"/>
        <color theme="1"/>
        <rFont val="Arial"/>
        <family val="2"/>
      </rPr>
      <t xml:space="preserve">
</t>
    </r>
    <r>
      <rPr>
        <b/>
        <sz val="10"/>
        <color indexed="8"/>
        <rFont val="Arial"/>
        <family val="2"/>
      </rPr>
      <t/>
    </r>
  </si>
  <si>
    <r>
      <rPr>
        <b/>
        <sz val="10"/>
        <color indexed="8"/>
        <rFont val="Arial"/>
        <family val="2"/>
      </rPr>
      <t>Description</t>
    </r>
    <r>
      <rPr>
        <sz val="10"/>
        <color theme="1"/>
        <rFont val="Arial"/>
        <family val="2"/>
      </rPr>
      <t xml:space="preserve">
</t>
    </r>
    <r>
      <rPr>
        <b/>
        <i/>
        <sz val="10"/>
        <color indexed="8"/>
        <rFont val="Arial"/>
        <family val="2"/>
      </rPr>
      <t>9.3.1 Architectural services</t>
    </r>
    <r>
      <rPr>
        <sz val="10"/>
        <color theme="1"/>
        <rFont val="Arial"/>
        <family val="2"/>
      </rPr>
      <t xml:space="preserve">
Remuneration for services such as architectural design of urban and other development projects, 
etc.
</t>
    </r>
    <r>
      <rPr>
        <b/>
        <i/>
        <sz val="10"/>
        <color indexed="8"/>
        <rFont val="Arial"/>
        <family val="2"/>
      </rPr>
      <t>9.3.2 Engineering and planning services</t>
    </r>
    <r>
      <rPr>
        <sz val="10"/>
        <color theme="1"/>
        <rFont val="Arial"/>
        <family val="2"/>
      </rPr>
      <t xml:space="preserve">
Design, development and utilisation of machines, materials, instruments, structures, processes and 
systems; provision of designs, plans and studies related to engineering projects.
</t>
    </r>
    <r>
      <rPr>
        <i/>
        <sz val="10"/>
        <color indexed="8"/>
        <rFont val="Arial"/>
        <family val="2"/>
      </rPr>
      <t>Excluding</t>
    </r>
    <r>
      <rPr>
        <sz val="10"/>
        <color theme="1"/>
        <rFont val="Arial"/>
        <family val="2"/>
      </rPr>
      <t xml:space="preserve">
Mining engineering -&gt; Other business services (9.3.7)
</t>
    </r>
    <r>
      <rPr>
        <b/>
        <i/>
        <sz val="10"/>
        <color indexed="8"/>
        <rFont val="Arial"/>
        <family val="2"/>
      </rPr>
      <t>9.3.3 Scientific and other technical services</t>
    </r>
    <r>
      <rPr>
        <sz val="10"/>
        <color theme="1"/>
        <rFont val="Arial"/>
        <family val="2"/>
      </rPr>
      <t xml:space="preserve">
Remuneration for surveying, cartography, product testing and certification, and technical 
inspection services.
</t>
    </r>
    <r>
      <rPr>
        <i/>
        <sz val="10"/>
        <color indexed="8"/>
        <rFont val="Arial"/>
        <family val="2"/>
      </rPr>
      <t>Excluding</t>
    </r>
    <r>
      <rPr>
        <sz val="10"/>
        <color theme="1"/>
        <rFont val="Arial"/>
        <family val="2"/>
      </rPr>
      <t xml:space="preserve">
Inspection of goods -&gt; Trade-related services (9.3.5)</t>
    </r>
  </si>
  <si>
    <t>Pursuant to the Annex to the National Bank Ordinance, legal entities and companies are required to report data if the transaction value exceeds CHF 100,000
for each individual survey (CABQ/CAGQ/CAIQ/CATQ) in the period under review.</t>
  </si>
  <si>
    <r>
      <rPr>
        <b/>
        <sz val="10"/>
        <color indexed="8"/>
        <rFont val="Arial"/>
        <family val="2"/>
      </rPr>
      <t>Example</t>
    </r>
    <r>
      <rPr>
        <sz val="10"/>
        <color theme="1"/>
        <rFont val="Arial"/>
        <family val="2"/>
      </rPr>
      <t xml:space="preserve">
</t>
    </r>
    <r>
      <rPr>
        <b/>
        <i/>
        <sz val="10"/>
        <color indexed="8"/>
        <rFont val="Arial"/>
        <family val="2"/>
      </rPr>
      <t>19 Production abroad (global production chains, tolling; expenses)</t>
    </r>
    <r>
      <rPr>
        <sz val="10"/>
        <color theme="1"/>
        <rFont val="Arial"/>
        <family val="2"/>
      </rPr>
      <t xml:space="preserve">
A resident furniture manufacturer buys raw materials (e.g. timber) 
in Russia for the manufacture of furniture in Poland (expenses; 21.). 
The resident company pays a fee for the manufacture of the 
furniture to the company based in Poland (expenses; 19.). The 
finished furniture is then sold to Latvia (receipts; 21.).
</t>
    </r>
  </si>
  <si>
    <t>Receipts and expenses must be reported on an accrual basis. They should be reported in the quarter in which they are recognised in the income statement, irrespective of the 
time at which they were generated.</t>
  </si>
  <si>
    <r>
      <rPr>
        <b/>
        <i/>
        <sz val="10"/>
        <color indexed="8"/>
        <rFont val="Arial"/>
        <family val="2"/>
      </rPr>
      <t>3.2.2 Passenger transport (rail)</t>
    </r>
    <r>
      <rPr>
        <sz val="10"/>
        <color theme="1"/>
        <rFont val="Arial"/>
        <family val="2"/>
      </rPr>
      <t xml:space="preserve">
A resident entity pays a non-resident rail operator for a resident 
staff member’s journey from Zurich to Paris.
</t>
    </r>
    <r>
      <rPr>
        <b/>
        <i/>
        <sz val="10"/>
        <color indexed="8"/>
        <rFont val="Arial"/>
        <family val="2"/>
      </rPr>
      <t>3.2.3 Passenger transport (road)</t>
    </r>
    <r>
      <rPr>
        <sz val="10"/>
        <color theme="1"/>
        <rFont val="Arial"/>
        <family val="2"/>
      </rPr>
      <t xml:space="preserve">
A resident service company pays a non-resident bus operator for 
a resident staff member’s journey from Zurich to Munich (a journey 
from Frankfurt to Berlin is not to be reported).
</t>
    </r>
    <r>
      <rPr>
        <b/>
        <i/>
        <sz val="10"/>
        <color indexed="8"/>
        <rFont val="Arial"/>
        <family val="2"/>
      </rPr>
      <t>3.3 Auxiliary and supporting services</t>
    </r>
    <r>
      <rPr>
        <sz val="10"/>
        <color theme="1"/>
        <rFont val="Arial"/>
        <family val="2"/>
      </rPr>
      <t xml:space="preserve">
A resident railway operator pays fees to a non-resident railway 
operator for use of the rail network.</t>
    </r>
  </si>
  <si>
    <t>The general current account survey for companies from all sectors encompasses 22 categories, divided into trade in services, trade in goods, investment income 
and transfers. As regards trade in goods, it should be noted that the survey covers only those goods which do not cross the Swiss border or incur customs duty 
in Switzerland. For the current account, data on goods incurring customs dutiy in Switzerland are reported directly by the Swiss Customs Administration.</t>
  </si>
  <si>
    <t>Data estimates will be accepted for all items as long as the estimates have been made on a best efforts basis. Estimates may be necessary in the following</t>
  </si>
  <si>
    <t>be used for several quarters, or even years, provided the underlying assumptions do not change. For queries and assistance relating to estimates or estimation methods,</t>
  </si>
  <si>
    <r>
      <rPr>
        <b/>
        <sz val="10"/>
        <color indexed="8"/>
        <rFont val="Arial"/>
        <family val="2"/>
      </rPr>
      <t xml:space="preserve">Description
</t>
    </r>
    <r>
      <rPr>
        <sz val="10"/>
        <color indexed="8"/>
        <rFont val="Arial"/>
        <family val="2"/>
      </rPr>
      <t>This category covers both minor repairs that maintain the item in working order, such as vehicle 
breakdown services, and major repairs that extend the efficiency or capacity of the good or 
extend its life.
Maintenance and repairs of ships, aircraft and other transport equipment also belong in this 
category.
The fees charged for maintenance and repairs cover both the value of the work done and any 
parts or materials supplied by the repairer, rather than the difference in the gross value of the 
goods before and after repairs.
Receipts: Fees for maintenance and repairs by resident entities on goods owned by non-resident 
entities.
Expenses: Fees for maintenance and repairs by non-resident entities on goods owned by resident 
entities.</t>
    </r>
    <r>
      <rPr>
        <sz val="10"/>
        <color theme="1"/>
        <rFont val="Arial"/>
        <family val="2"/>
      </rPr>
      <t xml:space="preserve">
</t>
    </r>
    <r>
      <rPr>
        <i/>
        <sz val="10"/>
        <color indexed="8"/>
        <rFont val="Arial"/>
        <family val="2"/>
      </rPr>
      <t xml:space="preserve">Excluding
</t>
    </r>
    <r>
      <rPr>
        <sz val="10"/>
        <color indexed="8"/>
        <rFont val="Arial"/>
        <family val="2"/>
      </rPr>
      <t xml:space="preserve">Fees for maintenance and repairs of goods temporarily imported into or exported out of 
Switzerland for maintenance or repair purposes -&gt; not covered by this survey
Cleaning of transport equipment -&gt; Transport, auxiliary and supporting services (3.3)
Construction maintenance and repairs -&gt; Other construction (4.X.3)
Maintenance and repairs of computers -&gt; Computer services (8.2)
</t>
    </r>
    <r>
      <rPr>
        <sz val="10"/>
        <color theme="1"/>
        <rFont val="Arial"/>
        <family val="2"/>
      </rPr>
      <t xml:space="preserve">
</t>
    </r>
    <r>
      <rPr>
        <b/>
        <sz val="10"/>
        <color indexed="8"/>
        <rFont val="Arial"/>
        <family val="2"/>
      </rPr>
      <t>Note
-</t>
    </r>
  </si>
  <si>
    <r>
      <rPr>
        <b/>
        <sz val="10"/>
        <color indexed="8"/>
        <rFont val="Arial"/>
        <family val="2"/>
      </rPr>
      <t>Description</t>
    </r>
    <r>
      <rPr>
        <sz val="10"/>
        <color theme="1"/>
        <rFont val="Arial"/>
        <family val="2"/>
      </rPr>
      <t xml:space="preserve">
</t>
    </r>
    <r>
      <rPr>
        <b/>
        <i/>
        <sz val="10"/>
        <color indexed="8"/>
        <rFont val="Arial"/>
        <family val="2"/>
      </rPr>
      <t>5.1 Premiums paid to non-resident insurance corporations (expenses only)</t>
    </r>
    <r>
      <rPr>
        <sz val="10"/>
        <color theme="1"/>
        <rFont val="Arial"/>
        <family val="2"/>
      </rPr>
      <t xml:space="preserve">
Premium payments by resident entities to non-resident insurance corporations.
</t>
    </r>
    <r>
      <rPr>
        <b/>
        <i/>
        <sz val="10"/>
        <color indexed="8"/>
        <rFont val="Arial"/>
        <family val="2"/>
      </rPr>
      <t>5.2 Claims paid by non-resident insurance corporations (receipts only)</t>
    </r>
    <r>
      <rPr>
        <sz val="10"/>
        <color theme="1"/>
        <rFont val="Arial"/>
        <family val="2"/>
      </rPr>
      <t xml:space="preserve">
Claims payments by non-resident insurance corporations to resident entities.
</t>
    </r>
    <r>
      <rPr>
        <b/>
        <i/>
        <sz val="10"/>
        <color indexed="8"/>
        <rFont val="Arial"/>
        <family val="2"/>
      </rPr>
      <t>5.3 Auxiliary insurance services</t>
    </r>
    <r>
      <rPr>
        <sz val="10"/>
        <color theme="1"/>
        <rFont val="Arial"/>
        <family val="2"/>
      </rPr>
      <t xml:space="preserve">
Remuneration for activities related to insurance and pension fund operations: insurance brokerage 
and agency services, insurance and pension consultancy services, evaluation and loss 
adjustment services, actuarial services and advice, salvage administration services, and 
regulatory and monitoring services on indemnities and recovery services.
</t>
    </r>
    <r>
      <rPr>
        <i/>
        <sz val="10"/>
        <color indexed="8"/>
        <rFont val="Arial"/>
        <family val="2"/>
      </rPr>
      <t>Excluding</t>
    </r>
    <r>
      <rPr>
        <sz val="10"/>
        <color theme="1"/>
        <rFont val="Arial"/>
        <family val="2"/>
      </rPr>
      <t xml:space="preserve">
Transport costs associated with salvage operations -&gt; Transport, auxiliary and supporting 
services (3.3)
Insurance premiums associated with merchanting transactions -&gt; Merchanting (11.)
</t>
    </r>
    <r>
      <rPr>
        <b/>
        <sz val="10"/>
        <color indexed="8"/>
        <rFont val="Arial"/>
        <family val="2"/>
      </rPr>
      <t>Note
-</t>
    </r>
  </si>
  <si>
    <r>
      <rPr>
        <b/>
        <sz val="10"/>
        <color indexed="8"/>
        <rFont val="Arial"/>
        <family val="2"/>
      </rPr>
      <t>Description</t>
    </r>
    <r>
      <rPr>
        <sz val="10"/>
        <color theme="1"/>
        <rFont val="Arial"/>
        <family val="2"/>
      </rPr>
      <t xml:space="preserve">
Remuneration for development, production and documentation of customised software, including 
operating systems, and related licences to use, as well as purchases and sales; charges for 
licences to use non-customised software provided on a storage device (such as a CD-ROM) with 
a periodic licence fee; remuneration for non-customised software delivered electronically (such as 
in the form of downloads).
Remuneration for hardware and software consultancy and implementation services, including the 
management of subcontracted computer services; hardware and software installation; maintenance 
and repairs of computers and peripheral equipment; data backup and recovery services; analysis, 
programming and design of systems ready to use (including webpage development and design), 
and technical consultancy related to software; systems maintenance and repairs, and other 
support services; training on customised software; data processing and hosting services (such as 
data entry and processing); webpage hosting services.
</t>
    </r>
    <r>
      <rPr>
        <i/>
        <sz val="10"/>
        <color indexed="8"/>
        <rFont val="Arial"/>
        <family val="2"/>
      </rPr>
      <t>Excluding</t>
    </r>
    <r>
      <rPr>
        <sz val="10"/>
        <color theme="1"/>
        <rFont val="Arial"/>
        <family val="2"/>
      </rPr>
      <t xml:space="preserve">
Charges for licences to reproduce and distribute software -&gt; Charges for the use of intellectual 
property (7.)
Training on non-customised software -&gt; Education services (10.3)
Purchases or sales of non-customised software on physical storage devices with licence for 
perpetual use -&gt; not covered by this survey
</t>
    </r>
    <r>
      <rPr>
        <b/>
        <sz val="10"/>
        <color indexed="8"/>
        <rFont val="Arial"/>
        <family val="2"/>
      </rPr>
      <t>Note</t>
    </r>
    <r>
      <rPr>
        <sz val="10"/>
        <color theme="1"/>
        <rFont val="Arial"/>
        <family val="2"/>
      </rPr>
      <t xml:space="preserve">
Cf. IV. Special issues, IV.2 Definitions in the treatment of intellectual property.</t>
    </r>
  </si>
  <si>
    <t>+ 1,100 units ( = receipts from merchanting (11.); against China)</t>
  </si>
  <si>
    <r>
      <rPr>
        <b/>
        <sz val="10"/>
        <color indexed="8"/>
        <rFont val="Arial"/>
        <family val="2"/>
      </rPr>
      <t>Description</t>
    </r>
    <r>
      <rPr>
        <sz val="10"/>
        <color theme="1"/>
        <rFont val="Arial"/>
        <family val="2"/>
      </rPr>
      <t xml:space="preserve">
Goods such as fuels, on-board catering, provisions, stores, ballast and dunnage, procured in 
airports by non-resident transport operators from resident providers and by resident transport 
operators in airports from non-resident providers.
</t>
    </r>
    <r>
      <rPr>
        <i/>
        <sz val="10"/>
        <color indexed="8"/>
        <rFont val="Arial"/>
        <family val="2"/>
      </rPr>
      <t>Excluding</t>
    </r>
    <r>
      <rPr>
        <sz val="10"/>
        <color theme="1"/>
        <rFont val="Arial"/>
        <family val="2"/>
      </rPr>
      <t xml:space="preserve">
Maintenance and repair costs for transport equipment -&gt; Maintenance and repair services (2.)
Goods procured by ship’s crew, drivers, etc. for their own use -&gt; not covered by this survey
</t>
    </r>
    <r>
      <rPr>
        <b/>
        <sz val="10"/>
        <color indexed="8"/>
        <rFont val="Arial"/>
        <family val="2"/>
      </rPr>
      <t>Note
-</t>
    </r>
  </si>
  <si>
    <t>Telephone: +41 58 631 00 00</t>
  </si>
  <si>
    <t>+41 58 631 35 34</t>
  </si>
  <si>
    <t>One of the contracting parties (private or public entity) is resident in Switzerland and the other is either resident in a foreign country or is a foreign state, an</t>
  </si>
  <si>
    <t>international organisation or a diplomatic institution (embassy, consulate) of a foreign state. Also included is all cross-border trade within corporate groups. In</t>
  </si>
  <si>
    <t>principle, the distinction between resident and non-resident, and between individual countries, will be made according to the country of domicile of the</t>
  </si>
  <si>
    <t>contracting party and not according to the place where the service is performed. The Principality of Liechtenstein is classed as part of the domestic market.</t>
  </si>
  <si>
    <r>
      <rPr>
        <i/>
        <sz val="12"/>
        <color indexed="8"/>
        <rFont val="Arial"/>
        <family val="2"/>
      </rPr>
      <t>Receipts:</t>
    </r>
    <r>
      <rPr>
        <sz val="12"/>
        <color indexed="8"/>
        <rFont val="Arial"/>
        <family val="2"/>
      </rPr>
      <t xml:space="preserve"> The service recipient is resident in a foreign country, while the service provider is resident in Switzerland or the Principality of Liechtenstein.</t>
    </r>
  </si>
  <si>
    <r>
      <rPr>
        <i/>
        <sz val="12"/>
        <color indexed="8"/>
        <rFont val="Arial"/>
        <family val="2"/>
      </rPr>
      <t>Expenses:</t>
    </r>
    <r>
      <rPr>
        <sz val="12"/>
        <color indexed="8"/>
        <rFont val="Arial"/>
        <family val="2"/>
      </rPr>
      <t xml:space="preserve"> The service recipient is resident in Switzerland or the Principality of Liechtenstein, while the service provider is resident in a foreign country.</t>
    </r>
  </si>
  <si>
    <r>
      <rPr>
        <b/>
        <sz val="10"/>
        <color indexed="8"/>
        <rFont val="Arial"/>
        <family val="2"/>
      </rPr>
      <t>Note</t>
    </r>
    <r>
      <rPr>
        <sz val="10"/>
        <color theme="1"/>
        <rFont val="Arial"/>
        <family val="2"/>
      </rPr>
      <t xml:space="preserve">
If a breakdown by mode of transport is not possible for passenger transports, the following 
estimation method can be used:
-&gt; Passenger transports to countries bordering Switzerland: 2/3 air, 1/3 rail;
-&gt; Passenger transports to other countries: 1/1 air;
-&gt; The remaining three modes of transport (road, sea, inland waterway) are disregarded.
</t>
    </r>
    <r>
      <rPr>
        <b/>
        <i/>
        <sz val="10"/>
        <color indexed="8"/>
        <rFont val="Arial"/>
        <family val="2"/>
      </rPr>
      <t>3.3 Auxiliary and supporting services</t>
    </r>
    <r>
      <rPr>
        <sz val="10"/>
        <color theme="1"/>
        <rFont val="Arial"/>
        <family val="2"/>
      </rPr>
      <t xml:space="preserve">
Remuneration for brokerage, pilotage, air traffic control, cleaning performed in ports and airports on 
transport equipment, transport costs of salvage operations, storage and warehousing, navigational 
aid, etc.
Freight transport: Only those auxiliary and supporting transport services which are not billed 
through a resident freight forwarding company. Passenger transport: All auxiliary and supporting 
transport services.</t>
    </r>
  </si>
  <si>
    <r>
      <rPr>
        <i/>
        <sz val="10"/>
        <color indexed="8"/>
        <rFont val="Arial"/>
        <family val="2"/>
      </rPr>
      <t>Excluding</t>
    </r>
    <r>
      <rPr>
        <sz val="10"/>
        <color theme="1"/>
        <rFont val="Arial"/>
        <family val="2"/>
      </rPr>
      <t xml:space="preserve">
Auxiliary and supporting transport services which are billed through a resident freight forwarding 
company -&gt; not covered by this survey 
Maintenance and repairs on transport equipment -&gt; Maintenance and repair services (2.)
</t>
    </r>
    <r>
      <rPr>
        <b/>
        <sz val="10"/>
        <color indexed="8"/>
        <rFont val="Arial"/>
        <family val="2"/>
      </rPr>
      <t>Note</t>
    </r>
    <r>
      <rPr>
        <sz val="10"/>
        <color theme="1"/>
        <rFont val="Arial"/>
        <family val="2"/>
      </rPr>
      <t xml:space="preserve">
This category is not to be reported by freight forwarding and logistics companies.
Auxiliary and supporting transport services are to be reported without any breakdown by country 
or mode of transport.
</t>
    </r>
    <r>
      <rPr>
        <b/>
        <i/>
        <sz val="10"/>
        <color indexed="8"/>
        <rFont val="Arial"/>
        <family val="2"/>
      </rPr>
      <t>3.4 Electricity transmission</t>
    </r>
    <r>
      <rPr>
        <sz val="10"/>
        <color theme="1"/>
        <rFont val="Arial"/>
        <family val="2"/>
      </rPr>
      <t xml:space="preserve">
Remuneration for the movement or transfer of electric energy at high voltage over an 
interconnected group of lines and associated equipment between points of supply and the points 
at which it is transformed to low voltage for delivery to consumers or delivery to other electric 
systems.</t>
    </r>
  </si>
  <si>
    <r>
      <rPr>
        <i/>
        <sz val="10"/>
        <color indexed="8"/>
        <rFont val="Arial"/>
        <family val="2"/>
      </rPr>
      <t>Excluding</t>
    </r>
    <r>
      <rPr>
        <sz val="10"/>
        <color theme="1"/>
        <rFont val="Arial"/>
        <family val="2"/>
      </rPr>
      <t xml:space="preserve">
Electricity distribution (delivery of electricity from the substation to the consumer) -&gt; Other 
business services (9.3.7)
The electricity itself -&gt; not covered by this survey
</t>
    </r>
    <r>
      <rPr>
        <b/>
        <i/>
        <sz val="10"/>
        <color indexed="8"/>
        <rFont val="Arial"/>
        <family val="2"/>
      </rPr>
      <t>3.5 Pipeline transport</t>
    </r>
    <r>
      <rPr>
        <sz val="10"/>
        <color theme="1"/>
        <rFont val="Arial"/>
        <family val="2"/>
      </rPr>
      <t xml:space="preserve">
Remuneration for the international transport in pipelines of gas, petroleum and other goods.
</t>
    </r>
    <r>
      <rPr>
        <b/>
        <i/>
        <sz val="10"/>
        <color indexed="8"/>
        <rFont val="Arial"/>
        <family val="2"/>
      </rPr>
      <t>3.6 Space transport</t>
    </r>
    <r>
      <rPr>
        <sz val="10"/>
        <color theme="1"/>
        <rFont val="Arial"/>
        <family val="2"/>
      </rPr>
      <t xml:space="preserve">
This includes remuneration for satellite launches undertaken by commercial enterprises for the 
owners of the satellites (such as telecommunications companies) and other operations performed 
by operators of space equipment, such as transport of goods and people for scientific 
experiments; space passenger transport; payments made by an economy for the use of another 
economy’s space vehicles.
</t>
    </r>
    <r>
      <rPr>
        <b/>
        <i/>
        <sz val="10"/>
        <color indexed="8"/>
        <rFont val="Arial"/>
        <family val="2"/>
      </rPr>
      <t>3.7 Other transport services</t>
    </r>
    <r>
      <rPr>
        <sz val="10"/>
        <color theme="1"/>
        <rFont val="Arial"/>
        <family val="2"/>
      </rPr>
      <t xml:space="preserve">
This category should be used to report all transport-related receipts and expenses which cannot 
be allocated to any other category. 
</t>
    </r>
    <r>
      <rPr>
        <b/>
        <i/>
        <sz val="10"/>
        <color indexed="8"/>
        <rFont val="Arial"/>
        <family val="2"/>
      </rPr>
      <t>3.8 Postal and courier services</t>
    </r>
    <r>
      <rPr>
        <sz val="10"/>
        <color theme="1"/>
        <rFont val="Arial"/>
        <family val="2"/>
      </rPr>
      <t xml:space="preserve">
Remuneration for the pick-up, transport and delivery of letters, newspapers, parcels, express 
deliveries, door-to-door deliveries, post office counter services, sales of stamps, poste restante 
services, telegram services, etc.
</t>
    </r>
    <r>
      <rPr>
        <i/>
        <sz val="10"/>
        <color indexed="8"/>
        <rFont val="Arial"/>
        <family val="2"/>
      </rPr>
      <t>Excluding</t>
    </r>
    <r>
      <rPr>
        <sz val="10"/>
        <color theme="1"/>
        <rFont val="Arial"/>
        <family val="2"/>
      </rPr>
      <t xml:space="preserve">
Financial services rendered by postal administration entities -&gt; Financial services (6.)</t>
    </r>
  </si>
  <si>
    <r>
      <rPr>
        <b/>
        <i/>
        <sz val="10"/>
        <color indexed="8"/>
        <rFont val="Arial"/>
        <family val="2"/>
      </rPr>
      <t>4.1 Construction abroad (construction sites abroad)</t>
    </r>
    <r>
      <rPr>
        <sz val="10"/>
        <color theme="1"/>
        <rFont val="Arial"/>
        <family val="2"/>
      </rPr>
      <t xml:space="preserve">
</t>
    </r>
    <r>
      <rPr>
        <i/>
        <sz val="10"/>
        <color indexed="8"/>
        <rFont val="Arial"/>
        <family val="2"/>
      </rPr>
      <t>Receipts</t>
    </r>
    <r>
      <rPr>
        <sz val="10"/>
        <color indexed="8"/>
        <rFont val="Arial"/>
        <family val="2"/>
      </rPr>
      <t xml:space="preserve">: Remuneration for construction services provided by a resident entity for a non-resident 
customer on construction sites abroad.
</t>
    </r>
    <r>
      <rPr>
        <i/>
        <sz val="10"/>
        <color indexed="8"/>
        <rFont val="Arial"/>
        <family val="2"/>
      </rPr>
      <t>Expenses</t>
    </r>
    <r>
      <rPr>
        <sz val="10"/>
        <color indexed="8"/>
        <rFont val="Arial"/>
        <family val="2"/>
      </rPr>
      <t>: Expenses of a resident construction company for acquisitions of goods and services 
for construction sites abroad.</t>
    </r>
    <r>
      <rPr>
        <sz val="10"/>
        <color theme="1"/>
        <rFont val="Arial"/>
        <family val="2"/>
      </rPr>
      <t xml:space="preserve">
</t>
    </r>
    <r>
      <rPr>
        <b/>
        <i/>
        <sz val="10"/>
        <color indexed="8"/>
        <rFont val="Arial"/>
        <family val="2"/>
      </rPr>
      <t>4.2 Construction in the compiling economy (construction sites in the compiling economy)</t>
    </r>
    <r>
      <rPr>
        <sz val="10"/>
        <color theme="1"/>
        <rFont val="Arial"/>
        <family val="2"/>
      </rPr>
      <t xml:space="preserve">
</t>
    </r>
    <r>
      <rPr>
        <i/>
        <sz val="10"/>
        <color indexed="8"/>
        <rFont val="Arial"/>
        <family val="2"/>
      </rPr>
      <t>Receipts:</t>
    </r>
    <r>
      <rPr>
        <sz val="10"/>
        <color theme="1"/>
        <rFont val="Arial"/>
        <family val="2"/>
      </rPr>
      <t xml:space="preserve"> Receipts of resident entities from sales of goods and services to non-resident 
construction companies for construction sites in the compiling economy.
</t>
    </r>
    <r>
      <rPr>
        <i/>
        <sz val="10"/>
        <color indexed="8"/>
        <rFont val="Arial"/>
        <family val="2"/>
      </rPr>
      <t>Expenses</t>
    </r>
    <r>
      <rPr>
        <sz val="10"/>
        <color indexed="8"/>
        <rFont val="Arial"/>
        <family val="2"/>
      </rPr>
      <t>: Remuneration for construction services provided by a non-resident entity for a resident 
customer on construction sites in the compiling economy.</t>
    </r>
    <r>
      <rPr>
        <sz val="10"/>
        <color theme="1"/>
        <rFont val="Arial"/>
        <family val="2"/>
      </rPr>
      <t xml:space="preserve">
</t>
    </r>
    <r>
      <rPr>
        <b/>
        <i/>
        <sz val="10"/>
        <color indexed="8"/>
        <rFont val="Arial"/>
        <family val="2"/>
      </rPr>
      <t>4.X.1 Building construction</t>
    </r>
    <r>
      <rPr>
        <sz val="10"/>
        <color theme="1"/>
        <rFont val="Arial"/>
        <family val="2"/>
      </rPr>
      <t xml:space="preserve">
This refers to construction work on structures that are above ground level (housing, office and 
commercial buildings, public buildings, etc.). This includes new construction, refurbishment, 
extension, conversion, assembly of prefabricated constructions on the construction site, and 
temporary structures.
</t>
    </r>
    <r>
      <rPr>
        <b/>
        <i/>
        <sz val="10"/>
        <color indexed="8"/>
        <rFont val="Arial"/>
        <family val="2"/>
      </rPr>
      <t>4.X.2 Civil engineering</t>
    </r>
    <r>
      <rPr>
        <sz val="10"/>
        <color theme="1"/>
        <rFont val="Arial"/>
        <family val="2"/>
      </rPr>
      <t xml:space="preserve">
This refers to construction work on structures that are at or below ground level (highways, 
bridges, tunnels, railways, airport runways, harbours, etc.). This includes new construction, 
refurbishment, extension, conversion, assembly of prefabricated constructions on the construction 
site, and temporary structures.</t>
    </r>
  </si>
  <si>
    <r>
      <rPr>
        <b/>
        <i/>
        <sz val="10"/>
        <color indexed="8"/>
        <rFont val="Arial"/>
        <family val="2"/>
      </rPr>
      <t>9.3.4 Operating leasing</t>
    </r>
    <r>
      <rPr>
        <sz val="10"/>
        <color theme="1"/>
        <rFont val="Arial"/>
        <family val="2"/>
      </rPr>
      <t xml:space="preserve">
Leasing (rental) and charters of transport equipment without crew, of other equipment such as 
ships and aircraft without crew, railway cars, containers, rigs, etc., and of machinery; operating 
leasing of dwellings and other buildings, rental of exhibition booths at trade fairs.
</t>
    </r>
    <r>
      <rPr>
        <i/>
        <sz val="10"/>
        <color indexed="8"/>
        <rFont val="Arial"/>
        <family val="2"/>
      </rPr>
      <t>Excluding</t>
    </r>
    <r>
      <rPr>
        <sz val="10"/>
        <color theme="1"/>
        <rFont val="Arial"/>
        <family val="2"/>
      </rPr>
      <t xml:space="preserve">
Rental of transport equipment with crew -&gt; Freight transport (3.1)/ Passenger transport (3.2)
Leasing of telecommunications equipment -&gt; Telecommunications services (8.1)
Rental of dwellings (accommodation) and vehicles to non-residents during their stays in economies 
other than their economies of residence -&gt; not covered by this survey
Rental of land and other natural resources, etc. -&gt; not covered by this survey
</t>
    </r>
    <r>
      <rPr>
        <b/>
        <sz val="10"/>
        <color indexed="8"/>
        <rFont val="Arial"/>
        <family val="2"/>
      </rPr>
      <t>Note</t>
    </r>
    <r>
      <rPr>
        <sz val="10"/>
        <color theme="1"/>
        <rFont val="Arial"/>
        <family val="2"/>
      </rPr>
      <t xml:space="preserve">
Cf. IV. Special issues, IV.3 Distinction between Operating leasing (9.3.4) and Financial leasing 
(14.).
</t>
    </r>
    <r>
      <rPr>
        <b/>
        <i/>
        <sz val="10"/>
        <color indexed="8"/>
        <rFont val="Arial"/>
        <family val="2"/>
      </rPr>
      <t>9.3.5 Trade-related services</t>
    </r>
    <r>
      <rPr>
        <sz val="10"/>
        <color theme="1"/>
        <rFont val="Arial"/>
        <family val="2"/>
      </rPr>
      <t xml:space="preserve">
Remuneration for brokerage and other assistance in connection with trade in goods and services, 
payable to traders, commercial agents, commodity and capital goods brokers, auctioneers and 
commission agents; and for the inspection of goods.</t>
    </r>
  </si>
  <si>
    <r>
      <rPr>
        <i/>
        <sz val="10"/>
        <color indexed="8"/>
        <rFont val="Arial"/>
        <family val="2"/>
      </rPr>
      <t>Excluding</t>
    </r>
    <r>
      <rPr>
        <sz val="10"/>
        <color indexed="8"/>
        <rFont val="Arial"/>
        <family val="2"/>
      </rPr>
      <t xml:space="preserve">
Remuneration for manufacturing services abroad on physical inputs  -&gt; Manufacturing services 
abroad on physical inputs (1.)
Trade in goods related to manufacturing services abroad on physical inputs, during which the 
goods for processing cross the Swiss border or incur customs duty in Switzerland -&gt; not covered by this survey
Trade in goods related to production abroad (global production chains, tolling) -&gt; Trade in goods 
related to production abroad (global production chains, tolling; 21.)
Trade in goods in which the condition of the goods does not change -&gt; Merchanting (11.)
Cf. also IV. Special issues, IV.1. Definition of merchanting (11.) versus Manufacturing services 
abroad on physical inputs (1. and 20.) versus Production abroad (global production chains, tolling; 
19. and 21.).
</t>
    </r>
    <r>
      <rPr>
        <b/>
        <sz val="10"/>
        <color indexed="8"/>
        <rFont val="Arial"/>
        <family val="2"/>
      </rPr>
      <t>Note</t>
    </r>
    <r>
      <rPr>
        <sz val="10"/>
        <color indexed="8"/>
        <rFont val="Arial"/>
        <family val="2"/>
      </rPr>
      <t xml:space="preserve">
Cf. also IV. Special issues, IV.1. Definition of merchanting (11) versus Manufacturing services 
abroad on physical inputs (1. and 20.) versus Production abroad (global production chains, tolling; 
19. and 21.).
Bonded warehouses are deemed to be outside Swiss territory.</t>
    </r>
  </si>
  <si>
    <t>An entity resident in Switzerland buys refined oil for 1,000 units from an entity resident in Russia. The entity resident in Switzerland sells the refined oil for 1,100 units to an entity resident in China. The refined oil is sent from Russia to China (via pipeline), without it crossing the Swiss border or incurring any customs duty in Switzerland. From Switzerland’s perspective, the resulting account entries are:</t>
  </si>
  <si>
    <r>
      <rPr>
        <b/>
        <sz val="10"/>
        <color indexed="8"/>
        <rFont val="Arial"/>
        <family val="2"/>
      </rPr>
      <t>Description</t>
    </r>
    <r>
      <rPr>
        <sz val="10"/>
        <color indexed="8"/>
        <rFont val="Arial"/>
        <family val="2"/>
      </rPr>
      <t xml:space="preserve">
This item should be used to report the cost value* of goods and the gross receipts from sales of 
goods (sales proceeds) after processing abroad:
Receipts: Gross receipts from sales of goods (sales proceeds) after processing abroad.
Expenses: cost value* of the goods to be processed before processing abroad.
* The cost value corresponds to the purchase price of the goods, plus procurement costs 
(e.g. transport costs, postage costs, packaging costs, transport insurance, customs duty, etc.). 
Price reductions and discounts are to be deducted.
</t>
    </r>
    <r>
      <rPr>
        <i/>
        <sz val="10"/>
        <color indexed="8"/>
        <rFont val="Arial"/>
        <family val="2"/>
      </rPr>
      <t xml:space="preserve">Note on accrual reporting: </t>
    </r>
    <r>
      <rPr>
        <sz val="10"/>
        <color indexed="8"/>
        <rFont val="Arial"/>
        <family val="2"/>
      </rPr>
      <t xml:space="preserve">
Receipts and expenses for a transaction should be reported in the quarter in which they are 
recognised in the income statement. This means that expenses for manufacturing services on 
physical inputs (1.) and for goods (20.) need only be reported in the quarter in which the receipts 
for the processed goods (20.) accrue. (Cf. also IV. Special issues, IV. 4. Accrual reporting: 
Merchanting (11.), Trade in goods related to manufacturing services abroad on physical inputs 
(1. and 20.), Trade in goods related to production abroad (19. and 21.)).</t>
    </r>
  </si>
  <si>
    <r>
      <rPr>
        <b/>
        <sz val="10"/>
        <color indexed="8"/>
        <rFont val="Arial"/>
        <family val="2"/>
      </rPr>
      <t>Description</t>
    </r>
    <r>
      <rPr>
        <sz val="10"/>
        <color indexed="8"/>
        <rFont val="Arial"/>
        <family val="2"/>
      </rPr>
      <t xml:space="preserve">
Remuneration for the processing of goods; the goods continue to be owned by the customer.
This category includes the processing of raw materials (oil refining, liquefaction of natural gas, 
etc.), assembly (clothing, electronics, etc.), surface treatments, labelling, and so forth.
The goods for processing do not cross the Swiss border at any time, during either purchase or 
sale. The fee charged by the processor, which covers the cost of materials and labour, is to be 
reported, rather than the difference between the cost value and the gross receipts from the sale 
of the goods after processing (-&gt; Trade in goods related to manufacturing services abroad on 
physical inputs (20.)).
</t>
    </r>
    <r>
      <rPr>
        <i/>
        <sz val="10"/>
        <color indexed="8"/>
        <rFont val="Arial"/>
        <family val="2"/>
      </rPr>
      <t xml:space="preserve">Note on accrual reporting: </t>
    </r>
    <r>
      <rPr>
        <sz val="10"/>
        <color indexed="8"/>
        <rFont val="Arial"/>
        <family val="2"/>
      </rPr>
      <t xml:space="preserve">
Receipts and expenses for a transaction should be reported in the quarter in which they are 
recognised in the income statement. This means that expenses for manufacturing services on 
physical inputs (1.) and for goods (20.) need only be reported in the quarter in which the receipts 
for the processed goods (20.) accrue. (Cf. also IV. Special issues, IV. 4. Accrual reporting: 
Merchanting (11.), Trade in goods related to manufacturing services abroad on physical inputs 
(1. and 20.), Trade in goods related to production abroad (19. and 21.)).
</t>
    </r>
    <r>
      <rPr>
        <i/>
        <sz val="10"/>
        <color indexed="8"/>
        <rFont val="Arial"/>
        <family val="2"/>
      </rPr>
      <t>Excluding:</t>
    </r>
    <r>
      <rPr>
        <sz val="10"/>
        <color indexed="8"/>
        <rFont val="Arial"/>
        <family val="2"/>
      </rPr>
      <t xml:space="preserve">
Manufacturing services on physical inputs, during which the goods cross the Swiss border 
-&gt; not covered by this survey
Expenses for production abroad (tolling contracts, global production) -&gt; Production abroad (19.)
Receipts and expenses for trade in goods related to manufacturing services abroad on physical 
inputs -&gt; Trade in goods related to manufacturing services abroad on physical inputs (20.)
Packing incidental to transport -&gt; Transport, auxiliary and supporting services (3.3)
Assembly as part of construction work -&gt; Construction (4.X.3)
</t>
    </r>
    <r>
      <rPr>
        <b/>
        <sz val="10"/>
        <color indexed="8"/>
        <rFont val="Arial"/>
        <family val="2"/>
      </rPr>
      <t>Note</t>
    </r>
    <r>
      <rPr>
        <sz val="10"/>
        <color indexed="8"/>
        <rFont val="Arial"/>
        <family val="2"/>
      </rPr>
      <t xml:space="preserve">
Cf. also IV. Special issues, IV.1 Definition of merchanting (11.) versus Manufacturing services 
abroad on physical inputs (1. and 20.) versus Production abroad (global production chains, tolling; 
19. and 21.).
</t>
    </r>
  </si>
  <si>
    <r>
      <rPr>
        <b/>
        <sz val="10"/>
        <color indexed="8"/>
        <rFont val="Arial"/>
        <family val="2"/>
      </rPr>
      <t>Description</t>
    </r>
    <r>
      <rPr>
        <sz val="10"/>
        <color theme="1"/>
        <rFont val="Arial"/>
        <family val="2"/>
      </rPr>
      <t xml:space="preserve">
Fees for the production of goods abroad (global production chains, tolling contracts, global 
manufacturing). The purchaser owns the goods throughout the entire production chain, i.e. from 
the purchase of the raw materials to the finished product or sale of the finished product; the goods 
do not cross the Swiss border at any time, either during the purchase of the raw materials or semi-
finished products, or during the sale of the finished product. The production costs paid by the 
purchaser to the non-resident producer are to be reported, rather than the difference between the 
cost value of the raw materials and the proceeds from the sale of the finished product (-&gt; Trade in 
goods related to production abroad (global production chains, tolling; 21.)).
</t>
    </r>
    <r>
      <rPr>
        <i/>
        <sz val="10"/>
        <color indexed="8"/>
        <rFont val="Arial"/>
        <family val="2"/>
      </rPr>
      <t xml:space="preserve">Note on accrual reporting: </t>
    </r>
    <r>
      <rPr>
        <sz val="10"/>
        <color theme="1"/>
        <rFont val="Arial"/>
        <family val="2"/>
      </rPr>
      <t xml:space="preserve">
Receipts and expenses for a transaction should be reported in the quarter in which they are 
recognised in the income statement. This means that expenses for production (19.) and goods 
(21.) need only be reported in the quarter in which the receipts for the produced goods (21.) 
accrue. (Cf. also IV. Special issues, IV. 4. Accrual reporting: Merchanting (11.), Trade in goods 
related to manufacturing services abroad on physical inputs (1. and 20.), Trade in goods related 
to production abroad (19. and 21.)).
</t>
    </r>
    <r>
      <rPr>
        <i/>
        <sz val="10"/>
        <color indexed="8"/>
        <rFont val="Arial"/>
        <family val="2"/>
      </rPr>
      <t>Excluding:</t>
    </r>
    <r>
      <rPr>
        <sz val="10"/>
        <color theme="1"/>
        <rFont val="Arial"/>
        <family val="2"/>
      </rPr>
      <t xml:space="preserve">
Production abroad, using goods (raw materials, semi-finished products) which cross the Swiss 
border -&gt; not covered by this survey
Gross receipts and gross expenses for trade in goods related to production abroad (global 
production chains, tolling) -&gt; Trade in goods related to production abroad (global production chains, 
tolling; 21.)
</t>
    </r>
  </si>
  <si>
    <r>
      <rPr>
        <b/>
        <sz val="10"/>
        <color indexed="8"/>
        <rFont val="Arial"/>
        <family val="2"/>
      </rPr>
      <t>Description</t>
    </r>
    <r>
      <rPr>
        <sz val="10"/>
        <color indexed="8"/>
        <rFont val="Arial"/>
        <family val="2"/>
      </rPr>
      <t xml:space="preserve">
Merchanting is defined as the purchase of goods by an entity in Switzerland from a non-resident 
entity and their subsequent resale to another non-resident entity; the economy of origin and the 
economy of destination can be the same. During the transaction, the goods do not cross the Swiss 
border or incur any customs duty in Switzerland.
The condition of the goods under merchanting does not change. Merchanting transactions are to 
be reported at their transaction price.
</t>
    </r>
    <r>
      <rPr>
        <i/>
        <sz val="10"/>
        <color indexed="8"/>
        <rFont val="Arial"/>
        <family val="2"/>
      </rPr>
      <t xml:space="preserve">Receipts: </t>
    </r>
    <r>
      <rPr>
        <sz val="10"/>
        <color indexed="8"/>
        <rFont val="Arial"/>
        <family val="2"/>
      </rPr>
      <t xml:space="preserve">Gross receipts from goods sales (sales proceeds) associated with merchanting 
transactions.
</t>
    </r>
    <r>
      <rPr>
        <i/>
        <sz val="10"/>
        <color indexed="8"/>
        <rFont val="Arial"/>
        <family val="2"/>
      </rPr>
      <t>Expenses:</t>
    </r>
    <r>
      <rPr>
        <sz val="10"/>
        <color indexed="8"/>
        <rFont val="Arial"/>
        <family val="2"/>
      </rPr>
      <t xml:space="preserve"> Cost value* of the goods sold (goods expenses), plus salary, insurance and marketing 
costs, commissions, licence fees, etc. associated with merchanting transactions.
* The cost value corresponds to the purchase price of the goods, plus procurement costs 
(e.g. transport costs, postage costs, packaging costs, transport insurance, customs duty, etc.). 
Price reductions and discounts are to be deducted.</t>
    </r>
    <r>
      <rPr>
        <b/>
        <sz val="10"/>
        <color indexed="8"/>
        <rFont val="Arial"/>
        <family val="2"/>
      </rPr>
      <t xml:space="preserve">
</t>
    </r>
    <r>
      <rPr>
        <sz val="10"/>
        <color theme="1"/>
        <rFont val="Arial"/>
        <family val="2"/>
      </rPr>
      <t xml:space="preserve">
</t>
    </r>
    <r>
      <rPr>
        <i/>
        <sz val="10"/>
        <color indexed="8"/>
        <rFont val="Arial"/>
        <family val="2"/>
      </rPr>
      <t>Note on accrual reporting:</t>
    </r>
    <r>
      <rPr>
        <b/>
        <sz val="10"/>
        <color indexed="8"/>
        <rFont val="Arial"/>
        <family val="2"/>
      </rPr>
      <t xml:space="preserve"> </t>
    </r>
    <r>
      <rPr>
        <sz val="10"/>
        <color theme="1"/>
        <rFont val="Arial"/>
        <family val="2"/>
      </rPr>
      <t xml:space="preserve">
Receipts and expenses for a transaction should be reported in the quarter in which they are 
recognised in the income statement. This means that expenses for goods need only be reported in 
the quarter in which the associated receipts accrue. (Cf. also IV. Special issues, IV. 4. Accrual 
reporting: Merchanting (11.), Trade in goods related to manufacturing services abroad on physical 
inputs (1. and 20.), Trade in goods related to production abroad (19. and 21.)).</t>
    </r>
  </si>
  <si>
    <r>
      <rPr>
        <b/>
        <sz val="10"/>
        <color indexed="8"/>
        <rFont val="Arial"/>
        <family val="2"/>
      </rPr>
      <t>Description</t>
    </r>
    <r>
      <rPr>
        <sz val="10"/>
        <color indexed="8"/>
        <rFont val="Arial"/>
        <family val="2"/>
      </rPr>
      <t xml:space="preserve">
The cost value* of the goods required for production abroad (global production chains, tolling) and 
purchased abroad (raw materials, semi-finished products), as well as the gross receipts from the 
sale abroad of goods produced abroad (sales proceeds from finished products), are to be 
reported under this item.
</t>
    </r>
    <r>
      <rPr>
        <i/>
        <sz val="10"/>
        <color indexed="8"/>
        <rFont val="Arial"/>
        <family val="2"/>
      </rPr>
      <t xml:space="preserve">Receipts: </t>
    </r>
    <r>
      <rPr>
        <sz val="10"/>
        <color indexed="8"/>
        <rFont val="Arial"/>
        <family val="2"/>
      </rPr>
      <t xml:space="preserve">Gross receipts from the sale abroad of goods produced abroad (sales proceeds from 
finished products).
</t>
    </r>
    <r>
      <rPr>
        <i/>
        <sz val="10"/>
        <color indexed="8"/>
        <rFont val="Arial"/>
        <family val="2"/>
      </rPr>
      <t xml:space="preserve">Expenses: </t>
    </r>
    <r>
      <rPr>
        <sz val="10"/>
        <color indexed="8"/>
        <rFont val="Arial"/>
        <family val="2"/>
      </rPr>
      <t xml:space="preserve">Cost value* of the goods required for production abroad (global production chains, 
tolling) and purchased abroad (raw materials, semi-finished products).
* The cost value corresponds to the purchase price of the goods, plus procurement costs 
(e.g. transport costs, postage costs, packaging costs, transport insurance, customs duty, etc.). 
Price reductions and discounts are to be deducted.
</t>
    </r>
    <r>
      <rPr>
        <i/>
        <sz val="10"/>
        <color indexed="8"/>
        <rFont val="Arial"/>
        <family val="2"/>
      </rPr>
      <t xml:space="preserve">Note on accrual reporting: </t>
    </r>
    <r>
      <rPr>
        <sz val="10"/>
        <color indexed="8"/>
        <rFont val="Arial"/>
        <family val="2"/>
      </rPr>
      <t xml:space="preserve">
Receipts and expenses for a transaction should be reported in the quarter in which they are 
recognised in the income statement. This means that expenses for production (19.) and goods 
(21.) need only be reported in the quarter in which the receipts for the produced goods (21.) 
accrue. (Cf. also IV. Special issues, IV. 4. Accrual reporting: Merchanting (11.), Trade in goods 
related to manufacturing services abroad on physical inputs (1. and 20.), Trade in goods related 
to production abroad (19. and 21.)).</t>
    </r>
  </si>
  <si>
    <r>
      <rPr>
        <b/>
        <sz val="10"/>
        <color indexed="8"/>
        <rFont val="Arial"/>
        <family val="2"/>
      </rPr>
      <t>Description</t>
    </r>
    <r>
      <rPr>
        <sz val="10"/>
        <color theme="1"/>
        <rFont val="Arial"/>
        <family val="2"/>
      </rPr>
      <t xml:space="preserve">
</t>
    </r>
    <r>
      <rPr>
        <b/>
        <i/>
        <sz val="10"/>
        <color indexed="8"/>
        <rFont val="Arial"/>
        <family val="2"/>
      </rPr>
      <t>3.1 Freight transport</t>
    </r>
    <r>
      <rPr>
        <sz val="10"/>
        <color theme="1"/>
        <rFont val="Arial"/>
        <family val="2"/>
      </rPr>
      <t xml:space="preserve">
Remuneration for freight transport which is not billed through a resident freight forwarding and 
logistics company, leasing (rental) or charters of transport equipment with crew, etc.
</t>
    </r>
    <r>
      <rPr>
        <i/>
        <sz val="10"/>
        <color indexed="8"/>
        <rFont val="Arial"/>
        <family val="2"/>
      </rPr>
      <t>Receipts:</t>
    </r>
    <r>
      <rPr>
        <sz val="10"/>
        <color theme="1"/>
        <rFont val="Arial"/>
        <family val="2"/>
      </rPr>
      <t xml:space="preserve"> From transports by resident entities on behalf and at the expense of non-residents; 
including transports in the non-resident’s country of domicile.
</t>
    </r>
    <r>
      <rPr>
        <i/>
        <sz val="10"/>
        <color indexed="8"/>
        <rFont val="Arial"/>
        <family val="2"/>
      </rPr>
      <t>Expenses:</t>
    </r>
    <r>
      <rPr>
        <sz val="10"/>
        <color theme="1"/>
        <rFont val="Arial"/>
        <family val="2"/>
      </rPr>
      <t xml:space="preserve"> For transports by non-resident entities on behalf and at the expense of residents; 
including transports in the compiling economy.
</t>
    </r>
    <r>
      <rPr>
        <i/>
        <sz val="10"/>
        <color indexed="8"/>
        <rFont val="Arial"/>
        <family val="2"/>
      </rPr>
      <t>Excluding:</t>
    </r>
    <r>
      <rPr>
        <sz val="10"/>
        <color theme="1"/>
        <rFont val="Arial"/>
        <family val="2"/>
      </rPr>
      <t xml:space="preserve">
Transport costs associated with merchanting transactions -&gt; Merchanting (11.)
Leasing (rental) and charters of transport equipment, without crew -&gt; Operating leasing (9.3.4)
</t>
    </r>
    <r>
      <rPr>
        <b/>
        <sz val="10"/>
        <color indexed="8"/>
        <rFont val="Arial"/>
        <family val="2"/>
      </rPr>
      <t>Note</t>
    </r>
    <r>
      <rPr>
        <sz val="10"/>
        <color theme="1"/>
        <rFont val="Arial"/>
        <family val="2"/>
      </rPr>
      <t xml:space="preserve">
This category is not to be reported by freight forwarding and logistics companies.
Freight transports are to be reported without any breakdown by country or mode of transport.
</t>
    </r>
    <r>
      <rPr>
        <b/>
        <i/>
        <sz val="10"/>
        <color indexed="8"/>
        <rFont val="Arial"/>
        <family val="2"/>
      </rPr>
      <t>3.2 Passenger transport</t>
    </r>
    <r>
      <rPr>
        <sz val="10"/>
        <color theme="1"/>
        <rFont val="Arial"/>
        <family val="2"/>
      </rPr>
      <t xml:space="preserve">
This includes remuneration for cross-border passenger transport, leasing (rental) or charters of 
transport equipment with crew, etc.
Receipts: From transports abroad of non-residents by resident entities.
Expenses: For transports of residents by non-resident entities in the compiling economy and 
abroad, excluding transports in the non-resident entity’s country of domicile.</t>
    </r>
  </si>
  <si>
    <r>
      <rPr>
        <b/>
        <sz val="10"/>
        <color indexed="8"/>
        <rFont val="Arial"/>
        <family val="2"/>
      </rPr>
      <t>3.2.X Modes of transport</t>
    </r>
    <r>
      <rPr>
        <sz val="10"/>
        <color theme="1"/>
        <rFont val="Arial"/>
        <family val="2"/>
      </rPr>
      <t xml:space="preserve">
Receipts from and expenses for passenger transports are to be broken down by mode of 
transport.
1. Air
2. Rail
3. Road
4. Sea
5. Inland waterway
</t>
    </r>
    <r>
      <rPr>
        <i/>
        <sz val="10"/>
        <color indexed="8"/>
        <rFont val="Arial"/>
        <family val="2"/>
      </rPr>
      <t>Excluding</t>
    </r>
    <r>
      <rPr>
        <sz val="10"/>
        <color theme="1"/>
        <rFont val="Arial"/>
        <family val="2"/>
      </rPr>
      <t xml:space="preserve">
</t>
    </r>
    <r>
      <rPr>
        <i/>
        <sz val="10"/>
        <color indexed="8"/>
        <rFont val="Arial"/>
        <family val="2"/>
      </rPr>
      <t>Receipts:</t>
    </r>
    <r>
      <rPr>
        <sz val="10"/>
        <color indexed="8"/>
        <rFont val="Arial"/>
        <family val="2"/>
      </rPr>
      <t xml:space="preserve"> From passenger services provided within a territory to non-residents by residents
-&gt; not covered by this survey
</t>
    </r>
    <r>
      <rPr>
        <i/>
        <sz val="10"/>
        <color indexed="8"/>
        <rFont val="Arial"/>
        <family val="2"/>
      </rPr>
      <t>Expenses:</t>
    </r>
    <r>
      <rPr>
        <sz val="10"/>
        <color indexed="8"/>
        <rFont val="Arial"/>
        <family val="2"/>
      </rPr>
      <t xml:space="preserve"> For passenger services provided to residents by non-resident carriers within the non-
resident carrier’s country of domicile -&gt; not covered by this survey 
Cruise fares -&gt; not covered by this survey
Leasing (rental) and charters of transport equipment, without crew -&gt; Operating leasing (9.3.4)</t>
    </r>
  </si>
  <si>
    <t>One month after the end of the reporting quarter.</t>
  </si>
  <si>
    <t>SNB code</t>
  </si>
  <si>
    <t xml:space="preserve">Data reporting covers one calendar quarter. Receipts and expenses must be reported on an accrual basis. Data for the second, third or fourth quarter must not be 
combined with data for the preceding quarters. Errors are to be rectified by correction notification, corrective bookings in subsequent quarters are not allowed. </t>
  </si>
  <si>
    <t>As a rule, receipts and expenses are to be reported in positive figures. Exceptions are detailed in the corresponding items in the notes.</t>
  </si>
  <si>
    <t>Negative values</t>
  </si>
  <si>
    <t>Only in exceptional cases may values be negative 
(cf. II. Explanations).</t>
  </si>
  <si>
    <t>This Excel file is designed to record data for the above-mentioned survey. After you have entered and checked the data, please send this file to the SNB (cf. section 7.). 
Please do not modify this file in any way, since this will result in the SNB being unable to process it.</t>
  </si>
  <si>
    <t>Warning</t>
  </si>
  <si>
    <t>https://emi.snb.ch/en/emi/CAX</t>
  </si>
  <si>
    <t>-&gt;Transmission of data files</t>
  </si>
  <si>
    <t>https://www.snb.ch/en/iabout/stat/collect/id/statpub_coll_meldewesen</t>
  </si>
  <si>
    <r>
      <rPr>
        <b/>
        <sz val="10"/>
        <color indexed="8"/>
        <rFont val="Arial"/>
        <family val="2"/>
      </rPr>
      <t>Maintenance and repair services</t>
    </r>
    <r>
      <rPr>
        <sz val="10"/>
        <color theme="1"/>
        <rFont val="Arial"/>
        <family val="2"/>
      </rPr>
      <t xml:space="preserve">
(does not apply to goods that temporarily cross the Swiss border for maintenance or repair purposes; excluding construction maintenance and repairs (4.) as well as maintenance and repairs of computers (8.2))</t>
    </r>
  </si>
  <si>
    <t>The following example illustrates the correct reporting of receipts and expenses as part of merchanting (11.), trade in goods related to manufacturing services abroad on physical inputs (1. and 20.) and trade in goods related to production abroad (19. and 21.).</t>
  </si>
  <si>
    <t>https://surveys.snb.ch</t>
  </si>
  <si>
    <r>
      <t xml:space="preserve">These notes complement general information on reporting and the delivery formats on our website </t>
    </r>
    <r>
      <rPr>
        <u/>
        <sz val="12"/>
        <color theme="3" tint="0.39997558519241921"/>
        <rFont val="Arial"/>
        <family val="2"/>
      </rPr>
      <t>www.snb.ch</t>
    </r>
    <r>
      <rPr>
        <sz val="12"/>
        <color theme="1"/>
        <rFont val="Arial"/>
        <family val="2"/>
      </rPr>
      <t xml:space="preserve">, </t>
    </r>
    <r>
      <rPr>
        <i/>
        <sz val="12"/>
        <color theme="1"/>
        <rFont val="Arial"/>
        <family val="2"/>
      </rPr>
      <t>Statistics/Surveys</t>
    </r>
    <r>
      <rPr>
        <sz val="12"/>
        <color theme="1"/>
        <rFont val="Arial"/>
        <family val="2"/>
      </rPr>
      <t>.</t>
    </r>
    <r>
      <rPr>
        <i/>
        <sz val="12"/>
        <color indexed="12"/>
        <rFont val="Arial"/>
        <family val="2"/>
      </rPr>
      <t/>
    </r>
  </si>
  <si>
    <t>For more information, visit the SNB website:</t>
  </si>
  <si>
    <r>
      <t xml:space="preserve">Please submit the Excel file via the </t>
    </r>
    <r>
      <rPr>
        <b/>
        <sz val="10"/>
        <rFont val="Arial"/>
        <family val="2"/>
      </rPr>
      <t>eSurvey</t>
    </r>
    <r>
      <rPr>
        <sz val="10"/>
        <rFont val="Arial"/>
        <family val="2"/>
      </rPr>
      <t xml:space="preserve"> internet platform:</t>
    </r>
  </si>
  <si>
    <t>FAO (Food and Agriculture Organization)</t>
  </si>
  <si>
    <t>ICSID (International Centre for Settlement of Investment Disputes)</t>
  </si>
  <si>
    <t>ILO (International Labour Organization)</t>
  </si>
  <si>
    <t>UNECE (United Nations Economic Commission for Europe)</t>
  </si>
  <si>
    <t>UNESCO (United Nations Educational, Scientific and Cultural Organization)</t>
  </si>
  <si>
    <t>UNRWA (United Nations Relief and Works Agency for Palestine Refugees)</t>
  </si>
  <si>
    <t>UPU (Universal Postal Union)</t>
  </si>
  <si>
    <t>WHO (World Health Organization)</t>
  </si>
  <si>
    <t>WTO (World Trade Organization)</t>
  </si>
  <si>
    <t>Other UN organisations n.i.e.</t>
  </si>
  <si>
    <t>CJEU (Court of Justice of the European Union)</t>
  </si>
  <si>
    <t>CoR (European Committee of the Regions)</t>
  </si>
  <si>
    <t>EBA (European Banking Authority)</t>
  </si>
  <si>
    <t>ECA (European Court of Auditors)</t>
  </si>
  <si>
    <t>EESC (European Economic and Social Committee)</t>
  </si>
  <si>
    <t>EIOPA (European Insurance and Occupational Pensions Authority)</t>
  </si>
  <si>
    <t>ESM (European Stability Mechanism)</t>
  </si>
  <si>
    <t>ESMA (European Securities and Markets Authority)</t>
  </si>
  <si>
    <t>EU-AITF (EU-Africa Infrastructure Trust Fund)</t>
  </si>
  <si>
    <t>EURATOM (European Atomic Energy Community)</t>
  </si>
  <si>
    <t>NIF (Neighbourhood Investment Facility)</t>
  </si>
  <si>
    <t>SRB (Single Resolution Board)</t>
  </si>
  <si>
    <t>Other small European Union institutions (Ombudsman, Data Protection Supervisor etc.)</t>
  </si>
  <si>
    <t>ADB (Asian Development Bank)</t>
  </si>
  <si>
    <t>ADF (African Development Fund)</t>
  </si>
  <si>
    <t>ADF (Asian Development Fund)</t>
  </si>
  <si>
    <t>AFREXIMBANK (African Export-Import Bank)</t>
  </si>
  <si>
    <t>AIIB (Asian Infrastructure Investment Bank)</t>
  </si>
  <si>
    <t>BADEA (Arab Bank for Economic Development in Africa)</t>
  </si>
  <si>
    <t>BCEAO (Central Bank of West African States)</t>
  </si>
  <si>
    <t>BDEAC (Development Bank of Central African States)</t>
  </si>
  <si>
    <t>BEAC (Bank of Central African States)</t>
  </si>
  <si>
    <t>BLADEX (Foreign Trade Bank of Latin America)</t>
  </si>
  <si>
    <t>BSTDB (Black Sea Trade and Development Bank)</t>
  </si>
  <si>
    <t>CAF (Development Bank of Latin America)</t>
  </si>
  <si>
    <t>CEB (Council of Europe Development Bank)</t>
  </si>
  <si>
    <t>ECCB (Eastern Caribbean Central Bank)</t>
  </si>
  <si>
    <t>EDB (Eurasian Development Bank)</t>
  </si>
  <si>
    <t>EUROFIMA (European Company for the Financing of Railroad Rolling Stock)</t>
  </si>
  <si>
    <t>FLAR (Fondo Latinoamericano de Reservas)</t>
  </si>
  <si>
    <t>Fonds Belgo-Congolais d'Amortissement et de Gestion</t>
  </si>
  <si>
    <t xml:space="preserve">IIC (Inter-American Investment Corporation, now IDB Invest (Inter-American Development Bank, IDB Group) </t>
  </si>
  <si>
    <t>International Union of Credit &amp; Investment Insurers (Berne Union)</t>
  </si>
  <si>
    <t>IsDB (Islamic Development Bank)</t>
  </si>
  <si>
    <t>Paris Club creditor institutions</t>
  </si>
  <si>
    <t>UEMOA (West African Economic and Monetary Union)</t>
  </si>
  <si>
    <t>Other international financial institutions</t>
  </si>
  <si>
    <t>CERN (European Organization for Nuclear Research)</t>
  </si>
  <si>
    <t>CoE (Council of Europe)</t>
  </si>
  <si>
    <t>EBU (European Broadcasting Union)</t>
  </si>
  <si>
    <t>EUMETSAT (European Organisation for the Exploitation of Meteorological Satellites)</t>
  </si>
  <si>
    <t>EUTELSAT IGO (European Telecommunications Satellite Organization)</t>
  </si>
  <si>
    <t>IOM (International Organization for Migration)</t>
  </si>
  <si>
    <t>ITSO (International Telecommunications Satellite Organization)</t>
  </si>
  <si>
    <t>NATO (North Atlantic Treaty Organization)</t>
  </si>
  <si>
    <t xml:space="preserve">OECD (Organisation for Economic Co-Operation and Development) </t>
  </si>
  <si>
    <t>Other international organisations (non-financial institutions)</t>
  </si>
  <si>
    <t xml:space="preserve">3.4. Other International Organisations (financial institutions) </t>
  </si>
  <si>
    <t>Czechia</t>
  </si>
  <si>
    <t>Russia</t>
  </si>
  <si>
    <r>
      <rPr>
        <b/>
        <sz val="10"/>
        <color indexed="8"/>
        <rFont val="Arial"/>
        <family val="2"/>
      </rPr>
      <t>Description</t>
    </r>
    <r>
      <rPr>
        <sz val="10"/>
        <color indexed="8"/>
        <rFont val="Arial"/>
        <family val="2"/>
      </rPr>
      <t xml:space="preserve">
</t>
    </r>
    <r>
      <rPr>
        <b/>
        <i/>
        <sz val="10"/>
        <color indexed="8"/>
        <rFont val="Arial"/>
        <family val="2"/>
      </rPr>
      <t>9.1.1 Research and development services</t>
    </r>
    <r>
      <rPr>
        <sz val="10"/>
        <color indexed="8"/>
        <rFont val="Arial"/>
        <family val="2"/>
      </rPr>
      <t xml:space="preserve">
Remuneration for services related to basic and applied research, product and process 
development, such as functional design of packaging.
</t>
    </r>
    <r>
      <rPr>
        <b/>
        <i/>
        <sz val="10"/>
        <color indexed="8"/>
        <rFont val="Arial"/>
        <family val="2"/>
      </rPr>
      <t xml:space="preserve">9.1.2 Purchases and sales of proprietary rights arising from research and development 
</t>
    </r>
    <r>
      <rPr>
        <sz val="10"/>
        <color indexed="8"/>
        <rFont val="Arial"/>
        <family val="2"/>
      </rPr>
      <t xml:space="preserve">Remuneration for purchases and sales of proprietary rights arising from research and 
development.
</t>
    </r>
    <r>
      <rPr>
        <i/>
        <sz val="10"/>
        <color indexed="8"/>
        <rFont val="Arial"/>
        <family val="2"/>
      </rPr>
      <t>Excluding</t>
    </r>
    <r>
      <rPr>
        <sz val="10"/>
        <color indexed="8"/>
        <rFont val="Arial"/>
        <family val="2"/>
      </rPr>
      <t xml:space="preserve">
Purchases and sales of proprietary rights not arising from research and development -&gt; 18. Capital transfers
Remuneration for use of proprietary rights arising from research and development -&gt; Charges for 
the use of intellectual property (7.)
Consultancy work -&gt; Management consulting and public relations services (9.2.3)
Technical studies -&gt; Scientific and other technical services (9.3.3)
</t>
    </r>
    <r>
      <rPr>
        <b/>
        <sz val="10"/>
        <color indexed="8"/>
        <rFont val="Arial"/>
        <family val="2"/>
      </rPr>
      <t>Note</t>
    </r>
    <r>
      <rPr>
        <sz val="10"/>
        <color indexed="8"/>
        <rFont val="Arial"/>
        <family val="2"/>
      </rPr>
      <t xml:space="preserve">
Cf. IV. Special issues, IV.2 Definitions in the treatment of intellectual property.</t>
    </r>
  </si>
  <si>
    <r>
      <rPr>
        <b/>
        <sz val="10"/>
        <color indexed="8"/>
        <rFont val="Arial"/>
        <family val="2"/>
      </rPr>
      <t>Description</t>
    </r>
    <r>
      <rPr>
        <sz val="10"/>
        <color theme="1"/>
        <rFont val="Arial"/>
        <family val="2"/>
      </rPr>
      <t xml:space="preserve">
Capital transfers include debt forgiveness, payments of compensation (settled in and out of court), 
guarantees, inheritances (legacies), purchases and sales of franchises and trademarks.
</t>
    </r>
    <r>
      <rPr>
        <i/>
        <sz val="10"/>
        <color indexed="8"/>
        <rFont val="Arial"/>
        <family val="2"/>
      </rPr>
      <t>Excluding</t>
    </r>
    <r>
      <rPr>
        <sz val="10"/>
        <color theme="1"/>
        <rFont val="Arial"/>
        <family val="2"/>
      </rPr>
      <t xml:space="preserve">
Remuneration for purchases and sales of proprietary rights arising from research and 
development. -&gt;  9.1.2 Purchases and sales of proprietary rights arising from research and 
development
Debt write-offs -&gt; not covered by this survey
</t>
    </r>
    <r>
      <rPr>
        <b/>
        <sz val="10"/>
        <color indexed="8"/>
        <rFont val="Arial"/>
        <family val="2"/>
      </rPr>
      <t>Note</t>
    </r>
    <r>
      <rPr>
        <sz val="10"/>
        <color theme="1"/>
        <rFont val="Arial"/>
        <family val="2"/>
      </rPr>
      <t xml:space="preserve">
Transfers are payments for which no corresponding value is received in return.
Capital transfers are typically large and infrequent.
Cf. IV. Special issues, IV.2 Definitions in the treatment of intellectual property.</t>
    </r>
  </si>
  <si>
    <r>
      <rPr>
        <b/>
        <sz val="10"/>
        <color indexed="8"/>
        <rFont val="Arial"/>
        <family val="2"/>
      </rPr>
      <t>Description</t>
    </r>
    <r>
      <rPr>
        <sz val="10"/>
        <color theme="1"/>
        <rFont val="Arial"/>
        <family val="2"/>
      </rPr>
      <t xml:space="preserve">
Remuneration for construction work on structures of all kinds, such as general construction, 
renovation, repair, installation and assembly, plumbing and demolition; management of 
construction projects; outgoings for the acquisition of goods (such as machinery and equipment, 
and construction materials) and services (such as payment of construction workers) abroad, 
which are needed for construction.</t>
    </r>
  </si>
  <si>
    <r>
      <rPr>
        <b/>
        <sz val="10"/>
        <color indexed="8"/>
        <rFont val="Arial"/>
        <family val="2"/>
      </rPr>
      <t xml:space="preserve">Description
</t>
    </r>
    <r>
      <rPr>
        <sz val="10"/>
        <color indexed="8"/>
        <rFont val="Arial"/>
        <family val="2"/>
      </rPr>
      <t>Commissions, brokerage fees, charges for financial intermediation and associated services, such 
as credit brokerage, management of operating/custody accounts, asset management, investment 
advice, securities underwriting, financial leasing, documentary credit business, factoring, custody, 
securities trading and settlement, mergers and acquisitions, commissions for fiduciary 
transactions, investment of fiduciary funds, fees for the brokerage of fiduciary transactions and 
the like; retrocessions (fees for the brokerage of products for marketing units; such as 
retrocessions from custody business, trading, sales of financial products, acquisition business).</t>
    </r>
    <r>
      <rPr>
        <b/>
        <sz val="10"/>
        <color indexed="8"/>
        <rFont val="Arial"/>
        <family val="2"/>
      </rPr>
      <t xml:space="preserve">
</t>
    </r>
    <r>
      <rPr>
        <i/>
        <sz val="10"/>
        <color indexed="8"/>
        <rFont val="Arial"/>
        <family val="2"/>
      </rPr>
      <t>Excluding</t>
    </r>
    <r>
      <rPr>
        <b/>
        <sz val="10"/>
        <color indexed="8"/>
        <rFont val="Arial"/>
        <family val="2"/>
      </rPr>
      <t xml:space="preserve">
</t>
    </r>
    <r>
      <rPr>
        <sz val="10"/>
        <color indexed="8"/>
        <rFont val="Arial"/>
        <family val="2"/>
      </rPr>
      <t xml:space="preserve">Investment income, such as interest payments -&gt; not covered by this survey
Services rendered by insurance corporations -&gt; Insurance (5.)
Services rendered by pension funds -&gt; not covered by this survey
Consultancy services associated with corporate finance -&gt; Business and management consulting 
and public relations services (9.2.3)
Investment income: Investment income from financial leasing -&gt; Investment income from financial 
leasing (14.)
</t>
    </r>
    <r>
      <rPr>
        <sz val="10"/>
        <color theme="1"/>
        <rFont val="Arial"/>
        <family val="2"/>
      </rPr>
      <t xml:space="preserve">
</t>
    </r>
    <r>
      <rPr>
        <b/>
        <sz val="10"/>
        <color indexed="8"/>
        <rFont val="Arial"/>
        <family val="2"/>
      </rPr>
      <t>Note</t>
    </r>
    <r>
      <rPr>
        <sz val="10"/>
        <color theme="1"/>
        <rFont val="Arial"/>
        <family val="2"/>
      </rPr>
      <t xml:space="preserve">
Some companies have the sole or predominant function of holding and managing financial assets 
on behalf of their owners (such as mutual funds, holding companies, trusts and special purpose 
entities). In the process of managing those assets, these companies incur administrative 
expenses, such as payments to fund managers, custodians, banks, accountants, lawyers, or their 
own staff. The expenses can be charged for explicitly as a fee, or implicitly by being paid out of 
investment income received or out of the assets of the company. The expenses implicitly paid for 
should be recognised as a service to the owners.</t>
    </r>
  </si>
  <si>
    <t>Incl. Livigno</t>
  </si>
  <si>
    <t xml:space="preserve">North Macedonia, the Former Yugoslav Republic of </t>
  </si>
  <si>
    <t>Valid from reference date 31.03.2021</t>
  </si>
  <si>
    <t>Release 1.8</t>
  </si>
  <si>
    <r>
      <rPr>
        <b/>
        <sz val="10"/>
        <color indexed="8"/>
        <rFont val="Arial"/>
        <family val="2"/>
      </rPr>
      <t>Description</t>
    </r>
    <r>
      <rPr>
        <sz val="10"/>
        <color theme="1"/>
        <rFont val="Arial"/>
        <family val="2"/>
      </rPr>
      <t xml:space="preserve">
Services associated with museums and with cultural and sporting activities and events, as well as gambling and other recreational activities; fees and prizes for athletes, associations and federations; activities associated with the conservation and preservation of museums, historical buildings and sites, monuments, buildings and artefacts; display services of collections of art and history; natural heritage services; activities associated with the operation of sports facilities, amusement parks, and gambling.
</t>
    </r>
    <r>
      <rPr>
        <i/>
        <sz val="10"/>
        <color indexed="8"/>
        <rFont val="Arial"/>
        <family val="2"/>
      </rPr>
      <t>Excluding</t>
    </r>
    <r>
      <rPr>
        <sz val="10"/>
        <color theme="1"/>
        <rFont val="Arial"/>
        <family val="2"/>
      </rPr>
      <t xml:space="preserve">
Services provided to non-residents who are present in the territory of the service provider -&gt; not 
covered by this survey
</t>
    </r>
    <r>
      <rPr>
        <b/>
        <sz val="10"/>
        <color indexed="8"/>
        <rFont val="Arial"/>
        <family val="2"/>
      </rPr>
      <t>Note
-</t>
    </r>
  </si>
  <si>
    <r>
      <rPr>
        <b/>
        <sz val="10"/>
        <color indexed="8"/>
        <rFont val="Arial"/>
        <family val="2"/>
      </rPr>
      <t>Examples</t>
    </r>
    <r>
      <rPr>
        <sz val="10"/>
        <color theme="1"/>
        <rFont val="Arial"/>
        <family val="2"/>
      </rPr>
      <t xml:space="preserve">
</t>
    </r>
    <r>
      <rPr>
        <i/>
        <sz val="10"/>
        <color indexed="8"/>
        <rFont val="Arial"/>
        <family val="2"/>
      </rPr>
      <t>Receipts</t>
    </r>
    <r>
      <rPr>
        <sz val="10"/>
        <color theme="1"/>
        <rFont val="Arial"/>
        <family val="2"/>
      </rPr>
      <t xml:space="preserve">
A non-resident art dealer pays fees to a resident auction house for the auction of paintings.
</t>
    </r>
    <r>
      <rPr>
        <i/>
        <sz val="10"/>
        <color indexed="8"/>
        <rFont val="Arial"/>
        <family val="2"/>
      </rPr>
      <t>Expenses</t>
    </r>
    <r>
      <rPr>
        <sz val="10"/>
        <color theme="1"/>
        <rFont val="Arial"/>
        <family val="2"/>
      </rPr>
      <t xml:space="preserve">
An international sports federation headquartered in Switzerland pays a non-resident member a fee for the hosting of a sports competition.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</si>
</sst>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ing&quot;"/>
  </numFmts>
  <fonts count="67"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i/>
      <sz val="12"/>
      <name val="Arial"/>
      <family val="2"/>
    </font>
    <font>
      <sz val="8"/>
      <name val="Arial"/>
      <family val="2"/>
    </font>
    <font>
      <b/>
      <sz val="10"/>
      <color indexed="8"/>
      <name val="Arial"/>
      <family val="2"/>
    </font>
    <font>
      <b/>
      <sz val="11"/>
      <name val="Arial"/>
      <family val="2"/>
    </font>
    <font>
      <i/>
      <sz val="11"/>
      <name val="Arial"/>
      <family val="2"/>
    </font>
    <font>
      <b/>
      <u/>
      <sz val="16"/>
      <name val="Arial"/>
      <family val="2"/>
    </font>
    <font>
      <u/>
      <sz val="16"/>
      <name val="Arial"/>
      <family val="2"/>
    </font>
    <font>
      <b/>
      <u/>
      <sz val="12"/>
      <name val="Arial"/>
      <family val="2"/>
    </font>
    <font>
      <sz val="14"/>
      <name val="Arial"/>
      <family val="2"/>
    </font>
    <font>
      <i/>
      <sz val="10"/>
      <color indexed="8"/>
      <name val="Arial"/>
      <family val="2"/>
    </font>
    <font>
      <b/>
      <i/>
      <sz val="10"/>
      <color indexed="8"/>
      <name val="Arial"/>
      <family val="2"/>
    </font>
    <font>
      <b/>
      <u/>
      <sz val="11"/>
      <name val="Arial"/>
      <family val="2"/>
    </font>
    <font>
      <u/>
      <sz val="11"/>
      <name val="Arial"/>
      <family val="2"/>
    </font>
    <font>
      <sz val="8"/>
      <color indexed="81"/>
      <name val="Tahoma"/>
      <family val="2"/>
    </font>
    <font>
      <b/>
      <sz val="8"/>
      <color indexed="81"/>
      <name val="Tahoma"/>
      <family val="2"/>
    </font>
    <font>
      <sz val="9"/>
      <color indexed="8"/>
      <name val="Arial"/>
      <family val="2"/>
    </font>
    <font>
      <sz val="10"/>
      <color indexed="8"/>
      <name val="Arial"/>
      <family val="2"/>
    </font>
    <font>
      <b/>
      <sz val="12"/>
      <color indexed="8"/>
      <name val="Arial"/>
      <family val="2"/>
    </font>
    <font>
      <sz val="12"/>
      <color indexed="8"/>
      <name val="Arial"/>
      <family val="2"/>
    </font>
    <font>
      <i/>
      <sz val="12"/>
      <color indexed="8"/>
      <name val="Arial"/>
      <family val="2"/>
    </font>
    <font>
      <sz val="10"/>
      <color theme="1"/>
      <name val="Arial"/>
      <family val="2"/>
    </font>
    <font>
      <u/>
      <sz val="11"/>
      <color theme="10"/>
      <name val="Arial"/>
      <family val="2"/>
    </font>
    <font>
      <b/>
      <sz val="14"/>
      <color theme="1"/>
      <name val="Arial"/>
      <family val="2"/>
    </font>
    <font>
      <b/>
      <sz val="10"/>
      <color rgb="FFFF0000"/>
      <name val="Arial"/>
      <family val="2"/>
    </font>
    <font>
      <sz val="14"/>
      <color theme="1"/>
      <name val="Arial"/>
      <family val="2"/>
    </font>
    <font>
      <sz val="8"/>
      <color theme="1"/>
      <name val="Arial"/>
      <family val="2"/>
    </font>
    <font>
      <b/>
      <sz val="12"/>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12"/>
      <color rgb="FFFF0000"/>
      <name val="Arial"/>
      <family val="2"/>
    </font>
    <font>
      <sz val="10"/>
      <color theme="0" tint="-0.14999847407452621"/>
      <name val="Arial"/>
      <family val="2"/>
    </font>
    <font>
      <sz val="10"/>
      <color theme="0"/>
      <name val="Arial"/>
      <family val="2"/>
    </font>
    <font>
      <sz val="11"/>
      <color rgb="FFFF0000"/>
      <name val="Arial"/>
      <family val="2"/>
    </font>
    <font>
      <sz val="12"/>
      <color theme="1"/>
      <name val="Arial"/>
      <family val="2"/>
    </font>
    <font>
      <u/>
      <sz val="10"/>
      <color theme="10"/>
      <name val="Arial"/>
      <family val="2"/>
    </font>
    <font>
      <sz val="10"/>
      <color rgb="FF000000"/>
      <name val="Arial"/>
      <family val="2"/>
    </font>
    <font>
      <sz val="11"/>
      <color theme="0"/>
      <name val="Arial"/>
      <family val="2"/>
    </font>
    <font>
      <sz val="8"/>
      <color theme="0" tint="-4.9989318521683403E-2"/>
      <name val="Arial"/>
      <family val="2"/>
    </font>
    <font>
      <i/>
      <sz val="10"/>
      <color theme="1"/>
      <name val="Arial"/>
      <family val="2"/>
    </font>
    <font>
      <sz val="10"/>
      <color rgb="FF00FF00"/>
      <name val="Arial"/>
      <family val="2"/>
    </font>
    <font>
      <sz val="10"/>
      <color rgb="FF0070C0"/>
      <name val="Arial"/>
      <family val="2"/>
    </font>
    <font>
      <b/>
      <sz val="14"/>
      <color theme="0"/>
      <name val="Arial"/>
      <family val="2"/>
    </font>
    <font>
      <sz val="10"/>
      <color rgb="FFFFFFFF"/>
      <name val="Arial"/>
      <family val="2"/>
    </font>
    <font>
      <sz val="8"/>
      <color theme="0"/>
      <name val="Arial"/>
      <family val="2"/>
    </font>
    <font>
      <sz val="11"/>
      <color theme="10"/>
      <name val="Arial"/>
      <family val="2"/>
    </font>
    <font>
      <b/>
      <sz val="10"/>
      <color theme="10"/>
      <name val="Arial"/>
      <family val="2"/>
    </font>
    <font>
      <b/>
      <sz val="10"/>
      <color rgb="FF0070C0"/>
      <name val="Arial"/>
      <family val="2"/>
    </font>
    <font>
      <i/>
      <sz val="12"/>
      <color theme="1"/>
      <name val="Arial"/>
      <family val="2"/>
    </font>
    <font>
      <b/>
      <sz val="11"/>
      <color theme="10"/>
      <name val="Arial"/>
      <family val="2"/>
    </font>
    <font>
      <sz val="10"/>
      <color rgb="FFFF0000"/>
      <name val="Arial"/>
      <family val="2"/>
    </font>
    <font>
      <b/>
      <sz val="12"/>
      <color theme="10"/>
      <name val="Arial"/>
      <family val="2"/>
    </font>
    <font>
      <b/>
      <sz val="12"/>
      <color theme="0"/>
      <name val="Arial"/>
      <family val="2"/>
    </font>
    <font>
      <sz val="14"/>
      <color rgb="FF000000"/>
      <name val="Arial"/>
      <family val="2"/>
    </font>
    <font>
      <i/>
      <sz val="11"/>
      <color theme="1"/>
      <name val="Arial"/>
      <family val="2"/>
    </font>
    <font>
      <i/>
      <sz val="12"/>
      <color indexed="12"/>
      <name val="Arial"/>
      <family val="2"/>
    </font>
    <font>
      <u/>
      <sz val="12"/>
      <color theme="3" tint="0.39997558519241921"/>
      <name val="Arial"/>
      <family val="2"/>
    </font>
  </fonts>
  <fills count="13">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14996795556505021"/>
        <bgColor indexed="64"/>
      </patternFill>
    </fill>
    <fill>
      <patternFill patternType="solid">
        <fgColor theme="2"/>
        <bgColor indexed="64"/>
      </patternFill>
    </fill>
    <fill>
      <patternFill patternType="solid">
        <fgColor rgb="FF7CA3C6"/>
        <bgColor indexed="64"/>
      </patternFill>
    </fill>
    <fill>
      <patternFill patternType="solid">
        <fgColor theme="0" tint="-0.24994659260841701"/>
        <bgColor indexed="64"/>
      </patternFill>
    </fill>
  </fills>
  <borders count="7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bottom style="hair">
        <color indexed="64"/>
      </bottom>
      <diagonal/>
    </border>
    <border>
      <left style="medium">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medium">
        <color indexed="64"/>
      </left>
      <right style="thin">
        <color indexed="64"/>
      </right>
      <top/>
      <bottom style="double">
        <color indexed="64"/>
      </bottom>
      <diagonal/>
    </border>
    <border>
      <left/>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right/>
      <top style="double">
        <color indexed="64"/>
      </top>
      <bottom/>
      <diagonal/>
    </border>
    <border>
      <left style="medium">
        <color indexed="64"/>
      </left>
      <right/>
      <top/>
      <bottom style="thin">
        <color indexed="64"/>
      </bottom>
      <diagonal/>
    </border>
    <border>
      <left style="medium">
        <color indexed="64"/>
      </left>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style="thin">
        <color theme="0" tint="-0.14996795556505021"/>
      </bottom>
      <diagonal/>
    </border>
    <border>
      <left/>
      <right/>
      <top style="thin">
        <color theme="0" tint="-0.24994659260841701"/>
      </top>
      <bottom style="thin">
        <color theme="0" tint="-0.2499465926084170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s>
  <cellStyleXfs count="11">
    <xf numFmtId="0" fontId="0" fillId="0" borderId="0"/>
    <xf numFmtId="166" fontId="28" fillId="0" borderId="1" applyFill="0">
      <protection locked="0"/>
    </xf>
    <xf numFmtId="0" fontId="28" fillId="2" borderId="2" applyNumberFormat="0">
      <alignment vertical="center"/>
    </xf>
    <xf numFmtId="166" fontId="28" fillId="0" borderId="3"/>
    <xf numFmtId="0" fontId="28" fillId="0" borderId="4" applyNumberFormat="0">
      <alignment horizontal="center" vertical="center"/>
    </xf>
    <xf numFmtId="165" fontId="28" fillId="0" borderId="2" applyNumberFormat="0" applyFont="0" applyAlignment="0">
      <alignment vertical="center"/>
    </xf>
    <xf numFmtId="164" fontId="28" fillId="3" borderId="2">
      <alignment horizontal="center"/>
    </xf>
    <xf numFmtId="0" fontId="29" fillId="0" borderId="0" applyNumberFormat="0" applyFill="0" applyBorder="0" applyAlignment="0" applyProtection="0">
      <alignment vertical="top"/>
      <protection locked="0"/>
    </xf>
    <xf numFmtId="166" fontId="28" fillId="0" borderId="3"/>
    <xf numFmtId="0" fontId="30" fillId="0" borderId="0" applyNumberFormat="0" applyFill="0" applyBorder="0" applyAlignment="0" applyProtection="0"/>
    <xf numFmtId="0" fontId="31" fillId="4" borderId="5">
      <alignment horizontal="center" vertical="center"/>
    </xf>
  </cellStyleXfs>
  <cellXfs count="958">
    <xf numFmtId="0" fontId="0" fillId="0" borderId="0" xfId="0"/>
    <xf numFmtId="0" fontId="32" fillId="0" borderId="0" xfId="0" applyFont="1"/>
    <xf numFmtId="0" fontId="28" fillId="0" borderId="4" xfId="4">
      <alignment horizontal="center" vertical="center"/>
    </xf>
    <xf numFmtId="0" fontId="0" fillId="0" borderId="0" xfId="0"/>
    <xf numFmtId="164" fontId="28" fillId="3" borderId="2" xfId="6">
      <alignment horizontal="center"/>
    </xf>
    <xf numFmtId="0" fontId="0" fillId="0" borderId="6" xfId="0" applyBorder="1"/>
    <xf numFmtId="0" fontId="0" fillId="0" borderId="2" xfId="0" applyBorder="1"/>
    <xf numFmtId="0" fontId="0" fillId="0" borderId="4" xfId="0" applyBorder="1"/>
    <xf numFmtId="164" fontId="28" fillId="3" borderId="2" xfId="6" applyBorder="1">
      <alignment horizontal="center"/>
    </xf>
    <xf numFmtId="166" fontId="28" fillId="0" borderId="1" xfId="1">
      <protection locked="0"/>
    </xf>
    <xf numFmtId="0" fontId="0" fillId="0" borderId="6" xfId="0" applyBorder="1" applyAlignment="1">
      <alignment vertical="top" wrapText="1"/>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3" fillId="0" borderId="0" xfId="0" applyFont="1"/>
    <xf numFmtId="0" fontId="0" fillId="0" borderId="0" xfId="0" applyFont="1"/>
    <xf numFmtId="0" fontId="34" fillId="0" borderId="0" xfId="0" applyFont="1"/>
    <xf numFmtId="0" fontId="35" fillId="0" borderId="0" xfId="0" applyFont="1"/>
    <xf numFmtId="0" fontId="33" fillId="0" borderId="0" xfId="0" applyFont="1" applyAlignment="1">
      <alignment horizontal="right" vertical="center"/>
    </xf>
    <xf numFmtId="0" fontId="36" fillId="0" borderId="0" xfId="0" applyFont="1" applyAlignment="1">
      <alignment horizontal="center" vertical="center"/>
    </xf>
    <xf numFmtId="0" fontId="33" fillId="0" borderId="59" xfId="0" applyFont="1" applyBorder="1" applyAlignment="1">
      <alignment horizontal="right" vertical="center"/>
    </xf>
    <xf numFmtId="167" fontId="36" fillId="5" borderId="60" xfId="0" applyNumberFormat="1" applyFont="1" applyFill="1" applyBorder="1" applyAlignment="1" applyProtection="1">
      <alignment horizontal="center" vertical="center"/>
      <protection locked="0"/>
    </xf>
    <xf numFmtId="0" fontId="37" fillId="0" borderId="0" xfId="0" applyFont="1" applyAlignment="1">
      <alignment vertical="center"/>
    </xf>
    <xf numFmtId="0" fontId="36" fillId="5" borderId="60" xfId="0" applyFont="1" applyFill="1" applyBorder="1" applyAlignment="1" applyProtection="1">
      <alignment horizontal="center" vertical="center"/>
      <protection locked="0"/>
    </xf>
    <xf numFmtId="0" fontId="30" fillId="0" borderId="0" xfId="9" applyFont="1"/>
    <xf numFmtId="0" fontId="36" fillId="0" borderId="0" xfId="0" applyFont="1" applyFill="1" applyAlignment="1">
      <alignment vertical="center" textRotation="90"/>
    </xf>
    <xf numFmtId="0" fontId="35" fillId="0" borderId="0" xfId="0" applyFont="1" applyFill="1"/>
    <xf numFmtId="0" fontId="35" fillId="0" borderId="0" xfId="0" applyFont="1" applyFill="1" applyAlignment="1">
      <alignment vertical="center"/>
    </xf>
    <xf numFmtId="0" fontId="0" fillId="0" borderId="0" xfId="0" applyFont="1" applyFill="1"/>
    <xf numFmtId="0" fontId="0" fillId="0" borderId="0" xfId="0" applyFont="1" applyFill="1" applyBorder="1" applyProtection="1"/>
    <xf numFmtId="0" fontId="38" fillId="4" borderId="61" xfId="0" applyFont="1" applyFill="1" applyBorder="1" applyAlignment="1">
      <alignment vertical="center"/>
    </xf>
    <xf numFmtId="0" fontId="35" fillId="4" borderId="61" xfId="0" applyFont="1" applyFill="1" applyBorder="1" applyAlignment="1">
      <alignment vertical="center"/>
    </xf>
    <xf numFmtId="0" fontId="3" fillId="4" borderId="61" xfId="0" applyFont="1" applyFill="1" applyBorder="1" applyAlignment="1">
      <alignment horizontal="center" vertical="center"/>
    </xf>
    <xf numFmtId="0" fontId="3" fillId="4" borderId="61"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31" fillId="4" borderId="62" xfId="0" applyFont="1" applyFill="1" applyBorder="1" applyAlignment="1">
      <alignment vertical="center"/>
    </xf>
    <xf numFmtId="0" fontId="0" fillId="4" borderId="62" xfId="0" applyFont="1" applyFill="1" applyBorder="1" applyAlignment="1">
      <alignment vertical="center"/>
    </xf>
    <xf numFmtId="0" fontId="38" fillId="4" borderId="62" xfId="0" applyFont="1" applyFill="1" applyBorder="1" applyAlignment="1">
      <alignment horizontal="center" vertical="center"/>
    </xf>
    <xf numFmtId="0" fontId="31" fillId="4" borderId="62" xfId="0" applyFont="1" applyFill="1" applyBorder="1" applyAlignment="1">
      <alignment horizontal="right" vertical="center"/>
    </xf>
    <xf numFmtId="0" fontId="35" fillId="0" borderId="0" xfId="0" applyFont="1" applyAlignment="1">
      <alignment vertical="center"/>
    </xf>
    <xf numFmtId="0" fontId="39" fillId="0" borderId="7" xfId="7" applyFont="1" applyBorder="1" applyAlignment="1" applyProtection="1">
      <alignment horizontal="left" readingOrder="1"/>
    </xf>
    <xf numFmtId="0" fontId="33" fillId="0" borderId="7" xfId="0" applyFont="1" applyBorder="1"/>
    <xf numFmtId="0" fontId="33" fillId="0" borderId="0" xfId="0" applyFont="1" applyAlignment="1"/>
    <xf numFmtId="0" fontId="39" fillId="0" borderId="0" xfId="7" applyFont="1" applyAlignment="1" applyProtection="1">
      <alignment horizontal="right"/>
    </xf>
    <xf numFmtId="0" fontId="33"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49" fontId="6" fillId="0" borderId="0" xfId="0" applyNumberFormat="1" applyFont="1" applyFill="1" applyAlignment="1">
      <alignment vertical="top"/>
    </xf>
    <xf numFmtId="0" fontId="5" fillId="0" borderId="0" xfId="0" applyFont="1" applyFill="1" applyAlignment="1">
      <alignment horizontal="left" vertical="top" wrapText="1"/>
    </xf>
    <xf numFmtId="0" fontId="5" fillId="0" borderId="0" xfId="0" applyFont="1" applyFill="1" applyAlignment="1">
      <alignment horizontal="center" vertical="top"/>
    </xf>
    <xf numFmtId="0" fontId="5" fillId="0" borderId="0" xfId="0" applyFont="1" applyAlignment="1">
      <alignment horizontal="center"/>
    </xf>
    <xf numFmtId="0" fontId="4" fillId="0" borderId="0" xfId="0" applyFont="1"/>
    <xf numFmtId="0" fontId="4" fillId="0" borderId="0" xfId="0" applyFont="1" applyAlignment="1">
      <alignment horizontal="center"/>
    </xf>
    <xf numFmtId="0" fontId="40" fillId="0" borderId="0" xfId="0" applyFont="1" applyFill="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5" fillId="0" borderId="0" xfId="0" applyNumberFormat="1" applyFont="1" applyAlignment="1"/>
    <xf numFmtId="0" fontId="9" fillId="0" borderId="0" xfId="0" applyFont="1" applyAlignment="1">
      <alignment horizontal="left"/>
    </xf>
    <xf numFmtId="166" fontId="28" fillId="0" borderId="3" xfId="3"/>
    <xf numFmtId="0" fontId="0" fillId="0" borderId="9" xfId="0" applyBorder="1" applyAlignment="1">
      <alignment vertical="top" wrapText="1"/>
    </xf>
    <xf numFmtId="0" fontId="28" fillId="0" borderId="10" xfId="4" applyBorder="1">
      <alignment horizontal="center" vertical="center"/>
    </xf>
    <xf numFmtId="0" fontId="0" fillId="0" borderId="11" xfId="0" applyBorder="1" applyAlignment="1">
      <alignment vertical="top" wrapText="1"/>
    </xf>
    <xf numFmtId="0" fontId="0" fillId="0" borderId="10" xfId="0" applyBorder="1" applyAlignment="1">
      <alignment vertical="top" wrapText="1"/>
    </xf>
    <xf numFmtId="0" fontId="38" fillId="0" borderId="12" xfId="0" applyFont="1" applyBorder="1" applyAlignment="1">
      <alignment vertical="top" wrapText="1"/>
    </xf>
    <xf numFmtId="169" fontId="3" fillId="0" borderId="12" xfId="0" applyNumberFormat="1" applyFont="1" applyFill="1" applyBorder="1" applyAlignment="1" applyProtection="1">
      <alignment horizontal="left" vertical="top" wrapText="1"/>
    </xf>
    <xf numFmtId="0" fontId="38" fillId="0" borderId="13" xfId="0" applyFont="1" applyBorder="1" applyAlignment="1"/>
    <xf numFmtId="0" fontId="38" fillId="0" borderId="1" xfId="0" applyFont="1" applyBorder="1" applyAlignment="1"/>
    <xf numFmtId="0" fontId="38" fillId="0" borderId="6" xfId="0" applyNumberFormat="1" applyFont="1" applyBorder="1" applyAlignment="1">
      <alignment horizontal="center"/>
    </xf>
    <xf numFmtId="0" fontId="0" fillId="0" borderId="2" xfId="0" applyNumberFormat="1" applyFont="1" applyBorder="1" applyAlignment="1">
      <alignment horizontal="center"/>
    </xf>
    <xf numFmtId="166" fontId="28" fillId="0" borderId="14" xfId="1" applyBorder="1">
      <protection locked="0"/>
    </xf>
    <xf numFmtId="0" fontId="2" fillId="0" borderId="2" xfId="0" applyFont="1" applyFill="1" applyBorder="1" applyAlignment="1">
      <alignment horizontal="center"/>
    </xf>
    <xf numFmtId="0" fontId="41" fillId="0" borderId="0" xfId="0" applyFont="1" applyFill="1"/>
    <xf numFmtId="0" fontId="41" fillId="0" borderId="0" xfId="0" applyFont="1" applyFill="1" applyBorder="1"/>
    <xf numFmtId="0" fontId="7" fillId="0" borderId="0" xfId="0" applyFont="1" applyFill="1" applyBorder="1" applyAlignment="1">
      <alignment horizontal="left" vertical="top" wrapText="1"/>
    </xf>
    <xf numFmtId="0" fontId="0" fillId="6" borderId="0" xfId="0" applyFill="1"/>
    <xf numFmtId="166" fontId="5" fillId="0" borderId="9" xfId="0" applyNumberFormat="1" applyFont="1" applyFill="1" applyBorder="1" applyAlignment="1">
      <alignment horizontal="right" vertical="center"/>
    </xf>
    <xf numFmtId="166" fontId="5" fillId="4" borderId="12" xfId="0" applyNumberFormat="1" applyFont="1" applyFill="1" applyBorder="1" applyAlignment="1">
      <alignment horizontal="right" vertical="center"/>
    </xf>
    <xf numFmtId="166" fontId="5" fillId="4" borderId="15" xfId="0" applyNumberFormat="1" applyFont="1" applyFill="1" applyBorder="1" applyAlignment="1">
      <alignment horizontal="right" vertical="center"/>
    </xf>
    <xf numFmtId="166" fontId="5" fillId="0" borderId="2" xfId="0" applyNumberFormat="1" applyFont="1" applyFill="1" applyBorder="1" applyAlignment="1">
      <alignment horizontal="right"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13" fillId="0" borderId="0" xfId="0" applyFont="1" applyFill="1" applyBorder="1" applyAlignment="1">
      <alignment horizontal="center" vertical="top"/>
    </xf>
    <xf numFmtId="0" fontId="5"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11" fillId="0" borderId="0" xfId="0" applyFont="1"/>
    <xf numFmtId="0" fontId="5" fillId="0" borderId="0" xfId="0" applyFont="1" applyFill="1" applyBorder="1" applyAlignment="1">
      <alignment horizontal="left" vertical="top" wrapText="1" indent="2"/>
    </xf>
    <xf numFmtId="0" fontId="5" fillId="0" borderId="0" xfId="0" applyFont="1" applyFill="1" applyBorder="1" applyAlignment="1">
      <alignment horizontal="left"/>
    </xf>
    <xf numFmtId="0" fontId="0" fillId="0" borderId="15" xfId="0" applyBorder="1" applyAlignment="1">
      <alignment vertical="top" wrapText="1"/>
    </xf>
    <xf numFmtId="0" fontId="0" fillId="0" borderId="16" xfId="0" applyBorder="1" applyAlignment="1">
      <alignment vertical="top" wrapText="1"/>
    </xf>
    <xf numFmtId="0" fontId="28" fillId="0" borderId="11" xfId="4" applyBorder="1">
      <alignment horizontal="center" vertical="center"/>
    </xf>
    <xf numFmtId="0" fontId="0" fillId="0" borderId="17" xfId="0" applyNumberFormat="1" applyFont="1" applyBorder="1" applyAlignment="1">
      <alignment horizontal="left" vertical="center"/>
    </xf>
    <xf numFmtId="0" fontId="2" fillId="0" borderId="2" xfId="0" applyFont="1" applyFill="1" applyBorder="1" applyAlignment="1" applyProtection="1">
      <alignment horizontal="center" wrapText="1"/>
    </xf>
    <xf numFmtId="164" fontId="28" fillId="3" borderId="2" xfId="6"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42" fillId="0" borderId="0" xfId="0" applyFont="1"/>
    <xf numFmtId="166" fontId="28" fillId="0" borderId="3" xfId="8"/>
    <xf numFmtId="0" fontId="36" fillId="0" borderId="0" xfId="0" applyFont="1" applyAlignment="1">
      <alignment vertical="center"/>
    </xf>
    <xf numFmtId="0" fontId="35" fillId="0" borderId="0" xfId="0" applyNumberFormat="1" applyFont="1"/>
    <xf numFmtId="0" fontId="43" fillId="0" borderId="0" xfId="0" applyFont="1" applyAlignment="1">
      <alignment horizontal="left"/>
    </xf>
    <xf numFmtId="0" fontId="2" fillId="0" borderId="0" xfId="0" applyFont="1"/>
    <xf numFmtId="166" fontId="5" fillId="0" borderId="63" xfId="0" applyNumberFormat="1" applyFont="1" applyFill="1" applyBorder="1" applyAlignment="1">
      <alignment horizontal="right" vertical="center"/>
    </xf>
    <xf numFmtId="166" fontId="5" fillId="0" borderId="64" xfId="0" applyNumberFormat="1" applyFont="1" applyFill="1" applyBorder="1" applyAlignment="1">
      <alignment horizontal="right" vertical="center"/>
    </xf>
    <xf numFmtId="0" fontId="44" fillId="0" borderId="0" xfId="0" applyFont="1"/>
    <xf numFmtId="0" fontId="0" fillId="0" borderId="0" xfId="0" applyFont="1" applyAlignment="1">
      <alignment horizontal="right"/>
    </xf>
    <xf numFmtId="0" fontId="45" fillId="0" borderId="0" xfId="7" applyFont="1" applyAlignment="1" applyProtection="1">
      <alignment horizontal="right"/>
    </xf>
    <xf numFmtId="0" fontId="0" fillId="0" borderId="0" xfId="0" applyAlignment="1">
      <alignment vertical="top"/>
    </xf>
    <xf numFmtId="0" fontId="0" fillId="0" borderId="0" xfId="0" applyAlignment="1">
      <alignment horizontal="left" vertical="top"/>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xf>
    <xf numFmtId="0" fontId="0" fillId="0" borderId="0" xfId="0" applyBorder="1" applyAlignment="1">
      <alignment vertical="top"/>
    </xf>
    <xf numFmtId="0" fontId="0" fillId="0" borderId="4" xfId="0" applyBorder="1" applyAlignment="1">
      <alignment vertical="top"/>
    </xf>
    <xf numFmtId="0" fontId="0" fillId="0" borderId="8" xfId="0" applyBorder="1"/>
    <xf numFmtId="0" fontId="30" fillId="0" borderId="0" xfId="0" applyFont="1"/>
    <xf numFmtId="0" fontId="44" fillId="0" borderId="0" xfId="0" applyFont="1" applyAlignment="1">
      <alignment vertical="top"/>
    </xf>
    <xf numFmtId="0" fontId="38" fillId="0" borderId="12" xfId="0" applyFont="1" applyBorder="1" applyAlignment="1">
      <alignment horizontal="left" vertical="top" wrapText="1"/>
    </xf>
    <xf numFmtId="0" fontId="38" fillId="0" borderId="12" xfId="0" applyFont="1" applyBorder="1" applyAlignment="1">
      <alignment horizontal="left" vertical="top"/>
    </xf>
    <xf numFmtId="0" fontId="38" fillId="0" borderId="6" xfId="0" applyFont="1" applyBorder="1" applyAlignment="1">
      <alignment vertical="top" wrapText="1"/>
    </xf>
    <xf numFmtId="0" fontId="38" fillId="0" borderId="12" xfId="0" applyFont="1" applyBorder="1" applyAlignment="1">
      <alignment vertical="top"/>
    </xf>
    <xf numFmtId="0" fontId="38" fillId="0" borderId="4" xfId="0" applyFont="1" applyBorder="1" applyAlignment="1">
      <alignment horizontal="left" vertical="top"/>
    </xf>
    <xf numFmtId="0" fontId="38" fillId="0" borderId="0" xfId="0" applyFont="1" applyAlignment="1">
      <alignment horizontal="left" vertical="top"/>
    </xf>
    <xf numFmtId="0" fontId="38" fillId="0" borderId="0" xfId="0" applyFont="1" applyAlignment="1">
      <alignment vertical="top"/>
    </xf>
    <xf numFmtId="0" fontId="34" fillId="0" borderId="18" xfId="0" applyFont="1" applyFill="1" applyBorder="1"/>
    <xf numFmtId="0" fontId="34" fillId="0" borderId="15" xfId="0" applyFont="1" applyFill="1" applyBorder="1"/>
    <xf numFmtId="0" fontId="7" fillId="0" borderId="0" xfId="0" applyFont="1" applyBorder="1" applyAlignment="1">
      <alignment horizontal="left" vertical="top" wrapText="1"/>
    </xf>
    <xf numFmtId="0" fontId="0" fillId="0" borderId="9" xfId="0" applyBorder="1"/>
    <xf numFmtId="0" fontId="0" fillId="0" borderId="19" xfId="0" applyBorder="1"/>
    <xf numFmtId="0" fontId="46" fillId="0" borderId="0" xfId="0" applyFont="1" applyAlignment="1">
      <alignment horizontal="left" readingOrder="1"/>
    </xf>
    <xf numFmtId="0" fontId="45" fillId="0" borderId="0" xfId="7" applyFont="1" applyAlignment="1" applyProtection="1"/>
    <xf numFmtId="0" fontId="31" fillId="4" borderId="0" xfId="0" applyFont="1" applyFill="1" applyBorder="1" applyAlignment="1">
      <alignment vertical="center"/>
    </xf>
    <xf numFmtId="0" fontId="0" fillId="4" borderId="0" xfId="0" applyFont="1" applyFill="1" applyBorder="1" applyAlignment="1">
      <alignment vertical="center"/>
    </xf>
    <xf numFmtId="0" fontId="38" fillId="4" borderId="0" xfId="0" applyFont="1" applyFill="1" applyBorder="1" applyAlignment="1">
      <alignment horizontal="center" vertical="center"/>
    </xf>
    <xf numFmtId="0" fontId="47" fillId="0" borderId="0" xfId="9" applyFont="1" applyAlignment="1" applyProtection="1">
      <alignment vertical="center"/>
      <protection locked="0"/>
    </xf>
    <xf numFmtId="0" fontId="48" fillId="4" borderId="0" xfId="0" applyFont="1" applyFill="1"/>
    <xf numFmtId="0" fontId="0" fillId="0" borderId="16" xfId="0" applyBorder="1"/>
    <xf numFmtId="0" fontId="0" fillId="0" borderId="20" xfId="0" applyBorder="1" applyAlignment="1">
      <alignment vertical="top" wrapText="1"/>
    </xf>
    <xf numFmtId="0" fontId="28" fillId="0" borderId="21" xfId="4" applyBorder="1">
      <alignment horizontal="center" vertical="center"/>
    </xf>
    <xf numFmtId="0" fontId="28" fillId="0" borderId="4" xfId="4" applyBorder="1">
      <alignment horizontal="center" vertical="center"/>
    </xf>
    <xf numFmtId="166" fontId="28" fillId="0" borderId="22" xfId="3" applyBorder="1"/>
    <xf numFmtId="166" fontId="28" fillId="0" borderId="3" xfId="3" applyBorder="1"/>
    <xf numFmtId="166" fontId="28" fillId="0" borderId="23" xfId="3" applyBorder="1"/>
    <xf numFmtId="0" fontId="0" fillId="0" borderId="0" xfId="0" applyFont="1" applyBorder="1" applyAlignment="1">
      <alignment vertical="top"/>
    </xf>
    <xf numFmtId="166" fontId="28" fillId="2" borderId="2" xfId="2" applyNumberFormat="1">
      <alignment vertical="center"/>
    </xf>
    <xf numFmtId="0" fontId="0" fillId="0" borderId="2" xfId="0" applyBorder="1" applyAlignment="1">
      <alignment vertical="top"/>
    </xf>
    <xf numFmtId="0" fontId="0" fillId="0" borderId="24" xfId="0" applyBorder="1"/>
    <xf numFmtId="0" fontId="29" fillId="4" borderId="11" xfId="7" quotePrefix="1" applyFill="1" applyBorder="1" applyAlignment="1" applyProtection="1">
      <alignment vertical="top"/>
    </xf>
    <xf numFmtId="0" fontId="29" fillId="4" borderId="7" xfId="7" quotePrefix="1" applyFill="1" applyBorder="1" applyAlignment="1" applyProtection="1">
      <alignment vertical="top"/>
    </xf>
    <xf numFmtId="0" fontId="0" fillId="0" borderId="2" xfId="0" applyBorder="1" applyAlignment="1">
      <alignment vertical="top" wrapText="1"/>
    </xf>
    <xf numFmtId="0" fontId="0" fillId="0" borderId="8" xfId="0" applyBorder="1" applyAlignment="1">
      <alignment vertical="top" wrapText="1"/>
    </xf>
    <xf numFmtId="0" fontId="28" fillId="0" borderId="7" xfId="4" applyBorder="1">
      <alignment horizontal="center" vertical="center"/>
    </xf>
    <xf numFmtId="0" fontId="0" fillId="0" borderId="25" xfId="0" applyBorder="1" applyAlignment="1">
      <alignment vertical="top" wrapText="1"/>
    </xf>
    <xf numFmtId="0" fontId="19" fillId="0" borderId="0" xfId="0" applyFont="1" applyFill="1" applyBorder="1" applyAlignment="1">
      <alignment horizontal="left" vertical="top" wrapText="1"/>
    </xf>
    <xf numFmtId="0" fontId="5" fillId="0" borderId="0" xfId="0" applyFont="1" applyBorder="1"/>
    <xf numFmtId="0" fontId="5" fillId="0" borderId="0" xfId="0" applyFont="1" applyFill="1" applyBorder="1" applyAlignment="1">
      <alignment wrapText="1"/>
    </xf>
    <xf numFmtId="0" fontId="45" fillId="0" borderId="2" xfId="7" applyFont="1" applyFill="1" applyBorder="1" applyAlignment="1" applyProtection="1">
      <alignment horizontal="center" wrapText="1"/>
    </xf>
    <xf numFmtId="0" fontId="45" fillId="0" borderId="2" xfId="7" applyFont="1" applyFill="1" applyBorder="1" applyAlignment="1" applyProtection="1">
      <alignment horizontal="center"/>
    </xf>
    <xf numFmtId="169" fontId="45" fillId="0" borderId="2" xfId="7" applyNumberFormat="1" applyFont="1" applyFill="1" applyBorder="1" applyAlignment="1" applyProtection="1">
      <alignment horizontal="center" wrapText="1"/>
    </xf>
    <xf numFmtId="0" fontId="0" fillId="4" borderId="0" xfId="0" applyFill="1"/>
    <xf numFmtId="169" fontId="2" fillId="0" borderId="26" xfId="0" applyNumberFormat="1" applyFont="1" applyFill="1" applyBorder="1" applyAlignment="1" applyProtection="1">
      <alignment horizontal="left"/>
    </xf>
    <xf numFmtId="0" fontId="2" fillId="0" borderId="26" xfId="0" applyFont="1" applyFill="1" applyBorder="1" applyAlignment="1" applyProtection="1">
      <alignment horizontal="left"/>
    </xf>
    <xf numFmtId="169" fontId="2" fillId="0" borderId="27" xfId="0" applyNumberFormat="1" applyFont="1" applyFill="1" applyBorder="1" applyAlignment="1" applyProtection="1">
      <alignment horizontal="left"/>
    </xf>
    <xf numFmtId="0" fontId="38" fillId="7" borderId="28" xfId="0" applyFont="1" applyFill="1" applyBorder="1" applyAlignment="1">
      <alignment wrapText="1"/>
    </xf>
    <xf numFmtId="169" fontId="3" fillId="7" borderId="28" xfId="0" applyNumberFormat="1" applyFont="1" applyFill="1" applyBorder="1" applyAlignment="1" applyProtection="1">
      <alignment horizontal="left" vertical="top" wrapText="1"/>
    </xf>
    <xf numFmtId="0" fontId="2" fillId="7" borderId="13" xfId="0" applyFont="1" applyFill="1" applyBorder="1" applyAlignment="1" applyProtection="1">
      <alignment horizontal="center" wrapText="1"/>
    </xf>
    <xf numFmtId="0" fontId="0" fillId="4" borderId="24" xfId="0" applyFill="1" applyBorder="1"/>
    <xf numFmtId="0" fontId="3" fillId="7" borderId="24" xfId="0" applyFont="1" applyFill="1" applyBorder="1" applyAlignment="1">
      <alignment wrapText="1"/>
    </xf>
    <xf numFmtId="169" fontId="3" fillId="7" borderId="24" xfId="0" applyNumberFormat="1" applyFont="1" applyFill="1" applyBorder="1" applyAlignment="1" applyProtection="1">
      <alignment horizontal="left" vertical="top" wrapText="1"/>
    </xf>
    <xf numFmtId="0" fontId="2" fillId="7" borderId="14" xfId="0" applyFont="1" applyFill="1" applyBorder="1" applyAlignment="1" applyProtection="1">
      <alignment horizontal="center" wrapText="1"/>
    </xf>
    <xf numFmtId="0" fontId="3" fillId="4" borderId="29" xfId="0" applyFont="1" applyFill="1" applyBorder="1" applyAlignment="1">
      <alignment horizontal="left"/>
    </xf>
    <xf numFmtId="0" fontId="0" fillId="4" borderId="26" xfId="0" applyFill="1" applyBorder="1"/>
    <xf numFmtId="169" fontId="2" fillId="4" borderId="1" xfId="0" applyNumberFormat="1" applyFont="1" applyFill="1" applyBorder="1" applyAlignment="1" applyProtection="1">
      <alignment horizontal="center" wrapText="1"/>
    </xf>
    <xf numFmtId="0" fontId="38" fillId="7" borderId="24" xfId="0" applyFont="1" applyFill="1" applyBorder="1" applyAlignment="1"/>
    <xf numFmtId="169" fontId="3" fillId="7" borderId="30" xfId="0" applyNumberFormat="1" applyFont="1" applyFill="1" applyBorder="1" applyAlignment="1" applyProtection="1">
      <alignment horizontal="left" vertical="top" wrapText="1"/>
    </xf>
    <xf numFmtId="0" fontId="0" fillId="4" borderId="29" xfId="0" applyFill="1" applyBorder="1"/>
    <xf numFmtId="0" fontId="2" fillId="4" borderId="1" xfId="0" applyFont="1" applyFill="1" applyBorder="1" applyAlignment="1">
      <alignment horizontal="center" wrapText="1"/>
    </xf>
    <xf numFmtId="0" fontId="2" fillId="4" borderId="14" xfId="0" applyFont="1" applyFill="1" applyBorder="1" applyAlignment="1">
      <alignment horizontal="center" wrapText="1"/>
    </xf>
    <xf numFmtId="0" fontId="3" fillId="4" borderId="24" xfId="0" applyFont="1" applyFill="1" applyBorder="1" applyAlignment="1">
      <alignment horizontal="left"/>
    </xf>
    <xf numFmtId="0" fontId="2" fillId="4" borderId="24" xfId="0" applyFont="1" applyFill="1" applyBorder="1"/>
    <xf numFmtId="166" fontId="28" fillId="0" borderId="31" xfId="3" applyBorder="1"/>
    <xf numFmtId="0" fontId="6" fillId="0" borderId="0" xfId="0" applyFont="1" applyFill="1" applyBorder="1" applyAlignment="1">
      <alignment readingOrder="1"/>
    </xf>
    <xf numFmtId="0" fontId="16" fillId="0" borderId="0" xfId="0" applyFont="1" applyFill="1" applyBorder="1" applyAlignment="1">
      <alignment horizontal="left" vertical="top" wrapText="1"/>
    </xf>
    <xf numFmtId="0" fontId="15" fillId="0" borderId="0" xfId="0" applyFont="1" applyFill="1" applyBorder="1" applyAlignment="1">
      <alignment horizontal="left" wrapText="1"/>
    </xf>
    <xf numFmtId="0" fontId="15" fillId="0" borderId="0" xfId="0" applyFont="1" applyFill="1" applyBorder="1" applyAlignment="1">
      <alignment horizontal="center" wrapText="1"/>
    </xf>
    <xf numFmtId="0" fontId="29" fillId="0" borderId="0" xfId="7" applyAlignment="1" applyProtection="1"/>
    <xf numFmtId="0" fontId="5" fillId="0" borderId="0" xfId="0" applyFont="1" applyFill="1" applyBorder="1" applyAlignment="1">
      <alignment horizontal="left" wrapText="1"/>
    </xf>
    <xf numFmtId="0" fontId="5" fillId="0" borderId="0" xfId="0" applyFont="1" applyFill="1" applyBorder="1" applyAlignment="1">
      <alignment vertical="center"/>
    </xf>
    <xf numFmtId="0" fontId="5" fillId="0" borderId="24"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29" xfId="0" applyFont="1" applyFill="1" applyBorder="1" applyAlignment="1">
      <alignment horizontal="left" wrapText="1"/>
    </xf>
    <xf numFmtId="0" fontId="5" fillId="0" borderId="0" xfId="0" applyFont="1" applyFill="1" applyBorder="1" applyAlignment="1">
      <alignment vertical="top"/>
    </xf>
    <xf numFmtId="0" fontId="5" fillId="0" borderId="0" xfId="0" applyFont="1" applyFill="1" applyBorder="1" applyAlignment="1">
      <alignment horizontal="left" vertical="center"/>
    </xf>
    <xf numFmtId="0" fontId="5" fillId="0" borderId="24" xfId="0" applyFont="1" applyFill="1" applyBorder="1" applyAlignment="1">
      <alignment horizontal="left" wrapText="1"/>
    </xf>
    <xf numFmtId="0" fontId="5" fillId="0" borderId="24" xfId="0" applyFont="1" applyFill="1" applyBorder="1" applyAlignment="1">
      <alignment horizontal="left"/>
    </xf>
    <xf numFmtId="0" fontId="5" fillId="0" borderId="29" xfId="0" applyFont="1" applyFill="1" applyBorder="1" applyAlignment="1">
      <alignment horizontal="left"/>
    </xf>
    <xf numFmtId="0" fontId="5" fillId="0" borderId="29" xfId="0" applyFont="1" applyFill="1" applyBorder="1" applyAlignment="1">
      <alignment horizontal="left" vertical="center"/>
    </xf>
    <xf numFmtId="0" fontId="5" fillId="0" borderId="0" xfId="0" applyFont="1" applyBorder="1" applyAlignment="1">
      <alignment horizontal="left" vertical="top" wrapText="1"/>
    </xf>
    <xf numFmtId="0" fontId="5" fillId="0" borderId="29" xfId="0" applyFont="1" applyFill="1" applyBorder="1" applyAlignment="1">
      <alignment horizontal="left" vertical="top"/>
    </xf>
    <xf numFmtId="0" fontId="5" fillId="0" borderId="0" xfId="0" applyFont="1" applyBorder="1" applyAlignment="1">
      <alignment vertical="top" wrapText="1"/>
    </xf>
    <xf numFmtId="0" fontId="5" fillId="0" borderId="29" xfId="0" applyFont="1" applyFill="1" applyBorder="1" applyAlignment="1">
      <alignment vertical="top"/>
    </xf>
    <xf numFmtId="0" fontId="11" fillId="7" borderId="24" xfId="0" applyFont="1" applyFill="1" applyBorder="1" applyAlignment="1">
      <alignment horizontal="left" vertical="top" wrapText="1"/>
    </xf>
    <xf numFmtId="0" fontId="11" fillId="7" borderId="24" xfId="0" applyFont="1" applyFill="1" applyBorder="1" applyAlignment="1">
      <alignment wrapText="1"/>
    </xf>
    <xf numFmtId="0" fontId="11" fillId="7" borderId="0" xfId="0" applyFont="1" applyFill="1"/>
    <xf numFmtId="0" fontId="11" fillId="7" borderId="0" xfId="0" applyFont="1" applyFill="1" applyBorder="1" applyAlignment="1">
      <alignment horizontal="left" vertical="top" wrapText="1"/>
    </xf>
    <xf numFmtId="0" fontId="11" fillId="7" borderId="0" xfId="0" applyFont="1" applyFill="1" applyBorder="1" applyAlignment="1">
      <alignment wrapText="1"/>
    </xf>
    <xf numFmtId="0" fontId="5" fillId="0" borderId="29" xfId="0" applyFont="1" applyFill="1" applyBorder="1" applyAlignment="1">
      <alignment vertical="top" wrapText="1"/>
    </xf>
    <xf numFmtId="0" fontId="5" fillId="0" borderId="24" xfId="0" applyFont="1" applyFill="1" applyBorder="1" applyAlignment="1">
      <alignment vertical="top" wrapText="1"/>
    </xf>
    <xf numFmtId="0" fontId="5" fillId="0" borderId="24" xfId="0" applyFont="1" applyFill="1" applyBorder="1" applyAlignment="1">
      <alignment vertical="top"/>
    </xf>
    <xf numFmtId="0" fontId="5" fillId="0" borderId="0" xfId="0" applyFont="1" applyFill="1" applyBorder="1" applyAlignment="1">
      <alignment horizontal="center" vertical="center" wrapText="1"/>
    </xf>
    <xf numFmtId="0" fontId="5" fillId="0" borderId="0" xfId="0" applyFont="1" applyAlignment="1">
      <alignment horizontal="left" vertical="top"/>
    </xf>
    <xf numFmtId="0" fontId="5" fillId="0" borderId="24" xfId="0" applyFont="1" applyFill="1" applyBorder="1" applyAlignment="1">
      <alignment horizontal="left" vertical="top"/>
    </xf>
    <xf numFmtId="0" fontId="5" fillId="0" borderId="32" xfId="0" applyFont="1" applyFill="1" applyBorder="1" applyAlignment="1">
      <alignment vertical="top" wrapText="1"/>
    </xf>
    <xf numFmtId="0" fontId="5" fillId="0" borderId="32" xfId="0" applyFont="1" applyFill="1" applyBorder="1" applyAlignment="1">
      <alignment vertical="top"/>
    </xf>
    <xf numFmtId="0" fontId="11" fillId="7" borderId="0" xfId="0" applyFont="1" applyFill="1" applyBorder="1"/>
    <xf numFmtId="0" fontId="29" fillId="4" borderId="17" xfId="7" quotePrefix="1" applyFont="1" applyFill="1" applyBorder="1" applyAlignment="1" applyProtection="1">
      <alignment horizontal="center" vertical="top"/>
    </xf>
    <xf numFmtId="0" fontId="45" fillId="0" borderId="14" xfId="7" applyFont="1" applyFill="1" applyBorder="1" applyAlignment="1" applyProtection="1">
      <alignment horizontal="center" wrapText="1"/>
    </xf>
    <xf numFmtId="0" fontId="45" fillId="0" borderId="14" xfId="7" applyFont="1" applyFill="1" applyBorder="1" applyAlignment="1" applyProtection="1">
      <alignment horizontal="center"/>
    </xf>
    <xf numFmtId="0" fontId="49" fillId="0" borderId="1" xfId="0" applyFont="1" applyFill="1" applyBorder="1" applyAlignment="1"/>
    <xf numFmtId="0" fontId="38" fillId="0" borderId="2" xfId="0" applyNumberFormat="1" applyFont="1" applyBorder="1" applyAlignment="1">
      <alignment horizontal="center"/>
    </xf>
    <xf numFmtId="0" fontId="0" fillId="0" borderId="1" xfId="0" applyFont="1" applyBorder="1" applyAlignment="1"/>
    <xf numFmtId="0" fontId="38" fillId="0" borderId="9" xfId="0" applyFont="1" applyBorder="1" applyAlignment="1">
      <alignment vertical="top" wrapText="1"/>
    </xf>
    <xf numFmtId="0" fontId="28" fillId="2" borderId="2" xfId="2" applyNumberFormat="1">
      <alignment vertical="center"/>
    </xf>
    <xf numFmtId="0" fontId="0" fillId="0" borderId="10" xfId="0" applyFont="1" applyBorder="1" applyAlignment="1">
      <alignment vertical="top" wrapText="1"/>
    </xf>
    <xf numFmtId="0" fontId="5" fillId="0" borderId="32" xfId="0" applyFont="1" applyFill="1" applyBorder="1" applyAlignment="1">
      <alignment horizontal="left" vertical="top" wrapText="1"/>
    </xf>
    <xf numFmtId="0" fontId="5" fillId="0" borderId="32" xfId="0" applyFont="1" applyFill="1" applyBorder="1" applyAlignment="1">
      <alignment horizontal="left" wrapText="1"/>
    </xf>
    <xf numFmtId="0" fontId="5" fillId="0" borderId="0" xfId="0" applyFont="1" applyFill="1"/>
    <xf numFmtId="0" fontId="5" fillId="0" borderId="0" xfId="0" applyFont="1" applyFill="1" applyBorder="1" applyAlignment="1">
      <alignment vertical="top" wrapText="1"/>
    </xf>
    <xf numFmtId="0" fontId="5" fillId="0" borderId="24" xfId="0" applyFont="1" applyFill="1" applyBorder="1" applyAlignment="1" applyProtection="1">
      <alignment vertical="top" wrapText="1"/>
    </xf>
    <xf numFmtId="0" fontId="0" fillId="0" borderId="11" xfId="0" applyFont="1" applyBorder="1" applyAlignment="1">
      <alignment horizontal="left" vertical="top"/>
    </xf>
    <xf numFmtId="0" fontId="0" fillId="0" borderId="10" xfId="0" applyFont="1" applyBorder="1" applyAlignment="1">
      <alignment horizontal="left" vertical="top"/>
    </xf>
    <xf numFmtId="0" fontId="5" fillId="0" borderId="24" xfId="0" applyFont="1" applyFill="1" applyBorder="1" applyAlignment="1">
      <alignment horizontal="left" vertical="center"/>
    </xf>
    <xf numFmtId="166" fontId="28" fillId="2" borderId="8" xfId="2" applyNumberFormat="1" applyBorder="1">
      <alignment vertical="center"/>
    </xf>
    <xf numFmtId="166" fontId="28" fillId="0" borderId="33" xfId="1" applyBorder="1">
      <protection locked="0"/>
    </xf>
    <xf numFmtId="166" fontId="28" fillId="0" borderId="34" xfId="1" applyBorder="1">
      <protection locked="0"/>
    </xf>
    <xf numFmtId="166" fontId="28" fillId="0" borderId="35" xfId="1" applyBorder="1">
      <protection locked="0"/>
    </xf>
    <xf numFmtId="166" fontId="28" fillId="0" borderId="22" xfId="8" applyBorder="1"/>
    <xf numFmtId="166" fontId="28" fillId="0" borderId="3" xfId="8" applyBorder="1"/>
    <xf numFmtId="166" fontId="28" fillId="0" borderId="1" xfId="1" applyBorder="1">
      <protection locked="0"/>
    </xf>
    <xf numFmtId="166" fontId="5" fillId="0" borderId="65" xfId="0" applyNumberFormat="1" applyFont="1" applyFill="1" applyBorder="1" applyAlignment="1">
      <alignment horizontal="right" vertical="center"/>
    </xf>
    <xf numFmtId="166" fontId="5" fillId="0" borderId="66" xfId="0" applyNumberFormat="1" applyFont="1" applyFill="1" applyBorder="1" applyAlignment="1">
      <alignment horizontal="right" vertical="center"/>
    </xf>
    <xf numFmtId="166" fontId="5" fillId="0" borderId="67" xfId="0" applyNumberFormat="1" applyFont="1" applyFill="1" applyBorder="1" applyAlignment="1">
      <alignment horizontal="right" vertical="center"/>
    </xf>
    <xf numFmtId="166" fontId="28" fillId="0" borderId="23" xfId="8" applyBorder="1"/>
    <xf numFmtId="166" fontId="28" fillId="0" borderId="30" xfId="1" applyBorder="1">
      <protection locked="0"/>
    </xf>
    <xf numFmtId="166" fontId="28" fillId="2" borderId="2" xfId="2" applyNumberFormat="1" applyBorder="1">
      <alignment vertical="center"/>
    </xf>
    <xf numFmtId="0" fontId="31" fillId="4" borderId="5" xfId="10">
      <alignment horizontal="center" vertical="center"/>
    </xf>
    <xf numFmtId="0" fontId="49" fillId="0" borderId="0" xfId="0" applyFont="1"/>
    <xf numFmtId="0" fontId="0" fillId="0" borderId="36" xfId="0" applyBorder="1"/>
    <xf numFmtId="0" fontId="0" fillId="0" borderId="29" xfId="0" applyBorder="1"/>
    <xf numFmtId="0" fontId="0" fillId="0" borderId="29" xfId="0" applyFill="1" applyBorder="1"/>
    <xf numFmtId="170" fontId="31" fillId="0" borderId="0" xfId="0" applyNumberFormat="1" applyFont="1" applyAlignment="1">
      <alignment horizontal="left"/>
    </xf>
    <xf numFmtId="0" fontId="2" fillId="0" borderId="0" xfId="0" applyFont="1" applyFill="1"/>
    <xf numFmtId="0" fontId="20" fillId="0" borderId="0" xfId="7" applyFont="1" applyFill="1" applyAlignment="1" applyProtection="1"/>
    <xf numFmtId="0" fontId="50" fillId="0" borderId="0" xfId="0" applyFont="1"/>
    <xf numFmtId="0" fontId="2" fillId="0" borderId="0" xfId="0" applyFont="1" applyAlignment="1">
      <alignment horizontal="left" vertical="top" wrapText="1"/>
    </xf>
    <xf numFmtId="0" fontId="28" fillId="2" borderId="2" xfId="2">
      <alignment vertical="center"/>
    </xf>
    <xf numFmtId="0" fontId="31" fillId="4" borderId="37" xfId="10" applyBorder="1">
      <alignment horizontal="center" vertical="center"/>
    </xf>
    <xf numFmtId="0" fontId="0" fillId="0" borderId="8" xfId="0" applyFont="1" applyBorder="1" applyAlignment="1"/>
    <xf numFmtId="0" fontId="0" fillId="0" borderId="9" xfId="0" applyFont="1" applyBorder="1" applyAlignment="1"/>
    <xf numFmtId="0" fontId="0" fillId="0" borderId="8" xfId="0" applyFont="1" applyBorder="1"/>
    <xf numFmtId="0" fontId="0" fillId="0" borderId="0" xfId="0" applyFont="1" applyBorder="1"/>
    <xf numFmtId="0" fontId="0" fillId="0" borderId="9" xfId="0" applyFont="1" applyBorder="1"/>
    <xf numFmtId="0" fontId="0" fillId="0" borderId="11" xfId="0" applyFont="1" applyBorder="1" applyAlignment="1"/>
    <xf numFmtId="0" fontId="0" fillId="0" borderId="10" xfId="0" applyFont="1" applyBorder="1" applyAlignment="1"/>
    <xf numFmtId="0" fontId="0" fillId="0" borderId="7" xfId="0" applyFont="1" applyBorder="1"/>
    <xf numFmtId="0" fontId="0" fillId="0" borderId="38" xfId="0" applyFont="1" applyBorder="1"/>
    <xf numFmtId="0" fontId="0" fillId="0" borderId="10" xfId="0" applyFont="1" applyBorder="1"/>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1" xfId="0" applyFont="1" applyBorder="1"/>
    <xf numFmtId="0" fontId="51" fillId="0" borderId="0" xfId="0" applyFont="1" applyFill="1"/>
    <xf numFmtId="166" fontId="28" fillId="0" borderId="39" xfId="8" applyBorder="1"/>
    <xf numFmtId="0" fontId="0" fillId="0" borderId="0" xfId="0"/>
    <xf numFmtId="0" fontId="31" fillId="4" borderId="5" xfId="10">
      <alignment horizontal="center" vertical="center"/>
    </xf>
    <xf numFmtId="0" fontId="47" fillId="0" borderId="0" xfId="9" applyFont="1" applyAlignment="1" applyProtection="1">
      <alignment vertical="center"/>
    </xf>
    <xf numFmtId="0" fontId="52" fillId="0" borderId="0" xfId="9" applyFont="1" applyProtection="1">
      <protection locked="0"/>
    </xf>
    <xf numFmtId="0" fontId="35" fillId="0" borderId="12" xfId="0" applyFont="1" applyBorder="1" applyAlignment="1" applyProtection="1">
      <alignment horizontal="center"/>
      <protection locked="0"/>
    </xf>
    <xf numFmtId="0" fontId="0" fillId="0" borderId="29" xfId="0" quotePrefix="1" applyFill="1" applyBorder="1"/>
    <xf numFmtId="0" fontId="0" fillId="0" borderId="37" xfId="0" applyBorder="1"/>
    <xf numFmtId="0" fontId="0" fillId="0" borderId="0" xfId="0"/>
    <xf numFmtId="0" fontId="0" fillId="0" borderId="40" xfId="0" applyBorder="1"/>
    <xf numFmtId="0" fontId="0" fillId="0" borderId="6" xfId="0" applyFont="1" applyBorder="1" applyAlignment="1">
      <alignment vertical="top"/>
    </xf>
    <xf numFmtId="0" fontId="0" fillId="0" borderId="0" xfId="0"/>
    <xf numFmtId="0" fontId="0" fillId="0" borderId="0" xfId="0"/>
    <xf numFmtId="0" fontId="31" fillId="4" borderId="5" xfId="10">
      <alignment horizontal="center" vertical="center"/>
    </xf>
    <xf numFmtId="166" fontId="28" fillId="8" borderId="1" xfId="1" applyFill="1">
      <protection locked="0"/>
    </xf>
    <xf numFmtId="0" fontId="0" fillId="0" borderId="8" xfId="0" applyFont="1" applyBorder="1" applyAlignment="1"/>
    <xf numFmtId="0" fontId="0" fillId="0" borderId="9" xfId="0" applyFont="1" applyBorder="1" applyAlignment="1"/>
    <xf numFmtId="0" fontId="36" fillId="0" borderId="0" xfId="0" applyFont="1" applyAlignment="1">
      <alignment horizontal="right"/>
    </xf>
    <xf numFmtId="0" fontId="0" fillId="0" borderId="0" xfId="0"/>
    <xf numFmtId="0" fontId="36" fillId="0" borderId="0" xfId="0" applyFont="1" applyAlignment="1">
      <alignment horizontal="center"/>
    </xf>
    <xf numFmtId="0" fontId="0" fillId="0" borderId="0" xfId="0"/>
    <xf numFmtId="0" fontId="31" fillId="4" borderId="5" xfId="10">
      <alignment horizontal="center" vertical="center"/>
    </xf>
    <xf numFmtId="0" fontId="35"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Alignment="1">
      <alignment horizontal="left"/>
    </xf>
    <xf numFmtId="14" fontId="36" fillId="5" borderId="68" xfId="0" applyNumberFormat="1"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0" fontId="35" fillId="0" borderId="17" xfId="0" applyFont="1" applyBorder="1" applyAlignment="1">
      <alignment vertical="top" wrapText="1"/>
    </xf>
    <xf numFmtId="0" fontId="35" fillId="0" borderId="18" xfId="0" applyFont="1" applyBorder="1" applyAlignment="1">
      <alignment vertical="top" wrapText="1"/>
    </xf>
    <xf numFmtId="0" fontId="35" fillId="0" borderId="15" xfId="0" applyFont="1" applyBorder="1" applyAlignment="1">
      <alignment vertical="top" wrapText="1"/>
    </xf>
    <xf numFmtId="0" fontId="0" fillId="4" borderId="0" xfId="0" applyFill="1" applyAlignment="1">
      <alignment vertical="top"/>
    </xf>
    <xf numFmtId="168" fontId="53" fillId="4" borderId="0" xfId="0" applyNumberFormat="1" applyFont="1" applyFill="1" applyAlignment="1" applyProtection="1">
      <alignment horizontal="right" vertical="center"/>
      <protection locked="0" hidden="1"/>
    </xf>
    <xf numFmtId="0" fontId="0" fillId="9" borderId="0" xfId="0" applyFill="1"/>
    <xf numFmtId="0" fontId="54" fillId="0" borderId="0" xfId="0" applyFont="1" applyAlignment="1">
      <alignment horizontal="right"/>
    </xf>
    <xf numFmtId="0" fontId="0" fillId="0" borderId="0" xfId="0"/>
    <xf numFmtId="0" fontId="34" fillId="0" borderId="12" xfId="0" applyFont="1" applyBorder="1" applyAlignment="1">
      <alignment horizontal="center" vertical="center"/>
    </xf>
    <xf numFmtId="14" fontId="34" fillId="0" borderId="12" xfId="0" applyNumberFormat="1" applyFont="1" applyBorder="1" applyAlignment="1">
      <alignment horizontal="center" vertical="center"/>
    </xf>
    <xf numFmtId="0" fontId="55" fillId="4" borderId="15" xfId="7" quotePrefix="1" applyFont="1" applyFill="1" applyBorder="1" applyAlignment="1" applyProtection="1">
      <alignment horizontal="center" vertical="top"/>
    </xf>
    <xf numFmtId="166" fontId="5" fillId="0" borderId="69" xfId="0" applyNumberFormat="1" applyFont="1" applyFill="1" applyBorder="1" applyAlignment="1">
      <alignment horizontal="right" vertical="center"/>
    </xf>
    <xf numFmtId="0" fontId="2" fillId="0" borderId="27" xfId="0" applyFont="1" applyFill="1" applyBorder="1" applyAlignment="1" applyProtection="1">
      <alignment horizontal="left"/>
    </xf>
    <xf numFmtId="0" fontId="2" fillId="4" borderId="1" xfId="0" applyFont="1" applyFill="1" applyBorder="1" applyAlignment="1" applyProtection="1">
      <alignment horizontal="center" wrapText="1"/>
    </xf>
    <xf numFmtId="169" fontId="2" fillId="0" borderId="14" xfId="0" applyNumberFormat="1" applyFont="1" applyFill="1" applyBorder="1" applyAlignment="1" applyProtection="1">
      <alignment horizontal="center" wrapText="1"/>
    </xf>
    <xf numFmtId="0" fontId="45" fillId="0" borderId="2" xfId="7" applyNumberFormat="1" applyFont="1" applyBorder="1" applyAlignment="1" applyProtection="1">
      <alignment horizontal="center"/>
    </xf>
    <xf numFmtId="0" fontId="0" fillId="0" borderId="1" xfId="0" applyBorder="1"/>
    <xf numFmtId="0" fontId="0" fillId="0" borderId="0" xfId="0"/>
    <xf numFmtId="0" fontId="44" fillId="0" borderId="0" xfId="0" applyFont="1" applyAlignment="1">
      <alignment vertical="center"/>
    </xf>
    <xf numFmtId="0" fontId="0" fillId="6" borderId="0" xfId="0" applyFill="1" applyBorder="1" applyAlignment="1">
      <alignment vertical="center" wrapText="1"/>
    </xf>
    <xf numFmtId="168" fontId="53" fillId="4" borderId="0" xfId="0" applyNumberFormat="1" applyFont="1" applyFill="1" applyAlignment="1" applyProtection="1">
      <alignment horizontal="right" vertical="center"/>
      <protection hidden="1"/>
    </xf>
    <xf numFmtId="0" fontId="38" fillId="0" borderId="17" xfId="0" applyFont="1" applyFill="1" applyBorder="1"/>
    <xf numFmtId="0" fontId="56" fillId="0" borderId="6" xfId="7" quotePrefix="1" applyFont="1" applyBorder="1" applyAlignment="1" applyProtection="1">
      <alignment horizontal="left" vertical="top"/>
    </xf>
    <xf numFmtId="0" fontId="56" fillId="0" borderId="12" xfId="7" quotePrefix="1" applyFont="1" applyBorder="1" applyAlignment="1" applyProtection="1">
      <alignment horizontal="left" vertical="top"/>
    </xf>
    <xf numFmtId="0" fontId="56" fillId="0" borderId="12" xfId="7" applyFont="1" applyBorder="1" applyAlignment="1" applyProtection="1">
      <alignment horizontal="left" vertical="top"/>
    </xf>
    <xf numFmtId="0" fontId="56" fillId="0" borderId="6" xfId="7" applyFont="1" applyBorder="1" applyAlignment="1" applyProtection="1">
      <alignment horizontal="left" vertical="top"/>
    </xf>
    <xf numFmtId="0" fontId="56" fillId="0" borderId="12" xfId="7" quotePrefix="1" applyFont="1" applyBorder="1" applyAlignment="1" applyProtection="1">
      <alignment vertical="top"/>
    </xf>
    <xf numFmtId="0" fontId="29" fillId="4" borderId="12" xfId="7" applyFill="1" applyBorder="1" applyAlignment="1" applyProtection="1">
      <alignment horizontal="center" vertical="center" wrapText="1"/>
    </xf>
    <xf numFmtId="0" fontId="29" fillId="4" borderId="12" xfId="7" applyFont="1" applyFill="1" applyBorder="1" applyAlignment="1" applyProtection="1">
      <alignment horizontal="center" vertical="center" wrapText="1"/>
    </xf>
    <xf numFmtId="0" fontId="29" fillId="0" borderId="65" xfId="7" applyFill="1" applyBorder="1" applyAlignment="1" applyProtection="1">
      <alignment horizontal="center" vertical="center" wrapText="1"/>
    </xf>
    <xf numFmtId="0" fontId="29" fillId="0" borderId="66" xfId="7" applyFill="1" applyBorder="1" applyAlignment="1" applyProtection="1">
      <alignment horizontal="center" vertical="center" wrapText="1"/>
    </xf>
    <xf numFmtId="0" fontId="29" fillId="0" borderId="66" xfId="7" applyFont="1" applyFill="1" applyBorder="1" applyAlignment="1" applyProtection="1">
      <alignment horizontal="center" vertical="center" wrapText="1"/>
    </xf>
    <xf numFmtId="0" fontId="29" fillId="0" borderId="2" xfId="7" applyFill="1" applyBorder="1" applyAlignment="1" applyProtection="1">
      <alignment horizontal="center" vertical="center" wrapText="1"/>
    </xf>
    <xf numFmtId="0" fontId="32" fillId="0" borderId="0" xfId="0" applyFont="1" applyAlignment="1"/>
    <xf numFmtId="49" fontId="6" fillId="0" borderId="0" xfId="0" applyNumberFormat="1" applyFont="1" applyFill="1" applyAlignment="1"/>
    <xf numFmtId="0" fontId="38" fillId="0" borderId="2" xfId="0" applyFont="1" applyBorder="1" applyAlignment="1">
      <alignment horizontal="left" vertical="top"/>
    </xf>
    <xf numFmtId="0" fontId="0" fillId="0" borderId="2" xfId="0" applyBorder="1" applyAlignment="1">
      <alignment horizontal="left" vertical="top"/>
    </xf>
    <xf numFmtId="0" fontId="38" fillId="0" borderId="0" xfId="0" applyFont="1" applyBorder="1" applyAlignment="1">
      <alignment horizontal="left" vertical="top"/>
    </xf>
    <xf numFmtId="0" fontId="0" fillId="0" borderId="0" xfId="0" applyFont="1" applyAlignment="1">
      <alignment vertical="top"/>
    </xf>
    <xf numFmtId="0" fontId="5" fillId="0" borderId="0" xfId="0" applyFont="1" applyProtection="1">
      <protection locked="0"/>
    </xf>
    <xf numFmtId="0" fontId="7" fillId="0" borderId="0" xfId="0" applyFont="1" applyAlignment="1" applyProtection="1">
      <alignment horizontal="left" vertical="top" wrapText="1"/>
      <protection locked="0"/>
    </xf>
    <xf numFmtId="0" fontId="0" fillId="0" borderId="0" xfId="0"/>
    <xf numFmtId="0" fontId="31" fillId="4" borderId="5" xfId="10">
      <alignment horizontal="center" vertical="center"/>
    </xf>
    <xf numFmtId="0" fontId="0" fillId="0" borderId="0" xfId="0"/>
    <xf numFmtId="0" fontId="0" fillId="0" borderId="0" xfId="0" applyBorder="1" applyAlignment="1">
      <alignment horizontal="left" vertical="top" wrapText="1"/>
    </xf>
    <xf numFmtId="49" fontId="44" fillId="0" borderId="0" xfId="0" applyNumberFormat="1" applyFont="1"/>
    <xf numFmtId="0" fontId="44" fillId="0" borderId="0" xfId="0" quotePrefix="1" applyFont="1"/>
    <xf numFmtId="0" fontId="10" fillId="0" borderId="6" xfId="0" applyFont="1" applyBorder="1" applyAlignment="1">
      <alignment horizontal="left" vertical="top" wrapText="1"/>
    </xf>
    <xf numFmtId="0" fontId="38" fillId="0" borderId="6" xfId="0" applyFont="1" applyBorder="1" applyAlignment="1">
      <alignment horizontal="left" vertical="top" wrapText="1"/>
    </xf>
    <xf numFmtId="0" fontId="29" fillId="0" borderId="0" xfId="7" applyFill="1" applyBorder="1" applyAlignment="1" applyProtection="1">
      <alignment horizontal="left"/>
    </xf>
    <xf numFmtId="0" fontId="29" fillId="0" borderId="0" xfId="7" applyFill="1" applyBorder="1" applyAlignment="1" applyProtection="1">
      <alignment horizontal="left" wrapText="1"/>
    </xf>
    <xf numFmtId="0" fontId="0" fillId="0" borderId="16" xfId="0" applyFont="1" applyBorder="1" applyAlignment="1">
      <alignment vertical="top" wrapText="1"/>
    </xf>
    <xf numFmtId="0" fontId="0" fillId="0" borderId="0" xfId="0" applyFont="1" applyAlignment="1">
      <alignment horizontal="left" vertical="top" wrapText="1"/>
    </xf>
    <xf numFmtId="0" fontId="0" fillId="0" borderId="0" xfId="0"/>
    <xf numFmtId="0" fontId="29" fillId="0" borderId="0" xfId="7" applyAlignment="1" applyProtection="1">
      <alignment horizontal="left"/>
    </xf>
    <xf numFmtId="0" fontId="31" fillId="4" borderId="5" xfId="10">
      <alignment horizontal="center" vertical="center"/>
    </xf>
    <xf numFmtId="0" fontId="35" fillId="0" borderId="12" xfId="0" applyFont="1" applyBorder="1" applyAlignment="1">
      <alignment horizontal="left" vertical="top" wrapText="1"/>
    </xf>
    <xf numFmtId="0" fontId="0" fillId="0" borderId="0" xfId="0"/>
    <xf numFmtId="0" fontId="32" fillId="0" borderId="0" xfId="0" applyFont="1"/>
    <xf numFmtId="0" fontId="49" fillId="0" borderId="0" xfId="0" quotePrefix="1" applyFont="1"/>
    <xf numFmtId="0" fontId="0" fillId="0" borderId="0" xfId="0" applyFill="1" applyAlignment="1">
      <alignment vertical="center"/>
    </xf>
    <xf numFmtId="0" fontId="0" fillId="0" borderId="0" xfId="0" applyFill="1"/>
    <xf numFmtId="0" fontId="0" fillId="4" borderId="0" xfId="0" applyFill="1" applyBorder="1" applyAlignment="1">
      <alignment vertical="center"/>
    </xf>
    <xf numFmtId="0" fontId="0" fillId="4" borderId="0" xfId="0" applyFill="1" applyAlignment="1">
      <alignment vertical="center"/>
    </xf>
    <xf numFmtId="0" fontId="45" fillId="4" borderId="0" xfId="7" applyFont="1" applyFill="1" applyAlignment="1" applyProtection="1">
      <alignment horizontal="left" vertical="top"/>
    </xf>
    <xf numFmtId="0" fontId="0" fillId="4" borderId="0" xfId="0" applyFont="1" applyFill="1" applyBorder="1" applyAlignment="1">
      <alignment vertical="top"/>
    </xf>
    <xf numFmtId="0" fontId="0" fillId="4" borderId="0" xfId="0" applyFont="1" applyFill="1" applyAlignment="1">
      <alignment horizontal="left" vertical="top"/>
    </xf>
    <xf numFmtId="0" fontId="0" fillId="4" borderId="70" xfId="0" applyFont="1" applyFill="1" applyBorder="1" applyAlignment="1">
      <alignment horizontal="center" vertical="center"/>
    </xf>
    <xf numFmtId="0" fontId="0" fillId="4" borderId="70" xfId="0" applyFont="1" applyFill="1" applyBorder="1" applyAlignment="1">
      <alignment vertical="center"/>
    </xf>
    <xf numFmtId="168" fontId="53" fillId="4" borderId="70" xfId="0" applyNumberFormat="1" applyFont="1" applyFill="1" applyBorder="1" applyAlignment="1" applyProtection="1">
      <alignment horizontal="right" vertical="center"/>
      <protection locked="0" hidden="1"/>
    </xf>
    <xf numFmtId="0" fontId="38" fillId="0" borderId="6" xfId="0" applyFont="1" applyBorder="1" applyAlignment="1">
      <alignment horizontal="left" vertical="top"/>
    </xf>
    <xf numFmtId="0" fontId="35" fillId="0" borderId="12" xfId="0" applyFont="1" applyBorder="1" applyAlignment="1">
      <alignment horizontal="left" vertical="top" wrapText="1"/>
    </xf>
    <xf numFmtId="0" fontId="31" fillId="4" borderId="5" xfId="10">
      <alignment horizontal="center" vertical="center"/>
    </xf>
    <xf numFmtId="0" fontId="36" fillId="0" borderId="0" xfId="0" applyFont="1" applyAlignment="1">
      <alignment horizontal="right" vertical="top"/>
    </xf>
    <xf numFmtId="0" fontId="0" fillId="0" borderId="0" xfId="0"/>
    <xf numFmtId="0" fontId="0" fillId="0" borderId="0" xfId="0" applyFont="1"/>
    <xf numFmtId="0" fontId="5" fillId="7" borderId="12" xfId="0" applyFont="1" applyFill="1" applyBorder="1" applyAlignment="1">
      <alignment horizontal="center" vertical="center"/>
    </xf>
    <xf numFmtId="0" fontId="29" fillId="0" borderId="12" xfId="7" applyFill="1" applyBorder="1" applyAlignment="1" applyProtection="1">
      <alignment horizontal="center" vertical="center" wrapText="1"/>
    </xf>
    <xf numFmtId="166" fontId="5" fillId="0" borderId="15" xfId="0" applyNumberFormat="1" applyFont="1" applyFill="1" applyBorder="1" applyAlignment="1">
      <alignment horizontal="right" vertical="center"/>
    </xf>
    <xf numFmtId="166" fontId="5" fillId="4" borderId="10" xfId="0" applyNumberFormat="1" applyFont="1" applyFill="1" applyBorder="1" applyAlignment="1">
      <alignment horizontal="right" vertical="center"/>
    </xf>
    <xf numFmtId="0" fontId="4" fillId="6" borderId="0" xfId="0" applyFont="1" applyFill="1" applyBorder="1" applyAlignment="1" applyProtection="1">
      <alignment wrapText="1"/>
      <protection locked="0"/>
    </xf>
    <xf numFmtId="0" fontId="4" fillId="6" borderId="0" xfId="0" applyFont="1" applyFill="1" applyBorder="1" applyAlignment="1">
      <alignment wrapText="1"/>
    </xf>
    <xf numFmtId="0" fontId="4" fillId="6" borderId="0" xfId="0" applyFont="1" applyFill="1" applyAlignment="1" applyProtection="1">
      <alignment wrapText="1"/>
      <protection locked="0"/>
    </xf>
    <xf numFmtId="0" fontId="4" fillId="6" borderId="0" xfId="0" applyFont="1" applyFill="1" applyAlignment="1">
      <alignment wrapText="1"/>
    </xf>
    <xf numFmtId="0" fontId="0" fillId="0" borderId="0" xfId="0"/>
    <xf numFmtId="0" fontId="32" fillId="0" borderId="0" xfId="0" applyFont="1"/>
    <xf numFmtId="166" fontId="28" fillId="0" borderId="1" xfId="1">
      <protection locked="0"/>
    </xf>
    <xf numFmtId="0" fontId="0" fillId="0" borderId="0" xfId="0" applyAlignment="1">
      <alignment horizontal="left"/>
    </xf>
    <xf numFmtId="0" fontId="0" fillId="0" borderId="7" xfId="0" applyBorder="1"/>
    <xf numFmtId="0" fontId="0" fillId="0" borderId="0" xfId="0" applyFont="1"/>
    <xf numFmtId="0" fontId="34" fillId="0" borderId="0" xfId="0" applyFont="1"/>
    <xf numFmtId="166" fontId="28" fillId="0" borderId="3" xfId="3"/>
    <xf numFmtId="0" fontId="0" fillId="0" borderId="9" xfId="0" applyBorder="1" applyAlignment="1">
      <alignment vertical="top" wrapText="1"/>
    </xf>
    <xf numFmtId="0" fontId="28" fillId="0" borderId="10" xfId="4" applyBorder="1">
      <alignment horizontal="center" vertical="center"/>
    </xf>
    <xf numFmtId="166" fontId="28" fillId="0" borderId="14" xfId="1" applyBorder="1">
      <protection locked="0"/>
    </xf>
    <xf numFmtId="0" fontId="0" fillId="6" borderId="0" xfId="0" applyFill="1"/>
    <xf numFmtId="166" fontId="28" fillId="0" borderId="3" xfId="8"/>
    <xf numFmtId="0" fontId="4" fillId="6" borderId="0" xfId="0" applyFont="1" applyFill="1" applyBorder="1" applyAlignment="1">
      <alignment wrapText="1"/>
    </xf>
    <xf numFmtId="0" fontId="31" fillId="4" borderId="5" xfId="10">
      <alignment horizontal="center" vertical="center"/>
    </xf>
    <xf numFmtId="0" fontId="0" fillId="0" borderId="7" xfId="0" applyBorder="1" applyAlignment="1">
      <alignment vertical="top" wrapText="1"/>
    </xf>
    <xf numFmtId="0" fontId="0" fillId="0" borderId="0" xfId="0"/>
    <xf numFmtId="0" fontId="32" fillId="0" borderId="0" xfId="0" applyFont="1"/>
    <xf numFmtId="166" fontId="28" fillId="0" borderId="1" xfId="1">
      <protection locked="0"/>
    </xf>
    <xf numFmtId="0" fontId="0" fillId="0" borderId="0" xfId="0" quotePrefix="1" applyAlignment="1">
      <alignment horizontal="left"/>
    </xf>
    <xf numFmtId="0" fontId="0" fillId="0" borderId="0" xfId="0" applyBorder="1"/>
    <xf numFmtId="0" fontId="0" fillId="0" borderId="7" xfId="0" applyBorder="1"/>
    <xf numFmtId="166" fontId="28" fillId="0" borderId="3" xfId="3"/>
    <xf numFmtId="0" fontId="38" fillId="0" borderId="12" xfId="0" applyFont="1" applyBorder="1" applyAlignment="1">
      <alignment vertical="top" wrapText="1"/>
    </xf>
    <xf numFmtId="166" fontId="28" fillId="0" borderId="14" xfId="1" applyBorder="1">
      <protection locked="0"/>
    </xf>
    <xf numFmtId="0" fontId="0" fillId="6" borderId="0" xfId="0" applyFill="1"/>
    <xf numFmtId="0" fontId="28" fillId="0" borderId="11" xfId="4" applyBorder="1">
      <alignment horizontal="center" vertical="center"/>
    </xf>
    <xf numFmtId="166" fontId="28" fillId="0" borderId="3" xfId="8"/>
    <xf numFmtId="0" fontId="44" fillId="0" borderId="0" xfId="0" applyFont="1"/>
    <xf numFmtId="0" fontId="0" fillId="0" borderId="0" xfId="0" applyAlignment="1">
      <alignment vertical="top"/>
    </xf>
    <xf numFmtId="0" fontId="0" fillId="0" borderId="8" xfId="0" applyBorder="1"/>
    <xf numFmtId="0" fontId="0" fillId="0" borderId="0"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vertical="center" wrapText="1"/>
    </xf>
    <xf numFmtId="0" fontId="44" fillId="0" borderId="0" xfId="0" applyFont="1" applyAlignment="1">
      <alignment vertical="top"/>
    </xf>
    <xf numFmtId="0" fontId="0" fillId="0" borderId="9" xfId="0" applyBorder="1" applyAlignment="1">
      <alignment vertical="center" wrapText="1"/>
    </xf>
    <xf numFmtId="0" fontId="0" fillId="0" borderId="20" xfId="0" applyBorder="1" applyAlignment="1">
      <alignment vertical="top" wrapText="1"/>
    </xf>
    <xf numFmtId="0" fontId="28" fillId="0" borderId="4" xfId="4" applyBorder="1">
      <alignment horizontal="center" vertical="center"/>
    </xf>
    <xf numFmtId="166" fontId="28" fillId="0" borderId="3" xfId="3" applyBorder="1"/>
    <xf numFmtId="0" fontId="4" fillId="6" borderId="0" xfId="0" applyFont="1" applyFill="1" applyBorder="1" applyAlignment="1" applyProtection="1">
      <alignment wrapText="1"/>
      <protection locked="0"/>
    </xf>
    <xf numFmtId="0" fontId="4" fillId="6" borderId="0" xfId="0" applyFont="1" applyFill="1" applyBorder="1" applyAlignment="1">
      <alignment wrapText="1"/>
    </xf>
    <xf numFmtId="0" fontId="0" fillId="0" borderId="2" xfId="0" applyBorder="1" applyAlignment="1">
      <alignment vertical="top" wrapText="1"/>
    </xf>
    <xf numFmtId="0" fontId="0" fillId="0" borderId="8" xfId="0" applyBorder="1" applyAlignment="1">
      <alignment vertical="top" wrapText="1"/>
    </xf>
    <xf numFmtId="166" fontId="28" fillId="0" borderId="33" xfId="1" applyBorder="1">
      <protection locked="0"/>
    </xf>
    <xf numFmtId="166" fontId="28" fillId="0" borderId="3" xfId="8" applyBorder="1"/>
    <xf numFmtId="166" fontId="28" fillId="0" borderId="1" xfId="1" applyBorder="1">
      <protection locked="0"/>
    </xf>
    <xf numFmtId="0" fontId="31" fillId="4" borderId="5" xfId="10">
      <alignment horizontal="center" vertical="center"/>
    </xf>
    <xf numFmtId="0" fontId="0" fillId="0" borderId="29" xfId="0" applyBorder="1"/>
    <xf numFmtId="0" fontId="0" fillId="0" borderId="29" xfId="0" applyFill="1" applyBorder="1"/>
    <xf numFmtId="0" fontId="0" fillId="0" borderId="37" xfId="0" applyBorder="1"/>
    <xf numFmtId="0" fontId="56" fillId="0" borderId="12" xfId="7" quotePrefix="1" applyFont="1" applyBorder="1" applyAlignment="1" applyProtection="1">
      <alignment vertical="top"/>
    </xf>
    <xf numFmtId="0" fontId="29" fillId="4" borderId="11" xfId="7" applyFill="1" applyBorder="1" applyAlignment="1" applyProtection="1">
      <alignment horizontal="center" vertical="center" wrapText="1"/>
    </xf>
    <xf numFmtId="0" fontId="29" fillId="0" borderId="8" xfId="7" applyFill="1" applyBorder="1" applyAlignment="1" applyProtection="1">
      <alignment horizontal="center" vertical="center" wrapText="1"/>
    </xf>
    <xf numFmtId="0" fontId="29" fillId="4" borderId="17" xfId="7" quotePrefix="1" applyFill="1" applyBorder="1" applyAlignment="1" applyProtection="1">
      <alignment horizontal="center" vertical="top"/>
    </xf>
    <xf numFmtId="0" fontId="29" fillId="0" borderId="17" xfId="7" applyFill="1" applyBorder="1" applyAlignment="1" applyProtection="1">
      <alignment horizontal="center" vertical="center" wrapText="1"/>
    </xf>
    <xf numFmtId="0" fontId="28" fillId="0" borderId="41" xfId="4" applyBorder="1">
      <alignment horizontal="center" vertical="center"/>
    </xf>
    <xf numFmtId="166" fontId="28" fillId="0" borderId="42" xfId="8" applyBorder="1"/>
    <xf numFmtId="166" fontId="28" fillId="0" borderId="43" xfId="1" applyBorder="1">
      <protection locked="0"/>
    </xf>
    <xf numFmtId="166" fontId="28" fillId="0" borderId="44" xfId="1" applyBorder="1">
      <protection locked="0"/>
    </xf>
    <xf numFmtId="166" fontId="28" fillId="0" borderId="42" xfId="3" applyBorder="1"/>
    <xf numFmtId="166" fontId="28" fillId="0" borderId="45" xfId="1" applyBorder="1">
      <protection locked="0"/>
    </xf>
    <xf numFmtId="0" fontId="58" fillId="0" borderId="0" xfId="0" applyFont="1" applyAlignment="1">
      <alignment vertical="top"/>
    </xf>
    <xf numFmtId="0" fontId="0" fillId="0" borderId="15" xfId="0" applyBorder="1" applyAlignment="1">
      <alignment vertical="top"/>
    </xf>
    <xf numFmtId="0" fontId="44" fillId="0" borderId="0" xfId="0" applyFont="1" applyBorder="1" applyAlignment="1">
      <alignment horizontal="right" vertical="top"/>
    </xf>
    <xf numFmtId="0" fontId="44" fillId="0" borderId="0" xfId="0" applyFont="1" applyBorder="1" applyAlignment="1">
      <alignment vertical="top"/>
    </xf>
    <xf numFmtId="0" fontId="58" fillId="0" borderId="0" xfId="0" applyFont="1" applyBorder="1" applyAlignment="1">
      <alignment horizontal="left" vertical="top"/>
    </xf>
    <xf numFmtId="0" fontId="44" fillId="0" borderId="0" xfId="0" applyFont="1" applyBorder="1" applyAlignment="1">
      <alignment horizontal="left" vertical="top"/>
    </xf>
    <xf numFmtId="0" fontId="44" fillId="0" borderId="0" xfId="0" quotePrefix="1" applyFont="1" applyBorder="1" applyAlignment="1">
      <alignment vertical="top"/>
    </xf>
    <xf numFmtId="0" fontId="0" fillId="0" borderId="6" xfId="0" applyBorder="1" applyAlignment="1">
      <alignment vertical="center" wrapText="1"/>
    </xf>
    <xf numFmtId="166" fontId="5" fillId="0" borderId="12" xfId="0" applyNumberFormat="1" applyFont="1" applyFill="1" applyBorder="1" applyAlignment="1">
      <alignment horizontal="right" vertical="center"/>
    </xf>
    <xf numFmtId="0" fontId="0" fillId="0" borderId="11" xfId="0" applyBorder="1"/>
    <xf numFmtId="0" fontId="38" fillId="0" borderId="17" xfId="0" applyFont="1" applyBorder="1" applyAlignment="1">
      <alignment horizontal="center" vertical="center" wrapText="1"/>
    </xf>
    <xf numFmtId="0" fontId="0" fillId="0" borderId="17" xfId="0" applyBorder="1" applyAlignment="1">
      <alignment horizontal="center" vertical="center" wrapText="1"/>
    </xf>
    <xf numFmtId="166" fontId="28" fillId="0" borderId="46" xfId="1" applyBorder="1">
      <protection locked="0"/>
    </xf>
    <xf numFmtId="0" fontId="44" fillId="0" borderId="0" xfId="0" applyNumberFormat="1" applyFont="1" applyAlignment="1">
      <alignment vertical="top"/>
    </xf>
    <xf numFmtId="0" fontId="35" fillId="0" borderId="0" xfId="0" applyNumberFormat="1" applyFont="1" applyAlignment="1">
      <alignment vertical="top"/>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24" xfId="0" applyBorder="1"/>
    <xf numFmtId="0" fontId="0" fillId="0" borderId="0" xfId="0"/>
    <xf numFmtId="0" fontId="31" fillId="4" borderId="5" xfId="10">
      <alignment horizontal="center" vertical="center"/>
    </xf>
    <xf numFmtId="0" fontId="31" fillId="0" borderId="0" xfId="0" applyFont="1"/>
    <xf numFmtId="166" fontId="5" fillId="4" borderId="4" xfId="0" applyNumberFormat="1" applyFont="1" applyFill="1" applyBorder="1" applyAlignment="1">
      <alignment horizontal="right" vertical="center"/>
    </xf>
    <xf numFmtId="166" fontId="5" fillId="0" borderId="4" xfId="0" applyNumberFormat="1" applyFont="1" applyFill="1" applyBorder="1" applyAlignment="1">
      <alignment horizontal="right" vertical="center"/>
    </xf>
    <xf numFmtId="0" fontId="0" fillId="0" borderId="0" xfId="0" applyBorder="1" applyAlignment="1">
      <alignment vertical="top" wrapText="1"/>
    </xf>
    <xf numFmtId="0" fontId="0" fillId="0" borderId="32" xfId="0" applyBorder="1"/>
    <xf numFmtId="0" fontId="59" fillId="0" borderId="0" xfId="7" applyFont="1" applyBorder="1" applyAlignment="1" applyProtection="1">
      <alignment horizontal="center"/>
    </xf>
    <xf numFmtId="0" fontId="45" fillId="4" borderId="0" xfId="7" applyFont="1" applyFill="1" applyAlignment="1" applyProtection="1">
      <alignment horizontal="left" vertical="center"/>
    </xf>
    <xf numFmtId="0" fontId="38" fillId="0" borderId="12" xfId="0" applyFont="1" applyBorder="1" applyAlignment="1">
      <alignment horizontal="center" vertical="center" wrapText="1"/>
    </xf>
    <xf numFmtId="0" fontId="0" fillId="0" borderId="2" xfId="0" applyBorder="1" applyAlignment="1">
      <alignment horizontal="center" vertical="center" wrapText="1"/>
    </xf>
    <xf numFmtId="14" fontId="34"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44" fillId="0" borderId="0" xfId="0" applyFont="1" applyBorder="1" applyAlignment="1">
      <alignment vertical="top"/>
    </xf>
    <xf numFmtId="0" fontId="0" fillId="0" borderId="12" xfId="0" applyBorder="1" applyAlignment="1">
      <alignment horizontal="left" vertical="top"/>
    </xf>
    <xf numFmtId="0" fontId="0" fillId="0" borderId="6" xfId="0" applyBorder="1" applyAlignment="1">
      <alignment horizontal="left" vertical="top"/>
    </xf>
    <xf numFmtId="0" fontId="0" fillId="0" borderId="12" xfId="0" applyBorder="1" applyAlignment="1">
      <alignment vertical="top"/>
    </xf>
    <xf numFmtId="0" fontId="0" fillId="0" borderId="12" xfId="0" applyFont="1" applyBorder="1" applyAlignment="1">
      <alignment horizontal="center" vertical="center" wrapText="1"/>
    </xf>
    <xf numFmtId="0" fontId="31" fillId="0" borderId="0" xfId="0" applyFont="1" applyFill="1"/>
    <xf numFmtId="0" fontId="32" fillId="0" borderId="0" xfId="0" applyFont="1"/>
    <xf numFmtId="0" fontId="0" fillId="0" borderId="0" xfId="0"/>
    <xf numFmtId="0" fontId="60" fillId="0" borderId="0" xfId="0" applyFont="1" applyFill="1" applyAlignment="1">
      <alignment vertical="top"/>
    </xf>
    <xf numFmtId="0" fontId="0" fillId="0" borderId="6" xfId="0" applyBorder="1" applyAlignment="1">
      <alignment horizontal="left" vertical="top" wrapText="1"/>
    </xf>
    <xf numFmtId="0" fontId="44" fillId="0" borderId="38" xfId="0" applyFont="1" applyFill="1" applyBorder="1" applyAlignment="1">
      <alignment horizontal="left" vertical="top" indent="1"/>
    </xf>
    <xf numFmtId="0" fontId="0" fillId="0" borderId="38" xfId="0" applyFill="1" applyBorder="1" applyAlignment="1">
      <alignment vertical="top"/>
    </xf>
    <xf numFmtId="0" fontId="0" fillId="0" borderId="0" xfId="0"/>
    <xf numFmtId="0" fontId="29" fillId="0" borderId="0" xfId="7" quotePrefix="1" applyAlignment="1" applyProtection="1">
      <alignment wrapText="1"/>
    </xf>
    <xf numFmtId="0" fontId="0" fillId="0" borderId="0" xfId="0" applyFont="1" applyBorder="1" applyAlignment="1">
      <alignment vertical="top" wrapText="1"/>
    </xf>
    <xf numFmtId="0" fontId="0" fillId="0" borderId="9" xfId="0" applyFont="1" applyBorder="1" applyAlignment="1">
      <alignment vertical="top" wrapText="1"/>
    </xf>
    <xf numFmtId="0" fontId="29" fillId="0" borderId="71" xfId="7" applyFill="1" applyBorder="1" applyAlignment="1" applyProtection="1">
      <alignment horizontal="center" vertical="center" wrapText="1"/>
    </xf>
    <xf numFmtId="0" fontId="7" fillId="0" borderId="71" xfId="0" applyFont="1" applyFill="1" applyBorder="1" applyAlignment="1">
      <alignment horizontal="center" vertical="center" wrapText="1"/>
    </xf>
    <xf numFmtId="0" fontId="29" fillId="0" borderId="72" xfId="7" applyFill="1" applyBorder="1" applyAlignment="1" applyProtection="1">
      <alignment horizontal="center" vertical="center" wrapText="1"/>
    </xf>
    <xf numFmtId="0" fontId="29" fillId="4" borderId="17" xfId="7" applyFill="1" applyBorder="1" applyAlignment="1" applyProtection="1">
      <alignment horizontal="center" vertical="center" wrapText="1"/>
    </xf>
    <xf numFmtId="0" fontId="7" fillId="4" borderId="17" xfId="0" applyFont="1" applyFill="1" applyBorder="1" applyAlignment="1">
      <alignment horizontal="center" vertical="center" wrapText="1"/>
    </xf>
    <xf numFmtId="0" fontId="29" fillId="0" borderId="11" xfId="7" applyFill="1" applyBorder="1" applyAlignment="1" applyProtection="1">
      <alignment horizontal="center" vertical="center" wrapText="1"/>
    </xf>
    <xf numFmtId="0" fontId="7" fillId="0" borderId="7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9" fillId="0" borderId="67" xfId="7" applyFill="1" applyBorder="1" applyAlignment="1" applyProtection="1">
      <alignment horizontal="center" vertical="center" wrapText="1"/>
    </xf>
    <xf numFmtId="0" fontId="7" fillId="0" borderId="11"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11" fillId="4" borderId="17" xfId="0" applyFont="1" applyFill="1" applyBorder="1" applyAlignment="1">
      <alignment horizontal="left" vertical="center" wrapText="1"/>
    </xf>
    <xf numFmtId="49" fontId="11" fillId="10" borderId="6" xfId="0" applyNumberFormat="1" applyFont="1" applyFill="1" applyBorder="1" applyAlignment="1">
      <alignment vertical="center" wrapText="1"/>
    </xf>
    <xf numFmtId="0" fontId="11" fillId="10" borderId="38" xfId="0" applyFont="1" applyFill="1" applyBorder="1" applyAlignment="1">
      <alignment horizontal="left" vertical="center" wrapText="1"/>
    </xf>
    <xf numFmtId="49" fontId="7" fillId="4" borderId="17" xfId="0" applyNumberFormat="1" applyFont="1" applyFill="1" applyBorder="1" applyAlignment="1" applyProtection="1">
      <alignment wrapText="1"/>
    </xf>
    <xf numFmtId="49" fontId="11" fillId="10" borderId="16" xfId="0" applyNumberFormat="1" applyFont="1" applyFill="1" applyBorder="1" applyAlignment="1">
      <alignment vertical="center" wrapText="1"/>
    </xf>
    <xf numFmtId="49" fontId="7" fillId="10" borderId="8" xfId="0" applyNumberFormat="1" applyFont="1" applyFill="1" applyBorder="1" applyAlignment="1">
      <alignment vertical="center" wrapText="1"/>
    </xf>
    <xf numFmtId="49" fontId="7" fillId="10" borderId="2" xfId="0" applyNumberFormat="1" applyFont="1" applyFill="1" applyBorder="1" applyAlignment="1">
      <alignment vertical="center" wrapText="1"/>
    </xf>
    <xf numFmtId="0" fontId="4" fillId="10" borderId="0" xfId="0" applyFont="1" applyFill="1" applyBorder="1" applyAlignment="1">
      <alignment horizontal="left" vertical="center" wrapText="1"/>
    </xf>
    <xf numFmtId="0" fontId="4" fillId="10" borderId="2" xfId="0" applyFont="1" applyFill="1" applyBorder="1" applyAlignment="1">
      <alignment horizontal="center" vertical="center" wrapText="1"/>
    </xf>
    <xf numFmtId="0" fontId="7" fillId="10" borderId="6" xfId="0" applyFont="1" applyFill="1" applyBorder="1" applyAlignment="1">
      <alignment horizontal="center" vertical="center" wrapText="1"/>
    </xf>
    <xf numFmtId="49" fontId="4" fillId="10" borderId="8" xfId="0" applyNumberFormat="1" applyFont="1" applyFill="1" applyBorder="1" applyAlignment="1">
      <alignment vertical="center" wrapText="1"/>
    </xf>
    <xf numFmtId="49" fontId="4" fillId="10" borderId="2" xfId="0" applyNumberFormat="1" applyFont="1" applyFill="1" applyBorder="1" applyAlignment="1" applyProtection="1">
      <alignment vertical="center" wrapText="1"/>
    </xf>
    <xf numFmtId="0" fontId="4" fillId="10" borderId="4" xfId="0" applyFont="1" applyFill="1" applyBorder="1" applyAlignment="1">
      <alignment horizontal="center" vertical="center" wrapText="1"/>
    </xf>
    <xf numFmtId="49" fontId="4" fillId="10" borderId="11" xfId="0" applyNumberFormat="1" applyFont="1" applyFill="1" applyBorder="1" applyAlignment="1">
      <alignment vertical="center" wrapText="1"/>
    </xf>
    <xf numFmtId="49" fontId="7" fillId="4" borderId="11" xfId="0" applyNumberFormat="1" applyFont="1" applyFill="1" applyBorder="1" applyAlignment="1" applyProtection="1">
      <alignment vertical="center" wrapText="1"/>
    </xf>
    <xf numFmtId="0" fontId="11" fillId="4" borderId="11" xfId="0" applyFont="1" applyFill="1" applyBorder="1" applyAlignment="1">
      <alignment horizontal="left" vertical="center" wrapText="1"/>
    </xf>
    <xf numFmtId="49" fontId="8" fillId="0" borderId="8" xfId="0" applyNumberFormat="1" applyFont="1" applyFill="1" applyBorder="1" applyAlignment="1">
      <alignment vertical="center" wrapText="1"/>
    </xf>
    <xf numFmtId="49" fontId="8" fillId="0" borderId="8" xfId="0" applyNumberFormat="1" applyFont="1" applyFill="1" applyBorder="1" applyAlignment="1" applyProtection="1">
      <alignment vertical="center" wrapText="1"/>
    </xf>
    <xf numFmtId="0" fontId="12" fillId="0" borderId="8" xfId="0" applyFont="1" applyFill="1" applyBorder="1" applyAlignment="1">
      <alignment horizontal="left" vertical="center" wrapText="1"/>
    </xf>
    <xf numFmtId="49" fontId="7" fillId="4" borderId="17" xfId="0" applyNumberFormat="1" applyFont="1" applyFill="1" applyBorder="1" applyAlignment="1" applyProtection="1">
      <alignment vertical="center" wrapText="1"/>
    </xf>
    <xf numFmtId="0" fontId="12" fillId="0" borderId="72" xfId="0" applyFont="1" applyFill="1" applyBorder="1" applyAlignment="1">
      <alignment horizontal="left" vertical="center" wrapText="1"/>
    </xf>
    <xf numFmtId="49" fontId="7" fillId="0" borderId="8" xfId="0" applyNumberFormat="1" applyFont="1" applyFill="1" applyBorder="1" applyAlignment="1">
      <alignment vertical="center" wrapText="1"/>
    </xf>
    <xf numFmtId="0" fontId="11" fillId="0" borderId="71" xfId="0" applyFont="1" applyFill="1" applyBorder="1" applyAlignment="1">
      <alignment horizontal="left" vertical="center" wrapText="1"/>
    </xf>
    <xf numFmtId="49" fontId="4" fillId="0" borderId="8" xfId="0" applyNumberFormat="1" applyFont="1" applyFill="1" applyBorder="1" applyAlignment="1">
      <alignment vertical="center" wrapText="1"/>
    </xf>
    <xf numFmtId="0" fontId="5" fillId="0" borderId="71" xfId="0" applyFont="1" applyFill="1" applyBorder="1" applyAlignment="1">
      <alignment horizontal="left" vertical="center" wrapText="1"/>
    </xf>
    <xf numFmtId="0" fontId="11" fillId="0" borderId="8" xfId="0" applyFont="1" applyFill="1" applyBorder="1" applyAlignment="1">
      <alignment horizontal="left" vertical="center" wrapText="1"/>
    </xf>
    <xf numFmtId="49" fontId="7" fillId="4" borderId="17" xfId="0" applyNumberFormat="1" applyFont="1" applyFill="1" applyBorder="1" applyAlignment="1">
      <alignment vertical="center" wrapText="1"/>
    </xf>
    <xf numFmtId="0" fontId="7" fillId="4" borderId="12"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2" fillId="0" borderId="71" xfId="0"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7" borderId="6" xfId="0" applyFont="1" applyFill="1" applyBorder="1" applyAlignment="1">
      <alignment horizontal="center" vertical="center" wrapText="1"/>
    </xf>
    <xf numFmtId="0" fontId="5" fillId="7" borderId="66" xfId="0" applyFont="1" applyFill="1" applyBorder="1" applyAlignment="1">
      <alignment horizontal="center" vertical="center" wrapText="1"/>
    </xf>
    <xf numFmtId="49" fontId="4" fillId="0"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49" fontId="5" fillId="0" borderId="71"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0" fontId="11" fillId="10" borderId="11" xfId="0" applyFont="1" applyFill="1" applyBorder="1" applyAlignment="1">
      <alignment horizontal="left" vertical="center" wrapText="1"/>
    </xf>
    <xf numFmtId="166" fontId="5" fillId="7" borderId="2" xfId="0" applyNumberFormat="1" applyFont="1" applyFill="1" applyBorder="1" applyAlignment="1">
      <alignment horizontal="center" vertical="center" wrapText="1"/>
    </xf>
    <xf numFmtId="166" fontId="5" fillId="7" borderId="4" xfId="0" applyNumberFormat="1" applyFont="1" applyFill="1" applyBorder="1" applyAlignment="1">
      <alignment horizontal="center" vertical="center" wrapText="1"/>
    </xf>
    <xf numFmtId="49" fontId="8" fillId="0" borderId="12" xfId="0" applyNumberFormat="1" applyFont="1" applyFill="1" applyBorder="1" applyAlignment="1" applyProtection="1">
      <alignment vertical="center" wrapText="1"/>
    </xf>
    <xf numFmtId="0" fontId="12" fillId="0" borderId="12" xfId="0" applyFont="1" applyFill="1" applyBorder="1" applyAlignment="1">
      <alignment horizontal="left" vertical="center" wrapText="1"/>
    </xf>
    <xf numFmtId="49" fontId="7" fillId="0" borderId="11" xfId="0" applyNumberFormat="1" applyFont="1" applyFill="1" applyBorder="1" applyAlignment="1">
      <alignment vertical="center" wrapText="1"/>
    </xf>
    <xf numFmtId="0" fontId="11" fillId="0" borderId="11" xfId="0" applyFont="1" applyFill="1" applyBorder="1" applyAlignment="1">
      <alignment horizontal="left" vertical="center" wrapText="1"/>
    </xf>
    <xf numFmtId="49" fontId="4" fillId="10" borderId="11" xfId="0" applyNumberFormat="1" applyFont="1" applyFill="1" applyBorder="1" applyAlignment="1">
      <alignment horizontal="left" vertical="top" wrapText="1"/>
    </xf>
    <xf numFmtId="49" fontId="61" fillId="4" borderId="11" xfId="7" applyNumberFormat="1" applyFont="1" applyFill="1" applyBorder="1" applyAlignment="1" applyProtection="1">
      <alignment horizontal="left" vertical="top" wrapText="1"/>
    </xf>
    <xf numFmtId="49" fontId="8" fillId="0" borderId="8" xfId="0" applyNumberFormat="1" applyFont="1" applyFill="1" applyBorder="1" applyAlignment="1">
      <alignment horizontal="left" vertical="top" wrapText="1"/>
    </xf>
    <xf numFmtId="49" fontId="59" fillId="4" borderId="17" xfId="7" applyNumberFormat="1" applyFont="1" applyFill="1" applyBorder="1" applyAlignment="1" applyProtection="1">
      <alignment horizontal="left" vertical="top" wrapText="1"/>
    </xf>
    <xf numFmtId="49" fontId="61" fillId="4" borderId="17" xfId="7" applyNumberFormat="1" applyFont="1" applyFill="1" applyBorder="1" applyAlignment="1" applyProtection="1">
      <alignment horizontal="left" vertical="top" wrapText="1"/>
    </xf>
    <xf numFmtId="49" fontId="7" fillId="0" borderId="8" xfId="0" applyNumberFormat="1" applyFont="1" applyFill="1" applyBorder="1" applyAlignment="1">
      <alignment horizontal="left" vertical="top" wrapText="1"/>
    </xf>
    <xf numFmtId="0" fontId="34" fillId="0" borderId="0" xfId="0" applyFont="1" applyAlignment="1">
      <alignment horizontal="left" vertical="top"/>
    </xf>
    <xf numFmtId="49" fontId="4" fillId="0" borderId="11"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0" fillId="0" borderId="0" xfId="0" quotePrefix="1" applyAlignment="1">
      <alignment horizontal="right"/>
    </xf>
    <xf numFmtId="0" fontId="31" fillId="4" borderId="5" xfId="10">
      <alignment horizontal="center" vertical="center"/>
    </xf>
    <xf numFmtId="0" fontId="0" fillId="0" borderId="0" xfId="0"/>
    <xf numFmtId="0" fontId="32" fillId="0" borderId="0" xfId="0" applyFont="1"/>
    <xf numFmtId="14" fontId="34"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0" fillId="0" borderId="0" xfId="0" applyAlignment="1">
      <alignment horizontal="right" vertical="center"/>
    </xf>
    <xf numFmtId="0" fontId="34" fillId="0" borderId="0" xfId="0" applyFont="1" applyAlignment="1">
      <alignment vertical="top"/>
    </xf>
    <xf numFmtId="0" fontId="0" fillId="0" borderId="47" xfId="0" applyBorder="1" applyAlignment="1">
      <alignment vertical="top" wrapText="1"/>
    </xf>
    <xf numFmtId="0" fontId="28" fillId="0" borderId="48" xfId="4" applyBorder="1">
      <alignment horizontal="center" vertical="center"/>
    </xf>
    <xf numFmtId="166" fontId="28" fillId="2" borderId="49" xfId="2" applyNumberFormat="1" applyBorder="1">
      <alignment vertical="center"/>
    </xf>
    <xf numFmtId="166" fontId="28" fillId="0" borderId="50" xfId="1" applyBorder="1">
      <protection locked="0"/>
    </xf>
    <xf numFmtId="49" fontId="4" fillId="10" borderId="17" xfId="0" applyNumberFormat="1" applyFont="1" applyFill="1" applyBorder="1" applyAlignment="1">
      <alignment horizontal="left" vertical="top" wrapText="1"/>
    </xf>
    <xf numFmtId="49" fontId="4" fillId="10" borderId="12" xfId="0" applyNumberFormat="1" applyFont="1" applyFill="1" applyBorder="1" applyAlignment="1" applyProtection="1">
      <alignment vertical="center" wrapText="1"/>
    </xf>
    <xf numFmtId="0" fontId="11" fillId="10" borderId="12" xfId="0" applyFont="1" applyFill="1" applyBorder="1" applyAlignment="1">
      <alignment horizontal="left" vertical="center" wrapText="1"/>
    </xf>
    <xf numFmtId="0" fontId="4" fillId="10" borderId="12" xfId="0" applyFont="1" applyFill="1" applyBorder="1" applyAlignment="1">
      <alignment horizontal="center" vertical="center" wrapText="1"/>
    </xf>
    <xf numFmtId="49" fontId="11" fillId="10" borderId="4" xfId="0" applyNumberFormat="1" applyFont="1" applyFill="1" applyBorder="1" applyAlignment="1">
      <alignment vertical="center" textRotation="90" wrapText="1"/>
    </xf>
    <xf numFmtId="49" fontId="4" fillId="10" borderId="17" xfId="0" applyNumberFormat="1" applyFont="1" applyFill="1" applyBorder="1" applyAlignment="1">
      <alignment vertical="center" wrapText="1"/>
    </xf>
    <xf numFmtId="0" fontId="11" fillId="10" borderId="17" xfId="0" applyFont="1" applyFill="1" applyBorder="1" applyAlignment="1">
      <alignment horizontal="left" vertical="center" wrapText="1"/>
    </xf>
    <xf numFmtId="0" fontId="4" fillId="10" borderId="17" xfId="0" applyFont="1" applyFill="1" applyBorder="1" applyAlignment="1">
      <alignment horizontal="center" vertical="center" wrapText="1"/>
    </xf>
    <xf numFmtId="0" fontId="2" fillId="10" borderId="12" xfId="0" applyFont="1" applyFill="1" applyBorder="1" applyAlignment="1">
      <alignment vertical="center" wrapText="1"/>
    </xf>
    <xf numFmtId="0" fontId="0" fillId="0" borderId="0" xfId="0"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0" xfId="0"/>
    <xf numFmtId="0" fontId="62" fillId="11" borderId="17" xfId="0" applyFont="1" applyFill="1" applyBorder="1"/>
    <xf numFmtId="0" fontId="62" fillId="11" borderId="18" xfId="0" applyFont="1" applyFill="1" applyBorder="1"/>
    <xf numFmtId="0" fontId="62" fillId="11" borderId="15" xfId="0" applyFont="1" applyFill="1" applyBorder="1"/>
    <xf numFmtId="0" fontId="62" fillId="11" borderId="17" xfId="0" quotePrefix="1" applyFont="1" applyFill="1" applyBorder="1" applyAlignment="1">
      <alignment horizontal="left"/>
    </xf>
    <xf numFmtId="0" fontId="44" fillId="7" borderId="16" xfId="0" applyFont="1" applyFill="1" applyBorder="1" applyAlignment="1">
      <alignment horizontal="left" vertical="top" indent="1"/>
    </xf>
    <xf numFmtId="0" fontId="0" fillId="7" borderId="38" xfId="0" applyFill="1" applyBorder="1" applyAlignment="1">
      <alignment horizontal="left" vertical="top"/>
    </xf>
    <xf numFmtId="0" fontId="0" fillId="7" borderId="38" xfId="0" applyFill="1" applyBorder="1" applyAlignment="1">
      <alignment vertical="top"/>
    </xf>
    <xf numFmtId="0" fontId="0" fillId="7" borderId="19" xfId="0" applyFill="1" applyBorder="1" applyAlignment="1">
      <alignment vertical="top"/>
    </xf>
    <xf numFmtId="0" fontId="44" fillId="7" borderId="8" xfId="0" applyFont="1" applyFill="1" applyBorder="1" applyAlignment="1">
      <alignment horizontal="left" vertical="top" indent="1"/>
    </xf>
    <xf numFmtId="0" fontId="0" fillId="7" borderId="0" xfId="0" applyFill="1" applyBorder="1" applyAlignment="1">
      <alignment vertical="top"/>
    </xf>
    <xf numFmtId="0" fontId="0" fillId="7" borderId="9" xfId="0" applyFill="1" applyBorder="1" applyAlignment="1">
      <alignment vertical="top"/>
    </xf>
    <xf numFmtId="0" fontId="44" fillId="7" borderId="11" xfId="0" applyFont="1" applyFill="1" applyBorder="1" applyAlignment="1">
      <alignment horizontal="left" vertical="top" indent="1"/>
    </xf>
    <xf numFmtId="0" fontId="0" fillId="7" borderId="7" xfId="0" applyFill="1" applyBorder="1" applyAlignment="1">
      <alignment vertical="top"/>
    </xf>
    <xf numFmtId="0" fontId="0" fillId="7" borderId="10" xfId="0" applyFill="1" applyBorder="1" applyAlignment="1">
      <alignment vertical="top"/>
    </xf>
    <xf numFmtId="0" fontId="0" fillId="7" borderId="7" xfId="0" applyFill="1" applyBorder="1" applyAlignment="1">
      <alignment horizontal="left" vertical="top"/>
    </xf>
    <xf numFmtId="0" fontId="62" fillId="11" borderId="12" xfId="0" applyFont="1" applyFill="1" applyBorder="1" applyAlignment="1">
      <alignment horizontal="center" vertical="center"/>
    </xf>
    <xf numFmtId="0" fontId="62" fillId="11" borderId="12" xfId="0" applyFont="1" applyFill="1" applyBorder="1" applyAlignment="1">
      <alignment horizontal="center" vertical="center" wrapText="1"/>
    </xf>
    <xf numFmtId="0" fontId="44" fillId="0" borderId="12" xfId="0" applyFont="1" applyBorder="1" applyAlignment="1">
      <alignment horizontal="center" vertical="top" wrapText="1"/>
    </xf>
    <xf numFmtId="0" fontId="44" fillId="0" borderId="12" xfId="0" applyFont="1" applyBorder="1" applyAlignment="1">
      <alignment horizontal="center" vertical="center"/>
    </xf>
    <xf numFmtId="0" fontId="44" fillId="0" borderId="4" xfId="0" applyFont="1" applyBorder="1" applyAlignment="1">
      <alignment horizontal="center" vertical="center"/>
    </xf>
    <xf numFmtId="0" fontId="44" fillId="0" borderId="12" xfId="0" applyFont="1" applyBorder="1" applyAlignment="1">
      <alignment horizontal="center" vertical="center" wrapText="1"/>
    </xf>
    <xf numFmtId="0" fontId="40" fillId="0" borderId="0" xfId="0" applyFont="1"/>
    <xf numFmtId="0" fontId="60" fillId="0" borderId="0" xfId="0" applyFont="1"/>
    <xf numFmtId="0" fontId="40" fillId="0" borderId="0" xfId="0" applyFont="1" applyAlignment="1">
      <alignment horizontal="left" wrapText="1"/>
    </xf>
    <xf numFmtId="0" fontId="60" fillId="0" borderId="0" xfId="0" applyFont="1" applyAlignment="1">
      <alignment wrapText="1"/>
    </xf>
    <xf numFmtId="0" fontId="60" fillId="0" borderId="0" xfId="0" applyFont="1" applyAlignment="1"/>
    <xf numFmtId="0" fontId="0" fillId="0" borderId="0" xfId="0"/>
    <xf numFmtId="0" fontId="0" fillId="0" borderId="38"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38" fillId="0" borderId="38" xfId="0" applyFont="1" applyBorder="1" applyAlignment="1">
      <alignment horizontal="left" vertical="top"/>
    </xf>
    <xf numFmtId="0" fontId="4" fillId="0" borderId="0" xfId="0" quotePrefix="1" applyFont="1" applyAlignment="1">
      <alignment horizontal="right" vertical="top" wrapText="1" indent="1"/>
    </xf>
    <xf numFmtId="0" fontId="56" fillId="0" borderId="4" xfId="7" quotePrefix="1" applyFont="1" applyBorder="1" applyAlignment="1" applyProtection="1">
      <alignment vertical="top"/>
    </xf>
    <xf numFmtId="0" fontId="38" fillId="0" borderId="4" xfId="0" applyFont="1" applyBorder="1" applyAlignment="1">
      <alignment vertical="top" wrapText="1"/>
    </xf>
    <xf numFmtId="0" fontId="56" fillId="0" borderId="6" xfId="7" quotePrefix="1" applyFont="1" applyBorder="1" applyAlignment="1" applyProtection="1">
      <alignment vertical="top"/>
    </xf>
    <xf numFmtId="0" fontId="38" fillId="0" borderId="4" xfId="0" applyFont="1" applyBorder="1" applyAlignment="1">
      <alignment horizontal="left" vertical="top" wrapText="1"/>
    </xf>
    <xf numFmtId="0" fontId="4" fillId="4" borderId="12" xfId="0" applyFont="1" applyFill="1" applyBorder="1" applyAlignment="1">
      <alignment horizontal="right" vertical="center" wrapText="1"/>
    </xf>
    <xf numFmtId="166" fontId="4" fillId="0" borderId="2" xfId="0" applyNumberFormat="1" applyFont="1" applyFill="1" applyBorder="1" applyAlignment="1">
      <alignment horizontal="right" vertical="center" wrapText="1"/>
    </xf>
    <xf numFmtId="166" fontId="4" fillId="4" borderId="12" xfId="0" applyNumberFormat="1" applyFont="1" applyFill="1" applyBorder="1" applyAlignment="1">
      <alignment horizontal="right" vertical="center" wrapText="1"/>
    </xf>
    <xf numFmtId="166" fontId="4" fillId="0" borderId="65" xfId="0" applyNumberFormat="1" applyFont="1" applyFill="1" applyBorder="1" applyAlignment="1">
      <alignment horizontal="right" vertical="center" wrapText="1"/>
    </xf>
    <xf numFmtId="166" fontId="4" fillId="0" borderId="66"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166" fontId="4" fillId="10" borderId="12" xfId="0" applyNumberFormat="1" applyFont="1" applyFill="1" applyBorder="1" applyAlignment="1">
      <alignment horizontal="right" vertical="center" wrapText="1"/>
    </xf>
    <xf numFmtId="166" fontId="4" fillId="0" borderId="67" xfId="0" applyNumberFormat="1" applyFont="1" applyFill="1" applyBorder="1" applyAlignment="1">
      <alignment horizontal="right" vertical="center" wrapText="1"/>
    </xf>
    <xf numFmtId="166" fontId="4" fillId="10" borderId="4" xfId="0" applyNumberFormat="1" applyFont="1" applyFill="1" applyBorder="1" applyAlignment="1">
      <alignment horizontal="right" vertical="center" wrapText="1"/>
    </xf>
    <xf numFmtId="166" fontId="4" fillId="4" borderId="15" xfId="0" applyNumberFormat="1" applyFont="1" applyFill="1" applyBorder="1" applyAlignment="1">
      <alignment horizontal="right" vertical="center" wrapText="1"/>
    </xf>
    <xf numFmtId="166" fontId="4" fillId="0" borderId="10" xfId="0" applyNumberFormat="1" applyFont="1" applyFill="1" applyBorder="1" applyAlignment="1">
      <alignment horizontal="right" vertical="center" wrapText="1"/>
    </xf>
    <xf numFmtId="166" fontId="4" fillId="10" borderId="10" xfId="0" applyNumberFormat="1" applyFont="1" applyFill="1" applyBorder="1" applyAlignment="1">
      <alignment horizontal="right" vertical="center" wrapText="1"/>
    </xf>
    <xf numFmtId="166" fontId="4" fillId="0" borderId="9" xfId="0" applyNumberFormat="1" applyFont="1" applyFill="1" applyBorder="1" applyAlignment="1">
      <alignment horizontal="right" vertical="center" wrapText="1"/>
    </xf>
    <xf numFmtId="166" fontId="4" fillId="0" borderId="63" xfId="0" applyNumberFormat="1" applyFont="1" applyFill="1" applyBorder="1" applyAlignment="1">
      <alignment horizontal="right" vertical="center" wrapText="1"/>
    </xf>
    <xf numFmtId="166" fontId="4" fillId="0" borderId="64" xfId="0" applyNumberFormat="1" applyFont="1" applyFill="1" applyBorder="1" applyAlignment="1">
      <alignment horizontal="right" vertical="center" wrapText="1"/>
    </xf>
    <xf numFmtId="166" fontId="4" fillId="10" borderId="15" xfId="0" applyNumberFormat="1" applyFont="1" applyFill="1" applyBorder="1" applyAlignment="1">
      <alignment horizontal="right" vertical="center" wrapText="1"/>
    </xf>
    <xf numFmtId="0" fontId="2" fillId="10" borderId="12" xfId="0" applyFont="1" applyFill="1" applyBorder="1" applyAlignment="1">
      <alignment horizontal="right" vertical="center" wrapText="1"/>
    </xf>
    <xf numFmtId="0" fontId="4" fillId="4" borderId="15" xfId="0" applyFont="1" applyFill="1" applyBorder="1" applyAlignment="1">
      <alignment horizontal="right" vertical="center" wrapText="1"/>
    </xf>
    <xf numFmtId="0" fontId="0" fillId="0" borderId="0" xfId="0"/>
    <xf numFmtId="0" fontId="44" fillId="0" borderId="0" xfId="0" applyFont="1" applyAlignment="1"/>
    <xf numFmtId="0" fontId="0" fillId="0" borderId="0" xfId="0"/>
    <xf numFmtId="0" fontId="0" fillId="0" borderId="0" xfId="0"/>
    <xf numFmtId="0" fontId="32" fillId="0" borderId="0" xfId="0" applyFont="1"/>
    <xf numFmtId="171" fontId="57" fillId="0" borderId="0" xfId="0" applyNumberFormat="1" applyFont="1" applyAlignment="1">
      <alignment horizontal="left"/>
    </xf>
    <xf numFmtId="0" fontId="0" fillId="0" borderId="29" xfId="0" quotePrefix="1" applyFill="1" applyBorder="1"/>
    <xf numFmtId="0" fontId="0" fillId="0" borderId="29" xfId="0" applyFill="1" applyBorder="1"/>
    <xf numFmtId="0" fontId="2" fillId="0" borderId="0" xfId="0" applyFont="1" applyFill="1"/>
    <xf numFmtId="0" fontId="0" fillId="0" borderId="24" xfId="0" applyFill="1" applyBorder="1" applyAlignment="1">
      <alignment wrapText="1"/>
    </xf>
    <xf numFmtId="0" fontId="49" fillId="0" borderId="0" xfId="0" applyFont="1" applyFill="1"/>
    <xf numFmtId="0" fontId="17" fillId="0" borderId="0" xfId="0" applyFont="1" applyFill="1"/>
    <xf numFmtId="0" fontId="0" fillId="0" borderId="0" xfId="0" applyFill="1" applyAlignment="1">
      <alignment vertical="top"/>
    </xf>
    <xf numFmtId="0" fontId="49" fillId="0" borderId="0" xfId="0" quotePrefix="1" applyFont="1" applyAlignment="1"/>
    <xf numFmtId="0" fontId="49" fillId="0" borderId="0" xfId="0" quotePrefix="1" applyFont="1" applyAlignment="1">
      <alignment horizontal="left" indent="1"/>
    </xf>
    <xf numFmtId="0" fontId="49" fillId="0" borderId="0" xfId="0" quotePrefix="1" applyFont="1" applyAlignment="1">
      <alignment horizontal="left" indent="2"/>
    </xf>
    <xf numFmtId="0" fontId="45" fillId="0" borderId="0" xfId="7" applyFont="1" applyAlignment="1" applyProtection="1"/>
    <xf numFmtId="0" fontId="0" fillId="0" borderId="0" xfId="0"/>
    <xf numFmtId="0" fontId="2" fillId="0" borderId="0" xfId="0" applyFont="1" applyFill="1"/>
    <xf numFmtId="0" fontId="0" fillId="0" borderId="0" xfId="0" applyFill="1" applyAlignment="1">
      <alignment horizontal="left" vertical="top"/>
    </xf>
    <xf numFmtId="0" fontId="0" fillId="0" borderId="12" xfId="0" applyFill="1" applyBorder="1" applyAlignment="1">
      <alignment horizontal="left" vertical="top" wrapText="1"/>
    </xf>
    <xf numFmtId="0" fontId="1" fillId="0" borderId="24" xfId="0" applyFont="1" applyFill="1" applyBorder="1" applyAlignment="1">
      <alignment horizontal="left"/>
    </xf>
    <xf numFmtId="0" fontId="11" fillId="7" borderId="0" xfId="0" applyFont="1" applyFill="1" applyBorder="1" applyAlignment="1">
      <alignment horizontal="left" vertical="top"/>
    </xf>
    <xf numFmtId="0" fontId="0" fillId="0" borderId="0" xfId="0"/>
    <xf numFmtId="0" fontId="2" fillId="0" borderId="0" xfId="0" applyFont="1" applyAlignment="1">
      <alignment horizontal="left" vertical="top" wrapText="1"/>
    </xf>
    <xf numFmtId="0" fontId="49" fillId="0" borderId="0" xfId="0" applyFont="1"/>
    <xf numFmtId="0" fontId="0" fillId="0" borderId="0" xfId="0" applyAlignment="1">
      <alignment horizontal="left" vertical="top" wrapText="1"/>
    </xf>
    <xf numFmtId="0" fontId="0" fillId="0" borderId="0" xfId="0" applyFont="1" applyAlignment="1">
      <alignment horizontal="left" vertical="top" wrapText="1"/>
    </xf>
    <xf numFmtId="0" fontId="45" fillId="0" borderId="0" xfId="7" applyFont="1" applyAlignment="1" applyProtection="1"/>
    <xf numFmtId="0" fontId="28" fillId="0" borderId="0" xfId="0" applyFont="1" applyAlignment="1"/>
    <xf numFmtId="0" fontId="0" fillId="0" borderId="38" xfId="0" applyBorder="1" applyAlignment="1">
      <alignment horizontal="left" vertical="top" wrapText="1"/>
    </xf>
    <xf numFmtId="0" fontId="0" fillId="0" borderId="38" xfId="0" applyFont="1" applyBorder="1" applyAlignment="1">
      <alignment horizontal="left" vertical="top" wrapText="1"/>
    </xf>
    <xf numFmtId="0" fontId="0" fillId="0" borderId="19" xfId="0" applyFont="1" applyBorder="1" applyAlignment="1">
      <alignment horizontal="left" vertical="top" wrapText="1"/>
    </xf>
    <xf numFmtId="0" fontId="0" fillId="0" borderId="0" xfId="0"/>
    <xf numFmtId="0" fontId="0" fillId="0" borderId="0" xfId="0" applyFont="1"/>
    <xf numFmtId="0" fontId="0" fillId="0" borderId="16" xfId="0" applyBorder="1" applyAlignment="1">
      <alignment horizontal="left" vertical="top" wrapText="1"/>
    </xf>
    <xf numFmtId="0" fontId="32" fillId="0" borderId="0" xfId="0" applyFont="1"/>
    <xf numFmtId="0" fontId="45" fillId="0" borderId="38" xfId="7" applyFont="1" applyBorder="1" applyAlignment="1" applyProtection="1">
      <alignment horizontal="left" vertical="top"/>
    </xf>
    <xf numFmtId="0" fontId="45" fillId="0" borderId="0" xfId="7" applyFont="1" applyFill="1" applyBorder="1" applyAlignment="1" applyProtection="1">
      <alignment horizontal="left"/>
    </xf>
    <xf numFmtId="0" fontId="0" fillId="0" borderId="0" xfId="0" applyBorder="1"/>
    <xf numFmtId="0" fontId="0" fillId="0" borderId="0" xfId="0" applyFont="1" applyBorder="1"/>
    <xf numFmtId="0" fontId="0" fillId="0" borderId="0" xfId="0" applyBorder="1" applyAlignment="1">
      <alignment wrapText="1"/>
    </xf>
    <xf numFmtId="0" fontId="0" fillId="0" borderId="7" xfId="0" applyBorder="1" applyAlignment="1">
      <alignment wrapText="1"/>
    </xf>
    <xf numFmtId="0" fontId="45" fillId="0" borderId="0" xfId="7" applyFont="1" applyBorder="1" applyAlignment="1" applyProtection="1"/>
    <xf numFmtId="0" fontId="0" fillId="0" borderId="16" xfId="0" applyBorder="1" applyAlignment="1">
      <alignment vertical="top" wrapText="1"/>
    </xf>
    <xf numFmtId="0" fontId="0" fillId="0" borderId="19" xfId="0" applyFont="1" applyBorder="1" applyAlignment="1">
      <alignment vertical="top" wrapText="1"/>
    </xf>
    <xf numFmtId="0" fontId="45" fillId="0" borderId="8" xfId="7" applyFont="1" applyBorder="1" applyAlignment="1" applyProtection="1">
      <alignment horizontal="left" vertical="center" wrapText="1"/>
    </xf>
    <xf numFmtId="0" fontId="45" fillId="0" borderId="9" xfId="7" applyFont="1" applyBorder="1" applyAlignment="1" applyProtection="1">
      <alignment horizontal="left" vertical="center" wrapText="1"/>
    </xf>
    <xf numFmtId="0" fontId="45" fillId="0" borderId="0" xfId="7" applyFont="1" applyFill="1" applyBorder="1" applyAlignment="1" applyProtection="1">
      <alignment horizontal="left" vertical="top"/>
    </xf>
    <xf numFmtId="0" fontId="45" fillId="0" borderId="7" xfId="7" applyFont="1" applyBorder="1" applyAlignment="1" applyProtection="1">
      <alignment horizontal="left" vertical="top"/>
    </xf>
    <xf numFmtId="0" fontId="45" fillId="0" borderId="16" xfId="7" applyFont="1" applyBorder="1" applyAlignment="1" applyProtection="1">
      <alignment horizontal="left" vertical="top"/>
    </xf>
    <xf numFmtId="0" fontId="45" fillId="0" borderId="19" xfId="7" applyFont="1" applyBorder="1" applyAlignment="1" applyProtection="1">
      <alignment horizontal="left" vertical="top"/>
    </xf>
    <xf numFmtId="0" fontId="0" fillId="0" borderId="11" xfId="0" applyBorder="1" applyAlignment="1">
      <alignment vertical="top"/>
    </xf>
    <xf numFmtId="0" fontId="0" fillId="0" borderId="7" xfId="0" applyFont="1" applyBorder="1" applyAlignment="1">
      <alignment vertical="top"/>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45" fillId="0" borderId="0" xfId="7" applyFont="1" applyBorder="1" applyAlignment="1" applyProtection="1">
      <alignment horizontal="left"/>
    </xf>
    <xf numFmtId="0" fontId="45" fillId="0" borderId="0" xfId="7" applyFont="1" applyBorder="1" applyAlignment="1" applyProtection="1">
      <alignment horizontal="left" vertical="top" wrapText="1"/>
    </xf>
    <xf numFmtId="0" fontId="35" fillId="0" borderId="0" xfId="0" applyFont="1" applyAlignment="1">
      <alignment horizontal="left" vertical="top" wrapText="1"/>
    </xf>
    <xf numFmtId="0" fontId="0" fillId="0" borderId="7" xfId="0" applyBorder="1" applyAlignment="1">
      <alignment horizontal="left" vertical="top" wrapText="1"/>
    </xf>
    <xf numFmtId="0" fontId="0" fillId="0" borderId="7" xfId="0" applyFont="1" applyBorder="1" applyAlignment="1">
      <alignment horizontal="left" vertical="top" wrapText="1"/>
    </xf>
    <xf numFmtId="0" fontId="0" fillId="0" borderId="10" xfId="0" applyFont="1" applyBorder="1" applyAlignment="1">
      <alignment horizontal="left" vertical="top" wrapText="1"/>
    </xf>
    <xf numFmtId="0" fontId="45" fillId="0" borderId="0" xfId="7" applyFont="1" applyAlignment="1" applyProtection="1">
      <alignment horizontal="left"/>
    </xf>
    <xf numFmtId="0" fontId="38" fillId="0" borderId="17" xfId="0" applyFont="1" applyBorder="1" applyAlignment="1">
      <alignment horizontal="center"/>
    </xf>
    <xf numFmtId="0" fontId="38" fillId="0" borderId="18" xfId="0" applyFont="1" applyBorder="1" applyAlignment="1">
      <alignment horizontal="center"/>
    </xf>
    <xf numFmtId="0" fontId="38" fillId="0" borderId="15" xfId="0" applyFont="1" applyBorder="1" applyAlignment="1">
      <alignment horizontal="center"/>
    </xf>
    <xf numFmtId="0" fontId="45" fillId="0" borderId="17" xfId="7" applyFont="1" applyBorder="1" applyAlignment="1" applyProtection="1">
      <alignment vertical="top" wrapText="1"/>
    </xf>
    <xf numFmtId="0" fontId="45" fillId="0" borderId="15" xfId="7" applyFont="1" applyBorder="1" applyAlignment="1" applyProtection="1">
      <alignment vertical="top" wrapText="1"/>
    </xf>
    <xf numFmtId="0" fontId="38" fillId="0" borderId="16" xfId="0" applyFont="1" applyBorder="1" applyAlignment="1">
      <alignment horizontal="left" vertical="top" wrapText="1"/>
    </xf>
    <xf numFmtId="0" fontId="38" fillId="0" borderId="38" xfId="0" applyFont="1" applyBorder="1" applyAlignment="1">
      <alignment horizontal="left" vertical="top" wrapText="1"/>
    </xf>
    <xf numFmtId="0" fontId="38" fillId="0" borderId="19" xfId="0" applyFont="1" applyBorder="1" applyAlignment="1">
      <alignment horizontal="left" vertical="top" wrapText="1"/>
    </xf>
    <xf numFmtId="0" fontId="2" fillId="0" borderId="0" xfId="0" applyFont="1" applyFill="1" applyAlignment="1">
      <alignment horizontal="left" vertical="top" wrapText="1"/>
    </xf>
    <xf numFmtId="0" fontId="16" fillId="0" borderId="0" xfId="0" applyFont="1" applyFill="1"/>
    <xf numFmtId="0" fontId="2" fillId="0" borderId="0" xfId="0" applyFont="1" applyFill="1"/>
    <xf numFmtId="0" fontId="0" fillId="0" borderId="17" xfId="0"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wrapText="1"/>
    </xf>
    <xf numFmtId="0" fontId="0" fillId="0" borderId="17" xfId="0" applyBorder="1" applyAlignment="1">
      <alignment vertical="top" wrapText="1"/>
    </xf>
    <xf numFmtId="0" fontId="0" fillId="0" borderId="15" xfId="0" applyFont="1" applyBorder="1" applyAlignment="1">
      <alignment vertical="top" wrapText="1"/>
    </xf>
    <xf numFmtId="0" fontId="45" fillId="0" borderId="0" xfId="7" applyFont="1" applyFill="1" applyAlignment="1" applyProtection="1">
      <alignment horizontal="left"/>
    </xf>
    <xf numFmtId="0" fontId="38" fillId="0" borderId="17" xfId="0" applyFont="1" applyBorder="1" applyAlignment="1">
      <alignment horizontal="left" vertical="top" wrapText="1"/>
    </xf>
    <xf numFmtId="0" fontId="38" fillId="0" borderId="15" xfId="0" applyFont="1" applyBorder="1" applyAlignment="1">
      <alignment horizontal="left" vertical="top" wrapText="1"/>
    </xf>
    <xf numFmtId="0" fontId="49" fillId="0" borderId="0" xfId="0" quotePrefix="1" applyFont="1" applyAlignment="1">
      <alignment horizontal="left" indent="3"/>
    </xf>
    <xf numFmtId="0" fontId="17" fillId="0" borderId="0" xfId="0" applyFont="1"/>
    <xf numFmtId="0" fontId="0" fillId="0" borderId="29" xfId="0" applyBorder="1"/>
    <xf numFmtId="0" fontId="0" fillId="0" borderId="29" xfId="0" applyBorder="1" applyAlignment="1">
      <alignment horizontal="left" wrapText="1"/>
    </xf>
    <xf numFmtId="0" fontId="63" fillId="0" borderId="0" xfId="0" applyFont="1" applyAlignment="1">
      <alignment horizontal="left"/>
    </xf>
    <xf numFmtId="0" fontId="30" fillId="0" borderId="0" xfId="9" applyFont="1" applyAlignment="1">
      <alignment horizontal="left"/>
    </xf>
    <xf numFmtId="0" fontId="0" fillId="0" borderId="0" xfId="0" applyBorder="1" applyAlignment="1">
      <alignment horizontal="left" vertical="top" wrapText="1"/>
    </xf>
    <xf numFmtId="0" fontId="0" fillId="0" borderId="9" xfId="0" applyBorder="1" applyAlignment="1">
      <alignment horizontal="left" vertical="top" wrapText="1"/>
    </xf>
    <xf numFmtId="0" fontId="2" fillId="0" borderId="24" xfId="0" quotePrefix="1" applyFont="1" applyFill="1" applyBorder="1" applyAlignment="1" applyProtection="1">
      <alignment horizontal="left"/>
    </xf>
    <xf numFmtId="0" fontId="2" fillId="0" borderId="27" xfId="0" quotePrefix="1" applyFont="1" applyFill="1" applyBorder="1" applyAlignment="1" applyProtection="1">
      <alignment horizontal="left"/>
    </xf>
    <xf numFmtId="0" fontId="45" fillId="0" borderId="16" xfId="7" applyFont="1" applyBorder="1" applyAlignment="1" applyProtection="1">
      <alignment vertical="top"/>
    </xf>
    <xf numFmtId="0" fontId="45" fillId="0" borderId="19" xfId="7" applyFont="1" applyBorder="1" applyAlignment="1" applyProtection="1">
      <alignment vertical="top"/>
    </xf>
    <xf numFmtId="0" fontId="64" fillId="0" borderId="0" xfId="0" applyFont="1"/>
    <xf numFmtId="169" fontId="3" fillId="7" borderId="0" xfId="0" applyNumberFormat="1" applyFont="1" applyFill="1" applyBorder="1" applyAlignment="1" applyProtection="1">
      <alignment horizontal="left" vertical="top" wrapText="1"/>
    </xf>
    <xf numFmtId="169" fontId="3" fillId="0" borderId="17" xfId="0" applyNumberFormat="1" applyFont="1" applyFill="1" applyBorder="1" applyAlignment="1" applyProtection="1">
      <alignment horizontal="left" vertical="top" wrapText="1"/>
    </xf>
    <xf numFmtId="169" fontId="3" fillId="0" borderId="18" xfId="0" applyNumberFormat="1" applyFont="1" applyFill="1" applyBorder="1" applyAlignment="1" applyProtection="1">
      <alignment horizontal="left" vertical="top" wrapText="1"/>
    </xf>
    <xf numFmtId="169" fontId="3" fillId="0" borderId="15" xfId="0" applyNumberFormat="1" applyFont="1" applyFill="1" applyBorder="1" applyAlignment="1" applyProtection="1">
      <alignment horizontal="left" vertical="top" wrapText="1"/>
    </xf>
    <xf numFmtId="0" fontId="46" fillId="0" borderId="0" xfId="0" applyFont="1" applyAlignment="1">
      <alignment horizontal="left" vertical="top" wrapText="1"/>
    </xf>
    <xf numFmtId="0" fontId="35" fillId="0" borderId="17" xfId="0" applyFont="1" applyBorder="1" applyAlignment="1" applyProtection="1">
      <alignment horizontal="left"/>
      <protection locked="0"/>
    </xf>
    <xf numFmtId="0" fontId="35" fillId="0" borderId="18" xfId="0" applyFont="1" applyBorder="1" applyAlignment="1" applyProtection="1">
      <alignment horizontal="left"/>
      <protection locked="0"/>
    </xf>
    <xf numFmtId="0" fontId="35" fillId="0" borderId="15" xfId="0" applyFont="1" applyBorder="1" applyAlignment="1" applyProtection="1">
      <alignment horizontal="left"/>
      <protection locked="0"/>
    </xf>
    <xf numFmtId="0" fontId="0" fillId="5" borderId="0" xfId="0" applyFont="1" applyFill="1" applyBorder="1" applyAlignment="1" applyProtection="1">
      <alignment horizontal="left"/>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4" borderId="0" xfId="0" applyFill="1" applyAlignment="1">
      <alignment vertical="top" wrapText="1"/>
    </xf>
    <xf numFmtId="0" fontId="0" fillId="4" borderId="70" xfId="0" applyFont="1" applyFill="1" applyBorder="1" applyAlignment="1">
      <alignment horizontal="left" vertical="center" wrapText="1"/>
    </xf>
    <xf numFmtId="0" fontId="0" fillId="4" borderId="70" xfId="0" applyFont="1" applyFill="1" applyBorder="1" applyAlignment="1">
      <alignment horizontal="left" wrapText="1"/>
    </xf>
    <xf numFmtId="0" fontId="35" fillId="0" borderId="12" xfId="0" applyFont="1" applyBorder="1" applyAlignment="1" applyProtection="1">
      <alignment horizontal="left" vertical="top"/>
      <protection locked="0"/>
    </xf>
    <xf numFmtId="0" fontId="29" fillId="9" borderId="0" xfId="7" applyFont="1" applyFill="1" applyAlignment="1" applyProtection="1">
      <alignment horizontal="left"/>
    </xf>
    <xf numFmtId="0" fontId="59" fillId="9" borderId="0" xfId="7" applyFont="1" applyFill="1" applyAlignment="1" applyProtection="1">
      <alignment horizontal="left"/>
    </xf>
    <xf numFmtId="0" fontId="29" fillId="0" borderId="0" xfId="7" applyAlignment="1" applyProtection="1">
      <alignment horizontal="left" vertical="center"/>
    </xf>
    <xf numFmtId="0" fontId="29" fillId="0" borderId="0" xfId="7" applyAlignment="1" applyProtection="1">
      <alignment horizontal="left" wrapText="1"/>
    </xf>
    <xf numFmtId="0" fontId="0" fillId="0" borderId="0" xfId="0" applyAlignment="1">
      <alignment horizontal="left"/>
    </xf>
    <xf numFmtId="0" fontId="0" fillId="0" borderId="0" xfId="0" applyFont="1" applyAlignment="1">
      <alignment horizontal="left"/>
    </xf>
    <xf numFmtId="0" fontId="2" fillId="4" borderId="0" xfId="7" applyFont="1" applyFill="1" applyAlignment="1" applyProtection="1">
      <alignment horizontal="left" vertical="center"/>
    </xf>
    <xf numFmtId="0" fontId="29" fillId="0" borderId="0" xfId="7" applyAlignment="1" applyProtection="1">
      <alignment horizontal="center" wrapText="1"/>
    </xf>
    <xf numFmtId="0" fontId="29" fillId="0" borderId="0" xfId="7" applyAlignment="1" applyProtection="1">
      <alignment horizontal="center"/>
    </xf>
    <xf numFmtId="0" fontId="35" fillId="0" borderId="12" xfId="0" applyFont="1" applyBorder="1" applyAlignment="1">
      <alignment horizontal="left" vertical="top" wrapText="1"/>
    </xf>
    <xf numFmtId="0" fontId="55" fillId="4" borderId="6" xfId="7" applyFont="1" applyFill="1" applyBorder="1" applyAlignment="1" applyProtection="1">
      <alignment horizontal="center" vertical="center" textRotation="255" wrapText="1"/>
    </xf>
    <xf numFmtId="0" fontId="55" fillId="4" borderId="2" xfId="7" applyFont="1" applyFill="1" applyBorder="1" applyAlignment="1" applyProtection="1">
      <alignment horizontal="center" vertical="center" textRotation="255" wrapText="1"/>
    </xf>
    <xf numFmtId="0" fontId="55" fillId="4" borderId="4" xfId="7" applyFont="1" applyFill="1" applyBorder="1" applyAlignment="1" applyProtection="1">
      <alignment horizontal="center" vertical="center" textRotation="255" wrapText="1"/>
    </xf>
    <xf numFmtId="0" fontId="55" fillId="9" borderId="6" xfId="7" applyFont="1" applyFill="1" applyBorder="1" applyAlignment="1" applyProtection="1">
      <alignment horizontal="center" vertical="center" textRotation="255" wrapText="1"/>
    </xf>
    <xf numFmtId="0" fontId="55" fillId="9" borderId="2" xfId="7" applyFont="1" applyFill="1" applyBorder="1" applyAlignment="1" applyProtection="1">
      <alignment horizontal="center" vertical="center" textRotation="255" wrapText="1"/>
    </xf>
    <xf numFmtId="0" fontId="55" fillId="9" borderId="4" xfId="7" applyFont="1" applyFill="1" applyBorder="1" applyAlignment="1" applyProtection="1">
      <alignment horizontal="center" vertical="center" textRotation="255" wrapText="1"/>
    </xf>
    <xf numFmtId="0" fontId="4" fillId="0" borderId="0" xfId="0" applyFont="1" applyAlignment="1">
      <alignment horizontal="left" vertical="top" wrapText="1"/>
    </xf>
    <xf numFmtId="0" fontId="5" fillId="0" borderId="0" xfId="0" applyFont="1" applyAlignment="1">
      <alignment horizontal="left" vertical="center" wrapText="1"/>
    </xf>
    <xf numFmtId="0" fontId="11" fillId="10" borderId="17"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55" fillId="12" borderId="12" xfId="7" applyFont="1" applyFill="1" applyBorder="1" applyAlignment="1" applyProtection="1">
      <alignment horizontal="center" vertical="center" textRotation="255" wrapText="1"/>
    </xf>
    <xf numFmtId="0" fontId="55" fillId="12" borderId="6" xfId="7" applyFont="1" applyFill="1" applyBorder="1" applyAlignment="1" applyProtection="1">
      <alignment horizontal="center" vertical="center" textRotation="255"/>
    </xf>
    <xf numFmtId="0" fontId="55" fillId="12" borderId="2" xfId="7" applyFont="1" applyFill="1" applyBorder="1" applyAlignment="1" applyProtection="1">
      <alignment horizontal="center" vertical="center" textRotation="255"/>
    </xf>
    <xf numFmtId="0" fontId="55" fillId="12" borderId="4" xfId="7" applyFont="1" applyFill="1" applyBorder="1" applyAlignment="1" applyProtection="1">
      <alignment horizontal="center" vertical="center" textRotation="255"/>
    </xf>
    <xf numFmtId="0" fontId="2" fillId="10" borderId="17" xfId="0" applyFont="1" applyFill="1" applyBorder="1" applyAlignment="1">
      <alignment horizontal="center" vertical="center" wrapText="1"/>
    </xf>
    <xf numFmtId="0" fontId="2" fillId="10" borderId="15" xfId="0" applyFont="1" applyFill="1" applyBorder="1" applyAlignment="1">
      <alignment horizontal="center" vertical="center" wrapText="1"/>
    </xf>
    <xf numFmtId="49" fontId="11" fillId="10" borderId="6" xfId="0" applyNumberFormat="1" applyFont="1" applyFill="1" applyBorder="1" applyAlignment="1">
      <alignment horizontal="center" vertical="center" textRotation="90" wrapText="1"/>
    </xf>
    <xf numFmtId="49" fontId="11" fillId="10" borderId="2" xfId="0" applyNumberFormat="1" applyFont="1" applyFill="1" applyBorder="1" applyAlignment="1">
      <alignment horizontal="center" vertical="center" textRotation="90" wrapText="1"/>
    </xf>
    <xf numFmtId="49" fontId="11" fillId="10" borderId="4" xfId="0" applyNumberFormat="1" applyFont="1" applyFill="1" applyBorder="1" applyAlignment="1">
      <alignment horizontal="center" vertical="center" textRotation="90" wrapText="1"/>
    </xf>
    <xf numFmtId="0" fontId="55" fillId="4" borderId="6" xfId="7" applyFont="1" applyFill="1" applyBorder="1" applyAlignment="1" applyProtection="1">
      <alignment horizontal="center" vertical="center" textRotation="255"/>
    </xf>
    <xf numFmtId="0" fontId="55" fillId="4" borderId="2" xfId="7" applyFont="1" applyFill="1" applyBorder="1" applyAlignment="1" applyProtection="1">
      <alignment horizontal="center" vertical="center" textRotation="255"/>
    </xf>
    <xf numFmtId="0" fontId="55" fillId="4" borderId="4" xfId="7" applyFont="1" applyFill="1" applyBorder="1" applyAlignment="1" applyProtection="1">
      <alignment horizontal="center" vertical="center" textRotation="255"/>
    </xf>
    <xf numFmtId="49" fontId="6" fillId="0" borderId="0" xfId="0" applyNumberFormat="1" applyFont="1" applyFill="1" applyAlignment="1">
      <alignment horizontal="left" vertical="top"/>
    </xf>
    <xf numFmtId="0" fontId="16" fillId="0" borderId="0" xfId="0" applyFont="1" applyFill="1" applyAlignment="1">
      <alignment horizontal="left" vertical="top"/>
    </xf>
    <xf numFmtId="0" fontId="55" fillId="9" borderId="12" xfId="7" applyFont="1" applyFill="1" applyBorder="1" applyAlignment="1" applyProtection="1">
      <alignment horizontal="center" vertical="center" textRotation="255" wrapText="1"/>
    </xf>
    <xf numFmtId="0" fontId="55" fillId="12" borderId="2" xfId="7" applyFont="1" applyFill="1" applyBorder="1" applyAlignment="1" applyProtection="1">
      <alignment horizontal="center" vertical="center" textRotation="255" wrapText="1"/>
    </xf>
    <xf numFmtId="0" fontId="29" fillId="4" borderId="17" xfId="7" quotePrefix="1" applyFont="1" applyFill="1" applyBorder="1" applyAlignment="1" applyProtection="1">
      <alignment horizontal="center" vertical="top"/>
    </xf>
    <xf numFmtId="0" fontId="29" fillId="4" borderId="18" xfId="7" quotePrefix="1" applyFont="1" applyFill="1" applyBorder="1" applyAlignment="1" applyProtection="1">
      <alignment horizontal="center" vertical="top"/>
    </xf>
    <xf numFmtId="0" fontId="0" fillId="0" borderId="11" xfId="0" applyFont="1" applyBorder="1" applyAlignment="1">
      <alignment horizontal="left" vertical="top" wrapText="1"/>
    </xf>
    <xf numFmtId="0" fontId="10" fillId="0" borderId="16" xfId="0" applyFont="1" applyBorder="1" applyAlignment="1">
      <alignment horizontal="left" vertical="top" wrapText="1"/>
    </xf>
    <xf numFmtId="0" fontId="24"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38" fillId="0" borderId="18" xfId="0" applyFont="1" applyBorder="1" applyAlignment="1">
      <alignment horizontal="left" vertical="top"/>
    </xf>
    <xf numFmtId="0" fontId="0" fillId="0" borderId="19"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14" fontId="34" fillId="0" borderId="12" xfId="0" applyNumberFormat="1" applyFont="1" applyBorder="1" applyAlignment="1">
      <alignment horizontal="center" vertical="center"/>
    </xf>
    <xf numFmtId="0" fontId="29" fillId="4" borderId="17" xfId="7" quotePrefix="1" applyFill="1" applyBorder="1" applyAlignment="1" applyProtection="1">
      <alignment horizontal="center" vertical="top"/>
    </xf>
    <xf numFmtId="0" fontId="29" fillId="4" borderId="18" xfId="7" quotePrefix="1" applyFill="1" applyBorder="1" applyAlignment="1" applyProtection="1">
      <alignment horizontal="center" vertical="top"/>
    </xf>
    <xf numFmtId="0" fontId="29" fillId="4" borderId="15" xfId="7" quotePrefix="1" applyFill="1" applyBorder="1" applyAlignment="1" applyProtection="1">
      <alignment horizontal="center" vertical="top"/>
    </xf>
    <xf numFmtId="0" fontId="0" fillId="0" borderId="15" xfId="0" applyBorder="1" applyAlignment="1">
      <alignment horizontal="left" vertical="top" wrapText="1"/>
    </xf>
    <xf numFmtId="0" fontId="0" fillId="0" borderId="18" xfId="0" applyBorder="1" applyAlignment="1">
      <alignment horizontal="left" vertical="top"/>
    </xf>
    <xf numFmtId="0" fontId="0" fillId="0" borderId="15" xfId="0" applyBorder="1" applyAlignment="1">
      <alignment horizontal="left" vertical="top"/>
    </xf>
    <xf numFmtId="0" fontId="29" fillId="4" borderId="18" xfId="7" applyFont="1" applyFill="1" applyBorder="1" applyAlignment="1" applyProtection="1">
      <alignment horizontal="center" vertical="top"/>
    </xf>
    <xf numFmtId="0" fontId="29" fillId="4" borderId="17" xfId="7" quotePrefix="1" applyFont="1" applyFill="1" applyBorder="1" applyAlignment="1" applyProtection="1">
      <alignment horizontal="center" vertical="top" wrapText="1"/>
    </xf>
    <xf numFmtId="0" fontId="29" fillId="4" borderId="15" xfId="7" applyFont="1" applyFill="1" applyBorder="1" applyAlignment="1" applyProtection="1">
      <alignment horizontal="center" vertical="top" wrapText="1"/>
    </xf>
    <xf numFmtId="0" fontId="29" fillId="4" borderId="15" xfId="7" applyFont="1" applyFill="1" applyBorder="1" applyAlignment="1" applyProtection="1">
      <alignment horizontal="center" vertical="top"/>
    </xf>
    <xf numFmtId="0" fontId="34" fillId="0" borderId="12" xfId="0" applyFont="1" applyBorder="1" applyAlignment="1">
      <alignment horizontal="center" vertical="center"/>
    </xf>
    <xf numFmtId="0" fontId="38" fillId="0" borderId="17" xfId="0" applyFont="1" applyBorder="1" applyAlignment="1">
      <alignment horizontal="left" vertical="top"/>
    </xf>
    <xf numFmtId="0" fontId="38" fillId="0" borderId="15" xfId="0" applyFont="1" applyBorder="1" applyAlignment="1">
      <alignment horizontal="left" vertical="top"/>
    </xf>
    <xf numFmtId="0" fontId="0" fillId="0" borderId="11" xfId="0" applyFont="1" applyBorder="1" applyAlignment="1">
      <alignment horizontal="left" vertical="top"/>
    </xf>
    <xf numFmtId="0" fontId="0" fillId="0" borderId="7" xfId="0" applyFont="1" applyBorder="1" applyAlignment="1">
      <alignment horizontal="left" vertical="top"/>
    </xf>
    <xf numFmtId="0" fontId="0" fillId="0" borderId="51"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15" xfId="0" applyFont="1" applyBorder="1" applyAlignment="1">
      <alignment horizontal="left" vertical="center"/>
    </xf>
    <xf numFmtId="0" fontId="0" fillId="0" borderId="8" xfId="0" applyBorder="1" applyAlignment="1">
      <alignment horizontal="left" vertical="top" wrapText="1"/>
    </xf>
    <xf numFmtId="0" fontId="55" fillId="4" borderId="17" xfId="7" quotePrefix="1" applyFont="1" applyFill="1" applyBorder="1" applyAlignment="1" applyProtection="1">
      <alignment horizontal="center" vertical="top"/>
    </xf>
    <xf numFmtId="0" fontId="55" fillId="4" borderId="18" xfId="7" quotePrefix="1" applyFont="1" applyFill="1" applyBorder="1" applyAlignment="1" applyProtection="1">
      <alignment horizontal="center" vertical="top"/>
    </xf>
    <xf numFmtId="0" fontId="55" fillId="4" borderId="51" xfId="7" quotePrefix="1" applyFont="1" applyFill="1" applyBorder="1" applyAlignment="1" applyProtection="1">
      <alignment horizontal="center" vertical="top"/>
    </xf>
    <xf numFmtId="0" fontId="55" fillId="4" borderId="15" xfId="7" quotePrefix="1" applyFont="1" applyFill="1" applyBorder="1" applyAlignment="1" applyProtection="1">
      <alignment horizontal="center" vertical="top"/>
    </xf>
    <xf numFmtId="0" fontId="0" fillId="0" borderId="51" xfId="0" applyFont="1" applyBorder="1" applyAlignment="1">
      <alignment horizontal="left" vertical="top"/>
    </xf>
    <xf numFmtId="0" fontId="0" fillId="0" borderId="15" xfId="0" applyFont="1" applyBorder="1" applyAlignment="1">
      <alignment horizontal="left" vertical="top"/>
    </xf>
    <xf numFmtId="0" fontId="38" fillId="0" borderId="52" xfId="0" applyFont="1" applyBorder="1" applyAlignment="1">
      <alignment horizontal="left" vertical="top" wrapText="1"/>
    </xf>
    <xf numFmtId="0" fontId="38" fillId="0" borderId="38" xfId="0" applyFont="1" applyBorder="1" applyAlignment="1">
      <alignment horizontal="left" vertical="top"/>
    </xf>
    <xf numFmtId="0" fontId="38" fillId="0" borderId="41" xfId="0" applyFont="1" applyBorder="1" applyAlignment="1">
      <alignment horizontal="left" vertical="top"/>
    </xf>
    <xf numFmtId="0" fontId="38" fillId="0" borderId="7" xfId="0" applyFont="1" applyBorder="1" applyAlignment="1">
      <alignment horizontal="left" vertical="top"/>
    </xf>
    <xf numFmtId="0" fontId="0" fillId="0" borderId="18" xfId="0" applyFont="1" applyBorder="1" applyAlignment="1">
      <alignment horizontal="left" vertical="top"/>
    </xf>
    <xf numFmtId="0" fontId="38" fillId="0" borderId="18" xfId="0" applyFont="1" applyBorder="1" applyAlignment="1">
      <alignment horizontal="left" vertical="top" wrapText="1"/>
    </xf>
    <xf numFmtId="0" fontId="38" fillId="0" borderId="53" xfId="0" applyFont="1" applyBorder="1" applyAlignment="1">
      <alignment horizontal="left" vertical="top" wrapText="1"/>
    </xf>
    <xf numFmtId="0" fontId="55" fillId="4" borderId="41" xfId="7" quotePrefix="1" applyFont="1" applyFill="1" applyBorder="1" applyAlignment="1" applyProtection="1">
      <alignment horizontal="center" vertical="top"/>
    </xf>
    <xf numFmtId="0" fontId="55" fillId="4" borderId="7" xfId="7" quotePrefix="1" applyFont="1" applyFill="1" applyBorder="1" applyAlignment="1" applyProtection="1">
      <alignment horizontal="center" vertical="top"/>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Border="1" applyAlignment="1">
      <alignment horizontal="lef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17" xfId="0" applyFont="1" applyBorder="1" applyAlignment="1">
      <alignment horizontal="left" vertical="top" wrapText="1"/>
    </xf>
    <xf numFmtId="0" fontId="29" fillId="4" borderId="17" xfId="7" quotePrefix="1" applyFill="1" applyBorder="1" applyAlignment="1" applyProtection="1">
      <alignment horizontal="center" vertical="top" wrapText="1"/>
    </xf>
    <xf numFmtId="0" fontId="29" fillId="4" borderId="18" xfId="7" quotePrefix="1" applyFill="1" applyBorder="1" applyAlignment="1" applyProtection="1">
      <alignment horizontal="center" vertical="top" wrapText="1"/>
    </xf>
    <xf numFmtId="0" fontId="29" fillId="4" borderId="15" xfId="7" quotePrefix="1" applyFill="1" applyBorder="1" applyAlignment="1" applyProtection="1">
      <alignment horizontal="center" vertical="top" wrapText="1"/>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19" xfId="0" applyFont="1" applyBorder="1" applyAlignment="1">
      <alignment horizontal="left" vertical="top"/>
    </xf>
    <xf numFmtId="0" fontId="0" fillId="0" borderId="10" xfId="0" applyFont="1" applyBorder="1" applyAlignment="1">
      <alignment horizontal="left" vertical="top"/>
    </xf>
    <xf numFmtId="0" fontId="24" fillId="6" borderId="0" xfId="0" applyFont="1" applyFill="1" applyBorder="1" applyAlignment="1">
      <alignment horizontal="left" vertical="top" wrapText="1"/>
    </xf>
    <xf numFmtId="0" fontId="31" fillId="4" borderId="5" xfId="10">
      <alignment horizontal="center" vertical="center"/>
    </xf>
    <xf numFmtId="0" fontId="38" fillId="0" borderId="0" xfId="0" applyFont="1" applyBorder="1" applyAlignment="1">
      <alignment horizontal="left" vertical="top" wrapText="1"/>
    </xf>
    <xf numFmtId="0" fontId="38" fillId="0" borderId="9" xfId="0" applyFont="1" applyBorder="1" applyAlignment="1">
      <alignment horizontal="left" vertical="top" wrapText="1"/>
    </xf>
    <xf numFmtId="0" fontId="38" fillId="0" borderId="7" xfId="0" applyFont="1" applyBorder="1" applyAlignment="1">
      <alignment horizontal="left" vertical="top" wrapText="1"/>
    </xf>
    <xf numFmtId="0" fontId="38" fillId="0" borderId="10" xfId="0" applyFont="1" applyBorder="1" applyAlignment="1">
      <alignment horizontal="left" vertical="top" wrapText="1"/>
    </xf>
    <xf numFmtId="0" fontId="0" fillId="0" borderId="12" xfId="0" applyFont="1" applyBorder="1" applyAlignment="1">
      <alignment horizontal="left" vertical="top" wrapText="1"/>
    </xf>
    <xf numFmtId="0" fontId="55" fillId="4" borderId="53" xfId="7" quotePrefix="1" applyFont="1" applyFill="1" applyBorder="1" applyAlignment="1" applyProtection="1">
      <alignment horizontal="center" vertical="top"/>
    </xf>
    <xf numFmtId="0" fontId="0" fillId="0" borderId="58" xfId="0" applyFont="1" applyBorder="1" applyAlignment="1">
      <alignment horizontal="left" vertical="top" wrapText="1"/>
    </xf>
    <xf numFmtId="14" fontId="34" fillId="0" borderId="17" xfId="0" applyNumberFormat="1" applyFont="1" applyBorder="1" applyAlignment="1">
      <alignment horizontal="center" vertical="center"/>
    </xf>
    <xf numFmtId="14" fontId="34" fillId="0" borderId="15" xfId="0" applyNumberFormat="1" applyFont="1" applyBorder="1" applyAlignment="1">
      <alignment horizontal="center" vertical="center"/>
    </xf>
    <xf numFmtId="0" fontId="38" fillId="0" borderId="8" xfId="0" applyFont="1" applyBorder="1" applyAlignment="1">
      <alignment horizontal="left" vertical="top" wrapText="1"/>
    </xf>
    <xf numFmtId="0" fontId="38" fillId="0" borderId="11" xfId="0" applyFont="1" applyBorder="1" applyAlignment="1">
      <alignment horizontal="left" vertical="top" wrapText="1"/>
    </xf>
    <xf numFmtId="0" fontId="38" fillId="0" borderId="53" xfId="0" applyFont="1" applyBorder="1" applyAlignment="1">
      <alignment horizontal="left" vertical="center"/>
    </xf>
    <xf numFmtId="0" fontId="24" fillId="0" borderId="52" xfId="0" applyFont="1" applyBorder="1" applyAlignment="1">
      <alignment horizontal="left" vertical="top" wrapText="1"/>
    </xf>
    <xf numFmtId="0" fontId="24" fillId="0" borderId="38" xfId="0" applyFont="1" applyBorder="1" applyAlignment="1">
      <alignment horizontal="left" vertical="top" wrapText="1"/>
    </xf>
    <xf numFmtId="0" fontId="24" fillId="0" borderId="54" xfId="0" applyFont="1" applyBorder="1" applyAlignment="1">
      <alignment horizontal="left" vertical="top" wrapText="1"/>
    </xf>
    <xf numFmtId="0" fontId="24" fillId="0" borderId="0" xfId="0" applyFont="1" applyBorder="1" applyAlignment="1">
      <alignment horizontal="left" vertical="top" wrapText="1"/>
    </xf>
    <xf numFmtId="0" fontId="24" fillId="0" borderId="41" xfId="0" applyFont="1" applyBorder="1" applyAlignment="1">
      <alignment horizontal="left" vertical="top" wrapText="1"/>
    </xf>
    <xf numFmtId="0" fontId="24" fillId="0" borderId="7" xfId="0" applyFont="1" applyBorder="1" applyAlignment="1">
      <alignment horizontal="left" vertical="top" wrapText="1"/>
    </xf>
    <xf numFmtId="0" fontId="24" fillId="0" borderId="16" xfId="0" applyFont="1" applyBorder="1" applyAlignment="1">
      <alignment horizontal="left" vertical="top" wrapText="1"/>
    </xf>
    <xf numFmtId="0" fontId="24" fillId="0" borderId="55" xfId="0" applyFont="1" applyBorder="1" applyAlignment="1">
      <alignment horizontal="left" vertical="top" wrapText="1"/>
    </xf>
    <xf numFmtId="0" fontId="24" fillId="0" borderId="8" xfId="0" applyFont="1" applyBorder="1" applyAlignment="1">
      <alignment horizontal="left" vertical="top" wrapText="1"/>
    </xf>
    <xf numFmtId="0" fontId="24" fillId="0" borderId="56" xfId="0" applyFont="1" applyBorder="1" applyAlignment="1">
      <alignment horizontal="left" vertical="top" wrapText="1"/>
    </xf>
    <xf numFmtId="0" fontId="24" fillId="0" borderId="11" xfId="0" applyFont="1" applyBorder="1" applyAlignment="1">
      <alignment horizontal="left" vertical="top" wrapText="1"/>
    </xf>
    <xf numFmtId="0" fontId="24" fillId="0" borderId="57" xfId="0" applyFont="1" applyBorder="1" applyAlignment="1">
      <alignment horizontal="left" vertical="top" wrapText="1"/>
    </xf>
    <xf numFmtId="0" fontId="44" fillId="0" borderId="0" xfId="0" applyFont="1"/>
    <xf numFmtId="0" fontId="0" fillId="0" borderId="16" xfId="0" applyBorder="1" applyAlignment="1">
      <alignment horizontal="left" vertical="top"/>
    </xf>
    <xf numFmtId="0" fontId="0" fillId="0" borderId="19" xfId="0" applyBorder="1" applyAlignment="1">
      <alignment horizontal="left" vertical="top"/>
    </xf>
    <xf numFmtId="0" fontId="29" fillId="0" borderId="0" xfId="7" applyFont="1" applyAlignment="1" applyProtection="1">
      <alignment horizontal="left" vertical="center" wrapText="1"/>
    </xf>
    <xf numFmtId="0" fontId="24" fillId="0" borderId="10" xfId="0" applyFont="1" applyBorder="1" applyAlignment="1">
      <alignment horizontal="left" vertical="top" wrapText="1"/>
    </xf>
    <xf numFmtId="0" fontId="44" fillId="0" borderId="12" xfId="0" applyFont="1" applyBorder="1" applyAlignment="1">
      <alignment horizontal="left" vertical="center" wrapText="1" indent="1"/>
    </xf>
    <xf numFmtId="0" fontId="44" fillId="0" borderId="12" xfId="0" quotePrefix="1" applyFont="1" applyBorder="1" applyAlignment="1">
      <alignment horizontal="left" vertical="center" wrapText="1" indent="1"/>
    </xf>
    <xf numFmtId="0" fontId="44" fillId="0" borderId="0" xfId="0" applyFont="1" applyBorder="1" applyAlignment="1">
      <alignment vertical="top"/>
    </xf>
    <xf numFmtId="0" fontId="44" fillId="0" borderId="0" xfId="0" quotePrefix="1" applyFont="1" applyBorder="1" applyAlignment="1">
      <alignment vertical="top"/>
    </xf>
    <xf numFmtId="0" fontId="44" fillId="0" borderId="0" xfId="0" applyFont="1" applyAlignment="1">
      <alignment horizontal="left" vertical="top" wrapText="1"/>
    </xf>
    <xf numFmtId="0" fontId="44" fillId="0" borderId="0" xfId="0" applyFont="1" applyAlignment="1">
      <alignment horizontal="left" vertical="top"/>
    </xf>
    <xf numFmtId="0" fontId="44" fillId="7" borderId="17" xfId="0" applyFont="1" applyFill="1" applyBorder="1" applyAlignment="1">
      <alignment horizontal="left" vertical="center" wrapText="1" indent="1"/>
    </xf>
    <xf numFmtId="0" fontId="44" fillId="7" borderId="18" xfId="0" applyFont="1" applyFill="1" applyBorder="1" applyAlignment="1">
      <alignment horizontal="left" vertical="center" wrapText="1" indent="1"/>
    </xf>
    <xf numFmtId="0" fontId="44" fillId="7" borderId="15" xfId="0" applyFont="1" applyFill="1" applyBorder="1" applyAlignment="1">
      <alignment horizontal="left" vertical="center" wrapText="1" indent="1"/>
    </xf>
    <xf numFmtId="0" fontId="24" fillId="0" borderId="17" xfId="0" applyFont="1" applyBorder="1" applyAlignment="1">
      <alignment horizontal="left" vertical="top" wrapText="1"/>
    </xf>
    <xf numFmtId="0" fontId="32" fillId="0" borderId="0" xfId="0" applyFont="1" applyAlignment="1">
      <alignment horizontal="left" wrapText="1"/>
    </xf>
    <xf numFmtId="0" fontId="44" fillId="7" borderId="8" xfId="0" applyFont="1" applyFill="1" applyBorder="1" applyAlignment="1">
      <alignment horizontal="left" vertical="top" wrapText="1" indent="1"/>
    </xf>
    <xf numFmtId="0" fontId="44" fillId="7" borderId="0" xfId="0" applyFont="1" applyFill="1" applyBorder="1" applyAlignment="1">
      <alignment horizontal="left" vertical="top" wrapText="1" indent="1"/>
    </xf>
    <xf numFmtId="0" fontId="44" fillId="7" borderId="9" xfId="0" applyFont="1" applyFill="1" applyBorder="1" applyAlignment="1">
      <alignment horizontal="left" vertical="top" wrapText="1" indent="1"/>
    </xf>
    <xf numFmtId="0" fontId="44" fillId="7" borderId="11" xfId="0" applyFont="1" applyFill="1" applyBorder="1" applyAlignment="1">
      <alignment horizontal="left" vertical="top" wrapText="1" indent="1"/>
    </xf>
    <xf numFmtId="0" fontId="44" fillId="7" borderId="7" xfId="0" applyFont="1" applyFill="1" applyBorder="1" applyAlignment="1">
      <alignment horizontal="left" vertical="top" wrapText="1" indent="1"/>
    </xf>
    <xf numFmtId="0" fontId="44" fillId="7" borderId="10" xfId="0" applyFont="1" applyFill="1" applyBorder="1" applyAlignment="1">
      <alignment horizontal="left" vertical="top" wrapText="1" indent="1"/>
    </xf>
    <xf numFmtId="0" fontId="0" fillId="0" borderId="9" xfId="0" applyFont="1" applyBorder="1" applyAlignment="1">
      <alignment horizontal="left" vertical="top" wrapText="1"/>
    </xf>
    <xf numFmtId="0" fontId="24" fillId="0" borderId="19" xfId="0" applyFont="1" applyBorder="1" applyAlignment="1">
      <alignment horizontal="left" vertical="top" wrapText="1"/>
    </xf>
    <xf numFmtId="0" fontId="62" fillId="11" borderId="17" xfId="0" applyFont="1" applyFill="1" applyBorder="1" applyAlignment="1">
      <alignment horizontal="left" vertical="center" wrapText="1" indent="1"/>
    </xf>
    <xf numFmtId="0" fontId="62" fillId="11" borderId="18" xfId="0" applyFont="1" applyFill="1" applyBorder="1" applyAlignment="1">
      <alignment horizontal="left" vertical="center" wrapText="1" indent="1"/>
    </xf>
    <xf numFmtId="0" fontId="62" fillId="11" borderId="15" xfId="0" applyFont="1" applyFill="1" applyBorder="1" applyAlignment="1">
      <alignment horizontal="left" vertical="center" wrapText="1" indent="1"/>
    </xf>
    <xf numFmtId="0" fontId="44" fillId="0" borderId="17" xfId="0" applyFont="1" applyBorder="1" applyAlignment="1">
      <alignment horizontal="left" vertical="center" wrapText="1" indent="1"/>
    </xf>
    <xf numFmtId="0" fontId="44" fillId="0" borderId="18" xfId="0" applyFont="1" applyBorder="1" applyAlignment="1">
      <alignment horizontal="left" vertical="center" wrapText="1" indent="1"/>
    </xf>
    <xf numFmtId="0" fontId="44" fillId="0" borderId="15" xfId="0" applyFont="1" applyBorder="1" applyAlignment="1">
      <alignment horizontal="left" vertical="center" wrapText="1" indent="1"/>
    </xf>
    <xf numFmtId="0" fontId="62" fillId="11" borderId="12" xfId="0" applyFont="1" applyFill="1" applyBorder="1" applyAlignment="1">
      <alignment horizontal="left" vertical="center" indent="1"/>
    </xf>
    <xf numFmtId="0" fontId="44" fillId="0" borderId="12" xfId="0" applyFont="1" applyBorder="1" applyAlignment="1">
      <alignment horizontal="left" vertical="center" indent="1"/>
    </xf>
    <xf numFmtId="0" fontId="44" fillId="0" borderId="12" xfId="0" quotePrefix="1" applyFont="1" applyBorder="1" applyAlignment="1">
      <alignment horizontal="left" vertical="center" indent="1"/>
    </xf>
    <xf numFmtId="0" fontId="62" fillId="11" borderId="17" xfId="0" applyFont="1" applyFill="1" applyBorder="1" applyAlignment="1">
      <alignment horizontal="left" vertical="center" indent="1"/>
    </xf>
    <xf numFmtId="0" fontId="62" fillId="11" borderId="15" xfId="0" applyFont="1" applyFill="1" applyBorder="1" applyAlignment="1">
      <alignment horizontal="left" vertical="center" indent="1"/>
    </xf>
    <xf numFmtId="0" fontId="44" fillId="0" borderId="17" xfId="0" applyFont="1" applyBorder="1" applyAlignment="1">
      <alignment horizontal="left" vertical="center" indent="1"/>
    </xf>
    <xf numFmtId="0" fontId="44" fillId="0" borderId="15" xfId="0" applyFont="1" applyBorder="1" applyAlignment="1">
      <alignment horizontal="left" vertical="center" indent="1"/>
    </xf>
    <xf numFmtId="0" fontId="62" fillId="11" borderId="17" xfId="0" applyFont="1" applyFill="1" applyBorder="1" applyAlignment="1">
      <alignment horizontal="center" vertical="center"/>
    </xf>
    <xf numFmtId="0" fontId="62" fillId="11" borderId="15" xfId="0" applyFont="1"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62" fillId="11" borderId="12" xfId="0" applyFont="1" applyFill="1" applyBorder="1" applyAlignment="1">
      <alignment horizontal="left" vertical="center" wrapText="1" indent="1"/>
    </xf>
    <xf numFmtId="0" fontId="38" fillId="0" borderId="17" xfId="0" applyFont="1" applyBorder="1" applyAlignment="1">
      <alignment horizontal="left" vertical="center" indent="1"/>
    </xf>
    <xf numFmtId="0" fontId="38" fillId="0" borderId="15" xfId="0" applyFont="1" applyBorder="1" applyAlignment="1">
      <alignment horizontal="left" vertical="center" indent="1"/>
    </xf>
    <xf numFmtId="0" fontId="38" fillId="0" borderId="17" xfId="0" applyFont="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38" fillId="0" borderId="19" xfId="0" applyFont="1" applyBorder="1" applyAlignment="1">
      <alignment horizontal="left" vertical="center" wrapText="1" indent="1"/>
    </xf>
    <xf numFmtId="0" fontId="44" fillId="0" borderId="17" xfId="0" applyFont="1" applyBorder="1" applyAlignment="1">
      <alignment horizontal="left" vertical="top" wrapText="1" indent="1"/>
    </xf>
    <xf numFmtId="0" fontId="44" fillId="0" borderId="18" xfId="0" applyFont="1" applyBorder="1" applyAlignment="1">
      <alignment horizontal="left" vertical="top" wrapText="1" indent="1"/>
    </xf>
    <xf numFmtId="0" fontId="44" fillId="0" borderId="15" xfId="0" applyFont="1" applyBorder="1" applyAlignment="1">
      <alignment horizontal="left" vertical="top" wrapText="1" indent="1"/>
    </xf>
    <xf numFmtId="0" fontId="4" fillId="0" borderId="0" xfId="0" applyNumberFormat="1" applyFont="1" applyAlignment="1">
      <alignment horizontal="left" vertical="top" wrapText="1"/>
    </xf>
    <xf numFmtId="0" fontId="7" fillId="0" borderId="0" xfId="0" applyFont="1" applyAlignment="1">
      <alignment horizontal="left" wrapText="1"/>
    </xf>
    <xf numFmtId="0" fontId="4" fillId="0" borderId="0" xfId="0" applyFont="1" applyAlignment="1">
      <alignment horizontal="left" wrapText="1"/>
    </xf>
    <xf numFmtId="0" fontId="16" fillId="0" borderId="0" xfId="0" applyFont="1" applyAlignment="1">
      <alignment horizontal="left" wrapText="1"/>
    </xf>
  </cellXfs>
  <cellStyles count="11">
    <cellStyle name="Beobachtung" xfId="1"/>
    <cellStyle name="Beobachtung (gesperrt)" xfId="2"/>
    <cellStyle name="Beobachtung (Total)" xfId="3"/>
    <cellStyle name="ColPos" xfId="4"/>
    <cellStyle name="EmptyField" xfId="5"/>
    <cellStyle name="LinePos" xfId="6"/>
    <cellStyle name="Link" xfId="7" builtinId="8"/>
    <cellStyle name="NoObs" xfId="8"/>
    <cellStyle name="Standard" xfId="0" builtinId="0" customBuiltin="1"/>
    <cellStyle name="Überschrift 5" xfId="9"/>
    <cellStyle name="ValMessage" xfId="10"/>
  </cellStyles>
  <dxfs count="19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H$32" lockText="1"/>
</file>

<file path=xl/ctrlProps/ctrlProp10.xml><?xml version="1.0" encoding="utf-8"?>
<formControlPr xmlns="http://schemas.microsoft.com/office/spreadsheetml/2009/9/main" objectType="CheckBox" fmlaLink="$B$10" lockText="1" noThreeD="1"/>
</file>

<file path=xl/ctrlProps/ctrlProp100.xml><?xml version="1.0" encoding="utf-8"?>
<formControlPr xmlns="http://schemas.microsoft.com/office/spreadsheetml/2009/9/main" objectType="CheckBox" fmlaLink="$J$105" noThreeD="1"/>
</file>

<file path=xl/ctrlProps/ctrlProp101.xml><?xml version="1.0" encoding="utf-8"?>
<formControlPr xmlns="http://schemas.microsoft.com/office/spreadsheetml/2009/9/main" objectType="CheckBox" fmlaLink="$J$102" noThreeD="1"/>
</file>

<file path=xl/ctrlProps/ctrlProp102.xml><?xml version="1.0" encoding="utf-8"?>
<formControlPr xmlns="http://schemas.microsoft.com/office/spreadsheetml/2009/9/main" objectType="CheckBox" fmlaLink="$J$103" noThreeD="1"/>
</file>

<file path=xl/ctrlProps/ctrlProp103.xml><?xml version="1.0" encoding="utf-8"?>
<formControlPr xmlns="http://schemas.microsoft.com/office/spreadsheetml/2009/9/main" objectType="CheckBox" fmlaLink="$J$118" noThreeD="1"/>
</file>

<file path=xl/ctrlProps/ctrlProp104.xml><?xml version="1.0" encoding="utf-8"?>
<formControlPr xmlns="http://schemas.microsoft.com/office/spreadsheetml/2009/9/main" objectType="CheckBox" fmlaLink="$J$107" noThreeD="1"/>
</file>

<file path=xl/ctrlProps/ctrlProp105.xml><?xml version="1.0" encoding="utf-8"?>
<formControlPr xmlns="http://schemas.microsoft.com/office/spreadsheetml/2009/9/main" objectType="CheckBox" fmlaLink="$J$110" noThreeD="1"/>
</file>

<file path=xl/ctrlProps/ctrlProp11.xml><?xml version="1.0" encoding="utf-8"?>
<formControlPr xmlns="http://schemas.microsoft.com/office/spreadsheetml/2009/9/main" objectType="CheckBox" fmlaLink="$H$40" lockText="1"/>
</file>

<file path=xl/ctrlProps/ctrlProp12.xml><?xml version="1.0" encoding="utf-8"?>
<formControlPr xmlns="http://schemas.microsoft.com/office/spreadsheetml/2009/9/main" objectType="CheckBox" fmlaLink="$H$42" lockText="1"/>
</file>

<file path=xl/ctrlProps/ctrlProp13.xml><?xml version="1.0" encoding="utf-8"?>
<formControlPr xmlns="http://schemas.microsoft.com/office/spreadsheetml/2009/9/main" objectType="CheckBox" fmlaLink="$H$33" lockText="1"/>
</file>

<file path=xl/ctrlProps/ctrlProp14.xml><?xml version="1.0" encoding="utf-8"?>
<formControlPr xmlns="http://schemas.microsoft.com/office/spreadsheetml/2009/9/main" objectType="CheckBox" fmlaLink="$J$15" noThreeD="1"/>
</file>

<file path=xl/ctrlProps/ctrlProp15.xml><?xml version="1.0" encoding="utf-8"?>
<formControlPr xmlns="http://schemas.microsoft.com/office/spreadsheetml/2009/9/main" objectType="CheckBox" fmlaLink="$J$16" noThreeD="1"/>
</file>

<file path=xl/ctrlProps/ctrlProp16.xml><?xml version="1.0" encoding="utf-8"?>
<formControlPr xmlns="http://schemas.microsoft.com/office/spreadsheetml/2009/9/main" objectType="CheckBox" fmlaLink="$J$19" noThreeD="1"/>
</file>

<file path=xl/ctrlProps/ctrlProp17.xml><?xml version="1.0" encoding="utf-8"?>
<formControlPr xmlns="http://schemas.microsoft.com/office/spreadsheetml/2009/9/main" objectType="CheckBox" fmlaLink="$J$20" noThreeD="1"/>
</file>

<file path=xl/ctrlProps/ctrlProp18.xml><?xml version="1.0" encoding="utf-8"?>
<formControlPr xmlns="http://schemas.microsoft.com/office/spreadsheetml/2009/9/main" objectType="CheckBox" fmlaLink="$J$22" noThreeD="1"/>
</file>

<file path=xl/ctrlProps/ctrlProp19.xml><?xml version="1.0" encoding="utf-8"?>
<formControlPr xmlns="http://schemas.microsoft.com/office/spreadsheetml/2009/9/main" objectType="CheckBox" fmlaLink="$J$23" noThreeD="1"/>
</file>

<file path=xl/ctrlProps/ctrlProp2.xml><?xml version="1.0" encoding="utf-8"?>
<formControlPr xmlns="http://schemas.microsoft.com/office/spreadsheetml/2009/9/main" objectType="CheckBox" fmlaLink="$H$34" lockText="1"/>
</file>

<file path=xl/ctrlProps/ctrlProp20.xml><?xml version="1.0" encoding="utf-8"?>
<formControlPr xmlns="http://schemas.microsoft.com/office/spreadsheetml/2009/9/main" objectType="CheckBox" fmlaLink="$J$25" noThreeD="1"/>
</file>

<file path=xl/ctrlProps/ctrlProp21.xml><?xml version="1.0" encoding="utf-8"?>
<formControlPr xmlns="http://schemas.microsoft.com/office/spreadsheetml/2009/9/main" objectType="CheckBox" fmlaLink="$J$26" noThreeD="1"/>
</file>

<file path=xl/ctrlProps/ctrlProp22.xml><?xml version="1.0" encoding="utf-8"?>
<formControlPr xmlns="http://schemas.microsoft.com/office/spreadsheetml/2009/9/main" objectType="CheckBox" fmlaLink="$J$27" noThreeD="1"/>
</file>

<file path=xl/ctrlProps/ctrlProp23.xml><?xml version="1.0" encoding="utf-8"?>
<formControlPr xmlns="http://schemas.microsoft.com/office/spreadsheetml/2009/9/main" objectType="CheckBox" fmlaLink="$J$28" noThreeD="1"/>
</file>

<file path=xl/ctrlProps/ctrlProp24.xml><?xml version="1.0" encoding="utf-8"?>
<formControlPr xmlns="http://schemas.microsoft.com/office/spreadsheetml/2009/9/main" objectType="CheckBox" fmlaLink="$J$29" noThreeD="1"/>
</file>

<file path=xl/ctrlProps/ctrlProp25.xml><?xml version="1.0" encoding="utf-8"?>
<formControlPr xmlns="http://schemas.microsoft.com/office/spreadsheetml/2009/9/main" objectType="CheckBox" fmlaLink="$J$30" noThreeD="1"/>
</file>

<file path=xl/ctrlProps/ctrlProp26.xml><?xml version="1.0" encoding="utf-8"?>
<formControlPr xmlns="http://schemas.microsoft.com/office/spreadsheetml/2009/9/main" objectType="CheckBox" fmlaLink="$J$31" noThreeD="1"/>
</file>

<file path=xl/ctrlProps/ctrlProp27.xml><?xml version="1.0" encoding="utf-8"?>
<formControlPr xmlns="http://schemas.microsoft.com/office/spreadsheetml/2009/9/main" objectType="CheckBox" fmlaLink="$J$32" noThreeD="1"/>
</file>

<file path=xl/ctrlProps/ctrlProp28.xml><?xml version="1.0" encoding="utf-8"?>
<formControlPr xmlns="http://schemas.microsoft.com/office/spreadsheetml/2009/9/main" objectType="CheckBox" fmlaLink="$J$33" noThreeD="1"/>
</file>

<file path=xl/ctrlProps/ctrlProp29.xml><?xml version="1.0" encoding="utf-8"?>
<formControlPr xmlns="http://schemas.microsoft.com/office/spreadsheetml/2009/9/main" objectType="CheckBox" fmlaLink="$J$34" noThreeD="1"/>
</file>

<file path=xl/ctrlProps/ctrlProp3.xml><?xml version="1.0" encoding="utf-8"?>
<formControlPr xmlns="http://schemas.microsoft.com/office/spreadsheetml/2009/9/main" objectType="CheckBox" fmlaLink="$H$35" lockText="1"/>
</file>

<file path=xl/ctrlProps/ctrlProp30.xml><?xml version="1.0" encoding="utf-8"?>
<formControlPr xmlns="http://schemas.microsoft.com/office/spreadsheetml/2009/9/main" objectType="CheckBox" fmlaLink="$J$35" noThreeD="1"/>
</file>

<file path=xl/ctrlProps/ctrlProp31.xml><?xml version="1.0" encoding="utf-8"?>
<formControlPr xmlns="http://schemas.microsoft.com/office/spreadsheetml/2009/9/main" objectType="CheckBox" fmlaLink="$J$35" noThreeD="1"/>
</file>

<file path=xl/ctrlProps/ctrlProp32.xml><?xml version="1.0" encoding="utf-8"?>
<formControlPr xmlns="http://schemas.microsoft.com/office/spreadsheetml/2009/9/main" objectType="CheckBox" fmlaLink="$J$35" noThreeD="1"/>
</file>

<file path=xl/ctrlProps/ctrlProp33.xml><?xml version="1.0" encoding="utf-8"?>
<formControlPr xmlns="http://schemas.microsoft.com/office/spreadsheetml/2009/9/main" objectType="CheckBox" fmlaLink="$J$38" noThreeD="1"/>
</file>

<file path=xl/ctrlProps/ctrlProp34.xml><?xml version="1.0" encoding="utf-8"?>
<formControlPr xmlns="http://schemas.microsoft.com/office/spreadsheetml/2009/9/main" objectType="CheckBox" fmlaLink="$J$39" noThreeD="1"/>
</file>

<file path=xl/ctrlProps/ctrlProp35.xml><?xml version="1.0" encoding="utf-8"?>
<formControlPr xmlns="http://schemas.microsoft.com/office/spreadsheetml/2009/9/main" objectType="CheckBox" fmlaLink="$J$40" noThreeD="1"/>
</file>

<file path=xl/ctrlProps/ctrlProp36.xml><?xml version="1.0" encoding="utf-8"?>
<formControlPr xmlns="http://schemas.microsoft.com/office/spreadsheetml/2009/9/main" objectType="CheckBox" fmlaLink="$J$41" noThreeD="1"/>
</file>

<file path=xl/ctrlProps/ctrlProp37.xml><?xml version="1.0" encoding="utf-8"?>
<formControlPr xmlns="http://schemas.microsoft.com/office/spreadsheetml/2009/9/main" objectType="CheckBox" fmlaLink="$J$43" noThreeD="1"/>
</file>

<file path=xl/ctrlProps/ctrlProp38.xml><?xml version="1.0" encoding="utf-8"?>
<formControlPr xmlns="http://schemas.microsoft.com/office/spreadsheetml/2009/9/main" objectType="CheckBox" fmlaLink="$J$44" noThreeD="1"/>
</file>

<file path=xl/ctrlProps/ctrlProp39.xml><?xml version="1.0" encoding="utf-8"?>
<formControlPr xmlns="http://schemas.microsoft.com/office/spreadsheetml/2009/9/main" objectType="CheckBox" fmlaLink="$J$45" noThreeD="1"/>
</file>

<file path=xl/ctrlProps/ctrlProp4.xml><?xml version="1.0" encoding="utf-8"?>
<formControlPr xmlns="http://schemas.microsoft.com/office/spreadsheetml/2009/9/main" objectType="CheckBox" fmlaLink="$H$36" lockText="1"/>
</file>

<file path=xl/ctrlProps/ctrlProp40.xml><?xml version="1.0" encoding="utf-8"?>
<formControlPr xmlns="http://schemas.microsoft.com/office/spreadsheetml/2009/9/main" objectType="CheckBox" fmlaLink="$J$46" noThreeD="1"/>
</file>

<file path=xl/ctrlProps/ctrlProp41.xml><?xml version="1.0" encoding="utf-8"?>
<formControlPr xmlns="http://schemas.microsoft.com/office/spreadsheetml/2009/9/main" objectType="CheckBox" fmlaLink="$J$49" noThreeD="1"/>
</file>

<file path=xl/ctrlProps/ctrlProp42.xml><?xml version="1.0" encoding="utf-8"?>
<formControlPr xmlns="http://schemas.microsoft.com/office/spreadsheetml/2009/9/main" objectType="CheckBox" fmlaLink="$J$50" noThreeD="1"/>
</file>

<file path=xl/ctrlProps/ctrlProp43.xml><?xml version="1.0" encoding="utf-8"?>
<formControlPr xmlns="http://schemas.microsoft.com/office/spreadsheetml/2009/9/main" objectType="CheckBox" fmlaLink="$J$51" noThreeD="1"/>
</file>

<file path=xl/ctrlProps/ctrlProp44.xml><?xml version="1.0" encoding="utf-8"?>
<formControlPr xmlns="http://schemas.microsoft.com/office/spreadsheetml/2009/9/main" objectType="CheckBox" fmlaLink="$J$52" noThreeD="1"/>
</file>

<file path=xl/ctrlProps/ctrlProp45.xml><?xml version="1.0" encoding="utf-8"?>
<formControlPr xmlns="http://schemas.microsoft.com/office/spreadsheetml/2009/9/main" objectType="CheckBox" fmlaLink="$J$53" noThreeD="1"/>
</file>

<file path=xl/ctrlProps/ctrlProp46.xml><?xml version="1.0" encoding="utf-8"?>
<formControlPr xmlns="http://schemas.microsoft.com/office/spreadsheetml/2009/9/main" objectType="CheckBox" fmlaLink="$J$54" noThreeD="1"/>
</file>

<file path=xl/ctrlProps/ctrlProp47.xml><?xml version="1.0" encoding="utf-8"?>
<formControlPr xmlns="http://schemas.microsoft.com/office/spreadsheetml/2009/9/main" objectType="CheckBox" fmlaLink="$J$56" noThreeD="1"/>
</file>

<file path=xl/ctrlProps/ctrlProp48.xml><?xml version="1.0" encoding="utf-8"?>
<formControlPr xmlns="http://schemas.microsoft.com/office/spreadsheetml/2009/9/main" objectType="CheckBox" fmlaLink="$J$57" noThreeD="1"/>
</file>

<file path=xl/ctrlProps/ctrlProp49.xml><?xml version="1.0" encoding="utf-8"?>
<formControlPr xmlns="http://schemas.microsoft.com/office/spreadsheetml/2009/9/main" objectType="CheckBox" fmlaLink="$J$58" noThreeD="1"/>
</file>

<file path=xl/ctrlProps/ctrlProp5.xml><?xml version="1.0" encoding="utf-8"?>
<formControlPr xmlns="http://schemas.microsoft.com/office/spreadsheetml/2009/9/main" objectType="CheckBox" fmlaLink="$H$37" lockText="1"/>
</file>

<file path=xl/ctrlProps/ctrlProp50.xml><?xml version="1.0" encoding="utf-8"?>
<formControlPr xmlns="http://schemas.microsoft.com/office/spreadsheetml/2009/9/main" objectType="CheckBox" fmlaLink="$J$59" noThreeD="1"/>
</file>

<file path=xl/ctrlProps/ctrlProp51.xml><?xml version="1.0" encoding="utf-8"?>
<formControlPr xmlns="http://schemas.microsoft.com/office/spreadsheetml/2009/9/main" objectType="CheckBox" fmlaLink="$J$61" noThreeD="1"/>
</file>

<file path=xl/ctrlProps/ctrlProp52.xml><?xml version="1.0" encoding="utf-8"?>
<formControlPr xmlns="http://schemas.microsoft.com/office/spreadsheetml/2009/9/main" objectType="CheckBox" fmlaLink="$J$62" noThreeD="1"/>
</file>

<file path=xl/ctrlProps/ctrlProp53.xml><?xml version="1.0" encoding="utf-8"?>
<formControlPr xmlns="http://schemas.microsoft.com/office/spreadsheetml/2009/9/main" objectType="CheckBox" fmlaLink="$J$63" noThreeD="1"/>
</file>

<file path=xl/ctrlProps/ctrlProp54.xml><?xml version="1.0" encoding="utf-8"?>
<formControlPr xmlns="http://schemas.microsoft.com/office/spreadsheetml/2009/9/main" objectType="CheckBox" fmlaLink="$J$48" noThreeD="1"/>
</file>

<file path=xl/ctrlProps/ctrlProp55.xml><?xml version="1.0" encoding="utf-8"?>
<formControlPr xmlns="http://schemas.microsoft.com/office/spreadsheetml/2009/9/main" objectType="CheckBox" fmlaLink="$J$59" noThreeD="1"/>
</file>

<file path=xl/ctrlProps/ctrlProp56.xml><?xml version="1.0" encoding="utf-8"?>
<formControlPr xmlns="http://schemas.microsoft.com/office/spreadsheetml/2009/9/main" objectType="CheckBox" fmlaLink="$J$66" noThreeD="1"/>
</file>

<file path=xl/ctrlProps/ctrlProp57.xml><?xml version="1.0" encoding="utf-8"?>
<formControlPr xmlns="http://schemas.microsoft.com/office/spreadsheetml/2009/9/main" objectType="CheckBox" fmlaLink="$J$67" noThreeD="1"/>
</file>

<file path=xl/ctrlProps/ctrlProp58.xml><?xml version="1.0" encoding="utf-8"?>
<formControlPr xmlns="http://schemas.microsoft.com/office/spreadsheetml/2009/9/main" objectType="CheckBox" fmlaLink="$J$68" noThreeD="1"/>
</file>

<file path=xl/ctrlProps/ctrlProp59.xml><?xml version="1.0" encoding="utf-8"?>
<formControlPr xmlns="http://schemas.microsoft.com/office/spreadsheetml/2009/9/main" objectType="CheckBox" fmlaLink="$J$70" noThreeD="1"/>
</file>

<file path=xl/ctrlProps/ctrlProp6.xml><?xml version="1.0" encoding="utf-8"?>
<formControlPr xmlns="http://schemas.microsoft.com/office/spreadsheetml/2009/9/main" objectType="CheckBox" fmlaLink="$H$38" lockText="1"/>
</file>

<file path=xl/ctrlProps/ctrlProp60.xml><?xml version="1.0" encoding="utf-8"?>
<formControlPr xmlns="http://schemas.microsoft.com/office/spreadsheetml/2009/9/main" objectType="CheckBox" fmlaLink="$J$71" noThreeD="1"/>
</file>

<file path=xl/ctrlProps/ctrlProp61.xml><?xml version="1.0" encoding="utf-8"?>
<formControlPr xmlns="http://schemas.microsoft.com/office/spreadsheetml/2009/9/main" objectType="CheckBox" fmlaLink="$J$72" noThreeD="1"/>
</file>

<file path=xl/ctrlProps/ctrlProp62.xml><?xml version="1.0" encoding="utf-8"?>
<formControlPr xmlns="http://schemas.microsoft.com/office/spreadsheetml/2009/9/main" objectType="CheckBox" fmlaLink="$J$73" noThreeD="1"/>
</file>

<file path=xl/ctrlProps/ctrlProp63.xml><?xml version="1.0" encoding="utf-8"?>
<formControlPr xmlns="http://schemas.microsoft.com/office/spreadsheetml/2009/9/main" objectType="CheckBox" fmlaLink="$J$74" noThreeD="1"/>
</file>

<file path=xl/ctrlProps/ctrlProp64.xml><?xml version="1.0" encoding="utf-8"?>
<formControlPr xmlns="http://schemas.microsoft.com/office/spreadsheetml/2009/9/main" objectType="CheckBox" fmlaLink="$J$76" noThreeD="1"/>
</file>

<file path=xl/ctrlProps/ctrlProp65.xml><?xml version="1.0" encoding="utf-8"?>
<formControlPr xmlns="http://schemas.microsoft.com/office/spreadsheetml/2009/9/main" objectType="CheckBox" fmlaLink="$J$77" noThreeD="1"/>
</file>

<file path=xl/ctrlProps/ctrlProp66.xml><?xml version="1.0" encoding="utf-8"?>
<formControlPr xmlns="http://schemas.microsoft.com/office/spreadsheetml/2009/9/main" objectType="CheckBox" fmlaLink="$J$78" noThreeD="1"/>
</file>

<file path=xl/ctrlProps/ctrlProp67.xml><?xml version="1.0" encoding="utf-8"?>
<formControlPr xmlns="http://schemas.microsoft.com/office/spreadsheetml/2009/9/main" objectType="CheckBox" fmlaLink="$J$79" noThreeD="1"/>
</file>

<file path=xl/ctrlProps/ctrlProp68.xml><?xml version="1.0" encoding="utf-8"?>
<formControlPr xmlns="http://schemas.microsoft.com/office/spreadsheetml/2009/9/main" objectType="CheckBox" fmlaLink="$J$80" noThreeD="1"/>
</file>

<file path=xl/ctrlProps/ctrlProp69.xml><?xml version="1.0" encoding="utf-8"?>
<formControlPr xmlns="http://schemas.microsoft.com/office/spreadsheetml/2009/9/main" objectType="CheckBox" fmlaLink="$J$81" noThreeD="1"/>
</file>

<file path=xl/ctrlProps/ctrlProp7.xml><?xml version="1.0" encoding="utf-8"?>
<formControlPr xmlns="http://schemas.microsoft.com/office/spreadsheetml/2009/9/main" objectType="CheckBox" fmlaLink="$H$39" lockText="1"/>
</file>

<file path=xl/ctrlProps/ctrlProp70.xml><?xml version="1.0" encoding="utf-8"?>
<formControlPr xmlns="http://schemas.microsoft.com/office/spreadsheetml/2009/9/main" objectType="CheckBox" fmlaLink="$J$82" noThreeD="1"/>
</file>

<file path=xl/ctrlProps/ctrlProp71.xml><?xml version="1.0" encoding="utf-8"?>
<formControlPr xmlns="http://schemas.microsoft.com/office/spreadsheetml/2009/9/main" objectType="CheckBox" fmlaLink="$J$83" noThreeD="1"/>
</file>

<file path=xl/ctrlProps/ctrlProp72.xml><?xml version="1.0" encoding="utf-8"?>
<formControlPr xmlns="http://schemas.microsoft.com/office/spreadsheetml/2009/9/main" objectType="CheckBox" fmlaLink="$J$85" noThreeD="1"/>
</file>

<file path=xl/ctrlProps/ctrlProp73.xml><?xml version="1.0" encoding="utf-8"?>
<formControlPr xmlns="http://schemas.microsoft.com/office/spreadsheetml/2009/9/main" objectType="CheckBox" fmlaLink="$J$86" noThreeD="1"/>
</file>

<file path=xl/ctrlProps/ctrlProp74.xml><?xml version="1.0" encoding="utf-8"?>
<formControlPr xmlns="http://schemas.microsoft.com/office/spreadsheetml/2009/9/main" objectType="CheckBox" fmlaLink="$J$87" noThreeD="1"/>
</file>

<file path=xl/ctrlProps/ctrlProp75.xml><?xml version="1.0" encoding="utf-8"?>
<formControlPr xmlns="http://schemas.microsoft.com/office/spreadsheetml/2009/9/main" objectType="CheckBox" fmlaLink="$J$88" noThreeD="1"/>
</file>

<file path=xl/ctrlProps/ctrlProp76.xml><?xml version="1.0" encoding="utf-8"?>
<formControlPr xmlns="http://schemas.microsoft.com/office/spreadsheetml/2009/9/main" objectType="CheckBox" fmlaLink="$J$89" noThreeD="1"/>
</file>

<file path=xl/ctrlProps/ctrlProp77.xml><?xml version="1.0" encoding="utf-8"?>
<formControlPr xmlns="http://schemas.microsoft.com/office/spreadsheetml/2009/9/main" objectType="CheckBox" fmlaLink="$J$89" noThreeD="1"/>
</file>

<file path=xl/ctrlProps/ctrlProp78.xml><?xml version="1.0" encoding="utf-8"?>
<formControlPr xmlns="http://schemas.microsoft.com/office/spreadsheetml/2009/9/main" objectType="CheckBox" fmlaLink="$J$92" noThreeD="1"/>
</file>

<file path=xl/ctrlProps/ctrlProp79.xml><?xml version="1.0" encoding="utf-8"?>
<formControlPr xmlns="http://schemas.microsoft.com/office/spreadsheetml/2009/9/main" objectType="CheckBox" fmlaLink="$J$93" noThreeD="1"/>
</file>

<file path=xl/ctrlProps/ctrlProp8.xml><?xml version="1.0" encoding="utf-8"?>
<formControlPr xmlns="http://schemas.microsoft.com/office/spreadsheetml/2009/9/main" objectType="CheckBox" fmlaLink="$H$40" lockText="1"/>
</file>

<file path=xl/ctrlProps/ctrlProp80.xml><?xml version="1.0" encoding="utf-8"?>
<formControlPr xmlns="http://schemas.microsoft.com/office/spreadsheetml/2009/9/main" objectType="CheckBox" fmlaLink="$J$94" noThreeD="1"/>
</file>

<file path=xl/ctrlProps/ctrlProp81.xml><?xml version="1.0" encoding="utf-8"?>
<formControlPr xmlns="http://schemas.microsoft.com/office/spreadsheetml/2009/9/main" objectType="CheckBox" fmlaLink="$J$95" noThreeD="1"/>
</file>

<file path=xl/ctrlProps/ctrlProp82.xml><?xml version="1.0" encoding="utf-8"?>
<formControlPr xmlns="http://schemas.microsoft.com/office/spreadsheetml/2009/9/main" objectType="CheckBox" fmlaLink="$J$96" noThreeD="1"/>
</file>

<file path=xl/ctrlProps/ctrlProp83.xml><?xml version="1.0" encoding="utf-8"?>
<formControlPr xmlns="http://schemas.microsoft.com/office/spreadsheetml/2009/9/main" objectType="CheckBox" fmlaLink="$J$97" noThreeD="1"/>
</file>

<file path=xl/ctrlProps/ctrlProp84.xml><?xml version="1.0" encoding="utf-8"?>
<formControlPr xmlns="http://schemas.microsoft.com/office/spreadsheetml/2009/9/main" objectType="CheckBox" fmlaLink="$J$98" noThreeD="1"/>
</file>

<file path=xl/ctrlProps/ctrlProp85.xml><?xml version="1.0" encoding="utf-8"?>
<formControlPr xmlns="http://schemas.microsoft.com/office/spreadsheetml/2009/9/main" objectType="CheckBox" fmlaLink="$J$99" noThreeD="1"/>
</file>

<file path=xl/ctrlProps/ctrlProp86.xml><?xml version="1.0" encoding="utf-8"?>
<formControlPr xmlns="http://schemas.microsoft.com/office/spreadsheetml/2009/9/main" objectType="CheckBox" fmlaLink="$J$100" noThreeD="1"/>
</file>

<file path=xl/ctrlProps/ctrlProp87.xml><?xml version="1.0" encoding="utf-8"?>
<formControlPr xmlns="http://schemas.microsoft.com/office/spreadsheetml/2009/9/main" objectType="CheckBox" fmlaLink="$J$101" noThreeD="1"/>
</file>

<file path=xl/ctrlProps/ctrlProp88.xml><?xml version="1.0" encoding="utf-8"?>
<formControlPr xmlns="http://schemas.microsoft.com/office/spreadsheetml/2009/9/main" objectType="CheckBox" fmlaLink="$J$101" noThreeD="1"/>
</file>

<file path=xl/ctrlProps/ctrlProp89.xml><?xml version="1.0" encoding="utf-8"?>
<formControlPr xmlns="http://schemas.microsoft.com/office/spreadsheetml/2009/9/main" objectType="CheckBox" fmlaLink="$J$106" noThreeD="1"/>
</file>

<file path=xl/ctrlProps/ctrlProp9.xml><?xml version="1.0" encoding="utf-8"?>
<formControlPr xmlns="http://schemas.microsoft.com/office/spreadsheetml/2009/9/main" objectType="CheckBox" fmlaLink="$B$8" lockText="1" noThreeD="1"/>
</file>

<file path=xl/ctrlProps/ctrlProp90.xml><?xml version="1.0" encoding="utf-8"?>
<formControlPr xmlns="http://schemas.microsoft.com/office/spreadsheetml/2009/9/main" objectType="CheckBox" fmlaLink="$J$109" noThreeD="1"/>
</file>

<file path=xl/ctrlProps/ctrlProp91.xml><?xml version="1.0" encoding="utf-8"?>
<formControlPr xmlns="http://schemas.microsoft.com/office/spreadsheetml/2009/9/main" objectType="CheckBox" fmlaLink="$J$112" noThreeD="1"/>
</file>

<file path=xl/ctrlProps/ctrlProp92.xml><?xml version="1.0" encoding="utf-8"?>
<formControlPr xmlns="http://schemas.microsoft.com/office/spreadsheetml/2009/9/main" objectType="CheckBox" fmlaLink="$J$114" noThreeD="1"/>
</file>

<file path=xl/ctrlProps/ctrlProp93.xml><?xml version="1.0" encoding="utf-8"?>
<formControlPr xmlns="http://schemas.microsoft.com/office/spreadsheetml/2009/9/main" objectType="CheckBox" fmlaLink="$J$115" noThreeD="1"/>
</file>

<file path=xl/ctrlProps/ctrlProp94.xml><?xml version="1.0" encoding="utf-8"?>
<formControlPr xmlns="http://schemas.microsoft.com/office/spreadsheetml/2009/9/main" objectType="CheckBox" fmlaLink="$J$116" noThreeD="1"/>
</file>

<file path=xl/ctrlProps/ctrlProp95.xml><?xml version="1.0" encoding="utf-8"?>
<formControlPr xmlns="http://schemas.microsoft.com/office/spreadsheetml/2009/9/main" objectType="CheckBox" fmlaLink="$J$117" noThreeD="1"/>
</file>

<file path=xl/ctrlProps/ctrlProp96.xml><?xml version="1.0" encoding="utf-8"?>
<formControlPr xmlns="http://schemas.microsoft.com/office/spreadsheetml/2009/9/main" objectType="CheckBox" fmlaLink="$J$91" noThreeD="1"/>
</file>

<file path=xl/ctrlProps/ctrlProp97.xml><?xml version="1.0" encoding="utf-8"?>
<formControlPr xmlns="http://schemas.microsoft.com/office/spreadsheetml/2009/9/main" objectType="CheckBox" fmlaLink="$J$17" noThreeD="1"/>
</file>

<file path=xl/ctrlProps/ctrlProp98.xml><?xml version="1.0" encoding="utf-8"?>
<formControlPr xmlns="http://schemas.microsoft.com/office/spreadsheetml/2009/9/main" objectType="CheckBox" fmlaLink="$J$18" noThreeD="1"/>
</file>

<file path=xl/ctrlProps/ctrlProp99.xml><?xml version="1.0" encoding="utf-8"?>
<formControlPr xmlns="http://schemas.microsoft.com/office/spreadsheetml/2009/9/main" objectType="CheckBox" fmlaLink="$J$104"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xdr:col>
      <xdr:colOff>85725</xdr:colOff>
      <xdr:row>3</xdr:row>
      <xdr:rowOff>114300</xdr:rowOff>
    </xdr:to>
    <xdr:pic>
      <xdr:nvPicPr>
        <xdr:cNvPr id="8069"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71475" y="381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2</xdr:col>
      <xdr:colOff>914400</xdr:colOff>
      <xdr:row>2</xdr:row>
      <xdr:rowOff>171450</xdr:rowOff>
    </xdr:to>
    <xdr:pic>
      <xdr:nvPicPr>
        <xdr:cNvPr id="15000"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524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2</xdr:col>
      <xdr:colOff>904875</xdr:colOff>
      <xdr:row>2</xdr:row>
      <xdr:rowOff>180975</xdr:rowOff>
    </xdr:to>
    <xdr:pic>
      <xdr:nvPicPr>
        <xdr:cNvPr id="16020"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42900" y="5715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2</xdr:col>
      <xdr:colOff>952500</xdr:colOff>
      <xdr:row>2</xdr:row>
      <xdr:rowOff>171450</xdr:rowOff>
    </xdr:to>
    <xdr:pic>
      <xdr:nvPicPr>
        <xdr:cNvPr id="16957"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905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2</xdr:col>
      <xdr:colOff>895350</xdr:colOff>
      <xdr:row>2</xdr:row>
      <xdr:rowOff>200025</xdr:rowOff>
    </xdr:to>
    <xdr:pic>
      <xdr:nvPicPr>
        <xdr:cNvPr id="707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47650" y="19050"/>
          <a:ext cx="15621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261934</xdr:colOff>
      <xdr:row>285</xdr:row>
      <xdr:rowOff>107155</xdr:rowOff>
    </xdr:from>
    <xdr:to>
      <xdr:col>6</xdr:col>
      <xdr:colOff>878678</xdr:colOff>
      <xdr:row>297</xdr:row>
      <xdr:rowOff>84295</xdr:rowOff>
    </xdr:to>
    <xdr:pic>
      <xdr:nvPicPr>
        <xdr:cNvPr id="11" name="Grafik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4" y="183046686"/>
          <a:ext cx="9201150" cy="197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11901</xdr:colOff>
      <xdr:row>264</xdr:row>
      <xdr:rowOff>35710</xdr:rowOff>
    </xdr:from>
    <xdr:to>
      <xdr:col>7</xdr:col>
      <xdr:colOff>260027</xdr:colOff>
      <xdr:row>284</xdr:row>
      <xdr:rowOff>39520</xdr:rowOff>
    </xdr:to>
    <xdr:pic>
      <xdr:nvPicPr>
        <xdr:cNvPr id="13" name="Grafik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7651" y="179474804"/>
          <a:ext cx="10618470" cy="3337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1619250</xdr:colOff>
      <xdr:row>0</xdr:row>
      <xdr:rowOff>647700</xdr:rowOff>
    </xdr:to>
    <xdr:pic>
      <xdr:nvPicPr>
        <xdr:cNvPr id="5994"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1743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31</xdr:row>
          <xdr:rowOff>57150</xdr:rowOff>
        </xdr:from>
        <xdr:to>
          <xdr:col>7</xdr:col>
          <xdr:colOff>419100</xdr:colOff>
          <xdr:row>31</xdr:row>
          <xdr:rowOff>276225</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171450</xdr:rowOff>
        </xdr:from>
        <xdr:to>
          <xdr:col>7</xdr:col>
          <xdr:colOff>419100</xdr:colOff>
          <xdr:row>34</xdr:row>
          <xdr:rowOff>9525</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76200</xdr:rowOff>
        </xdr:from>
        <xdr:to>
          <xdr:col>7</xdr:col>
          <xdr:colOff>419100</xdr:colOff>
          <xdr:row>34</xdr:row>
          <xdr:rowOff>295275</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323850</xdr:rowOff>
        </xdr:from>
        <xdr:to>
          <xdr:col>7</xdr:col>
          <xdr:colOff>419100</xdr:colOff>
          <xdr:row>36</xdr:row>
          <xdr:rowOff>19050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171450</xdr:rowOff>
        </xdr:from>
        <xdr:to>
          <xdr:col>7</xdr:col>
          <xdr:colOff>419100</xdr:colOff>
          <xdr:row>37</xdr:row>
          <xdr:rowOff>19050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171450</xdr:rowOff>
        </xdr:from>
        <xdr:to>
          <xdr:col>7</xdr:col>
          <xdr:colOff>419100</xdr:colOff>
          <xdr:row>38</xdr:row>
          <xdr:rowOff>9525</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142875</xdr:rowOff>
        </xdr:from>
        <xdr:to>
          <xdr:col>7</xdr:col>
          <xdr:colOff>419100</xdr:colOff>
          <xdr:row>38</xdr:row>
          <xdr:rowOff>361950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66675</xdr:rowOff>
        </xdr:from>
        <xdr:to>
          <xdr:col>7</xdr:col>
          <xdr:colOff>419100</xdr:colOff>
          <xdr:row>39</xdr:row>
          <xdr:rowOff>285750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7</xdr:row>
          <xdr:rowOff>0</xdr:rowOff>
        </xdr:from>
        <xdr:to>
          <xdr:col>2</xdr:col>
          <xdr:colOff>0</xdr:colOff>
          <xdr:row>8</xdr:row>
          <xdr:rowOff>38100</xdr:rowOff>
        </xdr:to>
        <xdr:sp macro="" textlink="">
          <xdr:nvSpPr>
            <xdr:cNvPr id="2598" name="Check Box 550" hidden="1">
              <a:extLst>
                <a:ext uri="{63B3BB69-23CF-44E3-9099-C40C66FF867C}">
                  <a14:compatExt spid="_x0000_s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9</xdr:row>
          <xdr:rowOff>0</xdr:rowOff>
        </xdr:from>
        <xdr:to>
          <xdr:col>2</xdr:col>
          <xdr:colOff>0</xdr:colOff>
          <xdr:row>9</xdr:row>
          <xdr:rowOff>219075</xdr:rowOff>
        </xdr:to>
        <xdr:sp macro="" textlink="">
          <xdr:nvSpPr>
            <xdr:cNvPr id="2599" name="Check Box 551" hidden="1">
              <a:extLst>
                <a:ext uri="{63B3BB69-23CF-44E3-9099-C40C66FF867C}">
                  <a14:compatExt spid="_x0000_s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171450</xdr:rowOff>
        </xdr:from>
        <xdr:to>
          <xdr:col>7</xdr:col>
          <xdr:colOff>419100</xdr:colOff>
          <xdr:row>42</xdr:row>
          <xdr:rowOff>9525</xdr:rowOff>
        </xdr:to>
        <xdr:sp macro="" textlink="">
          <xdr:nvSpPr>
            <xdr:cNvPr id="2647" name="Check Box 599" hidden="1">
              <a:extLst>
                <a:ext uri="{63B3BB69-23CF-44E3-9099-C40C66FF867C}">
                  <a14:compatExt spid="_x0000_s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171450</xdr:rowOff>
        </xdr:from>
        <xdr:to>
          <xdr:col>7</xdr:col>
          <xdr:colOff>419100</xdr:colOff>
          <xdr:row>42</xdr:row>
          <xdr:rowOff>9525</xdr:rowOff>
        </xdr:to>
        <xdr:sp macro="" textlink="">
          <xdr:nvSpPr>
            <xdr:cNvPr id="2648" name="Check Box 600" hidden="1">
              <a:extLst>
                <a:ext uri="{63B3BB69-23CF-44E3-9099-C40C66FF867C}">
                  <a14:compatExt spid="_x0000_s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352425</xdr:rowOff>
        </xdr:from>
        <xdr:to>
          <xdr:col>7</xdr:col>
          <xdr:colOff>419100</xdr:colOff>
          <xdr:row>33</xdr:row>
          <xdr:rowOff>19050</xdr:rowOff>
        </xdr:to>
        <xdr:sp macro="" textlink="">
          <xdr:nvSpPr>
            <xdr:cNvPr id="2936" name="Check Box 888" hidden="1">
              <a:extLst>
                <a:ext uri="{63B3BB69-23CF-44E3-9099-C40C66FF867C}">
                  <a14:compatExt spid="_x0000_s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38100</xdr:rowOff>
    </xdr:from>
    <xdr:to>
      <xdr:col>3</xdr:col>
      <xdr:colOff>38100</xdr:colOff>
      <xdr:row>3</xdr:row>
      <xdr:rowOff>28575</xdr:rowOff>
    </xdr:to>
    <xdr:pic>
      <xdr:nvPicPr>
        <xdr:cNvPr id="5085"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667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14</xdr:row>
          <xdr:rowOff>9525</xdr:rowOff>
        </xdr:from>
        <xdr:to>
          <xdr:col>3</xdr:col>
          <xdr:colOff>0</xdr:colOff>
          <xdr:row>14</xdr:row>
          <xdr:rowOff>371475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18</xdr:row>
          <xdr:rowOff>457200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3</xdr:col>
          <xdr:colOff>0</xdr:colOff>
          <xdr:row>32</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3</xdr:col>
          <xdr:colOff>0</xdr:colOff>
          <xdr:row>33</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228600</xdr:rowOff>
        </xdr:from>
        <xdr:to>
          <xdr:col>3</xdr:col>
          <xdr:colOff>0</xdr:colOff>
          <xdr:row>38</xdr:row>
          <xdr:rowOff>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238125</xdr:rowOff>
        </xdr:from>
        <xdr:to>
          <xdr:col>3</xdr:col>
          <xdr:colOff>0</xdr:colOff>
          <xdr:row>39</xdr:row>
          <xdr:rowOff>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40</xdr:row>
          <xdr:rowOff>247650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0</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247650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0</xdr:colOff>
          <xdr:row>46</xdr:row>
          <xdr:rowOff>0</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49</xdr:row>
          <xdr:rowOff>0</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50</xdr:row>
          <xdr:rowOff>0</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0</xdr:colOff>
          <xdr:row>50</xdr:row>
          <xdr:rowOff>247650</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3</xdr:col>
          <xdr:colOff>0</xdr:colOff>
          <xdr:row>52</xdr:row>
          <xdr:rowOff>0</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0</xdr:colOff>
          <xdr:row>53</xdr:row>
          <xdr:rowOff>0</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55</xdr:row>
          <xdr:rowOff>247650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3</xdr:col>
          <xdr:colOff>0</xdr:colOff>
          <xdr:row>58</xdr:row>
          <xdr:rowOff>0</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3</xdr:col>
          <xdr:colOff>0</xdr:colOff>
          <xdr:row>59</xdr:row>
          <xdr:rowOff>0</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0</xdr:colOff>
          <xdr:row>61</xdr:row>
          <xdr:rowOff>0</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3</xdr:col>
          <xdr:colOff>0</xdr:colOff>
          <xdr:row>62</xdr:row>
          <xdr:rowOff>0</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0</xdr:colOff>
          <xdr:row>63</xdr:row>
          <xdr:rowOff>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247650</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3</xdr:col>
          <xdr:colOff>0</xdr:colOff>
          <xdr:row>59</xdr:row>
          <xdr:rowOff>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3</xdr:col>
          <xdr:colOff>0</xdr:colOff>
          <xdr:row>66</xdr:row>
          <xdr:rowOff>0</xdr:rowOff>
        </xdr:to>
        <xdr:sp macro="" textlink="">
          <xdr:nvSpPr>
            <xdr:cNvPr id="4367" name="Check Box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3</xdr:col>
          <xdr:colOff>0</xdr:colOff>
          <xdr:row>67</xdr:row>
          <xdr:rowOff>0</xdr:rowOff>
        </xdr:to>
        <xdr:sp macro="" textlink="">
          <xdr:nvSpPr>
            <xdr:cNvPr id="4368" name="Check Box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3</xdr:col>
          <xdr:colOff>0</xdr:colOff>
          <xdr:row>67</xdr:row>
          <xdr:rowOff>247650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3</xdr:col>
          <xdr:colOff>0</xdr:colOff>
          <xdr:row>69</xdr:row>
          <xdr:rowOff>247650</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3</xdr:col>
          <xdr:colOff>0</xdr:colOff>
          <xdr:row>71</xdr:row>
          <xdr:rowOff>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3</xdr:col>
          <xdr:colOff>0</xdr:colOff>
          <xdr:row>73</xdr:row>
          <xdr:rowOff>247650</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0</xdr:colOff>
          <xdr:row>76</xdr:row>
          <xdr:rowOff>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0</xdr:colOff>
          <xdr:row>77</xdr:row>
          <xdr:rowOff>0</xdr:rowOff>
        </xdr:to>
        <xdr:sp macro="" textlink="">
          <xdr:nvSpPr>
            <xdr:cNvPr id="4376" name="Check Box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3</xdr:col>
          <xdr:colOff>0</xdr:colOff>
          <xdr:row>77</xdr:row>
          <xdr:rowOff>247650</xdr:rowOff>
        </xdr:to>
        <xdr:sp macro="" textlink="">
          <xdr:nvSpPr>
            <xdr:cNvPr id="4377" name="Check Box 281"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0</xdr:rowOff>
        </xdr:from>
        <xdr:to>
          <xdr:col>3</xdr:col>
          <xdr:colOff>0</xdr:colOff>
          <xdr:row>79</xdr:row>
          <xdr:rowOff>0</xdr:rowOff>
        </xdr:to>
        <xdr:sp macro="" textlink="">
          <xdr:nvSpPr>
            <xdr:cNvPr id="4378" name="Check Box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3</xdr:col>
          <xdr:colOff>0</xdr:colOff>
          <xdr:row>80</xdr:row>
          <xdr:rowOff>0</xdr:rowOff>
        </xdr:to>
        <xdr:sp macro="" textlink="">
          <xdr:nvSpPr>
            <xdr:cNvPr id="4379" name="Check Box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0</xdr:colOff>
          <xdr:row>81</xdr:row>
          <xdr:rowOff>0</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200025</xdr:rowOff>
        </xdr:from>
        <xdr:to>
          <xdr:col>3</xdr:col>
          <xdr:colOff>0</xdr:colOff>
          <xdr:row>82</xdr:row>
          <xdr:rowOff>0</xdr:rowOff>
        </xdr:to>
        <xdr:sp macro="" textlink="">
          <xdr:nvSpPr>
            <xdr:cNvPr id="4381" name="Check Box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3</xdr:col>
          <xdr:colOff>0</xdr:colOff>
          <xdr:row>83</xdr:row>
          <xdr:rowOff>0</xdr:rowOff>
        </xdr:to>
        <xdr:sp macro="" textlink="">
          <xdr:nvSpPr>
            <xdr:cNvPr id="4382" name="Check Box 28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3</xdr:col>
          <xdr:colOff>0</xdr:colOff>
          <xdr:row>85</xdr:row>
          <xdr:rowOff>0</xdr:rowOff>
        </xdr:to>
        <xdr:sp macro="" textlink="">
          <xdr:nvSpPr>
            <xdr:cNvPr id="4391" name="Check Box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3</xdr:col>
          <xdr:colOff>0</xdr:colOff>
          <xdr:row>85</xdr:row>
          <xdr:rowOff>247650</xdr:rowOff>
        </xdr:to>
        <xdr:sp macro="" textlink="">
          <xdr:nvSpPr>
            <xdr:cNvPr id="4392" name="Check Box 296"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3</xdr:col>
          <xdr:colOff>0</xdr:colOff>
          <xdr:row>87</xdr:row>
          <xdr:rowOff>0</xdr:rowOff>
        </xdr:to>
        <xdr:sp macro="" textlink="">
          <xdr:nvSpPr>
            <xdr:cNvPr id="4393" name="Check Box 297"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394" name="Check Box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395" name="Check Box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3</xdr:col>
          <xdr:colOff>0</xdr:colOff>
          <xdr:row>92</xdr:row>
          <xdr:rowOff>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3</xdr:col>
          <xdr:colOff>0</xdr:colOff>
          <xdr:row>93</xdr:row>
          <xdr:rowOff>0</xdr:rowOff>
        </xdr:to>
        <xdr:sp macro="" textlink="">
          <xdr:nvSpPr>
            <xdr:cNvPr id="4403" name="Check Box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0</xdr:colOff>
          <xdr:row>94</xdr:row>
          <xdr:rowOff>0</xdr:rowOff>
        </xdr:to>
        <xdr:sp macro="" textlink="">
          <xdr:nvSpPr>
            <xdr:cNvPr id="4404" name="Check Box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0</xdr:colOff>
          <xdr:row>95</xdr:row>
          <xdr:rowOff>0</xdr:rowOff>
        </xdr:to>
        <xdr:sp macro="" textlink="">
          <xdr:nvSpPr>
            <xdr:cNvPr id="4405" name="Check Box 309"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3</xdr:col>
          <xdr:colOff>0</xdr:colOff>
          <xdr:row>96</xdr:row>
          <xdr:rowOff>0</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3</xdr:col>
          <xdr:colOff>0</xdr:colOff>
          <xdr:row>97</xdr:row>
          <xdr:rowOff>0</xdr:rowOff>
        </xdr:to>
        <xdr:sp macro="" textlink="">
          <xdr:nvSpPr>
            <xdr:cNvPr id="4407" name="Check Box 311"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3</xdr:col>
          <xdr:colOff>0</xdr:colOff>
          <xdr:row>98</xdr:row>
          <xdr:rowOff>0</xdr:rowOff>
        </xdr:to>
        <xdr:sp macro="" textlink="">
          <xdr:nvSpPr>
            <xdr:cNvPr id="4408" name="Check Box 312"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3</xdr:col>
          <xdr:colOff>0</xdr:colOff>
          <xdr:row>99</xdr:row>
          <xdr:rowOff>0</xdr:rowOff>
        </xdr:to>
        <xdr:sp macro="" textlink="">
          <xdr:nvSpPr>
            <xdr:cNvPr id="4409" name="Check Box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3</xdr:col>
          <xdr:colOff>0</xdr:colOff>
          <xdr:row>100</xdr:row>
          <xdr:rowOff>0</xdr:rowOff>
        </xdr:to>
        <xdr:sp macro="" textlink="">
          <xdr:nvSpPr>
            <xdr:cNvPr id="4410" name="Check Box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xdr:col>
          <xdr:colOff>0</xdr:colOff>
          <xdr:row>101</xdr:row>
          <xdr:rowOff>0</xdr:rowOff>
        </xdr:to>
        <xdr:sp macro="" textlink="">
          <xdr:nvSpPr>
            <xdr:cNvPr id="4411" name="Check Box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xdr:col>
          <xdr:colOff>0</xdr:colOff>
          <xdr:row>101</xdr:row>
          <xdr:rowOff>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0</xdr:rowOff>
        </xdr:from>
        <xdr:to>
          <xdr:col>3</xdr:col>
          <xdr:colOff>0</xdr:colOff>
          <xdr:row>106</xdr:row>
          <xdr:rowOff>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0</xdr:colOff>
          <xdr:row>109</xdr:row>
          <xdr:rowOff>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3</xdr:col>
          <xdr:colOff>0</xdr:colOff>
          <xdr:row>112</xdr:row>
          <xdr:rowOff>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0</xdr:rowOff>
        </xdr:from>
        <xdr:to>
          <xdr:col>3</xdr:col>
          <xdr:colOff>0</xdr:colOff>
          <xdr:row>114</xdr:row>
          <xdr:rowOff>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3</xdr:col>
          <xdr:colOff>0</xdr:colOff>
          <xdr:row>115</xdr:row>
          <xdr:rowOff>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3</xdr:col>
          <xdr:colOff>0</xdr:colOff>
          <xdr:row>116</xdr:row>
          <xdr:rowOff>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0</xdr:rowOff>
        </xdr:from>
        <xdr:to>
          <xdr:col>3</xdr:col>
          <xdr:colOff>0</xdr:colOff>
          <xdr:row>116</xdr:row>
          <xdr:rowOff>238125</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3</xdr:col>
          <xdr:colOff>0</xdr:colOff>
          <xdr:row>90</xdr:row>
          <xdr:rowOff>247650</xdr:rowOff>
        </xdr:to>
        <xdr:sp macro="" textlink="">
          <xdr:nvSpPr>
            <xdr:cNvPr id="4793" name="Check Box 697" hidden="1">
              <a:extLst>
                <a:ext uri="{63B3BB69-23CF-44E3-9099-C40C66FF867C}">
                  <a14:compatExt spid="_x0000_s4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16</xdr:row>
          <xdr:rowOff>457200</xdr:rowOff>
        </xdr:to>
        <xdr:sp macro="" textlink="">
          <xdr:nvSpPr>
            <xdr:cNvPr id="4799" name="Check Box 703" hidden="1">
              <a:extLst>
                <a:ext uri="{63B3BB69-23CF-44E3-9099-C40C66FF867C}">
                  <a14:compatExt spid="_x0000_s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4800" name="Check Box 704" hidden="1">
              <a:extLst>
                <a:ext uri="{63B3BB69-23CF-44E3-9099-C40C66FF867C}">
                  <a14:compatExt spid="_x0000_s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103</xdr:row>
          <xdr:rowOff>457200</xdr:rowOff>
        </xdr:to>
        <xdr:sp macro="" textlink="">
          <xdr:nvSpPr>
            <xdr:cNvPr id="4801" name="Check Box 705" hidden="1">
              <a:extLst>
                <a:ext uri="{63B3BB69-23CF-44E3-9099-C40C66FF867C}">
                  <a14:compatExt spid="_x0000_s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802" name="Check Box 706" hidden="1">
              <a:extLst>
                <a:ext uri="{63B3BB69-23CF-44E3-9099-C40C66FF867C}">
                  <a14:compatExt spid="_x0000_s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101</xdr:row>
          <xdr:rowOff>0</xdr:rowOff>
        </xdr:from>
        <xdr:to>
          <xdr:col>3</xdr:col>
          <xdr:colOff>0</xdr:colOff>
          <xdr:row>101</xdr:row>
          <xdr:rowOff>457200</xdr:rowOff>
        </xdr:to>
        <xdr:sp macro="" textlink="">
          <xdr:nvSpPr>
            <xdr:cNvPr id="4803" name="Check Box 707" hidden="1">
              <a:extLst>
                <a:ext uri="{63B3BB69-23CF-44E3-9099-C40C66FF867C}">
                  <a14:compatExt spid="_x0000_s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3</xdr:col>
          <xdr:colOff>0</xdr:colOff>
          <xdr:row>103</xdr:row>
          <xdr:rowOff>0</xdr:rowOff>
        </xdr:to>
        <xdr:sp macro="" textlink="">
          <xdr:nvSpPr>
            <xdr:cNvPr id="4804" name="Check Box 708" hidden="1">
              <a:extLst>
                <a:ext uri="{63B3BB69-23CF-44E3-9099-C40C66FF867C}">
                  <a14:compatExt spid="_x0000_s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0</xdr:rowOff>
        </xdr:from>
        <xdr:to>
          <xdr:col>3</xdr:col>
          <xdr:colOff>0</xdr:colOff>
          <xdr:row>117</xdr:row>
          <xdr:rowOff>238125</xdr:rowOff>
        </xdr:to>
        <xdr:sp macro="" textlink="">
          <xdr:nvSpPr>
            <xdr:cNvPr id="4806" name="Check Box 710" hidden="1">
              <a:extLst>
                <a:ext uri="{63B3BB69-23CF-44E3-9099-C40C66FF867C}">
                  <a14:compatExt spid="_x0000_s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0</xdr:rowOff>
        </xdr:from>
        <xdr:to>
          <xdr:col>3</xdr:col>
          <xdr:colOff>0</xdr:colOff>
          <xdr:row>107</xdr:row>
          <xdr:rowOff>0</xdr:rowOff>
        </xdr:to>
        <xdr:sp macro="" textlink="">
          <xdr:nvSpPr>
            <xdr:cNvPr id="4816" name="Check Box 720" hidden="1">
              <a:extLst>
                <a:ext uri="{63B3BB69-23CF-44E3-9099-C40C66FF867C}">
                  <a14:compatExt spid="_x0000_s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0</xdr:colOff>
          <xdr:row>110</xdr:row>
          <xdr:rowOff>0</xdr:rowOff>
        </xdr:to>
        <xdr:sp macro="" textlink="">
          <xdr:nvSpPr>
            <xdr:cNvPr id="4817" name="Check Box 721" hidden="1">
              <a:extLst>
                <a:ext uri="{63B3BB69-23CF-44E3-9099-C40C66FF867C}">
                  <a14:compatExt spid="_x0000_s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914400</xdr:colOff>
      <xdr:row>2</xdr:row>
      <xdr:rowOff>161925</xdr:rowOff>
    </xdr:to>
    <xdr:pic>
      <xdr:nvPicPr>
        <xdr:cNvPr id="3996"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524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66675</xdr:rowOff>
    </xdr:from>
    <xdr:to>
      <xdr:col>2</xdr:col>
      <xdr:colOff>942975</xdr:colOff>
      <xdr:row>2</xdr:row>
      <xdr:rowOff>190500</xdr:rowOff>
    </xdr:to>
    <xdr:pic>
      <xdr:nvPicPr>
        <xdr:cNvPr id="8910"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0" y="666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180975</xdr:rowOff>
    </xdr:to>
    <xdr:pic>
      <xdr:nvPicPr>
        <xdr:cNvPr id="9929"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2</xdr:col>
      <xdr:colOff>952500</xdr:colOff>
      <xdr:row>2</xdr:row>
      <xdr:rowOff>180975</xdr:rowOff>
    </xdr:to>
    <xdr:pic>
      <xdr:nvPicPr>
        <xdr:cNvPr id="10939"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180975</xdr:rowOff>
    </xdr:to>
    <xdr:pic>
      <xdr:nvPicPr>
        <xdr:cNvPr id="12983"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942975</xdr:colOff>
      <xdr:row>2</xdr:row>
      <xdr:rowOff>180975</xdr:rowOff>
    </xdr:to>
    <xdr:pic>
      <xdr:nvPicPr>
        <xdr:cNvPr id="13987"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71475"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ww/ateliers/PBLDB/Auftraege_Vorlagen/CAGQ(1.8)/Arbeitsvorlage_Bil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 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rveys.snb.ch/login/sls/auth?language=en" TargetMode="External"/><Relationship Id="rId2" Type="http://schemas.openxmlformats.org/officeDocument/2006/relationships/hyperlink" Target="https://www.snb.ch/en/iabout/stat/collect/id/statpub_coll_meldewesen" TargetMode="External"/><Relationship Id="rId1" Type="http://schemas.openxmlformats.org/officeDocument/2006/relationships/hyperlink" Target="https://emi.snb.ch/en/emi/CA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snb.ch/en/iabout/stat/collect/id/statpub_coll_meldewesen"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84" Type="http://schemas.openxmlformats.org/officeDocument/2006/relationships/ctrlProp" Target="../ctrlProps/ctrlProp94.xml"/><Relationship Id="rId89" Type="http://schemas.openxmlformats.org/officeDocument/2006/relationships/ctrlProp" Target="../ctrlProps/ctrlProp99.xml"/><Relationship Id="rId16" Type="http://schemas.openxmlformats.org/officeDocument/2006/relationships/ctrlProp" Target="../ctrlProps/ctrlProp26.xml"/><Relationship Id="rId11" Type="http://schemas.openxmlformats.org/officeDocument/2006/relationships/ctrlProp" Target="../ctrlProps/ctrlProp21.xml"/><Relationship Id="rId32" Type="http://schemas.openxmlformats.org/officeDocument/2006/relationships/ctrlProp" Target="../ctrlProps/ctrlProp42.xml"/><Relationship Id="rId37" Type="http://schemas.openxmlformats.org/officeDocument/2006/relationships/ctrlProp" Target="../ctrlProps/ctrlProp47.xml"/><Relationship Id="rId53" Type="http://schemas.openxmlformats.org/officeDocument/2006/relationships/ctrlProp" Target="../ctrlProps/ctrlProp63.xml"/><Relationship Id="rId58" Type="http://schemas.openxmlformats.org/officeDocument/2006/relationships/ctrlProp" Target="../ctrlProps/ctrlProp68.xml"/><Relationship Id="rId74" Type="http://schemas.openxmlformats.org/officeDocument/2006/relationships/ctrlProp" Target="../ctrlProps/ctrlProp84.xml"/><Relationship Id="rId79" Type="http://schemas.openxmlformats.org/officeDocument/2006/relationships/ctrlProp" Target="../ctrlProps/ctrlProp89.xml"/><Relationship Id="rId5" Type="http://schemas.openxmlformats.org/officeDocument/2006/relationships/ctrlProp" Target="../ctrlProps/ctrlProp15.xml"/><Relationship Id="rId90" Type="http://schemas.openxmlformats.org/officeDocument/2006/relationships/ctrlProp" Target="../ctrlProps/ctrlProp100.xml"/><Relationship Id="rId95" Type="http://schemas.openxmlformats.org/officeDocument/2006/relationships/ctrlProp" Target="../ctrlProps/ctrlProp105.xml"/><Relationship Id="rId22" Type="http://schemas.openxmlformats.org/officeDocument/2006/relationships/ctrlProp" Target="../ctrlProps/ctrlProp32.xml"/><Relationship Id="rId27" Type="http://schemas.openxmlformats.org/officeDocument/2006/relationships/ctrlProp" Target="../ctrlProps/ctrlProp37.xml"/><Relationship Id="rId43" Type="http://schemas.openxmlformats.org/officeDocument/2006/relationships/ctrlProp" Target="../ctrlProps/ctrlProp53.xml"/><Relationship Id="rId48" Type="http://schemas.openxmlformats.org/officeDocument/2006/relationships/ctrlProp" Target="../ctrlProps/ctrlProp58.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80" Type="http://schemas.openxmlformats.org/officeDocument/2006/relationships/ctrlProp" Target="../ctrlProps/ctrlProp90.xml"/><Relationship Id="rId85" Type="http://schemas.openxmlformats.org/officeDocument/2006/relationships/ctrlProp" Target="../ctrlProps/ctrlProp95.xml"/><Relationship Id="rId93" Type="http://schemas.openxmlformats.org/officeDocument/2006/relationships/ctrlProp" Target="../ctrlProps/ctrlProp103.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75" Type="http://schemas.openxmlformats.org/officeDocument/2006/relationships/ctrlProp" Target="../ctrlProps/ctrlProp85.xml"/><Relationship Id="rId83" Type="http://schemas.openxmlformats.org/officeDocument/2006/relationships/ctrlProp" Target="../ctrlProps/ctrlProp93.xml"/><Relationship Id="rId88" Type="http://schemas.openxmlformats.org/officeDocument/2006/relationships/ctrlProp" Target="../ctrlProps/ctrlProp98.xml"/><Relationship Id="rId91"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73" Type="http://schemas.openxmlformats.org/officeDocument/2006/relationships/ctrlProp" Target="../ctrlProps/ctrlProp83.xml"/><Relationship Id="rId78" Type="http://schemas.openxmlformats.org/officeDocument/2006/relationships/ctrlProp" Target="../ctrlProps/ctrlProp88.xml"/><Relationship Id="rId81" Type="http://schemas.openxmlformats.org/officeDocument/2006/relationships/ctrlProp" Target="../ctrlProps/ctrlProp91.xml"/><Relationship Id="rId86" Type="http://schemas.openxmlformats.org/officeDocument/2006/relationships/ctrlProp" Target="../ctrlProps/ctrlProp96.xml"/><Relationship Id="rId94" Type="http://schemas.openxmlformats.org/officeDocument/2006/relationships/ctrlProp" Target="../ctrlProps/ctrlProp104.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 Id="rId76" Type="http://schemas.openxmlformats.org/officeDocument/2006/relationships/ctrlProp" Target="../ctrlProps/ctrlProp86.xml"/><Relationship Id="rId7" Type="http://schemas.openxmlformats.org/officeDocument/2006/relationships/ctrlProp" Target="../ctrlProps/ctrlProp17.xml"/><Relationship Id="rId71" Type="http://schemas.openxmlformats.org/officeDocument/2006/relationships/ctrlProp" Target="../ctrlProps/ctrlProp81.xml"/><Relationship Id="rId92" Type="http://schemas.openxmlformats.org/officeDocument/2006/relationships/ctrlProp" Target="../ctrlProps/ctrlProp102.xml"/><Relationship Id="rId2" Type="http://schemas.openxmlformats.org/officeDocument/2006/relationships/drawing" Target="../drawings/drawing3.xml"/><Relationship Id="rId29" Type="http://schemas.openxmlformats.org/officeDocument/2006/relationships/ctrlProp" Target="../ctrlProps/ctrlProp39.xml"/><Relationship Id="rId24" Type="http://schemas.openxmlformats.org/officeDocument/2006/relationships/ctrlProp" Target="../ctrlProps/ctrlProp34.xml"/><Relationship Id="rId40" Type="http://schemas.openxmlformats.org/officeDocument/2006/relationships/ctrlProp" Target="../ctrlProps/ctrlProp50.xml"/><Relationship Id="rId45" Type="http://schemas.openxmlformats.org/officeDocument/2006/relationships/ctrlProp" Target="../ctrlProps/ctrlProp55.xml"/><Relationship Id="rId66" Type="http://schemas.openxmlformats.org/officeDocument/2006/relationships/ctrlProp" Target="../ctrlProps/ctrlProp76.xml"/><Relationship Id="rId87" Type="http://schemas.openxmlformats.org/officeDocument/2006/relationships/ctrlProp" Target="../ctrlProps/ctrlProp97.xml"/><Relationship Id="rId61" Type="http://schemas.openxmlformats.org/officeDocument/2006/relationships/ctrlProp" Target="../ctrlProps/ctrlProp71.xml"/><Relationship Id="rId82" Type="http://schemas.openxmlformats.org/officeDocument/2006/relationships/ctrlProp" Target="../ctrlProps/ctrlProp92.xml"/><Relationship Id="rId19" Type="http://schemas.openxmlformats.org/officeDocument/2006/relationships/ctrlProp" Target="../ctrlProps/ctrlProp29.xml"/><Relationship Id="rId14" Type="http://schemas.openxmlformats.org/officeDocument/2006/relationships/ctrlProp" Target="../ctrlProps/ctrlProp24.xml"/><Relationship Id="rId30" Type="http://schemas.openxmlformats.org/officeDocument/2006/relationships/ctrlProp" Target="../ctrlProps/ctrlProp40.xml"/><Relationship Id="rId35" Type="http://schemas.openxmlformats.org/officeDocument/2006/relationships/ctrlProp" Target="../ctrlProps/ctrlProp45.xml"/><Relationship Id="rId56" Type="http://schemas.openxmlformats.org/officeDocument/2006/relationships/ctrlProp" Target="../ctrlProps/ctrlProp66.xml"/><Relationship Id="rId77" Type="http://schemas.openxmlformats.org/officeDocument/2006/relationships/ctrlProp" Target="../ctrlProps/ctrlProp8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showRowColHeaders="0" tabSelected="1" zoomScale="80" zoomScaleNormal="80" workbookViewId="0">
      <selection activeCell="E6" sqref="E6:K6"/>
    </sheetView>
  </sheetViews>
  <sheetFormatPr baseColWidth="10" defaultRowHeight="12.75" x14ac:dyDescent="0.2"/>
  <cols>
    <col min="1" max="1" width="4.7109375" style="379" customWidth="1"/>
    <col min="8" max="8" width="13.5703125" customWidth="1"/>
    <col min="12" max="12" width="13.5703125" customWidth="1"/>
    <col min="13" max="14" width="2.42578125" customWidth="1"/>
  </cols>
  <sheetData>
    <row r="1" spans="1:14" ht="15" x14ac:dyDescent="0.25">
      <c r="L1" s="309" t="s">
        <v>1135</v>
      </c>
    </row>
    <row r="5" spans="1:14" ht="18" x14ac:dyDescent="0.25">
      <c r="E5" s="753" t="s">
        <v>464</v>
      </c>
      <c r="F5" s="753"/>
      <c r="G5" s="753"/>
      <c r="H5" s="753"/>
      <c r="I5" s="753"/>
      <c r="J5" s="753"/>
      <c r="K5" s="753"/>
    </row>
    <row r="6" spans="1:14" ht="18" x14ac:dyDescent="0.25">
      <c r="E6" s="752" t="s">
        <v>952</v>
      </c>
      <c r="F6" s="752"/>
      <c r="G6" s="752"/>
      <c r="H6" s="752"/>
      <c r="I6" s="752"/>
      <c r="J6" s="752"/>
      <c r="K6" s="752"/>
    </row>
    <row r="7" spans="1:14" s="52" customFormat="1" x14ac:dyDescent="0.2">
      <c r="A7" s="379"/>
    </row>
    <row r="8" spans="1:14" s="52" customFormat="1" x14ac:dyDescent="0.2">
      <c r="A8" s="379"/>
    </row>
    <row r="9" spans="1:14" s="52" customFormat="1" x14ac:dyDescent="0.2">
      <c r="A9" s="379"/>
    </row>
    <row r="10" spans="1:14" s="52" customFormat="1" ht="30.75" customHeight="1" x14ac:dyDescent="0.2">
      <c r="A10" s="379"/>
      <c r="B10" s="765" t="s">
        <v>1076</v>
      </c>
      <c r="C10" s="765"/>
      <c r="D10" s="765"/>
      <c r="E10" s="765"/>
      <c r="F10" s="765"/>
      <c r="G10" s="765"/>
      <c r="H10" s="765"/>
      <c r="I10" s="765"/>
      <c r="J10" s="765"/>
      <c r="K10" s="765"/>
      <c r="L10" s="765"/>
      <c r="M10" s="765"/>
      <c r="N10" s="765"/>
    </row>
    <row r="11" spans="1:14" s="52" customFormat="1" x14ac:dyDescent="0.2">
      <c r="A11" s="379"/>
    </row>
    <row r="12" spans="1:14" s="52" customFormat="1" x14ac:dyDescent="0.2">
      <c r="A12" s="379"/>
      <c r="B12" s="728" t="s">
        <v>953</v>
      </c>
      <c r="C12" s="728"/>
      <c r="D12" s="728"/>
      <c r="E12" s="728"/>
      <c r="F12" s="371"/>
      <c r="G12" s="371"/>
    </row>
    <row r="13" spans="1:14" s="52" customFormat="1" x14ac:dyDescent="0.2">
      <c r="A13" s="379"/>
      <c r="B13" s="728" t="s">
        <v>1073</v>
      </c>
      <c r="C13" s="728"/>
      <c r="D13" s="728"/>
      <c r="E13" s="728"/>
      <c r="F13" s="371"/>
      <c r="G13" s="371"/>
    </row>
    <row r="14" spans="1:14" s="52" customFormat="1" x14ac:dyDescent="0.2">
      <c r="A14" s="379"/>
      <c r="B14" s="728" t="s">
        <v>954</v>
      </c>
      <c r="C14" s="728"/>
      <c r="D14" s="728"/>
      <c r="E14" s="728"/>
      <c r="F14" s="371"/>
      <c r="G14" s="371"/>
    </row>
    <row r="15" spans="1:14" s="52" customFormat="1" x14ac:dyDescent="0.2">
      <c r="A15" s="379"/>
      <c r="B15" s="728" t="s">
        <v>955</v>
      </c>
      <c r="C15" s="728"/>
      <c r="D15" s="728"/>
      <c r="E15" s="728"/>
      <c r="F15" s="371"/>
      <c r="G15" s="371"/>
    </row>
    <row r="16" spans="1:14" s="52" customFormat="1" x14ac:dyDescent="0.2">
      <c r="A16" s="379"/>
      <c r="B16" s="728" t="s">
        <v>956</v>
      </c>
      <c r="C16" s="728"/>
      <c r="D16" s="728"/>
      <c r="E16" s="728"/>
      <c r="F16" s="371"/>
      <c r="G16" s="371"/>
    </row>
    <row r="17" spans="1:14" s="52" customFormat="1" x14ac:dyDescent="0.2">
      <c r="A17" s="379"/>
      <c r="B17" s="728" t="s">
        <v>957</v>
      </c>
      <c r="C17" s="728"/>
      <c r="D17" s="728"/>
      <c r="E17" s="728"/>
      <c r="F17" s="728"/>
      <c r="G17" s="728"/>
    </row>
    <row r="18" spans="1:14" s="52" customFormat="1" x14ac:dyDescent="0.2">
      <c r="A18" s="379"/>
      <c r="B18" s="728" t="s">
        <v>958</v>
      </c>
      <c r="C18" s="728"/>
      <c r="D18" s="728"/>
      <c r="E18" s="728"/>
      <c r="F18" s="371"/>
      <c r="G18" s="371"/>
    </row>
    <row r="19" spans="1:14" s="52" customFormat="1" x14ac:dyDescent="0.2">
      <c r="A19" s="379"/>
    </row>
    <row r="20" spans="1:14" s="52" customFormat="1" x14ac:dyDescent="0.2">
      <c r="A20" s="379"/>
    </row>
    <row r="21" spans="1:14" s="52" customFormat="1" ht="18" x14ac:dyDescent="0.25">
      <c r="A21" s="379"/>
      <c r="B21" s="701" t="s">
        <v>953</v>
      </c>
      <c r="C21" s="701"/>
      <c r="D21" s="701"/>
    </row>
    <row r="22" spans="1:14" s="52" customFormat="1" ht="50.1" customHeight="1" x14ac:dyDescent="0.2">
      <c r="A22" s="379"/>
      <c r="B22" s="691" t="s">
        <v>1329</v>
      </c>
      <c r="C22" s="691"/>
      <c r="D22" s="691"/>
      <c r="E22" s="691"/>
      <c r="F22" s="691"/>
      <c r="G22" s="691"/>
      <c r="H22" s="691"/>
      <c r="I22" s="691"/>
      <c r="J22" s="691"/>
      <c r="K22" s="691"/>
      <c r="L22" s="691"/>
      <c r="M22" s="691"/>
      <c r="N22" s="691"/>
    </row>
    <row r="23" spans="1:14" s="52" customFormat="1" ht="24.95" customHeight="1" x14ac:dyDescent="0.2">
      <c r="A23" s="379"/>
    </row>
    <row r="24" spans="1:14" s="52" customFormat="1" ht="18" x14ac:dyDescent="0.25">
      <c r="A24" s="379"/>
      <c r="B24" s="738" t="s">
        <v>1073</v>
      </c>
      <c r="C24" s="738"/>
      <c r="D24" s="738"/>
      <c r="E24" s="739" t="s">
        <v>959</v>
      </c>
      <c r="F24" s="739"/>
      <c r="G24" s="739"/>
      <c r="H24" s="289" t="str">
        <f>Start!B5</f>
        <v>Release 1.8</v>
      </c>
      <c r="I24" s="505" t="s">
        <v>1406</v>
      </c>
      <c r="J24" s="289"/>
      <c r="K24" s="270"/>
      <c r="L24" s="270"/>
      <c r="M24" s="270"/>
      <c r="N24" s="270"/>
    </row>
    <row r="25" spans="1:14" s="52" customFormat="1" ht="38.25" customHeight="1" x14ac:dyDescent="0.2">
      <c r="A25" s="379"/>
      <c r="B25" s="737" t="s">
        <v>1052</v>
      </c>
      <c r="C25" s="737"/>
      <c r="D25" s="737"/>
      <c r="E25" s="737"/>
      <c r="F25" s="737"/>
      <c r="G25" s="737"/>
      <c r="H25" s="737"/>
      <c r="I25" s="737"/>
      <c r="J25" s="737"/>
      <c r="K25" s="737"/>
      <c r="L25" s="737"/>
      <c r="M25" s="737"/>
      <c r="N25" s="737"/>
    </row>
    <row r="26" spans="1:14" s="52" customFormat="1" x14ac:dyDescent="0.2">
      <c r="A26" s="379"/>
      <c r="B26" s="698" t="s">
        <v>1053</v>
      </c>
      <c r="C26" s="698"/>
      <c r="D26" s="698"/>
      <c r="E26" s="745" t="s">
        <v>1331</v>
      </c>
      <c r="F26" s="745"/>
      <c r="G26" s="745"/>
      <c r="L26" s="270"/>
      <c r="M26" s="270"/>
      <c r="N26" s="270"/>
    </row>
    <row r="27" spans="1:14" s="52" customFormat="1" ht="24.95" customHeight="1" x14ac:dyDescent="0.2">
      <c r="A27" s="379"/>
      <c r="B27" s="271"/>
      <c r="C27" s="270"/>
      <c r="D27" s="270"/>
      <c r="E27" s="270"/>
      <c r="F27" s="270"/>
      <c r="G27" s="270"/>
      <c r="H27" s="270"/>
      <c r="I27" s="270"/>
      <c r="J27" s="270"/>
      <c r="K27" s="270"/>
      <c r="L27" s="270"/>
      <c r="M27" s="270"/>
      <c r="N27" s="270"/>
    </row>
    <row r="28" spans="1:14" ht="18" x14ac:dyDescent="0.25">
      <c r="B28" s="701" t="s">
        <v>954</v>
      </c>
      <c r="C28" s="701"/>
      <c r="D28" s="701"/>
      <c r="E28" s="371"/>
    </row>
    <row r="29" spans="1:14" x14ac:dyDescent="0.2">
      <c r="B29" s="698" t="s">
        <v>960</v>
      </c>
      <c r="C29" s="699"/>
      <c r="D29" s="699"/>
      <c r="E29" s="699"/>
    </row>
    <row r="31" spans="1:14" x14ac:dyDescent="0.2">
      <c r="B31" s="746" t="s">
        <v>961</v>
      </c>
      <c r="C31" s="747"/>
      <c r="D31" s="729" t="s">
        <v>962</v>
      </c>
      <c r="E31" s="730"/>
      <c r="F31" s="730"/>
      <c r="G31" s="730"/>
      <c r="H31" s="730"/>
      <c r="I31" s="730"/>
      <c r="J31" s="730"/>
      <c r="K31" s="730"/>
      <c r="L31" s="730"/>
      <c r="M31" s="730"/>
      <c r="N31" s="731"/>
    </row>
    <row r="32" spans="1:14" s="127" customFormat="1" ht="28.5" customHeight="1" x14ac:dyDescent="0.2">
      <c r="A32" s="684"/>
      <c r="B32" s="743" t="s">
        <v>952</v>
      </c>
      <c r="C32" s="744"/>
      <c r="D32" s="740" t="s">
        <v>963</v>
      </c>
      <c r="E32" s="741"/>
      <c r="F32" s="741"/>
      <c r="G32" s="741"/>
      <c r="H32" s="741"/>
      <c r="I32" s="741"/>
      <c r="J32" s="741"/>
      <c r="K32" s="741"/>
      <c r="L32" s="741"/>
      <c r="M32" s="741"/>
      <c r="N32" s="742"/>
    </row>
    <row r="33" spans="1:14" s="127" customFormat="1" ht="133.5" customHeight="1" x14ac:dyDescent="0.2">
      <c r="A33" s="684"/>
      <c r="B33" s="732" t="s">
        <v>346</v>
      </c>
      <c r="C33" s="733"/>
      <c r="D33" s="740" t="s">
        <v>1072</v>
      </c>
      <c r="E33" s="741"/>
      <c r="F33" s="741"/>
      <c r="G33" s="741"/>
      <c r="H33" s="741"/>
      <c r="I33" s="741"/>
      <c r="J33" s="741"/>
      <c r="K33" s="741"/>
      <c r="L33" s="741"/>
      <c r="M33" s="741"/>
      <c r="N33" s="742"/>
    </row>
    <row r="34" spans="1:14" s="127" customFormat="1" ht="123.75" customHeight="1" x14ac:dyDescent="0.2">
      <c r="A34" s="684"/>
      <c r="B34" s="732" t="s">
        <v>808</v>
      </c>
      <c r="C34" s="733"/>
      <c r="D34" s="740" t="s">
        <v>1055</v>
      </c>
      <c r="E34" s="741"/>
      <c r="F34" s="741"/>
      <c r="G34" s="741"/>
      <c r="H34" s="741"/>
      <c r="I34" s="741"/>
      <c r="J34" s="741"/>
      <c r="K34" s="741"/>
      <c r="L34" s="741"/>
      <c r="M34" s="741"/>
      <c r="N34" s="742"/>
    </row>
    <row r="35" spans="1:14" ht="30.75" customHeight="1" x14ac:dyDescent="0.2">
      <c r="B35" s="709" t="s">
        <v>1074</v>
      </c>
      <c r="C35" s="710"/>
      <c r="D35" s="734" t="s">
        <v>1054</v>
      </c>
      <c r="E35" s="735"/>
      <c r="F35" s="735"/>
      <c r="G35" s="735"/>
      <c r="H35" s="735"/>
      <c r="I35" s="735"/>
      <c r="J35" s="735"/>
      <c r="K35" s="735"/>
      <c r="L35" s="735"/>
      <c r="M35" s="735"/>
      <c r="N35" s="736"/>
    </row>
    <row r="36" spans="1:14" s="52" customFormat="1" ht="21.95" customHeight="1" x14ac:dyDescent="0.2">
      <c r="A36" s="379"/>
      <c r="B36" s="711" t="s">
        <v>386</v>
      </c>
      <c r="C36" s="712"/>
      <c r="D36" s="719" t="s">
        <v>1164</v>
      </c>
      <c r="E36" s="720"/>
      <c r="F36" s="720"/>
      <c r="G36" s="720"/>
      <c r="H36" s="720"/>
      <c r="I36" s="720"/>
      <c r="J36" s="720"/>
      <c r="K36" s="720"/>
      <c r="L36" s="720"/>
      <c r="M36" s="720"/>
      <c r="N36" s="721"/>
    </row>
    <row r="37" spans="1:14" s="52" customFormat="1" ht="21.95" customHeight="1" x14ac:dyDescent="0.2">
      <c r="A37" s="379"/>
      <c r="B37" s="711" t="s">
        <v>387</v>
      </c>
      <c r="C37" s="712"/>
      <c r="D37" s="719" t="s">
        <v>964</v>
      </c>
      <c r="E37" s="720"/>
      <c r="F37" s="720"/>
      <c r="G37" s="720"/>
      <c r="H37" s="720"/>
      <c r="I37" s="720"/>
      <c r="J37" s="720"/>
      <c r="K37" s="720"/>
      <c r="L37" s="720"/>
      <c r="M37" s="720"/>
      <c r="N37" s="721"/>
    </row>
    <row r="38" spans="1:14" s="52" customFormat="1" ht="21.95" customHeight="1" x14ac:dyDescent="0.2">
      <c r="A38" s="379"/>
      <c r="B38" s="711" t="s">
        <v>388</v>
      </c>
      <c r="C38" s="712"/>
      <c r="D38" s="719" t="s">
        <v>965</v>
      </c>
      <c r="E38" s="720"/>
      <c r="F38" s="720"/>
      <c r="G38" s="720"/>
      <c r="H38" s="720"/>
      <c r="I38" s="720"/>
      <c r="J38" s="720"/>
      <c r="K38" s="720"/>
      <c r="L38" s="720"/>
      <c r="M38" s="720"/>
      <c r="N38" s="721"/>
    </row>
    <row r="39" spans="1:14" s="52" customFormat="1" ht="21.95" customHeight="1" x14ac:dyDescent="0.2">
      <c r="A39" s="379"/>
      <c r="B39" s="711" t="s">
        <v>389</v>
      </c>
      <c r="C39" s="712"/>
      <c r="D39" s="719" t="s">
        <v>966</v>
      </c>
      <c r="E39" s="720"/>
      <c r="F39" s="720"/>
      <c r="G39" s="720"/>
      <c r="H39" s="720"/>
      <c r="I39" s="720"/>
      <c r="J39" s="720"/>
      <c r="K39" s="720"/>
      <c r="L39" s="720"/>
      <c r="M39" s="720"/>
      <c r="N39" s="721"/>
    </row>
    <row r="40" spans="1:14" s="52" customFormat="1" ht="21.95" customHeight="1" x14ac:dyDescent="0.2">
      <c r="A40" s="379"/>
      <c r="B40" s="711" t="s">
        <v>390</v>
      </c>
      <c r="C40" s="712"/>
      <c r="D40" s="719" t="s">
        <v>967</v>
      </c>
      <c r="E40" s="720"/>
      <c r="F40" s="720"/>
      <c r="G40" s="720"/>
      <c r="H40" s="720"/>
      <c r="I40" s="720"/>
      <c r="J40" s="720"/>
      <c r="K40" s="720"/>
      <c r="L40" s="720"/>
      <c r="M40" s="720"/>
      <c r="N40" s="721"/>
    </row>
    <row r="41" spans="1:14" s="52" customFormat="1" ht="21.95" customHeight="1" x14ac:dyDescent="0.2">
      <c r="A41" s="379"/>
      <c r="B41" s="711" t="s">
        <v>391</v>
      </c>
      <c r="C41" s="712"/>
      <c r="D41" s="719" t="s">
        <v>968</v>
      </c>
      <c r="E41" s="720"/>
      <c r="F41" s="720"/>
      <c r="G41" s="720"/>
      <c r="H41" s="720"/>
      <c r="I41" s="720"/>
      <c r="J41" s="720"/>
      <c r="K41" s="720"/>
      <c r="L41" s="720"/>
      <c r="M41" s="720"/>
      <c r="N41" s="721"/>
    </row>
    <row r="42" spans="1:14" s="52" customFormat="1" ht="21.95" customHeight="1" x14ac:dyDescent="0.2">
      <c r="A42" s="379"/>
      <c r="B42" s="711" t="s">
        <v>392</v>
      </c>
      <c r="C42" s="712"/>
      <c r="D42" s="719" t="s">
        <v>969</v>
      </c>
      <c r="E42" s="720"/>
      <c r="F42" s="720"/>
      <c r="G42" s="720"/>
      <c r="H42" s="720"/>
      <c r="I42" s="720"/>
      <c r="J42" s="720"/>
      <c r="K42" s="720"/>
      <c r="L42" s="720"/>
      <c r="M42" s="720"/>
      <c r="N42" s="721"/>
    </row>
    <row r="43" spans="1:14" s="52" customFormat="1" ht="35.25" customHeight="1" x14ac:dyDescent="0.2">
      <c r="A43" s="379"/>
      <c r="B43" s="711" t="s">
        <v>393</v>
      </c>
      <c r="C43" s="712"/>
      <c r="D43" s="719" t="s">
        <v>1165</v>
      </c>
      <c r="E43" s="720"/>
      <c r="F43" s="720"/>
      <c r="G43" s="720"/>
      <c r="H43" s="720"/>
      <c r="I43" s="720"/>
      <c r="J43" s="720"/>
      <c r="K43" s="720"/>
      <c r="L43" s="720"/>
      <c r="M43" s="720"/>
      <c r="N43" s="721"/>
    </row>
    <row r="44" spans="1:14" s="512" customFormat="1" ht="35.25" customHeight="1" x14ac:dyDescent="0.2">
      <c r="A44" s="379"/>
      <c r="B44" s="711" t="s">
        <v>394</v>
      </c>
      <c r="C44" s="712"/>
      <c r="D44" s="719" t="s">
        <v>1166</v>
      </c>
      <c r="E44" s="720"/>
      <c r="F44" s="720"/>
      <c r="G44" s="720"/>
      <c r="H44" s="720"/>
      <c r="I44" s="720"/>
      <c r="J44" s="720"/>
      <c r="K44" s="720"/>
      <c r="L44" s="720"/>
      <c r="M44" s="720"/>
      <c r="N44" s="721"/>
    </row>
    <row r="45" spans="1:14" x14ac:dyDescent="0.2">
      <c r="B45" s="305"/>
      <c r="C45" s="306"/>
      <c r="D45" s="278"/>
      <c r="E45" s="279"/>
      <c r="F45" s="279"/>
      <c r="G45" s="279"/>
      <c r="H45" s="279"/>
      <c r="I45" s="279"/>
      <c r="J45" s="279"/>
      <c r="K45" s="279"/>
      <c r="L45" s="279"/>
      <c r="M45" s="279"/>
      <c r="N45" s="280"/>
    </row>
    <row r="46" spans="1:14" ht="37.5" customHeight="1" x14ac:dyDescent="0.2">
      <c r="B46" s="281"/>
      <c r="C46" s="282"/>
      <c r="D46" s="717" t="s">
        <v>970</v>
      </c>
      <c r="E46" s="718"/>
      <c r="F46" s="725" t="s">
        <v>971</v>
      </c>
      <c r="G46" s="726"/>
      <c r="H46" s="726"/>
      <c r="I46" s="726"/>
      <c r="J46" s="726"/>
      <c r="K46" s="726"/>
      <c r="L46" s="726"/>
      <c r="M46" s="726"/>
      <c r="N46" s="727"/>
    </row>
    <row r="47" spans="1:14" ht="39.75" customHeight="1" x14ac:dyDescent="0.2">
      <c r="B47" s="758" t="s">
        <v>972</v>
      </c>
      <c r="C47" s="759"/>
      <c r="D47" s="19"/>
      <c r="E47" s="702" t="s">
        <v>465</v>
      </c>
      <c r="F47" s="702"/>
      <c r="G47" s="284"/>
      <c r="H47" s="695" t="s">
        <v>973</v>
      </c>
      <c r="I47" s="696"/>
      <c r="J47" s="696"/>
      <c r="K47" s="696"/>
      <c r="L47" s="696"/>
      <c r="M47" s="696"/>
      <c r="N47" s="697"/>
    </row>
    <row r="48" spans="1:14" ht="67.5" customHeight="1" x14ac:dyDescent="0.2">
      <c r="B48" s="276"/>
      <c r="C48" s="277"/>
      <c r="D48" s="19"/>
      <c r="E48" s="723" t="s">
        <v>477</v>
      </c>
      <c r="F48" s="723"/>
      <c r="G48" s="723"/>
      <c r="H48" s="754" t="s">
        <v>1167</v>
      </c>
      <c r="I48" s="754"/>
      <c r="J48" s="754"/>
      <c r="K48" s="754"/>
      <c r="L48" s="754"/>
      <c r="M48" s="754"/>
      <c r="N48" s="755"/>
    </row>
    <row r="49" spans="1:14" ht="9" customHeight="1" x14ac:dyDescent="0.2">
      <c r="B49" s="276"/>
      <c r="C49" s="277"/>
      <c r="D49" s="19"/>
      <c r="E49" s="723"/>
      <c r="F49" s="723"/>
      <c r="G49" s="723"/>
      <c r="H49" s="514"/>
      <c r="I49" s="514"/>
      <c r="J49" s="514"/>
      <c r="K49" s="514"/>
      <c r="L49" s="514"/>
      <c r="M49" s="514"/>
      <c r="N49" s="515"/>
    </row>
    <row r="50" spans="1:14" x14ac:dyDescent="0.2">
      <c r="B50" s="276"/>
      <c r="C50" s="277"/>
      <c r="D50" s="19"/>
      <c r="E50" s="722" t="s">
        <v>493</v>
      </c>
      <c r="F50" s="722"/>
      <c r="G50" s="722"/>
      <c r="H50" s="704" t="s">
        <v>1242</v>
      </c>
      <c r="I50" s="705"/>
      <c r="J50" s="705"/>
      <c r="K50" s="705"/>
      <c r="L50" s="279"/>
      <c r="M50" s="279"/>
      <c r="N50" s="280"/>
    </row>
    <row r="51" spans="1:14" ht="21.75" customHeight="1" x14ac:dyDescent="0.2">
      <c r="B51" s="276"/>
      <c r="C51" s="277"/>
      <c r="D51" s="19"/>
      <c r="E51" s="708" t="s">
        <v>517</v>
      </c>
      <c r="F51" s="708"/>
      <c r="G51" s="279"/>
      <c r="H51" s="704" t="s">
        <v>974</v>
      </c>
      <c r="I51" s="705"/>
      <c r="J51" s="705"/>
      <c r="K51" s="279"/>
      <c r="L51" s="279"/>
      <c r="M51" s="279"/>
      <c r="N51" s="280"/>
    </row>
    <row r="52" spans="1:14" x14ac:dyDescent="0.2">
      <c r="B52" s="276"/>
      <c r="C52" s="277"/>
      <c r="D52" s="19"/>
      <c r="E52" s="279"/>
      <c r="F52" s="279"/>
      <c r="G52" s="279"/>
      <c r="H52" s="704" t="s">
        <v>975</v>
      </c>
      <c r="I52" s="704"/>
      <c r="J52" s="704"/>
      <c r="K52" s="704"/>
      <c r="L52" s="704"/>
      <c r="M52" s="279"/>
      <c r="N52" s="280"/>
    </row>
    <row r="53" spans="1:14" x14ac:dyDescent="0.2">
      <c r="B53" s="276"/>
      <c r="C53" s="277"/>
      <c r="D53" s="19"/>
      <c r="E53" s="279"/>
      <c r="F53" s="279"/>
      <c r="G53" s="279"/>
      <c r="H53" s="706" t="s">
        <v>976</v>
      </c>
      <c r="I53" s="706"/>
      <c r="J53" s="706"/>
      <c r="K53" s="706"/>
      <c r="L53" s="706"/>
      <c r="M53" s="706"/>
      <c r="N53" s="280"/>
    </row>
    <row r="54" spans="1:14" x14ac:dyDescent="0.2">
      <c r="B54" s="281"/>
      <c r="C54" s="282"/>
      <c r="D54" s="19"/>
      <c r="E54" s="283"/>
      <c r="F54" s="283"/>
      <c r="G54" s="283"/>
      <c r="H54" s="707"/>
      <c r="I54" s="707"/>
      <c r="J54" s="707"/>
      <c r="K54" s="707"/>
      <c r="L54" s="707"/>
      <c r="M54" s="707"/>
      <c r="N54" s="285"/>
    </row>
    <row r="55" spans="1:14" ht="30.75" customHeight="1" x14ac:dyDescent="0.2">
      <c r="B55" s="715" t="s">
        <v>977</v>
      </c>
      <c r="C55" s="716"/>
      <c r="D55" s="700" t="s">
        <v>978</v>
      </c>
      <c r="E55" s="696"/>
      <c r="F55" s="696"/>
      <c r="G55" s="696"/>
      <c r="H55" s="696"/>
      <c r="I55" s="696"/>
      <c r="J55" s="696"/>
      <c r="K55" s="696"/>
      <c r="L55" s="696"/>
      <c r="M55" s="696"/>
      <c r="N55" s="697"/>
    </row>
    <row r="56" spans="1:14" x14ac:dyDescent="0.2">
      <c r="B56" s="286"/>
      <c r="C56" s="287"/>
      <c r="D56" s="278"/>
      <c r="E56" s="279"/>
      <c r="F56" s="279"/>
      <c r="G56" s="279"/>
      <c r="H56" s="703" t="s">
        <v>979</v>
      </c>
      <c r="I56" s="703"/>
      <c r="J56" s="703"/>
      <c r="K56" s="703"/>
      <c r="L56" s="279"/>
      <c r="M56" s="279"/>
      <c r="N56" s="280"/>
    </row>
    <row r="57" spans="1:14" s="52" customFormat="1" x14ac:dyDescent="0.2">
      <c r="A57" s="379"/>
      <c r="B57" s="286"/>
      <c r="C57" s="287"/>
      <c r="D57" s="278"/>
      <c r="E57" s="279"/>
      <c r="F57" s="279"/>
      <c r="G57" s="279"/>
      <c r="H57" s="713" t="s">
        <v>980</v>
      </c>
      <c r="I57" s="713"/>
      <c r="J57" s="713"/>
      <c r="K57" s="713"/>
      <c r="L57" s="279"/>
      <c r="M57" s="279"/>
      <c r="N57" s="280"/>
    </row>
    <row r="58" spans="1:14" ht="27.75" customHeight="1" x14ac:dyDescent="0.2">
      <c r="B58" s="248"/>
      <c r="C58" s="249"/>
      <c r="D58" s="288"/>
      <c r="E58" s="283"/>
      <c r="F58" s="283"/>
      <c r="G58" s="283"/>
      <c r="H58" s="714" t="s">
        <v>981</v>
      </c>
      <c r="I58" s="714"/>
      <c r="J58" s="714"/>
      <c r="K58" s="714"/>
      <c r="L58" s="283"/>
      <c r="M58" s="283"/>
      <c r="N58" s="285"/>
    </row>
    <row r="59" spans="1:14" s="52" customFormat="1" ht="24.95" customHeight="1" x14ac:dyDescent="0.2">
      <c r="A59" s="379"/>
      <c r="B59" s="21"/>
    </row>
    <row r="60" spans="1:14" s="52" customFormat="1" ht="18" x14ac:dyDescent="0.25">
      <c r="A60" s="379"/>
      <c r="B60" s="701" t="s">
        <v>955</v>
      </c>
      <c r="C60" s="701"/>
      <c r="D60" s="701"/>
      <c r="E60" s="701"/>
      <c r="F60" s="371"/>
      <c r="G60" s="371"/>
      <c r="H60" s="371"/>
      <c r="I60" s="371"/>
      <c r="J60" s="371"/>
      <c r="K60" s="371"/>
      <c r="L60" s="371"/>
      <c r="M60" s="371"/>
      <c r="N60" s="371"/>
    </row>
    <row r="61" spans="1:14" s="52" customFormat="1" ht="40.5" customHeight="1" x14ac:dyDescent="0.2">
      <c r="A61" s="379"/>
      <c r="B61" s="689" t="s">
        <v>982</v>
      </c>
      <c r="C61" s="689"/>
      <c r="D61" s="689"/>
      <c r="E61" s="689"/>
      <c r="F61" s="689"/>
      <c r="G61" s="689"/>
      <c r="H61" s="689"/>
      <c r="I61" s="689"/>
      <c r="J61" s="689"/>
      <c r="K61" s="689"/>
      <c r="L61" s="689"/>
      <c r="M61" s="689"/>
      <c r="N61" s="689"/>
    </row>
    <row r="62" spans="1:14" s="52" customFormat="1" ht="12.75" customHeight="1" x14ac:dyDescent="0.2">
      <c r="A62" s="379"/>
      <c r="B62" s="724"/>
      <c r="C62" s="724"/>
      <c r="D62" s="724"/>
      <c r="E62" s="724"/>
      <c r="F62" s="724"/>
      <c r="G62" s="724"/>
      <c r="H62" s="724"/>
      <c r="I62" s="724"/>
      <c r="J62" s="724"/>
      <c r="K62" s="724"/>
      <c r="L62" s="724"/>
      <c r="M62" s="724"/>
      <c r="N62" s="724"/>
    </row>
    <row r="63" spans="1:14" s="52" customFormat="1" ht="48.75" hidden="1" customHeight="1" x14ac:dyDescent="0.2">
      <c r="A63" s="379"/>
      <c r="B63" s="689"/>
      <c r="C63" s="689"/>
      <c r="D63" s="689"/>
      <c r="E63" s="689"/>
      <c r="F63" s="689"/>
      <c r="G63" s="689"/>
      <c r="H63" s="689"/>
      <c r="I63" s="689"/>
      <c r="J63" s="689"/>
      <c r="K63" s="689"/>
      <c r="L63" s="689"/>
      <c r="M63" s="689"/>
      <c r="N63" s="689"/>
    </row>
    <row r="64" spans="1:14" s="52" customFormat="1" ht="24.95" hidden="1" customHeight="1" x14ac:dyDescent="0.2">
      <c r="A64" s="379"/>
      <c r="B64" s="273"/>
      <c r="C64" s="273"/>
      <c r="D64" s="273"/>
      <c r="E64" s="273"/>
      <c r="F64" s="273"/>
      <c r="G64" s="273"/>
      <c r="H64" s="273"/>
      <c r="I64" s="273"/>
      <c r="J64" s="273"/>
      <c r="K64" s="273"/>
      <c r="L64" s="273"/>
      <c r="M64" s="273"/>
      <c r="N64" s="273"/>
    </row>
    <row r="65" spans="1:14" s="52" customFormat="1" ht="18" hidden="1" x14ac:dyDescent="0.25">
      <c r="A65" s="379"/>
      <c r="B65" s="1"/>
    </row>
    <row r="66" spans="1:14" s="52" customFormat="1" hidden="1" x14ac:dyDescent="0.2">
      <c r="A66" s="379"/>
      <c r="B66" s="689"/>
      <c r="C66" s="689"/>
      <c r="D66" s="689"/>
      <c r="E66" s="689"/>
      <c r="F66" s="689"/>
      <c r="G66" s="689"/>
      <c r="H66" s="689"/>
      <c r="I66" s="689"/>
      <c r="J66" s="689"/>
      <c r="K66" s="689"/>
      <c r="L66" s="689"/>
      <c r="M66" s="689"/>
      <c r="N66" s="689"/>
    </row>
    <row r="67" spans="1:14" s="52" customFormat="1" hidden="1" x14ac:dyDescent="0.2">
      <c r="A67" s="379"/>
      <c r="B67" s="19"/>
    </row>
    <row r="68" spans="1:14" s="52" customFormat="1" hidden="1" x14ac:dyDescent="0.2">
      <c r="A68" s="379"/>
      <c r="B68" s="19"/>
    </row>
    <row r="69" spans="1:14" s="291" customFormat="1" hidden="1" x14ac:dyDescent="0.2">
      <c r="A69" s="379"/>
      <c r="B69" s="52"/>
    </row>
    <row r="70" spans="1:14" s="52" customFormat="1" hidden="1" x14ac:dyDescent="0.2">
      <c r="A70" s="379"/>
      <c r="B70" s="291"/>
    </row>
    <row r="71" spans="1:14" s="52" customFormat="1" ht="24.95" hidden="1" customHeight="1" x14ac:dyDescent="0.2">
      <c r="A71" s="379"/>
      <c r="B71" s="21"/>
    </row>
    <row r="72" spans="1:14" s="52" customFormat="1" ht="18" hidden="1" x14ac:dyDescent="0.25">
      <c r="A72" s="379"/>
      <c r="B72" s="1"/>
    </row>
    <row r="73" spans="1:14" s="52" customFormat="1" ht="48.75" hidden="1" customHeight="1" x14ac:dyDescent="0.2">
      <c r="A73" s="379"/>
      <c r="B73" s="689"/>
      <c r="C73" s="689"/>
      <c r="D73" s="689"/>
      <c r="E73" s="689"/>
      <c r="F73" s="689"/>
      <c r="G73" s="689"/>
      <c r="H73" s="689"/>
      <c r="I73" s="689"/>
      <c r="J73" s="689"/>
      <c r="K73" s="689"/>
      <c r="L73" s="689"/>
      <c r="M73" s="689"/>
      <c r="N73" s="689"/>
    </row>
    <row r="74" spans="1:14" s="52" customFormat="1" ht="24.95" hidden="1" customHeight="1" x14ac:dyDescent="0.2">
      <c r="A74" s="379"/>
      <c r="B74" s="273"/>
      <c r="C74" s="273"/>
      <c r="D74" s="273"/>
      <c r="E74" s="273"/>
      <c r="F74" s="273"/>
      <c r="G74" s="273"/>
      <c r="H74" s="273"/>
      <c r="I74" s="273"/>
      <c r="J74" s="273"/>
      <c r="K74" s="273"/>
      <c r="L74" s="273"/>
      <c r="M74" s="273"/>
      <c r="N74" s="273"/>
    </row>
    <row r="75" spans="1:14" s="52" customFormat="1" ht="18" x14ac:dyDescent="0.25">
      <c r="A75" s="379"/>
      <c r="B75" s="701" t="s">
        <v>956</v>
      </c>
      <c r="C75" s="701"/>
      <c r="D75" s="701"/>
      <c r="E75" s="371"/>
      <c r="F75" s="371"/>
      <c r="G75" s="371"/>
      <c r="H75" s="371"/>
      <c r="I75" s="371"/>
      <c r="J75" s="371"/>
      <c r="K75" s="371"/>
      <c r="L75" s="371"/>
      <c r="M75" s="371"/>
      <c r="N75" s="371"/>
    </row>
    <row r="76" spans="1:14" s="52" customFormat="1" ht="30.75" customHeight="1" x14ac:dyDescent="0.2">
      <c r="A76" s="379"/>
      <c r="B76" s="689" t="s">
        <v>983</v>
      </c>
      <c r="C76" s="689"/>
      <c r="D76" s="689"/>
      <c r="E76" s="689"/>
      <c r="F76" s="689"/>
      <c r="G76" s="689"/>
      <c r="H76" s="689"/>
      <c r="I76" s="689"/>
      <c r="J76" s="689"/>
      <c r="K76" s="689"/>
      <c r="L76" s="689"/>
      <c r="M76" s="689"/>
      <c r="N76" s="689"/>
    </row>
    <row r="77" spans="1:14" s="52" customFormat="1" ht="27.75" customHeight="1" x14ac:dyDescent="0.2">
      <c r="A77" s="379"/>
      <c r="B77" s="691" t="s">
        <v>1075</v>
      </c>
      <c r="C77" s="692"/>
      <c r="D77" s="692"/>
      <c r="E77" s="692"/>
      <c r="F77" s="692"/>
      <c r="G77" s="692"/>
      <c r="H77" s="692"/>
      <c r="I77" s="692"/>
      <c r="J77" s="692"/>
      <c r="K77" s="692"/>
      <c r="L77" s="692"/>
      <c r="M77" s="692"/>
      <c r="N77" s="692"/>
    </row>
    <row r="78" spans="1:14" s="291" customFormat="1" ht="27.75" customHeight="1" x14ac:dyDescent="0.2">
      <c r="A78" s="379"/>
      <c r="B78" s="691" t="s">
        <v>984</v>
      </c>
      <c r="C78" s="691"/>
      <c r="D78" s="691"/>
      <c r="E78" s="691"/>
      <c r="F78" s="691"/>
      <c r="G78" s="691"/>
      <c r="H78" s="691"/>
      <c r="I78" s="691"/>
      <c r="J78" s="691"/>
      <c r="K78" s="691"/>
      <c r="L78" s="691"/>
      <c r="M78" s="370"/>
      <c r="N78" s="370"/>
    </row>
    <row r="79" spans="1:14" s="52" customFormat="1" ht="14.25" x14ac:dyDescent="0.2">
      <c r="A79" s="379"/>
      <c r="B79" s="21"/>
    </row>
    <row r="80" spans="1:14" s="52" customFormat="1" x14ac:dyDescent="0.2">
      <c r="A80" s="379"/>
      <c r="B80" s="698" t="s">
        <v>985</v>
      </c>
      <c r="C80" s="699"/>
      <c r="E80" s="9"/>
      <c r="G80" s="690" t="s">
        <v>989</v>
      </c>
      <c r="H80" s="690"/>
      <c r="I80" s="690"/>
      <c r="J80" s="371"/>
      <c r="K80" s="371"/>
      <c r="L80" s="371"/>
    </row>
    <row r="81" spans="1:14" s="52" customFormat="1" x14ac:dyDescent="0.2">
      <c r="A81" s="379"/>
      <c r="B81" s="19"/>
      <c r="C81" s="371"/>
      <c r="G81" s="265"/>
      <c r="H81" s="371"/>
      <c r="I81" s="371"/>
      <c r="J81" s="371"/>
      <c r="K81" s="371"/>
      <c r="L81" s="371"/>
    </row>
    <row r="82" spans="1:14" s="301" customFormat="1" ht="11.25" customHeight="1" x14ac:dyDescent="0.2">
      <c r="A82" s="379"/>
      <c r="B82" s="698" t="s">
        <v>985</v>
      </c>
      <c r="C82" s="699"/>
      <c r="E82" s="304"/>
      <c r="G82" s="690" t="s">
        <v>990</v>
      </c>
      <c r="H82" s="690"/>
      <c r="I82" s="690"/>
      <c r="J82" s="690"/>
      <c r="K82" s="690"/>
      <c r="L82" s="690"/>
    </row>
    <row r="83" spans="1:14" s="301" customFormat="1" ht="11.25" customHeight="1" x14ac:dyDescent="0.2">
      <c r="A83" s="379"/>
      <c r="B83" s="19"/>
      <c r="C83" s="371"/>
      <c r="G83" s="265"/>
      <c r="H83" s="371"/>
      <c r="I83" s="371"/>
      <c r="J83" s="371"/>
      <c r="K83" s="371"/>
      <c r="L83" s="371"/>
    </row>
    <row r="84" spans="1:14" s="52" customFormat="1" ht="13.5" thickBot="1" x14ac:dyDescent="0.25">
      <c r="A84" s="379"/>
      <c r="B84" s="698" t="s">
        <v>986</v>
      </c>
      <c r="C84" s="699"/>
      <c r="E84" s="76"/>
      <c r="G84" s="690" t="s">
        <v>991</v>
      </c>
      <c r="H84" s="690"/>
      <c r="I84" s="690"/>
      <c r="J84" s="371"/>
      <c r="K84" s="371"/>
      <c r="L84" s="371"/>
    </row>
    <row r="85" spans="1:14" s="52" customFormat="1" ht="13.5" thickTop="1" x14ac:dyDescent="0.2">
      <c r="A85" s="379"/>
      <c r="B85" s="19"/>
      <c r="C85" s="371"/>
      <c r="G85" s="265"/>
      <c r="H85" s="371"/>
      <c r="I85" s="371"/>
      <c r="J85" s="371"/>
      <c r="K85" s="371"/>
      <c r="L85" s="371"/>
    </row>
    <row r="86" spans="1:14" s="52" customFormat="1" x14ac:dyDescent="0.2">
      <c r="A86" s="379"/>
      <c r="B86" s="698" t="s">
        <v>987</v>
      </c>
      <c r="C86" s="699"/>
      <c r="E86" s="274"/>
      <c r="G86" s="690" t="s">
        <v>991</v>
      </c>
      <c r="H86" s="690"/>
      <c r="I86" s="690"/>
      <c r="J86" s="371"/>
      <c r="K86" s="371"/>
      <c r="L86" s="371"/>
    </row>
    <row r="87" spans="1:14" s="52" customFormat="1" x14ac:dyDescent="0.2">
      <c r="A87" s="379"/>
      <c r="B87" s="19"/>
      <c r="C87" s="371"/>
    </row>
    <row r="88" spans="1:14" s="52" customFormat="1" x14ac:dyDescent="0.2">
      <c r="A88" s="379"/>
      <c r="B88" s="698" t="s">
        <v>988</v>
      </c>
      <c r="C88" s="699"/>
      <c r="E88" s="264"/>
    </row>
    <row r="89" spans="1:14" s="52" customFormat="1" ht="14.25" x14ac:dyDescent="0.2">
      <c r="A89" s="379"/>
      <c r="B89" s="21"/>
    </row>
    <row r="90" spans="1:14" s="52" customFormat="1" ht="14.25" x14ac:dyDescent="0.2">
      <c r="A90" s="379"/>
      <c r="B90" s="21"/>
    </row>
    <row r="91" spans="1:14" s="52" customFormat="1" ht="14.25" x14ac:dyDescent="0.2">
      <c r="A91" s="379"/>
      <c r="B91" s="760" t="s">
        <v>992</v>
      </c>
      <c r="C91" s="760"/>
      <c r="D91" s="371"/>
      <c r="E91" s="371"/>
      <c r="F91" s="371"/>
      <c r="G91" s="371"/>
      <c r="H91" s="371"/>
      <c r="I91" s="371"/>
      <c r="J91" s="371"/>
      <c r="K91" s="371"/>
      <c r="L91" s="371"/>
      <c r="M91" s="371"/>
      <c r="N91" s="371"/>
    </row>
    <row r="92" spans="1:14" s="52" customFormat="1" ht="42.75" customHeight="1" x14ac:dyDescent="0.2">
      <c r="A92" s="379"/>
      <c r="B92" s="691" t="s">
        <v>993</v>
      </c>
      <c r="C92" s="692"/>
      <c r="D92" s="692"/>
      <c r="E92" s="692"/>
      <c r="F92" s="692"/>
      <c r="G92" s="692"/>
      <c r="H92" s="692"/>
      <c r="I92" s="692"/>
      <c r="J92" s="692"/>
      <c r="K92" s="692"/>
      <c r="L92" s="692"/>
      <c r="M92" s="692"/>
      <c r="N92" s="692"/>
    </row>
    <row r="93" spans="1:14" s="52" customFormat="1" ht="14.25" x14ac:dyDescent="0.2">
      <c r="A93" s="379"/>
      <c r="B93" s="21"/>
    </row>
    <row r="94" spans="1:14" s="52" customFormat="1" ht="25.5" customHeight="1" x14ac:dyDescent="0.2">
      <c r="A94" s="379"/>
      <c r="B94" s="21"/>
      <c r="C94" s="81" t="s">
        <v>994</v>
      </c>
      <c r="D94" s="762" t="s">
        <v>995</v>
      </c>
      <c r="E94" s="763"/>
      <c r="F94" s="763"/>
      <c r="G94" s="764"/>
    </row>
    <row r="95" spans="1:14" s="52" customFormat="1" ht="14.25" x14ac:dyDescent="0.2">
      <c r="A95" s="379"/>
      <c r="B95" s="21"/>
      <c r="C95" s="182" t="s">
        <v>545</v>
      </c>
      <c r="D95" s="761"/>
      <c r="E95" s="761"/>
      <c r="F95" s="761"/>
      <c r="G95" s="761"/>
    </row>
    <row r="96" spans="1:14" s="52" customFormat="1" ht="14.25" x14ac:dyDescent="0.2">
      <c r="A96" s="379"/>
      <c r="B96" s="21"/>
    </row>
    <row r="97" spans="1:12" s="52" customFormat="1" ht="14.25" customHeight="1" x14ac:dyDescent="0.2">
      <c r="A97" s="379"/>
      <c r="B97" s="21"/>
    </row>
    <row r="98" spans="1:12" s="52" customFormat="1" ht="48.75" customHeight="1" x14ac:dyDescent="0.2">
      <c r="A98" s="379"/>
      <c r="B98" s="691" t="s">
        <v>996</v>
      </c>
      <c r="C98" s="692"/>
      <c r="D98" s="692"/>
      <c r="E98" s="692"/>
      <c r="F98" s="692"/>
      <c r="G98" s="692"/>
      <c r="H98" s="692"/>
      <c r="I98" s="692"/>
      <c r="J98" s="692"/>
      <c r="K98" s="692"/>
      <c r="L98" s="692"/>
    </row>
    <row r="99" spans="1:12" s="52" customFormat="1" ht="14.25" x14ac:dyDescent="0.2">
      <c r="A99" s="379"/>
      <c r="B99" s="21"/>
    </row>
    <row r="100" spans="1:12" s="52" customFormat="1" x14ac:dyDescent="0.2">
      <c r="A100" s="379"/>
      <c r="B100" s="371" t="s">
        <v>997</v>
      </c>
      <c r="D100" s="756" t="s">
        <v>709</v>
      </c>
      <c r="E100" s="756"/>
      <c r="F100" s="757"/>
      <c r="G100" s="235" t="s">
        <v>9</v>
      </c>
      <c r="H100" s="4">
        <v>5</v>
      </c>
    </row>
    <row r="101" spans="1:12" s="52" customFormat="1" ht="24.95" customHeight="1" x14ac:dyDescent="0.2">
      <c r="A101" s="379"/>
      <c r="B101" s="21"/>
    </row>
    <row r="102" spans="1:12" s="52" customFormat="1" ht="18" x14ac:dyDescent="0.25">
      <c r="A102" s="379"/>
      <c r="B102" s="701" t="s">
        <v>957</v>
      </c>
      <c r="C102" s="701"/>
      <c r="D102" s="701"/>
      <c r="E102" s="701"/>
      <c r="F102" s="701"/>
      <c r="G102" s="701"/>
      <c r="H102" s="701"/>
      <c r="I102" s="371"/>
      <c r="J102" s="371"/>
      <c r="K102" s="371"/>
      <c r="L102" s="371"/>
    </row>
    <row r="103" spans="1:12" s="52" customFormat="1" ht="89.25" customHeight="1" x14ac:dyDescent="0.2">
      <c r="A103" s="379"/>
      <c r="B103" s="689" t="s">
        <v>1056</v>
      </c>
      <c r="C103" s="689"/>
      <c r="D103" s="689"/>
      <c r="E103" s="689"/>
      <c r="F103" s="689"/>
      <c r="G103" s="689"/>
      <c r="H103" s="689"/>
      <c r="I103" s="689"/>
      <c r="J103" s="689"/>
      <c r="K103" s="689"/>
      <c r="L103" s="689"/>
    </row>
    <row r="104" spans="1:12" s="52" customFormat="1" x14ac:dyDescent="0.2">
      <c r="A104" s="379"/>
      <c r="B104" s="371" t="s">
        <v>997</v>
      </c>
      <c r="C104" s="371"/>
      <c r="D104" s="371"/>
      <c r="E104" s="371"/>
    </row>
    <row r="105" spans="1:12" s="52" customFormat="1" x14ac:dyDescent="0.2">
      <c r="A105" s="379"/>
      <c r="B105" s="749" t="s">
        <v>998</v>
      </c>
      <c r="C105" s="749"/>
      <c r="D105" s="371"/>
      <c r="E105" s="371"/>
      <c r="F105" s="12"/>
    </row>
    <row r="106" spans="1:12" s="52" customFormat="1" ht="27" customHeight="1" x14ac:dyDescent="0.2">
      <c r="A106" s="379"/>
      <c r="B106" s="751" t="s">
        <v>1328</v>
      </c>
      <c r="C106" s="751"/>
      <c r="D106" s="751"/>
      <c r="E106" s="751"/>
      <c r="F106" s="751"/>
      <c r="G106" s="275"/>
      <c r="H106" s="373" t="s">
        <v>1330</v>
      </c>
      <c r="I106" s="264"/>
      <c r="J106" s="264"/>
      <c r="K106" s="264"/>
    </row>
    <row r="107" spans="1:12" s="52" customFormat="1" x14ac:dyDescent="0.2">
      <c r="A107" s="379"/>
      <c r="B107" s="750" t="s">
        <v>1048</v>
      </c>
      <c r="C107" s="750"/>
      <c r="D107" s="750"/>
      <c r="E107" s="750"/>
      <c r="F107" s="267"/>
      <c r="G107" s="275"/>
      <c r="H107" s="264"/>
      <c r="I107" s="264" t="s">
        <v>417</v>
      </c>
      <c r="J107" s="264"/>
      <c r="K107" s="264"/>
    </row>
    <row r="108" spans="1:12" s="52" customFormat="1" ht="14.25" x14ac:dyDescent="0.2">
      <c r="A108" s="379"/>
      <c r="B108" s="21"/>
    </row>
    <row r="109" spans="1:12" s="52" customFormat="1" ht="14.25" x14ac:dyDescent="0.2">
      <c r="A109" s="379"/>
      <c r="B109" s="21"/>
    </row>
    <row r="110" spans="1:12" s="52" customFormat="1" ht="18" x14ac:dyDescent="0.25">
      <c r="A110" s="379"/>
      <c r="B110" s="701" t="s">
        <v>958</v>
      </c>
      <c r="C110" s="701"/>
      <c r="D110" s="701"/>
      <c r="E110" s="701"/>
      <c r="F110" s="291"/>
      <c r="G110" s="291"/>
      <c r="H110" s="291"/>
      <c r="I110" s="291"/>
      <c r="J110" s="291"/>
      <c r="K110" s="291"/>
    </row>
    <row r="111" spans="1:12" s="52" customFormat="1" x14ac:dyDescent="0.2">
      <c r="A111" s="379"/>
      <c r="B111" s="272"/>
      <c r="C111" s="291"/>
      <c r="D111" s="291"/>
      <c r="E111" s="291"/>
      <c r="F111" s="291"/>
      <c r="G111" s="291"/>
      <c r="H111" s="291"/>
      <c r="I111" s="291"/>
      <c r="J111" s="291"/>
      <c r="K111" s="291"/>
    </row>
    <row r="112" spans="1:12" s="52" customFormat="1" ht="12.75" customHeight="1" x14ac:dyDescent="0.2">
      <c r="A112" s="379"/>
      <c r="B112" s="689" t="s">
        <v>1339</v>
      </c>
      <c r="C112" s="689"/>
      <c r="D112" s="689"/>
      <c r="E112" s="689"/>
      <c r="F112" s="689"/>
      <c r="G112" s="689"/>
      <c r="H112" s="689"/>
      <c r="I112" s="689"/>
      <c r="J112" s="689"/>
      <c r="K112" s="689"/>
    </row>
    <row r="113" spans="1:11" x14ac:dyDescent="0.2">
      <c r="B113" s="291"/>
      <c r="C113" s="291"/>
      <c r="D113" s="291"/>
      <c r="E113" s="291"/>
      <c r="F113" s="291"/>
      <c r="G113" s="291"/>
      <c r="H113" s="291"/>
      <c r="I113" s="291"/>
      <c r="J113" s="291"/>
      <c r="K113" s="291"/>
    </row>
    <row r="114" spans="1:11" x14ac:dyDescent="0.2">
      <c r="B114" s="291"/>
      <c r="C114" s="291"/>
      <c r="D114" s="291"/>
      <c r="E114" s="291"/>
      <c r="F114" s="291"/>
      <c r="G114" s="291"/>
      <c r="H114" s="291"/>
      <c r="I114" s="291"/>
      <c r="J114" s="291"/>
      <c r="K114" s="291"/>
    </row>
    <row r="115" spans="1:11" x14ac:dyDescent="0.2">
      <c r="B115" s="681" t="s">
        <v>1336</v>
      </c>
      <c r="C115" s="291"/>
      <c r="D115" s="291"/>
      <c r="E115" s="291"/>
      <c r="F115" s="291"/>
      <c r="G115" s="291"/>
      <c r="H115" s="291"/>
      <c r="I115" s="291"/>
      <c r="J115" s="291"/>
      <c r="K115" s="291"/>
    </row>
    <row r="116" spans="1:11" x14ac:dyDescent="0.2">
      <c r="B116" s="291"/>
      <c r="C116" s="291"/>
      <c r="D116" s="291"/>
      <c r="E116" s="291"/>
      <c r="F116" s="291"/>
      <c r="G116" s="291"/>
      <c r="H116" s="291"/>
      <c r="I116" s="291"/>
      <c r="J116" s="291"/>
      <c r="K116" s="291"/>
    </row>
    <row r="117" spans="1:11" s="682" customFormat="1" x14ac:dyDescent="0.2">
      <c r="A117" s="379"/>
      <c r="B117" s="682" t="s">
        <v>1338</v>
      </c>
    </row>
    <row r="118" spans="1:11" s="682" customFormat="1" x14ac:dyDescent="0.2">
      <c r="A118" s="379"/>
    </row>
    <row r="119" spans="1:11" x14ac:dyDescent="0.2">
      <c r="B119" s="699" t="s">
        <v>999</v>
      </c>
      <c r="C119" s="699"/>
      <c r="D119" s="371"/>
      <c r="E119" s="371"/>
      <c r="F119" s="371"/>
      <c r="G119" s="371"/>
      <c r="H119" s="291"/>
      <c r="I119" s="291"/>
      <c r="J119" s="291"/>
      <c r="K119" s="291"/>
    </row>
    <row r="120" spans="1:11" x14ac:dyDescent="0.2">
      <c r="B120" s="377" t="s">
        <v>1000</v>
      </c>
      <c r="C120" s="371"/>
      <c r="D120" s="371"/>
      <c r="E120" s="371"/>
      <c r="F120" s="371"/>
      <c r="G120" s="371"/>
      <c r="H120" s="291"/>
      <c r="I120" s="291"/>
      <c r="J120" s="291"/>
      <c r="K120" s="291"/>
    </row>
    <row r="121" spans="1:11" x14ac:dyDescent="0.2">
      <c r="B121" s="679" t="s">
        <v>1001</v>
      </c>
      <c r="D121" s="371"/>
      <c r="E121" s="371"/>
      <c r="F121" s="371"/>
      <c r="G121" s="371"/>
      <c r="H121" s="291"/>
      <c r="I121" s="291"/>
      <c r="J121" s="291"/>
      <c r="K121" s="291"/>
    </row>
    <row r="122" spans="1:11" x14ac:dyDescent="0.2">
      <c r="B122" s="680" t="s">
        <v>1332</v>
      </c>
      <c r="C122" s="371"/>
      <c r="E122" s="678"/>
      <c r="F122" s="678"/>
      <c r="G122" s="371"/>
      <c r="H122" s="291"/>
      <c r="I122" s="291"/>
      <c r="J122" s="291"/>
      <c r="K122" s="291"/>
    </row>
    <row r="123" spans="1:11" x14ac:dyDescent="0.2">
      <c r="B123" s="748" t="s">
        <v>1078</v>
      </c>
      <c r="C123" s="748"/>
      <c r="D123" s="748"/>
      <c r="H123" s="291"/>
      <c r="I123" s="291"/>
      <c r="J123" s="291"/>
      <c r="K123" s="291"/>
    </row>
    <row r="124" spans="1:11" x14ac:dyDescent="0.2">
      <c r="B124" s="291"/>
      <c r="C124" s="291"/>
      <c r="D124" s="291"/>
      <c r="E124" s="291"/>
      <c r="F124" s="291"/>
      <c r="G124" s="291"/>
      <c r="H124" s="291"/>
      <c r="I124" s="291"/>
      <c r="J124" s="291"/>
      <c r="K124" s="291"/>
    </row>
    <row r="125" spans="1:11" x14ac:dyDescent="0.2">
      <c r="B125" s="291"/>
      <c r="C125" s="291"/>
      <c r="D125" s="291"/>
      <c r="E125" s="291"/>
      <c r="F125" s="291"/>
      <c r="G125" s="291"/>
      <c r="H125" s="291"/>
      <c r="I125" s="291"/>
      <c r="J125" s="291"/>
      <c r="K125" s="291"/>
    </row>
    <row r="126" spans="1:11" x14ac:dyDescent="0.2">
      <c r="B126" s="693" t="s">
        <v>1333</v>
      </c>
      <c r="C126" s="694"/>
      <c r="D126" s="694"/>
      <c r="E126" s="694"/>
      <c r="F126" s="694"/>
      <c r="G126" s="694"/>
      <c r="H126" s="694"/>
      <c r="I126" s="291"/>
      <c r="J126" s="291"/>
      <c r="K126" s="291"/>
    </row>
  </sheetData>
  <sheetProtection sheet="1" objects="1" scenarios="1"/>
  <autoFilter ref="C94:G95">
    <filterColumn colId="1" showButton="0"/>
    <filterColumn colId="2" showButton="0"/>
    <filterColumn colId="3" showButton="0"/>
  </autoFilter>
  <mergeCells count="100">
    <mergeCell ref="E6:K6"/>
    <mergeCell ref="E5:K5"/>
    <mergeCell ref="H48:N48"/>
    <mergeCell ref="D100:F100"/>
    <mergeCell ref="B98:L98"/>
    <mergeCell ref="B47:C47"/>
    <mergeCell ref="B88:C88"/>
    <mergeCell ref="B91:C91"/>
    <mergeCell ref="B92:N92"/>
    <mergeCell ref="D95:G95"/>
    <mergeCell ref="D94:G94"/>
    <mergeCell ref="B10:N10"/>
    <mergeCell ref="B22:N22"/>
    <mergeCell ref="D33:N33"/>
    <mergeCell ref="D34:N34"/>
    <mergeCell ref="B37:C37"/>
    <mergeCell ref="B123:D123"/>
    <mergeCell ref="B102:H102"/>
    <mergeCell ref="B105:C105"/>
    <mergeCell ref="B107:E107"/>
    <mergeCell ref="B119:C119"/>
    <mergeCell ref="B103:L103"/>
    <mergeCell ref="B110:E110"/>
    <mergeCell ref="B112:K112"/>
    <mergeCell ref="B106:F106"/>
    <mergeCell ref="D36:N36"/>
    <mergeCell ref="D44:N44"/>
    <mergeCell ref="D40:N40"/>
    <mergeCell ref="D41:N41"/>
    <mergeCell ref="D37:N37"/>
    <mergeCell ref="B60:E60"/>
    <mergeCell ref="B38:C38"/>
    <mergeCell ref="D42:N42"/>
    <mergeCell ref="B42:C42"/>
    <mergeCell ref="D38:N38"/>
    <mergeCell ref="B40:C40"/>
    <mergeCell ref="D43:N43"/>
    <mergeCell ref="B41:C41"/>
    <mergeCell ref="B21:D21"/>
    <mergeCell ref="D31:N31"/>
    <mergeCell ref="B18:E18"/>
    <mergeCell ref="B34:C34"/>
    <mergeCell ref="D35:N35"/>
    <mergeCell ref="B25:N25"/>
    <mergeCell ref="B29:E29"/>
    <mergeCell ref="B26:D26"/>
    <mergeCell ref="B24:D24"/>
    <mergeCell ref="E24:G24"/>
    <mergeCell ref="B28:D28"/>
    <mergeCell ref="B33:C33"/>
    <mergeCell ref="D32:N32"/>
    <mergeCell ref="B32:C32"/>
    <mergeCell ref="E26:G26"/>
    <mergeCell ref="B31:C31"/>
    <mergeCell ref="B12:E12"/>
    <mergeCell ref="B17:G17"/>
    <mergeCell ref="B13:E13"/>
    <mergeCell ref="B14:E14"/>
    <mergeCell ref="B15:E15"/>
    <mergeCell ref="B16:E16"/>
    <mergeCell ref="B35:C35"/>
    <mergeCell ref="B63:N63"/>
    <mergeCell ref="B44:C44"/>
    <mergeCell ref="H57:K57"/>
    <mergeCell ref="H58:K58"/>
    <mergeCell ref="B55:C55"/>
    <mergeCell ref="H50:K50"/>
    <mergeCell ref="D46:E46"/>
    <mergeCell ref="D39:N39"/>
    <mergeCell ref="B43:C43"/>
    <mergeCell ref="E50:G50"/>
    <mergeCell ref="E48:G49"/>
    <mergeCell ref="B62:N62"/>
    <mergeCell ref="B36:C36"/>
    <mergeCell ref="B39:C39"/>
    <mergeCell ref="F46:N46"/>
    <mergeCell ref="B126:H126"/>
    <mergeCell ref="H47:N47"/>
    <mergeCell ref="B80:C80"/>
    <mergeCell ref="D55:N55"/>
    <mergeCell ref="B76:N76"/>
    <mergeCell ref="B75:D75"/>
    <mergeCell ref="E47:F47"/>
    <mergeCell ref="H56:K56"/>
    <mergeCell ref="G82:L82"/>
    <mergeCell ref="B82:C82"/>
    <mergeCell ref="B84:C84"/>
    <mergeCell ref="H51:J51"/>
    <mergeCell ref="H52:L52"/>
    <mergeCell ref="H53:M54"/>
    <mergeCell ref="E51:F51"/>
    <mergeCell ref="B86:C86"/>
    <mergeCell ref="B73:N73"/>
    <mergeCell ref="B61:N61"/>
    <mergeCell ref="G84:I84"/>
    <mergeCell ref="G86:I86"/>
    <mergeCell ref="B77:N77"/>
    <mergeCell ref="G80:I80"/>
    <mergeCell ref="B78:L78"/>
    <mergeCell ref="B66:N66"/>
  </mergeCells>
  <hyperlinks>
    <hyperlink ref="B33:C33" location="Start!A1" display="Start"/>
    <hyperlink ref="B34:C34" location="Selection!A1" display="Selection"/>
    <hyperlink ref="B47:C47" location="Notes!A1" display="Notes"/>
    <hyperlink ref="E26" r:id="rId1"/>
    <hyperlink ref="G100" location="CNTR_DE" display="DE"/>
    <hyperlink ref="B36:C36" location="CAG01.MELD!A1" display="CAG01.MELD"/>
    <hyperlink ref="B37:C37" location="CAG02.MELD!A1" display="CAG02.MELD"/>
    <hyperlink ref="B38:C38" location="CAG03.MELD!A1" display="CAG03.MELD"/>
    <hyperlink ref="B39:C39" location="CAG04.MELD!A1" display="CAG04.MELD"/>
    <hyperlink ref="B40:C40" location="CAG05.MELD!A1" display="CAG05.MELD"/>
    <hyperlink ref="B41:C41" location="CAG06.MELD!A1" display="CAG06.MELD"/>
    <hyperlink ref="B42:C42" location="CAG07.MELD!A1" display="CAG07.MELD"/>
    <hyperlink ref="B43:C43" location="CAG08.MELD!A1" display="CAG08.MELD"/>
    <hyperlink ref="B44:C44" location="CAG09.MELD!A1" display="CAG09.MELD"/>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E47" location="Note_I" display="I. Allgemeine Hinweise"/>
    <hyperlink ref="E48:G49" location="Note_II" display="II. Erläuterungen"/>
    <hyperlink ref="E50" location="Note_III" display="III. Beschreibung Kategorien"/>
    <hyperlink ref="E51" location="Note_IV" display="IV. Spezialfälle"/>
    <hyperlink ref="B55:C55" location="'Country definitions'!A1" display="Country definitions"/>
    <hyperlink ref="H56:K56" location="CNTR_Laender" display="1. List of countries"/>
    <hyperlink ref="H57:K57" location="CNTR_OFF" display="2. Definition of offshore financial centres"/>
    <hyperlink ref="H58:K58" location="CNTR_IOrg" display="3. Liste der Internationalen Organisationen"/>
    <hyperlink ref="B126" r:id="rId2"/>
    <hyperlink ref="B115" r:id="rId3"/>
  </hyperlinks>
  <pageMargins left="0.39370078740157483" right="0.70866141732283472" top="0.78740157480314965" bottom="0.78740157480314965" header="0.31496062992125984" footer="0.31496062992125984"/>
  <pageSetup paperSize="9" scale="65" fitToHeight="2" orientation="portrait" r:id="rId4"/>
  <headerFooter>
    <oddFooter>&amp;L&amp;"Arial,Fett"SNB Confidential&amp;C&amp;D&amp;Rpage &amp;P</oddFooter>
  </headerFooter>
  <rowBreaks count="3" manualBreakCount="3">
    <brk id="27" max="13" man="1"/>
    <brk id="73" max="13" man="1"/>
    <brk id="128" max="1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H14" sqref="H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5" width="13.7109375" style="52" customWidth="1"/>
    <col min="16" max="16" width="4.7109375" style="52" customWidth="1"/>
    <col min="17" max="17" width="19.7109375" style="52" customWidth="1"/>
    <col min="18" max="16384" width="11.42578125" style="52"/>
  </cols>
  <sheetData>
    <row r="1" spans="1:16" ht="20.25" customHeight="1" x14ac:dyDescent="0.25">
      <c r="F1" s="352" t="s">
        <v>464</v>
      </c>
    </row>
    <row r="2" spans="1:16" ht="18" x14ac:dyDescent="0.25">
      <c r="F2" s="1" t="s">
        <v>772</v>
      </c>
      <c r="M2" s="15" t="s">
        <v>770</v>
      </c>
      <c r="N2" s="835" t="s">
        <v>354</v>
      </c>
      <c r="O2" s="835"/>
    </row>
    <row r="3" spans="1:16" ht="15.75" x14ac:dyDescent="0.25">
      <c r="F3" s="20" t="s">
        <v>507</v>
      </c>
      <c r="M3" s="15" t="s">
        <v>1324</v>
      </c>
      <c r="N3" s="835" t="str">
        <f>Start!H3</f>
        <v>XXXXXX</v>
      </c>
      <c r="O3" s="835"/>
    </row>
    <row r="4" spans="1:16" ht="15.75" x14ac:dyDescent="0.2">
      <c r="F4" s="484" t="s">
        <v>1041</v>
      </c>
      <c r="M4" s="15" t="s">
        <v>771</v>
      </c>
      <c r="N4" s="824" t="str">
        <f>Start!H4</f>
        <v>DD.MM.YYYY</v>
      </c>
      <c r="O4" s="824"/>
    </row>
    <row r="5" spans="1:16" hidden="1" x14ac:dyDescent="0.2">
      <c r="F5" s="19"/>
    </row>
    <row r="6" spans="1:16" ht="12.75" customHeight="1" x14ac:dyDescent="0.2">
      <c r="B6" s="298"/>
      <c r="C6" s="298"/>
      <c r="D6" s="16"/>
      <c r="E6" s="16"/>
    </row>
    <row r="7" spans="1:16" ht="17.25" customHeight="1" x14ac:dyDescent="0.2">
      <c r="B7" s="298"/>
      <c r="C7" s="298"/>
      <c r="D7" s="16"/>
      <c r="E7" s="155"/>
      <c r="F7" s="836" t="s">
        <v>932</v>
      </c>
      <c r="G7" s="820"/>
      <c r="H7" s="820"/>
      <c r="I7" s="820"/>
      <c r="J7" s="820"/>
      <c r="K7" s="820"/>
      <c r="L7" s="820"/>
      <c r="M7" s="820"/>
      <c r="N7" s="820"/>
      <c r="O7" s="837"/>
      <c r="P7" s="147"/>
    </row>
    <row r="8" spans="1:16" ht="30" customHeight="1" x14ac:dyDescent="0.2">
      <c r="B8" s="816" t="s">
        <v>1043</v>
      </c>
      <c r="C8" s="817"/>
      <c r="D8" s="16"/>
      <c r="E8" s="133"/>
      <c r="F8" s="700" t="s">
        <v>1</v>
      </c>
      <c r="G8" s="821"/>
      <c r="H8" s="873" t="s">
        <v>933</v>
      </c>
      <c r="I8" s="697"/>
      <c r="J8" s="873" t="s">
        <v>934</v>
      </c>
      <c r="K8" s="697"/>
      <c r="L8" s="874" t="s">
        <v>935</v>
      </c>
      <c r="M8" s="875"/>
      <c r="N8" s="873" t="s">
        <v>936</v>
      </c>
      <c r="O8" s="697"/>
      <c r="P8" s="146"/>
    </row>
    <row r="9" spans="1:16" ht="30.75" customHeight="1" x14ac:dyDescent="0.2">
      <c r="B9" s="817"/>
      <c r="C9" s="817"/>
      <c r="D9" s="16"/>
      <c r="E9" s="133"/>
      <c r="F9" s="822"/>
      <c r="G9" s="823"/>
      <c r="H9" s="814"/>
      <c r="I9" s="727"/>
      <c r="J9" s="814"/>
      <c r="K9" s="727"/>
      <c r="L9" s="838"/>
      <c r="M9" s="876"/>
      <c r="N9" s="814"/>
      <c r="O9" s="727"/>
      <c r="P9" s="146"/>
    </row>
    <row r="10" spans="1:16" ht="14.25" x14ac:dyDescent="0.2">
      <c r="D10" s="16"/>
      <c r="E10" s="6"/>
      <c r="F10" s="166"/>
      <c r="G10" s="167"/>
      <c r="H10" s="847" t="s">
        <v>329</v>
      </c>
      <c r="I10" s="850"/>
      <c r="J10" s="847" t="s">
        <v>330</v>
      </c>
      <c r="K10" s="850"/>
      <c r="L10" s="847" t="s">
        <v>331</v>
      </c>
      <c r="M10" s="850"/>
      <c r="N10" s="847" t="s">
        <v>332</v>
      </c>
      <c r="O10" s="850"/>
      <c r="P10" s="146"/>
    </row>
    <row r="11" spans="1:16" ht="15" x14ac:dyDescent="0.25">
      <c r="C11" s="489" t="s">
        <v>1122</v>
      </c>
      <c r="D11" s="16"/>
      <c r="E11" s="6"/>
      <c r="F11" s="10" t="s">
        <v>807</v>
      </c>
      <c r="G11" s="10" t="s">
        <v>865</v>
      </c>
      <c r="H11" s="10" t="s">
        <v>807</v>
      </c>
      <c r="I11" s="10" t="s">
        <v>865</v>
      </c>
      <c r="J11" s="10" t="s">
        <v>807</v>
      </c>
      <c r="K11" s="107" t="s">
        <v>865</v>
      </c>
      <c r="L11" s="10" t="s">
        <v>807</v>
      </c>
      <c r="M11" s="10" t="s">
        <v>865</v>
      </c>
      <c r="N11" s="10" t="s">
        <v>807</v>
      </c>
      <c r="O11" s="107" t="s">
        <v>865</v>
      </c>
      <c r="P11" s="6"/>
    </row>
    <row r="12" spans="1:16" ht="36" customHeight="1" x14ac:dyDescent="0.2">
      <c r="A12" s="240"/>
      <c r="B12" s="81" t="s">
        <v>994</v>
      </c>
      <c r="C12" s="82" t="s">
        <v>995</v>
      </c>
      <c r="D12" s="109" t="s">
        <v>0</v>
      </c>
      <c r="E12" s="7"/>
      <c r="F12" s="78" t="s">
        <v>804</v>
      </c>
      <c r="G12" s="2" t="s">
        <v>774</v>
      </c>
      <c r="H12" s="78" t="s">
        <v>794</v>
      </c>
      <c r="I12" s="2" t="s">
        <v>789</v>
      </c>
      <c r="J12" s="78" t="s">
        <v>790</v>
      </c>
      <c r="K12" s="108" t="s">
        <v>802</v>
      </c>
      <c r="L12" s="158" t="s">
        <v>795</v>
      </c>
      <c r="M12" s="158" t="s">
        <v>803</v>
      </c>
      <c r="N12" s="78" t="s">
        <v>796</v>
      </c>
      <c r="O12" s="108" t="s">
        <v>805</v>
      </c>
      <c r="P12" s="7"/>
    </row>
    <row r="13" spans="1:16" ht="35.1" customHeight="1" thickBot="1" x14ac:dyDescent="0.25">
      <c r="A13" s="115"/>
      <c r="B13" s="182" t="s">
        <v>545</v>
      </c>
      <c r="C13" s="183"/>
      <c r="D13" s="184" t="s">
        <v>4</v>
      </c>
      <c r="E13" s="4"/>
      <c r="F13" s="116">
        <f t="shared" ref="F13:O13" si="0">SUM(F14:F46)</f>
        <v>0</v>
      </c>
      <c r="G13" s="116">
        <f t="shared" si="0"/>
        <v>0</v>
      </c>
      <c r="H13" s="116">
        <f t="shared" si="0"/>
        <v>0</v>
      </c>
      <c r="I13" s="116">
        <f t="shared" si="0"/>
        <v>0</v>
      </c>
      <c r="J13" s="116">
        <f t="shared" si="0"/>
        <v>0</v>
      </c>
      <c r="K13" s="116">
        <f t="shared" si="0"/>
        <v>0</v>
      </c>
      <c r="L13" s="116">
        <f t="shared" si="0"/>
        <v>0</v>
      </c>
      <c r="M13" s="116">
        <f t="shared" si="0"/>
        <v>0</v>
      </c>
      <c r="N13" s="116">
        <f t="shared" si="0"/>
        <v>0</v>
      </c>
      <c r="O13" s="116">
        <f t="shared" si="0"/>
        <v>0</v>
      </c>
      <c r="P13" s="4"/>
    </row>
    <row r="14" spans="1:16" ht="15.95" customHeight="1" thickTop="1" thickBot="1" x14ac:dyDescent="0.25">
      <c r="A14" s="115"/>
      <c r="B14" s="154" t="s">
        <v>545</v>
      </c>
      <c r="C14" s="181" t="s">
        <v>520</v>
      </c>
      <c r="D14" s="110" t="s">
        <v>5</v>
      </c>
      <c r="E14" s="4">
        <v>3</v>
      </c>
      <c r="F14" s="76">
        <f>SUM(H14,J14,L14,N14)</f>
        <v>0</v>
      </c>
      <c r="G14" s="76">
        <f>SUM(I14,K14,M14,O14)</f>
        <v>0</v>
      </c>
      <c r="H14" s="9"/>
      <c r="I14" s="9"/>
      <c r="J14" s="9"/>
      <c r="K14" s="9"/>
      <c r="L14" s="9"/>
      <c r="M14" s="9"/>
      <c r="N14" s="9"/>
      <c r="O14" s="9"/>
      <c r="P14" s="4">
        <v>3</v>
      </c>
    </row>
    <row r="15" spans="1:16" ht="15.95" customHeight="1" thickTop="1" thickBot="1" x14ac:dyDescent="0.25">
      <c r="A15" s="115"/>
      <c r="B15" s="154" t="s">
        <v>545</v>
      </c>
      <c r="C15" s="179" t="s">
        <v>707</v>
      </c>
      <c r="D15" s="110" t="s">
        <v>6</v>
      </c>
      <c r="E15" s="4">
        <v>4</v>
      </c>
      <c r="F15" s="76">
        <f t="shared" ref="F15:F45" si="1">SUM(H15,J15,L15,N15)</f>
        <v>0</v>
      </c>
      <c r="G15" s="76">
        <f t="shared" ref="G15:G45" si="2">SUM(I15,K15,M15,O15)</f>
        <v>0</v>
      </c>
      <c r="H15" s="9"/>
      <c r="I15" s="9"/>
      <c r="J15" s="9"/>
      <c r="K15" s="9"/>
      <c r="L15" s="9"/>
      <c r="M15" s="9"/>
      <c r="N15" s="9"/>
      <c r="O15" s="9"/>
      <c r="P15" s="4">
        <v>4</v>
      </c>
    </row>
    <row r="16" spans="1:16" ht="15.95" customHeight="1" thickTop="1" thickBot="1" x14ac:dyDescent="0.25">
      <c r="A16" s="115"/>
      <c r="B16" s="154" t="s">
        <v>545</v>
      </c>
      <c r="C16" s="180" t="s">
        <v>1398</v>
      </c>
      <c r="D16" s="110" t="s">
        <v>7</v>
      </c>
      <c r="E16" s="4">
        <v>31</v>
      </c>
      <c r="F16" s="76">
        <f t="shared" si="1"/>
        <v>0</v>
      </c>
      <c r="G16" s="76">
        <f t="shared" si="2"/>
        <v>0</v>
      </c>
      <c r="H16" s="9"/>
      <c r="I16" s="9"/>
      <c r="J16" s="9"/>
      <c r="K16" s="9"/>
      <c r="L16" s="9"/>
      <c r="M16" s="9"/>
      <c r="N16" s="9"/>
      <c r="O16" s="9"/>
      <c r="P16" s="4">
        <v>31</v>
      </c>
    </row>
    <row r="17" spans="1:16" ht="15.95" customHeight="1" thickTop="1" thickBot="1" x14ac:dyDescent="0.25">
      <c r="A17" s="115"/>
      <c r="B17" s="154" t="s">
        <v>545</v>
      </c>
      <c r="C17" s="180" t="s">
        <v>708</v>
      </c>
      <c r="D17" s="110" t="s">
        <v>8</v>
      </c>
      <c r="E17" s="4">
        <v>6</v>
      </c>
      <c r="F17" s="76">
        <f t="shared" si="1"/>
        <v>0</v>
      </c>
      <c r="G17" s="76">
        <f t="shared" si="2"/>
        <v>0</v>
      </c>
      <c r="H17" s="9"/>
      <c r="I17" s="9"/>
      <c r="J17" s="9"/>
      <c r="K17" s="9"/>
      <c r="L17" s="9"/>
      <c r="M17" s="9"/>
      <c r="N17" s="9"/>
      <c r="O17" s="9"/>
      <c r="P17" s="4">
        <v>6</v>
      </c>
    </row>
    <row r="18" spans="1:16" ht="15.95" customHeight="1" thickTop="1" thickBot="1" x14ac:dyDescent="0.25">
      <c r="A18" s="115"/>
      <c r="B18" s="154" t="s">
        <v>545</v>
      </c>
      <c r="C18" s="180" t="s">
        <v>709</v>
      </c>
      <c r="D18" s="175" t="s">
        <v>9</v>
      </c>
      <c r="E18" s="4">
        <v>5</v>
      </c>
      <c r="F18" s="76">
        <f t="shared" si="1"/>
        <v>0</v>
      </c>
      <c r="G18" s="76">
        <f t="shared" si="2"/>
        <v>0</v>
      </c>
      <c r="H18" s="9"/>
      <c r="I18" s="9"/>
      <c r="J18" s="9"/>
      <c r="K18" s="9"/>
      <c r="L18" s="9"/>
      <c r="M18" s="9"/>
      <c r="N18" s="9"/>
      <c r="O18" s="9"/>
      <c r="P18" s="4">
        <v>5</v>
      </c>
    </row>
    <row r="19" spans="1:16" ht="15.95" customHeight="1" thickTop="1" thickBot="1" x14ac:dyDescent="0.25">
      <c r="A19" s="115"/>
      <c r="B19" s="154" t="s">
        <v>545</v>
      </c>
      <c r="C19" s="180" t="s">
        <v>710</v>
      </c>
      <c r="D19" s="110" t="s">
        <v>10</v>
      </c>
      <c r="E19" s="4">
        <v>27</v>
      </c>
      <c r="F19" s="76">
        <f t="shared" si="1"/>
        <v>0</v>
      </c>
      <c r="G19" s="76">
        <f t="shared" si="2"/>
        <v>0</v>
      </c>
      <c r="H19" s="9"/>
      <c r="I19" s="9"/>
      <c r="J19" s="9"/>
      <c r="K19" s="9"/>
      <c r="L19" s="9"/>
      <c r="M19" s="9"/>
      <c r="N19" s="9"/>
      <c r="O19" s="9"/>
      <c r="P19" s="4">
        <v>27</v>
      </c>
    </row>
    <row r="20" spans="1:16" ht="15.95" customHeight="1" thickTop="1" thickBot="1" x14ac:dyDescent="0.25">
      <c r="A20" s="115"/>
      <c r="B20" s="154" t="s">
        <v>545</v>
      </c>
      <c r="C20" s="180" t="s">
        <v>711</v>
      </c>
      <c r="D20" s="110" t="s">
        <v>11</v>
      </c>
      <c r="E20" s="4">
        <v>11</v>
      </c>
      <c r="F20" s="76">
        <f t="shared" si="1"/>
        <v>0</v>
      </c>
      <c r="G20" s="76">
        <f t="shared" si="2"/>
        <v>0</v>
      </c>
      <c r="H20" s="9"/>
      <c r="I20" s="9"/>
      <c r="J20" s="9"/>
      <c r="K20" s="9"/>
      <c r="L20" s="9"/>
      <c r="M20" s="9"/>
      <c r="N20" s="9"/>
      <c r="O20" s="9"/>
      <c r="P20" s="4">
        <v>11</v>
      </c>
    </row>
    <row r="21" spans="1:16" ht="15.95" customHeight="1" thickTop="1" thickBot="1" x14ac:dyDescent="0.25">
      <c r="A21" s="115"/>
      <c r="B21" s="154" t="s">
        <v>545</v>
      </c>
      <c r="C21" s="180" t="s">
        <v>712</v>
      </c>
      <c r="D21" s="110" t="s">
        <v>12</v>
      </c>
      <c r="E21" s="4">
        <v>10</v>
      </c>
      <c r="F21" s="76">
        <f t="shared" si="1"/>
        <v>0</v>
      </c>
      <c r="G21" s="76">
        <f t="shared" si="2"/>
        <v>0</v>
      </c>
      <c r="H21" s="9"/>
      <c r="I21" s="9"/>
      <c r="J21" s="9"/>
      <c r="K21" s="9"/>
      <c r="L21" s="9"/>
      <c r="M21" s="9"/>
      <c r="N21" s="9"/>
      <c r="O21" s="9"/>
      <c r="P21" s="4">
        <v>10</v>
      </c>
    </row>
    <row r="22" spans="1:16" ht="15.95" customHeight="1" thickTop="1" thickBot="1" x14ac:dyDescent="0.25">
      <c r="A22" s="115"/>
      <c r="B22" s="154" t="s">
        <v>545</v>
      </c>
      <c r="C22" s="180" t="s">
        <v>713</v>
      </c>
      <c r="D22" s="175" t="s">
        <v>13</v>
      </c>
      <c r="E22" s="4">
        <v>30</v>
      </c>
      <c r="F22" s="76">
        <f t="shared" si="1"/>
        <v>0</v>
      </c>
      <c r="G22" s="76">
        <f t="shared" si="2"/>
        <v>0</v>
      </c>
      <c r="H22" s="9"/>
      <c r="I22" s="9"/>
      <c r="J22" s="9"/>
      <c r="K22" s="9"/>
      <c r="L22" s="9"/>
      <c r="M22" s="9"/>
      <c r="N22" s="9"/>
      <c r="O22" s="9"/>
      <c r="P22" s="4">
        <v>30</v>
      </c>
    </row>
    <row r="23" spans="1:16" ht="15.95" customHeight="1" thickTop="1" thickBot="1" x14ac:dyDescent="0.25">
      <c r="A23" s="115"/>
      <c r="B23" s="154" t="s">
        <v>545</v>
      </c>
      <c r="C23" s="180" t="s">
        <v>714</v>
      </c>
      <c r="D23" s="175" t="s">
        <v>14</v>
      </c>
      <c r="E23" s="4">
        <v>8</v>
      </c>
      <c r="F23" s="76">
        <f t="shared" si="1"/>
        <v>0</v>
      </c>
      <c r="G23" s="76">
        <f t="shared" si="2"/>
        <v>0</v>
      </c>
      <c r="H23" s="9"/>
      <c r="I23" s="9"/>
      <c r="J23" s="9"/>
      <c r="K23" s="9"/>
      <c r="L23" s="9"/>
      <c r="M23" s="9"/>
      <c r="N23" s="9"/>
      <c r="O23" s="9"/>
      <c r="P23" s="4">
        <v>8</v>
      </c>
    </row>
    <row r="24" spans="1:16" ht="15.95" customHeight="1" thickTop="1" thickBot="1" x14ac:dyDescent="0.25">
      <c r="A24" s="115"/>
      <c r="B24" s="154" t="s">
        <v>545</v>
      </c>
      <c r="C24" s="180" t="s">
        <v>715</v>
      </c>
      <c r="D24" s="175" t="s">
        <v>15</v>
      </c>
      <c r="E24" s="4">
        <v>13</v>
      </c>
      <c r="F24" s="76">
        <f t="shared" si="1"/>
        <v>0</v>
      </c>
      <c r="G24" s="76">
        <f t="shared" si="2"/>
        <v>0</v>
      </c>
      <c r="H24" s="9"/>
      <c r="I24" s="9"/>
      <c r="J24" s="9"/>
      <c r="K24" s="9"/>
      <c r="L24" s="9"/>
      <c r="M24" s="9"/>
      <c r="N24" s="9"/>
      <c r="O24" s="9"/>
      <c r="P24" s="4">
        <v>13</v>
      </c>
    </row>
    <row r="25" spans="1:16" ht="15.95" customHeight="1" thickTop="1" thickBot="1" x14ac:dyDescent="0.25">
      <c r="A25" s="115"/>
      <c r="B25" s="154" t="s">
        <v>545</v>
      </c>
      <c r="C25" s="180" t="s">
        <v>716</v>
      </c>
      <c r="D25" s="110" t="s">
        <v>16</v>
      </c>
      <c r="E25" s="4">
        <v>36</v>
      </c>
      <c r="F25" s="76">
        <f t="shared" si="1"/>
        <v>0</v>
      </c>
      <c r="G25" s="76">
        <f t="shared" si="2"/>
        <v>0</v>
      </c>
      <c r="H25" s="9"/>
      <c r="I25" s="9"/>
      <c r="J25" s="9"/>
      <c r="K25" s="9"/>
      <c r="L25" s="9"/>
      <c r="M25" s="9"/>
      <c r="N25" s="9"/>
      <c r="O25" s="9"/>
      <c r="P25" s="4">
        <v>36</v>
      </c>
    </row>
    <row r="26" spans="1:16" ht="15.95" customHeight="1" thickTop="1" thickBot="1" x14ac:dyDescent="0.25">
      <c r="A26" s="115"/>
      <c r="B26" s="154" t="s">
        <v>545</v>
      </c>
      <c r="C26" s="180" t="s">
        <v>717</v>
      </c>
      <c r="D26" s="110" t="s">
        <v>17</v>
      </c>
      <c r="E26" s="4">
        <v>28</v>
      </c>
      <c r="F26" s="76">
        <f t="shared" si="1"/>
        <v>0</v>
      </c>
      <c r="G26" s="76">
        <f t="shared" si="2"/>
        <v>0</v>
      </c>
      <c r="H26" s="9"/>
      <c r="I26" s="9"/>
      <c r="J26" s="9"/>
      <c r="K26" s="9"/>
      <c r="L26" s="9"/>
      <c r="M26" s="9"/>
      <c r="N26" s="9"/>
      <c r="O26" s="9"/>
      <c r="P26" s="4">
        <v>28</v>
      </c>
    </row>
    <row r="27" spans="1:16" ht="15.95" customHeight="1" thickTop="1" thickBot="1" x14ac:dyDescent="0.25">
      <c r="A27" s="115"/>
      <c r="B27" s="154" t="s">
        <v>545</v>
      </c>
      <c r="C27" s="180" t="s">
        <v>718</v>
      </c>
      <c r="D27" s="110" t="s">
        <v>18</v>
      </c>
      <c r="E27" s="4">
        <v>29</v>
      </c>
      <c r="F27" s="76">
        <f t="shared" si="1"/>
        <v>0</v>
      </c>
      <c r="G27" s="76">
        <f t="shared" si="2"/>
        <v>0</v>
      </c>
      <c r="H27" s="9"/>
      <c r="I27" s="9"/>
      <c r="J27" s="9"/>
      <c r="K27" s="9"/>
      <c r="L27" s="9"/>
      <c r="M27" s="9"/>
      <c r="N27" s="9"/>
      <c r="O27" s="9"/>
      <c r="P27" s="4">
        <v>29</v>
      </c>
    </row>
    <row r="28" spans="1:16" ht="15.95" customHeight="1" thickTop="1" thickBot="1" x14ac:dyDescent="0.25">
      <c r="A28" s="115"/>
      <c r="B28" s="154" t="s">
        <v>545</v>
      </c>
      <c r="C28" s="180" t="s">
        <v>719</v>
      </c>
      <c r="D28" s="110" t="s">
        <v>19</v>
      </c>
      <c r="E28" s="4">
        <v>15</v>
      </c>
      <c r="F28" s="76">
        <f t="shared" si="1"/>
        <v>0</v>
      </c>
      <c r="G28" s="76">
        <f t="shared" si="2"/>
        <v>0</v>
      </c>
      <c r="H28" s="9"/>
      <c r="I28" s="9"/>
      <c r="J28" s="9"/>
      <c r="K28" s="9"/>
      <c r="L28" s="9"/>
      <c r="M28" s="9"/>
      <c r="N28" s="9"/>
      <c r="O28" s="9"/>
      <c r="P28" s="4">
        <v>15</v>
      </c>
    </row>
    <row r="29" spans="1:16" ht="15.95" customHeight="1" thickTop="1" thickBot="1" x14ac:dyDescent="0.25">
      <c r="A29" s="115"/>
      <c r="B29" s="154" t="s">
        <v>545</v>
      </c>
      <c r="C29" s="180" t="s">
        <v>720</v>
      </c>
      <c r="D29" s="110" t="s">
        <v>20</v>
      </c>
      <c r="E29" s="4">
        <v>33</v>
      </c>
      <c r="F29" s="76">
        <f t="shared" si="1"/>
        <v>0</v>
      </c>
      <c r="G29" s="76">
        <f t="shared" si="2"/>
        <v>0</v>
      </c>
      <c r="H29" s="9"/>
      <c r="I29" s="9"/>
      <c r="J29" s="9"/>
      <c r="K29" s="9"/>
      <c r="L29" s="9"/>
      <c r="M29" s="9"/>
      <c r="N29" s="9"/>
      <c r="O29" s="9"/>
      <c r="P29" s="4">
        <v>33</v>
      </c>
    </row>
    <row r="30" spans="1:16" ht="15.95" customHeight="1" thickTop="1" thickBot="1" x14ac:dyDescent="0.25">
      <c r="A30" s="115"/>
      <c r="B30" s="154" t="s">
        <v>545</v>
      </c>
      <c r="C30" s="180" t="s">
        <v>342</v>
      </c>
      <c r="D30" s="175" t="s">
        <v>21</v>
      </c>
      <c r="E30" s="4">
        <v>16</v>
      </c>
      <c r="F30" s="76">
        <f t="shared" si="1"/>
        <v>0</v>
      </c>
      <c r="G30" s="76">
        <f t="shared" si="2"/>
        <v>0</v>
      </c>
      <c r="H30" s="9"/>
      <c r="I30" s="9"/>
      <c r="J30" s="9"/>
      <c r="K30" s="9"/>
      <c r="L30" s="9"/>
      <c r="M30" s="9"/>
      <c r="N30" s="9"/>
      <c r="O30" s="9"/>
      <c r="P30" s="4">
        <v>16</v>
      </c>
    </row>
    <row r="31" spans="1:16" ht="15.95" customHeight="1" thickTop="1" thickBot="1" x14ac:dyDescent="0.25">
      <c r="A31" s="115"/>
      <c r="B31" s="154" t="s">
        <v>545</v>
      </c>
      <c r="C31" s="180" t="s">
        <v>721</v>
      </c>
      <c r="D31" s="110" t="s">
        <v>22</v>
      </c>
      <c r="E31" s="4">
        <v>18</v>
      </c>
      <c r="F31" s="76">
        <f t="shared" si="1"/>
        <v>0</v>
      </c>
      <c r="G31" s="76">
        <f t="shared" si="2"/>
        <v>0</v>
      </c>
      <c r="H31" s="9"/>
      <c r="I31" s="9"/>
      <c r="J31" s="9"/>
      <c r="K31" s="9"/>
      <c r="L31" s="9"/>
      <c r="M31" s="9"/>
      <c r="N31" s="9"/>
      <c r="O31" s="9"/>
      <c r="P31" s="4">
        <v>18</v>
      </c>
    </row>
    <row r="32" spans="1:16" ht="15.95" customHeight="1" thickTop="1" thickBot="1" x14ac:dyDescent="0.25">
      <c r="A32" s="115"/>
      <c r="B32" s="154" t="s">
        <v>545</v>
      </c>
      <c r="C32" s="180" t="s">
        <v>722</v>
      </c>
      <c r="D32" s="110" t="s">
        <v>23</v>
      </c>
      <c r="E32" s="4">
        <v>20</v>
      </c>
      <c r="F32" s="76">
        <f t="shared" si="1"/>
        <v>0</v>
      </c>
      <c r="G32" s="76">
        <f t="shared" si="2"/>
        <v>0</v>
      </c>
      <c r="H32" s="9"/>
      <c r="I32" s="9"/>
      <c r="J32" s="9"/>
      <c r="K32" s="9"/>
      <c r="L32" s="9"/>
      <c r="M32" s="9"/>
      <c r="N32" s="9"/>
      <c r="O32" s="9"/>
      <c r="P32" s="4">
        <v>20</v>
      </c>
    </row>
    <row r="33" spans="1:18" ht="15.95" customHeight="1" thickTop="1" thickBot="1" x14ac:dyDescent="0.25">
      <c r="A33" s="115"/>
      <c r="B33" s="154" t="s">
        <v>545</v>
      </c>
      <c r="C33" s="180" t="s">
        <v>723</v>
      </c>
      <c r="D33" s="110" t="s">
        <v>24</v>
      </c>
      <c r="E33" s="4">
        <v>21</v>
      </c>
      <c r="F33" s="76">
        <f t="shared" si="1"/>
        <v>0</v>
      </c>
      <c r="G33" s="76">
        <f t="shared" si="2"/>
        <v>0</v>
      </c>
      <c r="H33" s="9"/>
      <c r="I33" s="9"/>
      <c r="J33" s="9"/>
      <c r="K33" s="9"/>
      <c r="L33" s="9"/>
      <c r="M33" s="9"/>
      <c r="N33" s="9"/>
      <c r="O33" s="9"/>
      <c r="P33" s="4">
        <v>21</v>
      </c>
      <c r="R33" s="19"/>
    </row>
    <row r="34" spans="1:18" ht="15.95" customHeight="1" thickTop="1" thickBot="1" x14ac:dyDescent="0.25">
      <c r="A34" s="115"/>
      <c r="B34" s="154" t="s">
        <v>545</v>
      </c>
      <c r="C34" s="180" t="s">
        <v>343</v>
      </c>
      <c r="D34" s="175" t="s">
        <v>25</v>
      </c>
      <c r="E34" s="4">
        <v>22</v>
      </c>
      <c r="F34" s="76">
        <f t="shared" si="1"/>
        <v>0</v>
      </c>
      <c r="G34" s="76">
        <f t="shared" si="2"/>
        <v>0</v>
      </c>
      <c r="H34" s="9"/>
      <c r="I34" s="9"/>
      <c r="J34" s="9"/>
      <c r="K34" s="9"/>
      <c r="L34" s="9"/>
      <c r="M34" s="9"/>
      <c r="N34" s="9"/>
      <c r="O34" s="9"/>
      <c r="P34" s="4">
        <v>22</v>
      </c>
    </row>
    <row r="35" spans="1:18" ht="15.95" customHeight="1" thickTop="1" thickBot="1" x14ac:dyDescent="0.25">
      <c r="A35" s="115"/>
      <c r="B35" s="154" t="s">
        <v>545</v>
      </c>
      <c r="C35" s="180" t="s">
        <v>724</v>
      </c>
      <c r="D35" s="110" t="s">
        <v>26</v>
      </c>
      <c r="E35" s="4">
        <v>23</v>
      </c>
      <c r="F35" s="76">
        <f t="shared" si="1"/>
        <v>0</v>
      </c>
      <c r="G35" s="76">
        <f t="shared" si="2"/>
        <v>0</v>
      </c>
      <c r="H35" s="9"/>
      <c r="I35" s="9"/>
      <c r="J35" s="9"/>
      <c r="K35" s="9"/>
      <c r="L35" s="9"/>
      <c r="M35" s="9"/>
      <c r="N35" s="9"/>
      <c r="O35" s="9"/>
      <c r="P35" s="4">
        <v>23</v>
      </c>
    </row>
    <row r="36" spans="1:18" ht="15.95" customHeight="1" thickTop="1" thickBot="1" x14ac:dyDescent="0.25">
      <c r="A36" s="115"/>
      <c r="B36" s="154" t="s">
        <v>545</v>
      </c>
      <c r="C36" s="180" t="s">
        <v>725</v>
      </c>
      <c r="D36" s="110" t="s">
        <v>27</v>
      </c>
      <c r="E36" s="4">
        <v>46</v>
      </c>
      <c r="F36" s="76">
        <f t="shared" si="1"/>
        <v>0</v>
      </c>
      <c r="G36" s="76">
        <f t="shared" si="2"/>
        <v>0</v>
      </c>
      <c r="H36" s="9"/>
      <c r="I36" s="9"/>
      <c r="J36" s="9"/>
      <c r="K36" s="9"/>
      <c r="L36" s="9"/>
      <c r="M36" s="9"/>
      <c r="N36" s="9"/>
      <c r="O36" s="9"/>
      <c r="P36" s="4">
        <v>46</v>
      </c>
    </row>
    <row r="37" spans="1:18" ht="15.95" customHeight="1" thickTop="1" thickBot="1" x14ac:dyDescent="0.25">
      <c r="A37" s="115"/>
      <c r="B37" s="154" t="s">
        <v>545</v>
      </c>
      <c r="C37" s="180" t="s">
        <v>726</v>
      </c>
      <c r="D37" s="110" t="s">
        <v>28</v>
      </c>
      <c r="E37" s="4">
        <v>49</v>
      </c>
      <c r="F37" s="76">
        <f t="shared" si="1"/>
        <v>0</v>
      </c>
      <c r="G37" s="76">
        <f t="shared" si="2"/>
        <v>0</v>
      </c>
      <c r="H37" s="9"/>
      <c r="I37" s="9"/>
      <c r="J37" s="9"/>
      <c r="K37" s="9"/>
      <c r="L37" s="9"/>
      <c r="M37" s="9"/>
      <c r="N37" s="9"/>
      <c r="O37" s="9"/>
      <c r="P37" s="4">
        <v>49</v>
      </c>
    </row>
    <row r="38" spans="1:18" ht="15.95" customHeight="1" thickTop="1" thickBot="1" x14ac:dyDescent="0.25">
      <c r="A38" s="115"/>
      <c r="B38" s="154" t="s">
        <v>545</v>
      </c>
      <c r="C38" s="180" t="s">
        <v>727</v>
      </c>
      <c r="D38" s="175" t="s">
        <v>29</v>
      </c>
      <c r="E38" s="4">
        <v>7</v>
      </c>
      <c r="F38" s="76">
        <f t="shared" si="1"/>
        <v>0</v>
      </c>
      <c r="G38" s="76">
        <f t="shared" si="2"/>
        <v>0</v>
      </c>
      <c r="H38" s="9"/>
      <c r="I38" s="9"/>
      <c r="J38" s="9"/>
      <c r="K38" s="9"/>
      <c r="L38" s="9"/>
      <c r="M38" s="9"/>
      <c r="N38" s="9"/>
      <c r="O38" s="9"/>
      <c r="P38" s="4">
        <v>7</v>
      </c>
    </row>
    <row r="39" spans="1:18" ht="15.95" customHeight="1" thickTop="1" thickBot="1" x14ac:dyDescent="0.25">
      <c r="A39" s="115"/>
      <c r="B39" s="154" t="s">
        <v>545</v>
      </c>
      <c r="C39" s="180" t="s">
        <v>728</v>
      </c>
      <c r="D39" s="110" t="s">
        <v>30</v>
      </c>
      <c r="E39" s="4">
        <v>25</v>
      </c>
      <c r="F39" s="76">
        <f t="shared" si="1"/>
        <v>0</v>
      </c>
      <c r="G39" s="76">
        <f t="shared" si="2"/>
        <v>0</v>
      </c>
      <c r="H39" s="9"/>
      <c r="I39" s="9"/>
      <c r="J39" s="9"/>
      <c r="K39" s="9"/>
      <c r="L39" s="9"/>
      <c r="M39" s="9"/>
      <c r="N39" s="9"/>
      <c r="O39" s="9"/>
      <c r="P39" s="4">
        <v>25</v>
      </c>
    </row>
    <row r="40" spans="1:18" ht="15.95" customHeight="1" thickTop="1" thickBot="1" x14ac:dyDescent="0.25">
      <c r="A40" s="115"/>
      <c r="B40" s="154" t="s">
        <v>545</v>
      </c>
      <c r="C40" s="180" t="s">
        <v>729</v>
      </c>
      <c r="D40" s="175" t="s">
        <v>31</v>
      </c>
      <c r="E40" s="4">
        <v>35</v>
      </c>
      <c r="F40" s="76">
        <f t="shared" si="1"/>
        <v>0</v>
      </c>
      <c r="G40" s="76">
        <f t="shared" si="2"/>
        <v>0</v>
      </c>
      <c r="H40" s="9"/>
      <c r="I40" s="9"/>
      <c r="J40" s="9"/>
      <c r="K40" s="9"/>
      <c r="L40" s="9"/>
      <c r="M40" s="9"/>
      <c r="N40" s="9"/>
      <c r="O40" s="9"/>
      <c r="P40" s="4">
        <v>35</v>
      </c>
    </row>
    <row r="41" spans="1:18" ht="15.95" customHeight="1" thickTop="1" thickBot="1" x14ac:dyDescent="0.25">
      <c r="A41" s="115"/>
      <c r="B41" s="154" t="s">
        <v>545</v>
      </c>
      <c r="C41" s="180" t="s">
        <v>730</v>
      </c>
      <c r="D41" s="110" t="s">
        <v>32</v>
      </c>
      <c r="E41" s="4">
        <v>12</v>
      </c>
      <c r="F41" s="76">
        <f t="shared" si="1"/>
        <v>0</v>
      </c>
      <c r="G41" s="76">
        <f t="shared" si="2"/>
        <v>0</v>
      </c>
      <c r="H41" s="9"/>
      <c r="I41" s="9"/>
      <c r="J41" s="9"/>
      <c r="K41" s="9"/>
      <c r="L41" s="9"/>
      <c r="M41" s="9"/>
      <c r="N41" s="9"/>
      <c r="O41" s="9"/>
      <c r="P41" s="4">
        <v>12</v>
      </c>
    </row>
    <row r="42" spans="1:18" ht="15.95" customHeight="1" thickTop="1" thickBot="1" x14ac:dyDescent="0.25">
      <c r="A42" s="115"/>
      <c r="B42" s="154" t="s">
        <v>545</v>
      </c>
      <c r="C42" s="180" t="s">
        <v>731</v>
      </c>
      <c r="D42" s="175" t="s">
        <v>33</v>
      </c>
      <c r="E42" s="4">
        <v>19</v>
      </c>
      <c r="F42" s="76">
        <f t="shared" si="1"/>
        <v>0</v>
      </c>
      <c r="G42" s="76">
        <f t="shared" si="2"/>
        <v>0</v>
      </c>
      <c r="H42" s="87"/>
      <c r="I42" s="87"/>
      <c r="J42" s="87"/>
      <c r="K42" s="87"/>
      <c r="L42" s="87"/>
      <c r="M42" s="87"/>
      <c r="N42" s="87"/>
      <c r="O42" s="87"/>
      <c r="P42" s="4">
        <v>19</v>
      </c>
    </row>
    <row r="43" spans="1:18" ht="15.95" customHeight="1" thickTop="1" thickBot="1" x14ac:dyDescent="0.25">
      <c r="A43" s="115"/>
      <c r="B43" s="154" t="s">
        <v>545</v>
      </c>
      <c r="C43" s="180" t="s">
        <v>732</v>
      </c>
      <c r="D43" s="110" t="s">
        <v>34</v>
      </c>
      <c r="E43" s="4">
        <v>45</v>
      </c>
      <c r="F43" s="76">
        <f t="shared" si="1"/>
        <v>0</v>
      </c>
      <c r="G43" s="76">
        <f t="shared" si="2"/>
        <v>0</v>
      </c>
      <c r="H43" s="87"/>
      <c r="I43" s="87"/>
      <c r="J43" s="87"/>
      <c r="K43" s="87"/>
      <c r="L43" s="87"/>
      <c r="M43" s="87"/>
      <c r="N43" s="87"/>
      <c r="O43" s="87"/>
      <c r="P43" s="4">
        <v>45</v>
      </c>
    </row>
    <row r="44" spans="1:18" ht="15.95" customHeight="1" thickTop="1" thickBot="1" x14ac:dyDescent="0.25">
      <c r="A44" s="115"/>
      <c r="B44" s="154" t="s">
        <v>545</v>
      </c>
      <c r="C44" s="180" t="s">
        <v>1399</v>
      </c>
      <c r="D44" s="110" t="s">
        <v>35</v>
      </c>
      <c r="E44" s="4">
        <v>42</v>
      </c>
      <c r="F44" s="76">
        <f t="shared" si="1"/>
        <v>0</v>
      </c>
      <c r="G44" s="76">
        <f t="shared" si="2"/>
        <v>0</v>
      </c>
      <c r="H44" s="9"/>
      <c r="I44" s="9"/>
      <c r="J44" s="9"/>
      <c r="K44" s="9"/>
      <c r="L44" s="9"/>
      <c r="M44" s="9"/>
      <c r="N44" s="9"/>
      <c r="O44" s="9"/>
      <c r="P44" s="4">
        <v>42</v>
      </c>
    </row>
    <row r="45" spans="1:18" ht="15.95" customHeight="1" thickTop="1" thickBot="1" x14ac:dyDescent="0.25">
      <c r="A45" s="115"/>
      <c r="B45" s="154" t="s">
        <v>545</v>
      </c>
      <c r="C45" s="180" t="s">
        <v>733</v>
      </c>
      <c r="D45" s="110" t="s">
        <v>36</v>
      </c>
      <c r="E45" s="4">
        <v>32</v>
      </c>
      <c r="F45" s="76">
        <f t="shared" si="1"/>
        <v>0</v>
      </c>
      <c r="G45" s="76">
        <f t="shared" si="2"/>
        <v>0</v>
      </c>
      <c r="H45" s="9"/>
      <c r="I45" s="9"/>
      <c r="J45" s="9"/>
      <c r="K45" s="9"/>
      <c r="L45" s="9"/>
      <c r="M45" s="9"/>
      <c r="N45" s="9"/>
      <c r="O45" s="9"/>
      <c r="P45" s="4">
        <v>32</v>
      </c>
    </row>
    <row r="46" spans="1:18" ht="15.95" customHeight="1" thickTop="1" thickBot="1" x14ac:dyDescent="0.25">
      <c r="A46" s="115"/>
      <c r="B46" s="154" t="s">
        <v>545</v>
      </c>
      <c r="C46" s="330" t="s">
        <v>734</v>
      </c>
      <c r="D46" s="235" t="s">
        <v>37</v>
      </c>
      <c r="E46" s="4">
        <v>301</v>
      </c>
      <c r="F46" s="76">
        <f>SUM(H46,J46,L46,N46)</f>
        <v>0</v>
      </c>
      <c r="G46" s="76">
        <f>SUM(I46,K46,M46,O46)</f>
        <v>0</v>
      </c>
      <c r="H46" s="9"/>
      <c r="I46" s="9"/>
      <c r="J46" s="9"/>
      <c r="K46" s="9"/>
      <c r="L46" s="9"/>
      <c r="M46" s="9"/>
      <c r="N46" s="9"/>
      <c r="O46" s="9"/>
      <c r="P46" s="4">
        <v>301</v>
      </c>
    </row>
    <row r="47" spans="1:18" ht="35.1" customHeight="1" thickTop="1" thickBot="1" x14ac:dyDescent="0.25">
      <c r="A47" s="115"/>
      <c r="B47" s="186" t="s">
        <v>569</v>
      </c>
      <c r="C47" s="187"/>
      <c r="D47" s="188" t="s">
        <v>38</v>
      </c>
      <c r="E47" s="8"/>
      <c r="F47" s="116">
        <f t="shared" ref="F47:O47" si="3">SUM(F48,F52)</f>
        <v>0</v>
      </c>
      <c r="G47" s="116">
        <f t="shared" si="3"/>
        <v>0</v>
      </c>
      <c r="H47" s="116">
        <f t="shared" si="3"/>
        <v>0</v>
      </c>
      <c r="I47" s="116">
        <f t="shared" si="3"/>
        <v>0</v>
      </c>
      <c r="J47" s="116">
        <f t="shared" si="3"/>
        <v>0</v>
      </c>
      <c r="K47" s="116">
        <f t="shared" si="3"/>
        <v>0</v>
      </c>
      <c r="L47" s="116">
        <f t="shared" si="3"/>
        <v>0</v>
      </c>
      <c r="M47" s="116">
        <f t="shared" si="3"/>
        <v>0</v>
      </c>
      <c r="N47" s="116">
        <f t="shared" si="3"/>
        <v>0</v>
      </c>
      <c r="O47" s="116">
        <f t="shared" si="3"/>
        <v>0</v>
      </c>
      <c r="P47" s="8"/>
    </row>
    <row r="48" spans="1:18" ht="35.1" customHeight="1" thickTop="1" thickBot="1" x14ac:dyDescent="0.25">
      <c r="A48" s="115"/>
      <c r="B48" s="189" t="s">
        <v>735</v>
      </c>
      <c r="C48" s="190"/>
      <c r="D48" s="191" t="s">
        <v>39</v>
      </c>
      <c r="E48" s="4"/>
      <c r="F48" s="116">
        <f t="shared" ref="F48:O48" si="4">SUM(F49:F51)</f>
        <v>0</v>
      </c>
      <c r="G48" s="116">
        <f t="shared" si="4"/>
        <v>0</v>
      </c>
      <c r="H48" s="116">
        <f t="shared" si="4"/>
        <v>0</v>
      </c>
      <c r="I48" s="116">
        <f t="shared" si="4"/>
        <v>0</v>
      </c>
      <c r="J48" s="116">
        <f t="shared" si="4"/>
        <v>0</v>
      </c>
      <c r="K48" s="116">
        <f t="shared" si="4"/>
        <v>0</v>
      </c>
      <c r="L48" s="116">
        <f t="shared" si="4"/>
        <v>0</v>
      </c>
      <c r="M48" s="116">
        <f t="shared" si="4"/>
        <v>0</v>
      </c>
      <c r="N48" s="116">
        <f t="shared" si="4"/>
        <v>0</v>
      </c>
      <c r="O48" s="116">
        <f t="shared" si="4"/>
        <v>0</v>
      </c>
      <c r="P48" s="4"/>
    </row>
    <row r="49" spans="1:16" ht="15.95" customHeight="1" thickTop="1" thickBot="1" x14ac:dyDescent="0.25">
      <c r="A49" s="115"/>
      <c r="B49" s="154" t="s">
        <v>735</v>
      </c>
      <c r="C49" s="181" t="s">
        <v>736</v>
      </c>
      <c r="D49" s="110" t="s">
        <v>40</v>
      </c>
      <c r="E49" s="4">
        <v>103</v>
      </c>
      <c r="F49" s="76">
        <f t="shared" ref="F49:G51" si="5">SUM(H49,J49,L49,N49)</f>
        <v>0</v>
      </c>
      <c r="G49" s="76">
        <f t="shared" si="5"/>
        <v>0</v>
      </c>
      <c r="H49" s="9"/>
      <c r="I49" s="9"/>
      <c r="J49" s="9"/>
      <c r="K49" s="9"/>
      <c r="L49" s="9"/>
      <c r="M49" s="9"/>
      <c r="N49" s="9"/>
      <c r="O49" s="9"/>
      <c r="P49" s="4">
        <v>103</v>
      </c>
    </row>
    <row r="50" spans="1:16" ht="15.95" customHeight="1" thickTop="1" thickBot="1" x14ac:dyDescent="0.25">
      <c r="A50" s="115"/>
      <c r="B50" s="154" t="s">
        <v>735</v>
      </c>
      <c r="C50" s="179" t="s">
        <v>737</v>
      </c>
      <c r="D50" s="175" t="s">
        <v>41</v>
      </c>
      <c r="E50" s="4">
        <v>130</v>
      </c>
      <c r="F50" s="76">
        <f t="shared" si="5"/>
        <v>0</v>
      </c>
      <c r="G50" s="76">
        <f t="shared" si="5"/>
        <v>0</v>
      </c>
      <c r="H50" s="9"/>
      <c r="I50" s="9"/>
      <c r="J50" s="9"/>
      <c r="K50" s="9"/>
      <c r="L50" s="9"/>
      <c r="M50" s="9"/>
      <c r="N50" s="9"/>
      <c r="O50" s="9"/>
      <c r="P50" s="4">
        <v>130</v>
      </c>
    </row>
    <row r="51" spans="1:16" ht="15.95" customHeight="1" thickTop="1" thickBot="1" x14ac:dyDescent="0.25">
      <c r="A51" s="115"/>
      <c r="B51" s="154" t="s">
        <v>735</v>
      </c>
      <c r="C51" s="330" t="s">
        <v>738</v>
      </c>
      <c r="D51" s="235" t="s">
        <v>42</v>
      </c>
      <c r="E51" s="4">
        <v>302</v>
      </c>
      <c r="F51" s="76">
        <f t="shared" si="5"/>
        <v>0</v>
      </c>
      <c r="G51" s="76">
        <f t="shared" si="5"/>
        <v>0</v>
      </c>
      <c r="H51" s="9"/>
      <c r="I51" s="9"/>
      <c r="J51" s="9"/>
      <c r="K51" s="9"/>
      <c r="L51" s="9"/>
      <c r="M51" s="9"/>
      <c r="N51" s="9"/>
      <c r="O51" s="9"/>
      <c r="P51" s="4">
        <v>302</v>
      </c>
    </row>
    <row r="52" spans="1:16" ht="35.1" customHeight="1" thickTop="1" thickBot="1" x14ac:dyDescent="0.25">
      <c r="A52" s="115"/>
      <c r="B52" s="197" t="s">
        <v>739</v>
      </c>
      <c r="C52" s="178"/>
      <c r="D52" s="331" t="s">
        <v>43</v>
      </c>
      <c r="E52" s="111"/>
      <c r="F52" s="116">
        <f t="shared" ref="F52:O52" si="6">SUM(F53:F55)</f>
        <v>0</v>
      </c>
      <c r="G52" s="116">
        <f t="shared" si="6"/>
        <v>0</v>
      </c>
      <c r="H52" s="116">
        <f t="shared" si="6"/>
        <v>0</v>
      </c>
      <c r="I52" s="116">
        <f t="shared" si="6"/>
        <v>0</v>
      </c>
      <c r="J52" s="116">
        <f t="shared" si="6"/>
        <v>0</v>
      </c>
      <c r="K52" s="116">
        <f t="shared" si="6"/>
        <v>0</v>
      </c>
      <c r="L52" s="116">
        <f t="shared" si="6"/>
        <v>0</v>
      </c>
      <c r="M52" s="116">
        <f t="shared" si="6"/>
        <v>0</v>
      </c>
      <c r="N52" s="116">
        <f t="shared" si="6"/>
        <v>0</v>
      </c>
      <c r="O52" s="116">
        <f t="shared" si="6"/>
        <v>0</v>
      </c>
      <c r="P52" s="111"/>
    </row>
    <row r="53" spans="1:16" ht="15.95" customHeight="1" thickTop="1" thickBot="1" x14ac:dyDescent="0.25">
      <c r="A53" s="115"/>
      <c r="B53" s="154" t="s">
        <v>739</v>
      </c>
      <c r="C53" s="179" t="s">
        <v>44</v>
      </c>
      <c r="D53" s="110" t="s">
        <v>45</v>
      </c>
      <c r="E53" s="4">
        <v>136</v>
      </c>
      <c r="F53" s="76">
        <f t="shared" ref="F53:G55" si="7">SUM(H53,J53,L53,N53)</f>
        <v>0</v>
      </c>
      <c r="G53" s="76">
        <f t="shared" si="7"/>
        <v>0</v>
      </c>
      <c r="H53" s="87"/>
      <c r="I53" s="87"/>
      <c r="J53" s="87"/>
      <c r="K53" s="87"/>
      <c r="L53" s="87"/>
      <c r="M53" s="87"/>
      <c r="N53" s="87"/>
      <c r="O53" s="87"/>
      <c r="P53" s="4">
        <v>136</v>
      </c>
    </row>
    <row r="54" spans="1:16" ht="15.95" customHeight="1" thickTop="1" thickBot="1" x14ac:dyDescent="0.25">
      <c r="A54" s="115"/>
      <c r="B54" s="154" t="s">
        <v>739</v>
      </c>
      <c r="C54" s="179" t="s">
        <v>740</v>
      </c>
      <c r="D54" s="114" t="s">
        <v>46</v>
      </c>
      <c r="E54" s="4">
        <v>148</v>
      </c>
      <c r="F54" s="76">
        <f t="shared" si="7"/>
        <v>0</v>
      </c>
      <c r="G54" s="76">
        <f t="shared" si="7"/>
        <v>0</v>
      </c>
      <c r="H54" s="87"/>
      <c r="I54" s="87"/>
      <c r="J54" s="87"/>
      <c r="K54" s="87"/>
      <c r="L54" s="87"/>
      <c r="M54" s="87"/>
      <c r="N54" s="87"/>
      <c r="O54" s="87"/>
      <c r="P54" s="4">
        <v>148</v>
      </c>
    </row>
    <row r="55" spans="1:16" ht="15.95" customHeight="1" thickTop="1" thickBot="1" x14ac:dyDescent="0.25">
      <c r="A55" s="115"/>
      <c r="B55" s="154" t="s">
        <v>739</v>
      </c>
      <c r="C55" s="330" t="s">
        <v>741</v>
      </c>
      <c r="D55" s="235" t="s">
        <v>47</v>
      </c>
      <c r="E55" s="4">
        <v>303</v>
      </c>
      <c r="F55" s="76">
        <f t="shared" si="7"/>
        <v>0</v>
      </c>
      <c r="G55" s="76">
        <f t="shared" si="7"/>
        <v>0</v>
      </c>
      <c r="H55" s="9"/>
      <c r="I55" s="9"/>
      <c r="J55" s="9"/>
      <c r="K55" s="9"/>
      <c r="L55" s="9"/>
      <c r="M55" s="9"/>
      <c r="N55" s="9"/>
      <c r="O55" s="9"/>
      <c r="P55" s="4">
        <v>303</v>
      </c>
    </row>
    <row r="56" spans="1:16" ht="35.1" customHeight="1" thickTop="1" thickBot="1" x14ac:dyDescent="0.25">
      <c r="A56" s="115"/>
      <c r="B56" s="192" t="s">
        <v>604</v>
      </c>
      <c r="C56" s="187"/>
      <c r="D56" s="188" t="s">
        <v>48</v>
      </c>
      <c r="E56" s="8"/>
      <c r="F56" s="116">
        <f>SUM(F57,F61,F64)</f>
        <v>0</v>
      </c>
      <c r="G56" s="116">
        <f>SUM(G57,G61,G64)</f>
        <v>0</v>
      </c>
      <c r="H56" s="116">
        <f t="shared" ref="H56:O56" si="8">SUM(H57,H61,H64)</f>
        <v>0</v>
      </c>
      <c r="I56" s="116">
        <f t="shared" si="8"/>
        <v>0</v>
      </c>
      <c r="J56" s="116">
        <f t="shared" si="8"/>
        <v>0</v>
      </c>
      <c r="K56" s="116">
        <f t="shared" si="8"/>
        <v>0</v>
      </c>
      <c r="L56" s="116">
        <f t="shared" si="8"/>
        <v>0</v>
      </c>
      <c r="M56" s="116">
        <f t="shared" si="8"/>
        <v>0</v>
      </c>
      <c r="N56" s="116">
        <f t="shared" si="8"/>
        <v>0</v>
      </c>
      <c r="O56" s="116">
        <f t="shared" si="8"/>
        <v>0</v>
      </c>
      <c r="P56" s="8"/>
    </row>
    <row r="57" spans="1:16" ht="35.1" customHeight="1" thickTop="1" thickBot="1" x14ac:dyDescent="0.25">
      <c r="A57" s="115"/>
      <c r="B57" s="189" t="s">
        <v>742</v>
      </c>
      <c r="C57" s="194"/>
      <c r="D57" s="195" t="s">
        <v>49</v>
      </c>
      <c r="E57" s="4"/>
      <c r="F57" s="116">
        <f t="shared" ref="F57:O57" si="9">SUM(F58:F60)</f>
        <v>0</v>
      </c>
      <c r="G57" s="116">
        <f t="shared" si="9"/>
        <v>0</v>
      </c>
      <c r="H57" s="116">
        <f t="shared" si="9"/>
        <v>0</v>
      </c>
      <c r="I57" s="116">
        <f t="shared" si="9"/>
        <v>0</v>
      </c>
      <c r="J57" s="116">
        <f t="shared" si="9"/>
        <v>0</v>
      </c>
      <c r="K57" s="116">
        <f t="shared" si="9"/>
        <v>0</v>
      </c>
      <c r="L57" s="116">
        <f t="shared" si="9"/>
        <v>0</v>
      </c>
      <c r="M57" s="116">
        <f t="shared" si="9"/>
        <v>0</v>
      </c>
      <c r="N57" s="116">
        <f t="shared" si="9"/>
        <v>0</v>
      </c>
      <c r="O57" s="116">
        <f t="shared" si="9"/>
        <v>0</v>
      </c>
      <c r="P57" s="4"/>
    </row>
    <row r="58" spans="1:16" ht="15.95" customHeight="1" thickTop="1" thickBot="1" x14ac:dyDescent="0.25">
      <c r="A58" s="115"/>
      <c r="B58" s="154" t="s">
        <v>742</v>
      </c>
      <c r="C58" s="181" t="s">
        <v>743</v>
      </c>
      <c r="D58" s="113" t="s">
        <v>50</v>
      </c>
      <c r="E58" s="4">
        <v>52</v>
      </c>
      <c r="F58" s="76">
        <f t="shared" ref="F58:G60" si="10">SUM(H58,J58,L58,N58)</f>
        <v>0</v>
      </c>
      <c r="G58" s="76">
        <f t="shared" si="10"/>
        <v>0</v>
      </c>
      <c r="H58" s="9"/>
      <c r="I58" s="9"/>
      <c r="J58" s="9"/>
      <c r="K58" s="9"/>
      <c r="L58" s="9"/>
      <c r="M58" s="9"/>
      <c r="N58" s="9"/>
      <c r="O58" s="9"/>
      <c r="P58" s="4">
        <v>52</v>
      </c>
    </row>
    <row r="59" spans="1:16" ht="15.95" customHeight="1" thickTop="1" thickBot="1" x14ac:dyDescent="0.25">
      <c r="A59" s="115"/>
      <c r="B59" s="154" t="s">
        <v>742</v>
      </c>
      <c r="C59" s="179" t="s">
        <v>744</v>
      </c>
      <c r="D59" s="177" t="s">
        <v>51</v>
      </c>
      <c r="E59" s="4">
        <v>53</v>
      </c>
      <c r="F59" s="76">
        <f t="shared" si="10"/>
        <v>0</v>
      </c>
      <c r="G59" s="76">
        <f t="shared" si="10"/>
        <v>0</v>
      </c>
      <c r="H59" s="87"/>
      <c r="I59" s="87"/>
      <c r="J59" s="87"/>
      <c r="K59" s="87"/>
      <c r="L59" s="87"/>
      <c r="M59" s="87"/>
      <c r="N59" s="87"/>
      <c r="O59" s="87"/>
      <c r="P59" s="4">
        <v>53</v>
      </c>
    </row>
    <row r="60" spans="1:16" ht="15.95" customHeight="1" thickTop="1" thickBot="1" x14ac:dyDescent="0.25">
      <c r="A60" s="115"/>
      <c r="B60" s="154" t="s">
        <v>742</v>
      </c>
      <c r="C60" s="179" t="s">
        <v>745</v>
      </c>
      <c r="D60" s="332" t="s">
        <v>52</v>
      </c>
      <c r="E60" s="4">
        <v>51</v>
      </c>
      <c r="F60" s="76">
        <f t="shared" si="10"/>
        <v>0</v>
      </c>
      <c r="G60" s="76">
        <f t="shared" si="10"/>
        <v>0</v>
      </c>
      <c r="H60" s="87"/>
      <c r="I60" s="87"/>
      <c r="J60" s="87"/>
      <c r="K60" s="87"/>
      <c r="L60" s="87"/>
      <c r="M60" s="87"/>
      <c r="N60" s="87"/>
      <c r="O60" s="87"/>
      <c r="P60" s="4">
        <v>51</v>
      </c>
    </row>
    <row r="61" spans="1:16" ht="35.1" customHeight="1" thickTop="1" thickBot="1" x14ac:dyDescent="0.25">
      <c r="A61" s="115"/>
      <c r="B61" s="197" t="s">
        <v>746</v>
      </c>
      <c r="C61" s="185"/>
      <c r="D61" s="196" t="s">
        <v>53</v>
      </c>
      <c r="E61" s="4"/>
      <c r="F61" s="116">
        <f t="shared" ref="F61:O61" si="11">SUM(F62:F63)</f>
        <v>0</v>
      </c>
      <c r="G61" s="116">
        <f t="shared" si="11"/>
        <v>0</v>
      </c>
      <c r="H61" s="116">
        <f t="shared" si="11"/>
        <v>0</v>
      </c>
      <c r="I61" s="116">
        <f t="shared" si="11"/>
        <v>0</v>
      </c>
      <c r="J61" s="116">
        <f t="shared" si="11"/>
        <v>0</v>
      </c>
      <c r="K61" s="116">
        <f t="shared" si="11"/>
        <v>0</v>
      </c>
      <c r="L61" s="116">
        <f t="shared" si="11"/>
        <v>0</v>
      </c>
      <c r="M61" s="116">
        <f t="shared" si="11"/>
        <v>0</v>
      </c>
      <c r="N61" s="116">
        <f t="shared" si="11"/>
        <v>0</v>
      </c>
      <c r="O61" s="116">
        <f t="shared" si="11"/>
        <v>0</v>
      </c>
      <c r="P61" s="4"/>
    </row>
    <row r="62" spans="1:16" ht="15.95" customHeight="1" thickTop="1" thickBot="1" x14ac:dyDescent="0.25">
      <c r="A62" s="115"/>
      <c r="B62" s="154" t="s">
        <v>746</v>
      </c>
      <c r="C62" s="179" t="s">
        <v>747</v>
      </c>
      <c r="D62" s="113" t="s">
        <v>54</v>
      </c>
      <c r="E62" s="4">
        <v>69</v>
      </c>
      <c r="F62" s="76">
        <f>SUM(H62,J62,L62,N62)</f>
        <v>0</v>
      </c>
      <c r="G62" s="76">
        <f>SUM(I62,K62,M62,O62)</f>
        <v>0</v>
      </c>
      <c r="H62" s="87"/>
      <c r="I62" s="87"/>
      <c r="J62" s="87"/>
      <c r="K62" s="87"/>
      <c r="L62" s="87"/>
      <c r="M62" s="87"/>
      <c r="N62" s="87"/>
      <c r="O62" s="87"/>
      <c r="P62" s="4">
        <v>69</v>
      </c>
    </row>
    <row r="63" spans="1:16" ht="15.95" customHeight="1" thickTop="1" thickBot="1" x14ac:dyDescent="0.25">
      <c r="A63" s="115"/>
      <c r="B63" s="154" t="s">
        <v>746</v>
      </c>
      <c r="C63" s="330" t="s">
        <v>748</v>
      </c>
      <c r="D63" s="235" t="s">
        <v>55</v>
      </c>
      <c r="E63" s="4">
        <v>304</v>
      </c>
      <c r="F63" s="76">
        <f>SUM(H63,J63,L63,N63)</f>
        <v>0</v>
      </c>
      <c r="G63" s="76">
        <f>SUM(I63,K63,M63,O63)</f>
        <v>0</v>
      </c>
      <c r="H63" s="9"/>
      <c r="I63" s="9"/>
      <c r="J63" s="9"/>
      <c r="K63" s="9"/>
      <c r="L63" s="9"/>
      <c r="M63" s="9"/>
      <c r="N63" s="9"/>
      <c r="O63" s="9"/>
      <c r="P63" s="4">
        <v>304</v>
      </c>
    </row>
    <row r="64" spans="1:16" ht="35.1" customHeight="1" thickTop="1" thickBot="1" x14ac:dyDescent="0.25">
      <c r="A64" s="115"/>
      <c r="B64" s="197" t="s">
        <v>749</v>
      </c>
      <c r="C64" s="185"/>
      <c r="D64" s="196" t="s">
        <v>56</v>
      </c>
      <c r="E64" s="4"/>
      <c r="F64" s="116">
        <f t="shared" ref="F64:O64" si="12">SUM(F65:F70)</f>
        <v>0</v>
      </c>
      <c r="G64" s="116">
        <f t="shared" si="12"/>
        <v>0</v>
      </c>
      <c r="H64" s="116">
        <f t="shared" si="12"/>
        <v>0</v>
      </c>
      <c r="I64" s="116">
        <f t="shared" si="12"/>
        <v>0</v>
      </c>
      <c r="J64" s="116">
        <f t="shared" si="12"/>
        <v>0</v>
      </c>
      <c r="K64" s="116">
        <f t="shared" si="12"/>
        <v>0</v>
      </c>
      <c r="L64" s="116">
        <f t="shared" si="12"/>
        <v>0</v>
      </c>
      <c r="M64" s="116">
        <f t="shared" si="12"/>
        <v>0</v>
      </c>
      <c r="N64" s="116">
        <f t="shared" si="12"/>
        <v>0</v>
      </c>
      <c r="O64" s="116">
        <f t="shared" si="12"/>
        <v>0</v>
      </c>
      <c r="P64" s="4"/>
    </row>
    <row r="65" spans="1:16" ht="15.95" customHeight="1" thickTop="1" thickBot="1" x14ac:dyDescent="0.25">
      <c r="A65" s="115"/>
      <c r="B65" s="154" t="s">
        <v>749</v>
      </c>
      <c r="C65" s="181" t="s">
        <v>750</v>
      </c>
      <c r="D65" s="88" t="s">
        <v>57</v>
      </c>
      <c r="E65" s="4">
        <v>55</v>
      </c>
      <c r="F65" s="76">
        <f t="shared" ref="F65:G69" si="13">SUM(H65,J65,L65,N65)</f>
        <v>0</v>
      </c>
      <c r="G65" s="76">
        <f t="shared" si="13"/>
        <v>0</v>
      </c>
      <c r="H65" s="87"/>
      <c r="I65" s="87"/>
      <c r="J65" s="87"/>
      <c r="K65" s="87"/>
      <c r="L65" s="87"/>
      <c r="M65" s="87"/>
      <c r="N65" s="87"/>
      <c r="O65" s="87"/>
      <c r="P65" s="4">
        <v>55</v>
      </c>
    </row>
    <row r="66" spans="1:16" ht="15.95" customHeight="1" thickTop="1" thickBot="1" x14ac:dyDescent="0.25">
      <c r="A66" s="115"/>
      <c r="B66" s="154" t="s">
        <v>749</v>
      </c>
      <c r="C66" s="179" t="s">
        <v>751</v>
      </c>
      <c r="D66" s="88" t="s">
        <v>58</v>
      </c>
      <c r="E66" s="4">
        <v>58</v>
      </c>
      <c r="F66" s="76">
        <f t="shared" si="13"/>
        <v>0</v>
      </c>
      <c r="G66" s="76">
        <f t="shared" si="13"/>
        <v>0</v>
      </c>
      <c r="H66" s="87"/>
      <c r="I66" s="87"/>
      <c r="J66" s="87"/>
      <c r="K66" s="87"/>
      <c r="L66" s="87"/>
      <c r="M66" s="87"/>
      <c r="N66" s="87"/>
      <c r="O66" s="87"/>
      <c r="P66" s="4">
        <v>58</v>
      </c>
    </row>
    <row r="67" spans="1:16" ht="15.95" customHeight="1" thickTop="1" thickBot="1" x14ac:dyDescent="0.25">
      <c r="A67" s="115"/>
      <c r="B67" s="154" t="s">
        <v>749</v>
      </c>
      <c r="C67" s="179" t="s">
        <v>59</v>
      </c>
      <c r="D67" s="88" t="s">
        <v>60</v>
      </c>
      <c r="E67" s="4">
        <v>59</v>
      </c>
      <c r="F67" s="76">
        <f t="shared" si="13"/>
        <v>0</v>
      </c>
      <c r="G67" s="76">
        <f t="shared" si="13"/>
        <v>0</v>
      </c>
      <c r="H67" s="9"/>
      <c r="I67" s="9"/>
      <c r="J67" s="9"/>
      <c r="K67" s="9"/>
      <c r="L67" s="9"/>
      <c r="M67" s="9"/>
      <c r="N67" s="9"/>
      <c r="O67" s="9"/>
      <c r="P67" s="4">
        <v>59</v>
      </c>
    </row>
    <row r="68" spans="1:16" ht="15.95" customHeight="1" thickTop="1" thickBot="1" x14ac:dyDescent="0.25">
      <c r="A68" s="115"/>
      <c r="B68" s="154" t="s">
        <v>749</v>
      </c>
      <c r="C68" s="179" t="s">
        <v>61</v>
      </c>
      <c r="D68" s="88" t="s">
        <v>62</v>
      </c>
      <c r="E68" s="4">
        <v>75</v>
      </c>
      <c r="F68" s="76">
        <f t="shared" si="13"/>
        <v>0</v>
      </c>
      <c r="G68" s="76">
        <f t="shared" si="13"/>
        <v>0</v>
      </c>
      <c r="H68" s="9"/>
      <c r="I68" s="9"/>
      <c r="J68" s="9"/>
      <c r="K68" s="9"/>
      <c r="L68" s="9"/>
      <c r="M68" s="9"/>
      <c r="N68" s="9"/>
      <c r="O68" s="9"/>
      <c r="P68" s="4">
        <v>75</v>
      </c>
    </row>
    <row r="69" spans="1:16" ht="15.95" customHeight="1" thickTop="1" thickBot="1" x14ac:dyDescent="0.25">
      <c r="A69" s="115"/>
      <c r="B69" s="154" t="s">
        <v>749</v>
      </c>
      <c r="C69" s="179" t="s">
        <v>63</v>
      </c>
      <c r="D69" s="88" t="s">
        <v>64</v>
      </c>
      <c r="E69" s="4">
        <v>76</v>
      </c>
      <c r="F69" s="76">
        <f t="shared" si="13"/>
        <v>0</v>
      </c>
      <c r="G69" s="76">
        <f t="shared" si="13"/>
        <v>0</v>
      </c>
      <c r="H69" s="9"/>
      <c r="I69" s="9"/>
      <c r="J69" s="9"/>
      <c r="K69" s="9"/>
      <c r="L69" s="9"/>
      <c r="M69" s="9"/>
      <c r="N69" s="9"/>
      <c r="O69" s="9"/>
      <c r="P69" s="4">
        <v>76</v>
      </c>
    </row>
    <row r="70" spans="1:16" ht="15.95" customHeight="1" thickTop="1" thickBot="1" x14ac:dyDescent="0.25">
      <c r="A70" s="115"/>
      <c r="B70" s="154" t="s">
        <v>749</v>
      </c>
      <c r="C70" s="330" t="s">
        <v>752</v>
      </c>
      <c r="D70" s="235" t="s">
        <v>65</v>
      </c>
      <c r="E70" s="4">
        <v>305</v>
      </c>
      <c r="F70" s="76">
        <f>SUM(H70,J70,L70,N70)</f>
        <v>0</v>
      </c>
      <c r="G70" s="76">
        <f>SUM(I70,K70,M70,O70)</f>
        <v>0</v>
      </c>
      <c r="H70" s="9"/>
      <c r="I70" s="9"/>
      <c r="J70" s="9"/>
      <c r="K70" s="9"/>
      <c r="L70" s="9"/>
      <c r="M70" s="9"/>
      <c r="N70" s="9"/>
      <c r="O70" s="9"/>
      <c r="P70" s="4">
        <v>305</v>
      </c>
    </row>
    <row r="71" spans="1:16" ht="35.1" customHeight="1" thickTop="1" thickBot="1" x14ac:dyDescent="0.25">
      <c r="A71" s="115"/>
      <c r="B71" s="192" t="s">
        <v>629</v>
      </c>
      <c r="C71" s="187"/>
      <c r="D71" s="188" t="s">
        <v>66</v>
      </c>
      <c r="E71" s="8"/>
      <c r="F71" s="116">
        <f t="shared" ref="F71:O71" si="14">SUM(F72,F77)</f>
        <v>0</v>
      </c>
      <c r="G71" s="116">
        <f t="shared" si="14"/>
        <v>0</v>
      </c>
      <c r="H71" s="116">
        <f t="shared" si="14"/>
        <v>0</v>
      </c>
      <c r="I71" s="116">
        <f t="shared" si="14"/>
        <v>0</v>
      </c>
      <c r="J71" s="116">
        <f t="shared" si="14"/>
        <v>0</v>
      </c>
      <c r="K71" s="116">
        <f t="shared" si="14"/>
        <v>0</v>
      </c>
      <c r="L71" s="116">
        <f t="shared" si="14"/>
        <v>0</v>
      </c>
      <c r="M71" s="116">
        <f t="shared" si="14"/>
        <v>0</v>
      </c>
      <c r="N71" s="116">
        <f t="shared" si="14"/>
        <v>0</v>
      </c>
      <c r="O71" s="116">
        <f t="shared" si="14"/>
        <v>0</v>
      </c>
      <c r="P71" s="8"/>
    </row>
    <row r="72" spans="1:16" ht="35.1" customHeight="1" thickTop="1" thickBot="1" x14ac:dyDescent="0.25">
      <c r="A72" s="115"/>
      <c r="B72" s="189" t="s">
        <v>753</v>
      </c>
      <c r="C72" s="194"/>
      <c r="D72" s="195" t="s">
        <v>67</v>
      </c>
      <c r="E72" s="4"/>
      <c r="F72" s="116">
        <f t="shared" ref="F72:O72" si="15">SUM(F73:F76)</f>
        <v>0</v>
      </c>
      <c r="G72" s="116">
        <f t="shared" si="15"/>
        <v>0</v>
      </c>
      <c r="H72" s="116">
        <f t="shared" si="15"/>
        <v>0</v>
      </c>
      <c r="I72" s="116">
        <f t="shared" si="15"/>
        <v>0</v>
      </c>
      <c r="J72" s="116">
        <f t="shared" si="15"/>
        <v>0</v>
      </c>
      <c r="K72" s="116">
        <f t="shared" si="15"/>
        <v>0</v>
      </c>
      <c r="L72" s="116">
        <f t="shared" si="15"/>
        <v>0</v>
      </c>
      <c r="M72" s="116">
        <f t="shared" si="15"/>
        <v>0</v>
      </c>
      <c r="N72" s="116">
        <f t="shared" si="15"/>
        <v>0</v>
      </c>
      <c r="O72" s="116">
        <f t="shared" si="15"/>
        <v>0</v>
      </c>
      <c r="P72" s="4"/>
    </row>
    <row r="73" spans="1:16" ht="15.95" customHeight="1" thickTop="1" thickBot="1" x14ac:dyDescent="0.25">
      <c r="A73" s="115"/>
      <c r="B73" s="154" t="s">
        <v>753</v>
      </c>
      <c r="C73" s="181" t="s">
        <v>68</v>
      </c>
      <c r="D73" s="88" t="s">
        <v>69</v>
      </c>
      <c r="E73" s="4">
        <v>183</v>
      </c>
      <c r="F73" s="76">
        <f t="shared" ref="F73:G76" si="16">SUM(H73,J73,L73,N73)</f>
        <v>0</v>
      </c>
      <c r="G73" s="76">
        <f t="shared" si="16"/>
        <v>0</v>
      </c>
      <c r="H73" s="87"/>
      <c r="I73" s="87"/>
      <c r="J73" s="87"/>
      <c r="K73" s="87"/>
      <c r="L73" s="87"/>
      <c r="M73" s="87"/>
      <c r="N73" s="87"/>
      <c r="O73" s="87"/>
      <c r="P73" s="4">
        <v>183</v>
      </c>
    </row>
    <row r="74" spans="1:16" ht="15.95" customHeight="1" thickTop="1" thickBot="1" x14ac:dyDescent="0.25">
      <c r="A74" s="115"/>
      <c r="B74" s="154" t="s">
        <v>753</v>
      </c>
      <c r="C74" s="180" t="s">
        <v>754</v>
      </c>
      <c r="D74" s="88" t="s">
        <v>70</v>
      </c>
      <c r="E74" s="4">
        <v>182</v>
      </c>
      <c r="F74" s="76">
        <f t="shared" si="16"/>
        <v>0</v>
      </c>
      <c r="G74" s="76">
        <f t="shared" si="16"/>
        <v>0</v>
      </c>
      <c r="H74" s="87"/>
      <c r="I74" s="87"/>
      <c r="J74" s="87"/>
      <c r="K74" s="87"/>
      <c r="L74" s="87"/>
      <c r="M74" s="87"/>
      <c r="N74" s="87"/>
      <c r="O74" s="87"/>
      <c r="P74" s="4">
        <v>182</v>
      </c>
    </row>
    <row r="75" spans="1:16" ht="15.95" customHeight="1" thickTop="1" thickBot="1" x14ac:dyDescent="0.25">
      <c r="A75" s="115"/>
      <c r="B75" s="154" t="s">
        <v>753</v>
      </c>
      <c r="C75" s="330" t="s">
        <v>755</v>
      </c>
      <c r="D75" s="175" t="s">
        <v>71</v>
      </c>
      <c r="E75" s="4">
        <v>306</v>
      </c>
      <c r="F75" s="76">
        <f t="shared" si="16"/>
        <v>0</v>
      </c>
      <c r="G75" s="76">
        <f t="shared" si="16"/>
        <v>0</v>
      </c>
      <c r="H75" s="9"/>
      <c r="I75" s="9"/>
      <c r="J75" s="9"/>
      <c r="K75" s="9"/>
      <c r="L75" s="9"/>
      <c r="M75" s="9"/>
      <c r="N75" s="9"/>
      <c r="O75" s="9"/>
      <c r="P75" s="4">
        <v>306</v>
      </c>
    </row>
    <row r="76" spans="1:16" ht="15.95" customHeight="1" thickTop="1" thickBot="1" x14ac:dyDescent="0.25">
      <c r="A76" s="115"/>
      <c r="B76" s="154" t="s">
        <v>753</v>
      </c>
      <c r="C76" s="330" t="s">
        <v>756</v>
      </c>
      <c r="D76" s="235" t="s">
        <v>72</v>
      </c>
      <c r="E76" s="4">
        <v>307</v>
      </c>
      <c r="F76" s="76">
        <f t="shared" si="16"/>
        <v>0</v>
      </c>
      <c r="G76" s="76">
        <f t="shared" si="16"/>
        <v>0</v>
      </c>
      <c r="H76" s="9"/>
      <c r="I76" s="9"/>
      <c r="J76" s="9"/>
      <c r="K76" s="9"/>
      <c r="L76" s="9"/>
      <c r="M76" s="9"/>
      <c r="N76" s="9"/>
      <c r="O76" s="9"/>
      <c r="P76" s="4">
        <v>307</v>
      </c>
    </row>
    <row r="77" spans="1:16" ht="35.1" customHeight="1" thickTop="1" thickBot="1" x14ac:dyDescent="0.25">
      <c r="A77" s="115"/>
      <c r="B77" s="197" t="s">
        <v>757</v>
      </c>
      <c r="C77" s="198"/>
      <c r="D77" s="196" t="s">
        <v>73</v>
      </c>
      <c r="E77" s="4"/>
      <c r="F77" s="116">
        <f t="shared" ref="F77:O77" si="17">SUM(F78:F89)</f>
        <v>0</v>
      </c>
      <c r="G77" s="116">
        <f t="shared" si="17"/>
        <v>0</v>
      </c>
      <c r="H77" s="116">
        <f t="shared" si="17"/>
        <v>0</v>
      </c>
      <c r="I77" s="116">
        <f t="shared" si="17"/>
        <v>0</v>
      </c>
      <c r="J77" s="116">
        <f t="shared" si="17"/>
        <v>0</v>
      </c>
      <c r="K77" s="116">
        <f t="shared" si="17"/>
        <v>0</v>
      </c>
      <c r="L77" s="116">
        <f t="shared" si="17"/>
        <v>0</v>
      </c>
      <c r="M77" s="116">
        <f t="shared" si="17"/>
        <v>0</v>
      </c>
      <c r="N77" s="116">
        <f t="shared" si="17"/>
        <v>0</v>
      </c>
      <c r="O77" s="116">
        <f t="shared" si="17"/>
        <v>0</v>
      </c>
      <c r="P77" s="4"/>
    </row>
    <row r="78" spans="1:16" ht="15.95" customHeight="1" thickTop="1" thickBot="1" x14ac:dyDescent="0.25">
      <c r="A78" s="115"/>
      <c r="B78" s="154" t="s">
        <v>757</v>
      </c>
      <c r="C78" s="181" t="s">
        <v>74</v>
      </c>
      <c r="D78" s="88" t="s">
        <v>75</v>
      </c>
      <c r="E78" s="4">
        <v>177</v>
      </c>
      <c r="F78" s="76">
        <f t="shared" ref="F78:F88" si="18">SUM(H78,J78,L78,N78)</f>
        <v>0</v>
      </c>
      <c r="G78" s="76">
        <f t="shared" ref="G78:G88" si="19">SUM(I78,K78,M78,O78)</f>
        <v>0</v>
      </c>
      <c r="H78" s="9"/>
      <c r="I78" s="9"/>
      <c r="J78" s="9"/>
      <c r="K78" s="9"/>
      <c r="L78" s="9"/>
      <c r="M78" s="9"/>
      <c r="N78" s="9"/>
      <c r="O78" s="9"/>
      <c r="P78" s="4">
        <v>177</v>
      </c>
    </row>
    <row r="79" spans="1:16" ht="15.95" customHeight="1" thickTop="1" thickBot="1" x14ac:dyDescent="0.25">
      <c r="A79" s="115"/>
      <c r="B79" s="154" t="s">
        <v>757</v>
      </c>
      <c r="C79" s="179" t="s">
        <v>76</v>
      </c>
      <c r="D79" s="88" t="s">
        <v>77</v>
      </c>
      <c r="E79" s="4">
        <v>178</v>
      </c>
      <c r="F79" s="76">
        <f t="shared" si="18"/>
        <v>0</v>
      </c>
      <c r="G79" s="76">
        <f t="shared" si="19"/>
        <v>0</v>
      </c>
      <c r="H79" s="9"/>
      <c r="I79" s="9"/>
      <c r="J79" s="9"/>
      <c r="K79" s="9"/>
      <c r="L79" s="9"/>
      <c r="M79" s="9"/>
      <c r="N79" s="9"/>
      <c r="O79" s="9"/>
      <c r="P79" s="4">
        <v>178</v>
      </c>
    </row>
    <row r="80" spans="1:16" ht="15.95" customHeight="1" thickTop="1" thickBot="1" x14ac:dyDescent="0.25">
      <c r="A80" s="115"/>
      <c r="B80" s="154" t="s">
        <v>757</v>
      </c>
      <c r="C80" s="179" t="s">
        <v>758</v>
      </c>
      <c r="D80" s="176" t="s">
        <v>78</v>
      </c>
      <c r="E80" s="4">
        <v>179</v>
      </c>
      <c r="F80" s="76">
        <f t="shared" si="18"/>
        <v>0</v>
      </c>
      <c r="G80" s="76">
        <f t="shared" si="19"/>
        <v>0</v>
      </c>
      <c r="H80" s="9"/>
      <c r="I80" s="9"/>
      <c r="J80" s="9"/>
      <c r="K80" s="9"/>
      <c r="L80" s="9"/>
      <c r="M80" s="9"/>
      <c r="N80" s="9"/>
      <c r="O80" s="9"/>
      <c r="P80" s="4">
        <v>179</v>
      </c>
    </row>
    <row r="81" spans="1:16" ht="15.95" customHeight="1" thickTop="1" thickBot="1" x14ac:dyDescent="0.25">
      <c r="A81" s="115"/>
      <c r="B81" s="154" t="s">
        <v>757</v>
      </c>
      <c r="C81" s="179" t="s">
        <v>759</v>
      </c>
      <c r="D81" s="88" t="s">
        <v>79</v>
      </c>
      <c r="E81" s="4">
        <v>180</v>
      </c>
      <c r="F81" s="76">
        <f t="shared" si="18"/>
        <v>0</v>
      </c>
      <c r="G81" s="76">
        <f t="shared" si="19"/>
        <v>0</v>
      </c>
      <c r="H81" s="87"/>
      <c r="I81" s="87"/>
      <c r="J81" s="87"/>
      <c r="K81" s="87"/>
      <c r="L81" s="87"/>
      <c r="M81" s="87"/>
      <c r="N81" s="87"/>
      <c r="O81" s="87"/>
      <c r="P81" s="4">
        <v>180</v>
      </c>
    </row>
    <row r="82" spans="1:16" ht="15.95" customHeight="1" thickTop="1" thickBot="1" x14ac:dyDescent="0.25">
      <c r="A82" s="115"/>
      <c r="B82" s="154" t="s">
        <v>757</v>
      </c>
      <c r="C82" s="179" t="s">
        <v>80</v>
      </c>
      <c r="D82" s="88" t="s">
        <v>81</v>
      </c>
      <c r="E82" s="4">
        <v>184</v>
      </c>
      <c r="F82" s="76">
        <f t="shared" si="18"/>
        <v>0</v>
      </c>
      <c r="G82" s="76">
        <f t="shared" si="19"/>
        <v>0</v>
      </c>
      <c r="H82" s="87"/>
      <c r="I82" s="87"/>
      <c r="J82" s="87"/>
      <c r="K82" s="87"/>
      <c r="L82" s="87"/>
      <c r="M82" s="87"/>
      <c r="N82" s="87"/>
      <c r="O82" s="87"/>
      <c r="P82" s="4">
        <v>184</v>
      </c>
    </row>
    <row r="83" spans="1:16" ht="15.95" customHeight="1" thickTop="1" thickBot="1" x14ac:dyDescent="0.25">
      <c r="A83" s="115"/>
      <c r="B83" s="154" t="s">
        <v>757</v>
      </c>
      <c r="C83" s="179" t="s">
        <v>760</v>
      </c>
      <c r="D83" s="88" t="s">
        <v>82</v>
      </c>
      <c r="E83" s="4">
        <v>191</v>
      </c>
      <c r="F83" s="76">
        <f t="shared" si="18"/>
        <v>0</v>
      </c>
      <c r="G83" s="76">
        <f t="shared" si="19"/>
        <v>0</v>
      </c>
      <c r="H83" s="9"/>
      <c r="I83" s="9"/>
      <c r="J83" s="9"/>
      <c r="K83" s="9"/>
      <c r="L83" s="9"/>
      <c r="M83" s="9"/>
      <c r="N83" s="9"/>
      <c r="O83" s="9"/>
      <c r="P83" s="4">
        <v>191</v>
      </c>
    </row>
    <row r="84" spans="1:16" ht="15.95" customHeight="1" thickTop="1" thickBot="1" x14ac:dyDescent="0.25">
      <c r="A84" s="115"/>
      <c r="B84" s="154" t="s">
        <v>757</v>
      </c>
      <c r="C84" s="179" t="s">
        <v>345</v>
      </c>
      <c r="D84" s="176" t="s">
        <v>83</v>
      </c>
      <c r="E84" s="4">
        <v>195</v>
      </c>
      <c r="F84" s="76">
        <f t="shared" si="18"/>
        <v>0</v>
      </c>
      <c r="G84" s="76">
        <f t="shared" si="19"/>
        <v>0</v>
      </c>
      <c r="H84" s="9"/>
      <c r="I84" s="9"/>
      <c r="J84" s="9"/>
      <c r="K84" s="9"/>
      <c r="L84" s="9"/>
      <c r="M84" s="9"/>
      <c r="N84" s="9"/>
      <c r="O84" s="9"/>
      <c r="P84" s="4">
        <v>195</v>
      </c>
    </row>
    <row r="85" spans="1:16" ht="15.95" customHeight="1" thickTop="1" thickBot="1" x14ac:dyDescent="0.25">
      <c r="A85" s="115"/>
      <c r="B85" s="154" t="s">
        <v>757</v>
      </c>
      <c r="C85" s="179" t="s">
        <v>690</v>
      </c>
      <c r="D85" s="88" t="s">
        <v>84</v>
      </c>
      <c r="E85" s="4">
        <v>203</v>
      </c>
      <c r="F85" s="76">
        <f t="shared" si="18"/>
        <v>0</v>
      </c>
      <c r="G85" s="76">
        <f t="shared" si="19"/>
        <v>0</v>
      </c>
      <c r="H85" s="87"/>
      <c r="I85" s="87"/>
      <c r="J85" s="87"/>
      <c r="K85" s="87"/>
      <c r="L85" s="87"/>
      <c r="M85" s="87"/>
      <c r="N85" s="87"/>
      <c r="O85" s="87"/>
      <c r="P85" s="4">
        <v>203</v>
      </c>
    </row>
    <row r="86" spans="1:16" ht="15.95" customHeight="1" thickTop="1" thickBot="1" x14ac:dyDescent="0.25">
      <c r="A86" s="115"/>
      <c r="B86" s="154" t="s">
        <v>757</v>
      </c>
      <c r="C86" s="179" t="s">
        <v>691</v>
      </c>
      <c r="D86" s="88" t="s">
        <v>85</v>
      </c>
      <c r="E86" s="4">
        <v>205</v>
      </c>
      <c r="F86" s="76">
        <f t="shared" si="18"/>
        <v>0</v>
      </c>
      <c r="G86" s="76">
        <f t="shared" si="19"/>
        <v>0</v>
      </c>
      <c r="H86" s="9"/>
      <c r="I86" s="9"/>
      <c r="J86" s="9"/>
      <c r="K86" s="9"/>
      <c r="L86" s="9"/>
      <c r="M86" s="9"/>
      <c r="N86" s="9"/>
      <c r="O86" s="9"/>
      <c r="P86" s="4">
        <v>205</v>
      </c>
    </row>
    <row r="87" spans="1:16" ht="15.95" customHeight="1" thickTop="1" thickBot="1" x14ac:dyDescent="0.25">
      <c r="A87" s="115"/>
      <c r="B87" s="154" t="s">
        <v>757</v>
      </c>
      <c r="C87" s="179" t="s">
        <v>761</v>
      </c>
      <c r="D87" s="176" t="s">
        <v>86</v>
      </c>
      <c r="E87" s="4">
        <v>208</v>
      </c>
      <c r="F87" s="76">
        <f t="shared" si="18"/>
        <v>0</v>
      </c>
      <c r="G87" s="76">
        <f t="shared" si="19"/>
        <v>0</v>
      </c>
      <c r="H87" s="9"/>
      <c r="I87" s="9"/>
      <c r="J87" s="9"/>
      <c r="K87" s="9"/>
      <c r="L87" s="9"/>
      <c r="M87" s="9"/>
      <c r="N87" s="9"/>
      <c r="O87" s="9"/>
      <c r="P87" s="4">
        <v>208</v>
      </c>
    </row>
    <row r="88" spans="1:16" ht="15.95" customHeight="1" thickTop="1" thickBot="1" x14ac:dyDescent="0.25">
      <c r="A88" s="115"/>
      <c r="B88" s="154" t="s">
        <v>757</v>
      </c>
      <c r="C88" s="179" t="s">
        <v>87</v>
      </c>
      <c r="D88" s="88" t="s">
        <v>88</v>
      </c>
      <c r="E88" s="4">
        <v>209</v>
      </c>
      <c r="F88" s="76">
        <f t="shared" si="18"/>
        <v>0</v>
      </c>
      <c r="G88" s="76">
        <f t="shared" si="19"/>
        <v>0</v>
      </c>
      <c r="H88" s="87"/>
      <c r="I88" s="87"/>
      <c r="J88" s="87"/>
      <c r="K88" s="87"/>
      <c r="L88" s="87"/>
      <c r="M88" s="87"/>
      <c r="N88" s="87"/>
      <c r="O88" s="87"/>
      <c r="P88" s="4">
        <v>209</v>
      </c>
    </row>
    <row r="89" spans="1:16" ht="15.95" customHeight="1" thickTop="1" thickBot="1" x14ac:dyDescent="0.25">
      <c r="A89" s="115"/>
      <c r="B89" s="154" t="s">
        <v>757</v>
      </c>
      <c r="C89" s="330" t="s">
        <v>762</v>
      </c>
      <c r="D89" s="236" t="s">
        <v>89</v>
      </c>
      <c r="E89" s="4">
        <v>308</v>
      </c>
      <c r="F89" s="76">
        <f>SUM(H89,J89,L89,N89)</f>
        <v>0</v>
      </c>
      <c r="G89" s="76">
        <f>SUM(I89,K89,M89,O89)</f>
        <v>0</v>
      </c>
      <c r="H89" s="9"/>
      <c r="I89" s="9"/>
      <c r="J89" s="9"/>
      <c r="K89" s="9"/>
      <c r="L89" s="9"/>
      <c r="M89" s="9"/>
      <c r="N89" s="9"/>
      <c r="O89" s="9"/>
      <c r="P89" s="4">
        <v>308</v>
      </c>
    </row>
    <row r="90" spans="1:16" ht="35.1" customHeight="1" thickTop="1" thickBot="1" x14ac:dyDescent="0.25">
      <c r="A90" s="115"/>
      <c r="B90" s="192" t="s">
        <v>664</v>
      </c>
      <c r="C90" s="193"/>
      <c r="D90" s="188" t="s">
        <v>90</v>
      </c>
      <c r="E90" s="8"/>
      <c r="F90" s="116">
        <f t="shared" ref="F90:O90" si="20">SUM(F91:F93)</f>
        <v>0</v>
      </c>
      <c r="G90" s="116">
        <f t="shared" si="20"/>
        <v>0</v>
      </c>
      <c r="H90" s="116">
        <f t="shared" si="20"/>
        <v>0</v>
      </c>
      <c r="I90" s="116">
        <f t="shared" si="20"/>
        <v>0</v>
      </c>
      <c r="J90" s="116">
        <f t="shared" si="20"/>
        <v>0</v>
      </c>
      <c r="K90" s="116">
        <f t="shared" si="20"/>
        <v>0</v>
      </c>
      <c r="L90" s="116">
        <f t="shared" si="20"/>
        <v>0</v>
      </c>
      <c r="M90" s="116">
        <f t="shared" si="20"/>
        <v>0</v>
      </c>
      <c r="N90" s="116">
        <f t="shared" si="20"/>
        <v>0</v>
      </c>
      <c r="O90" s="116">
        <f t="shared" si="20"/>
        <v>0</v>
      </c>
      <c r="P90" s="8"/>
    </row>
    <row r="91" spans="1:16" ht="15.95" customHeight="1" thickTop="1" thickBot="1" x14ac:dyDescent="0.25">
      <c r="A91" s="115"/>
      <c r="B91" s="154" t="s">
        <v>664</v>
      </c>
      <c r="C91" s="181" t="s">
        <v>763</v>
      </c>
      <c r="D91" s="88" t="s">
        <v>91</v>
      </c>
      <c r="E91" s="4">
        <v>224</v>
      </c>
      <c r="F91" s="76">
        <f t="shared" ref="F91:G93" si="21">SUM(H91,J91,L91,N91)</f>
        <v>0</v>
      </c>
      <c r="G91" s="76">
        <f t="shared" si="21"/>
        <v>0</v>
      </c>
      <c r="H91" s="9"/>
      <c r="I91" s="9"/>
      <c r="J91" s="9"/>
      <c r="K91" s="9"/>
      <c r="L91" s="9"/>
      <c r="M91" s="9"/>
      <c r="N91" s="9"/>
      <c r="O91" s="9"/>
      <c r="P91" s="4">
        <v>224</v>
      </c>
    </row>
    <row r="92" spans="1:16" ht="15.95" customHeight="1" thickTop="1" thickBot="1" x14ac:dyDescent="0.25">
      <c r="A92" s="115"/>
      <c r="B92" s="154" t="s">
        <v>664</v>
      </c>
      <c r="C92" s="179" t="s">
        <v>764</v>
      </c>
      <c r="D92" s="176" t="s">
        <v>92</v>
      </c>
      <c r="E92" s="4">
        <v>225</v>
      </c>
      <c r="F92" s="76">
        <f t="shared" si="21"/>
        <v>0</v>
      </c>
      <c r="G92" s="76">
        <f t="shared" si="21"/>
        <v>0</v>
      </c>
      <c r="H92" s="9"/>
      <c r="I92" s="9"/>
      <c r="J92" s="9"/>
      <c r="K92" s="9"/>
      <c r="L92" s="9"/>
      <c r="M92" s="9"/>
      <c r="N92" s="9"/>
      <c r="O92" s="9"/>
      <c r="P92" s="4">
        <v>225</v>
      </c>
    </row>
    <row r="93" spans="1:16" ht="15.95" customHeight="1" thickTop="1" thickBot="1" x14ac:dyDescent="0.25">
      <c r="A93" s="115"/>
      <c r="B93" s="154" t="s">
        <v>664</v>
      </c>
      <c r="C93" s="180" t="s">
        <v>765</v>
      </c>
      <c r="D93" s="236" t="s">
        <v>93</v>
      </c>
      <c r="E93" s="4">
        <v>309</v>
      </c>
      <c r="F93" s="76">
        <f t="shared" si="21"/>
        <v>0</v>
      </c>
      <c r="G93" s="76">
        <f t="shared" si="21"/>
        <v>0</v>
      </c>
      <c r="H93" s="9"/>
      <c r="I93" s="9"/>
      <c r="J93" s="9"/>
      <c r="K93" s="9"/>
      <c r="L93" s="9"/>
      <c r="M93" s="9"/>
      <c r="N93" s="9"/>
      <c r="O93" s="9"/>
      <c r="P93" s="4">
        <v>309</v>
      </c>
    </row>
    <row r="94" spans="1:16" ht="15.95" customHeight="1" thickTop="1" x14ac:dyDescent="0.2">
      <c r="B94" s="361"/>
      <c r="C94" s="112"/>
    </row>
    <row r="95" spans="1:16" ht="15.95" customHeight="1" x14ac:dyDescent="0.2">
      <c r="B95" s="361"/>
      <c r="C95" s="19" t="str">
        <f>"Version: "&amp; C146</f>
        <v>Version: 1.00.E0</v>
      </c>
    </row>
    <row r="96" spans="1:16" ht="27" customHeight="1" thickBot="1" x14ac:dyDescent="0.25">
      <c r="B96" s="89"/>
      <c r="C96" s="83" t="s">
        <v>766</v>
      </c>
      <c r="D96" s="85" t="s">
        <v>94</v>
      </c>
      <c r="E96" s="4">
        <v>250</v>
      </c>
      <c r="F96" s="76">
        <f t="shared" ref="F96:O96" si="22">SUM(F13,F47,F56,F71,F90)</f>
        <v>0</v>
      </c>
      <c r="G96" s="76">
        <f t="shared" si="22"/>
        <v>0</v>
      </c>
      <c r="H96" s="76">
        <f t="shared" si="22"/>
        <v>0</v>
      </c>
      <c r="I96" s="76">
        <f t="shared" si="22"/>
        <v>0</v>
      </c>
      <c r="J96" s="76">
        <f t="shared" si="22"/>
        <v>0</v>
      </c>
      <c r="K96" s="76">
        <f t="shared" si="22"/>
        <v>0</v>
      </c>
      <c r="L96" s="76">
        <f t="shared" si="22"/>
        <v>0</v>
      </c>
      <c r="M96" s="76">
        <f t="shared" si="22"/>
        <v>0</v>
      </c>
      <c r="N96" s="76">
        <f t="shared" si="22"/>
        <v>0</v>
      </c>
      <c r="O96" s="76">
        <f t="shared" si="22"/>
        <v>0</v>
      </c>
      <c r="P96" s="4">
        <v>250</v>
      </c>
    </row>
    <row r="97" spans="2:16" ht="35.25" customHeight="1" thickTop="1" thickBot="1" x14ac:dyDescent="0.25">
      <c r="B97" s="90"/>
      <c r="C97" s="334" t="s">
        <v>767</v>
      </c>
      <c r="D97" s="333" t="s">
        <v>95</v>
      </c>
      <c r="E97" s="4">
        <v>251</v>
      </c>
      <c r="F97" s="76">
        <f t="shared" ref="F97:G99" si="23">SUM(H97,J97,L97,N97)</f>
        <v>0</v>
      </c>
      <c r="G97" s="76">
        <f t="shared" si="23"/>
        <v>0</v>
      </c>
      <c r="H97" s="9"/>
      <c r="I97" s="9"/>
      <c r="J97" s="9"/>
      <c r="K97" s="9"/>
      <c r="L97" s="9"/>
      <c r="M97" s="9"/>
      <c r="N97" s="9"/>
      <c r="O97" s="9"/>
      <c r="P97" s="4">
        <v>251</v>
      </c>
    </row>
    <row r="98" spans="2:16" ht="31.5" customHeight="1" thickTop="1" thickBot="1" x14ac:dyDescent="0.25">
      <c r="B98" s="90"/>
      <c r="C98" s="334" t="s">
        <v>768</v>
      </c>
      <c r="D98" s="333" t="s">
        <v>96</v>
      </c>
      <c r="E98" s="4">
        <v>252</v>
      </c>
      <c r="F98" s="76">
        <f t="shared" si="23"/>
        <v>0</v>
      </c>
      <c r="G98" s="76">
        <f t="shared" si="23"/>
        <v>0</v>
      </c>
      <c r="H98" s="9"/>
      <c r="I98" s="9"/>
      <c r="J98" s="9"/>
      <c r="K98" s="9"/>
      <c r="L98" s="9"/>
      <c r="M98" s="9"/>
      <c r="N98" s="9"/>
      <c r="O98" s="9"/>
      <c r="P98" s="4">
        <v>252</v>
      </c>
    </row>
    <row r="99" spans="2:16" ht="31.5" customHeight="1" thickTop="1" thickBot="1" x14ac:dyDescent="0.25">
      <c r="B99" s="90"/>
      <c r="C99" s="239" t="s">
        <v>769</v>
      </c>
      <c r="D99" s="86" t="s">
        <v>97</v>
      </c>
      <c r="E99" s="8">
        <v>253</v>
      </c>
      <c r="F99" s="76">
        <f t="shared" si="23"/>
        <v>0</v>
      </c>
      <c r="G99" s="76">
        <f t="shared" si="23"/>
        <v>0</v>
      </c>
      <c r="H99" s="87"/>
      <c r="I99" s="87"/>
      <c r="J99" s="87"/>
      <c r="K99" s="87"/>
      <c r="L99" s="87"/>
      <c r="M99" s="87"/>
      <c r="N99" s="87"/>
      <c r="O99" s="87"/>
      <c r="P99" s="8">
        <v>253</v>
      </c>
    </row>
    <row r="100" spans="2:16" ht="31.5" customHeight="1" thickTop="1" thickBot="1" x14ac:dyDescent="0.25">
      <c r="B100" s="90"/>
      <c r="C100" s="84" t="s">
        <v>1</v>
      </c>
      <c r="D100" s="238" t="s">
        <v>98</v>
      </c>
      <c r="E100" s="8">
        <v>270</v>
      </c>
      <c r="F100" s="76">
        <f t="shared" ref="F100:O100" si="24">SUM(F96,F98:F99)</f>
        <v>0</v>
      </c>
      <c r="G100" s="76">
        <f t="shared" si="24"/>
        <v>0</v>
      </c>
      <c r="H100" s="76">
        <f t="shared" si="24"/>
        <v>0</v>
      </c>
      <c r="I100" s="76">
        <f t="shared" si="24"/>
        <v>0</v>
      </c>
      <c r="J100" s="76">
        <f t="shared" si="24"/>
        <v>0</v>
      </c>
      <c r="K100" s="76">
        <f t="shared" si="24"/>
        <v>0</v>
      </c>
      <c r="L100" s="76">
        <f t="shared" si="24"/>
        <v>0</v>
      </c>
      <c r="M100" s="76">
        <f t="shared" si="24"/>
        <v>0</v>
      </c>
      <c r="N100" s="76">
        <f t="shared" si="24"/>
        <v>0</v>
      </c>
      <c r="O100" s="76">
        <f t="shared" si="24"/>
        <v>0</v>
      </c>
      <c r="P100" s="8">
        <v>270</v>
      </c>
    </row>
    <row r="101" spans="2:16" ht="27" customHeight="1" thickTop="1" x14ac:dyDescent="0.2">
      <c r="B101" s="89"/>
      <c r="C101" s="237" t="s">
        <v>810</v>
      </c>
      <c r="D101" s="7"/>
      <c r="E101" s="8">
        <v>271</v>
      </c>
      <c r="F101" s="9"/>
      <c r="G101" s="9"/>
      <c r="H101" s="163"/>
      <c r="I101" s="163"/>
      <c r="J101" s="163"/>
      <c r="K101" s="163"/>
      <c r="L101" s="163"/>
      <c r="M101" s="163"/>
      <c r="N101" s="163"/>
      <c r="O101" s="163"/>
      <c r="P101" s="8">
        <v>271</v>
      </c>
    </row>
    <row r="102" spans="2:16" ht="6" customHeight="1" x14ac:dyDescent="0.2">
      <c r="C102" s="17"/>
      <c r="D102" s="17"/>
      <c r="E102" s="17"/>
      <c r="F102" s="17"/>
      <c r="G102" s="17"/>
      <c r="H102" s="17"/>
      <c r="I102" s="17"/>
      <c r="J102" s="17"/>
      <c r="K102" s="17"/>
      <c r="L102" s="17"/>
      <c r="M102" s="17"/>
      <c r="N102" s="17"/>
      <c r="O102" s="17"/>
      <c r="P102" s="17"/>
    </row>
    <row r="103" spans="2:16" ht="19.5" customHeight="1" x14ac:dyDescent="0.2">
      <c r="C103" s="356" t="s">
        <v>1044</v>
      </c>
      <c r="P103" s="52" t="s">
        <v>344</v>
      </c>
    </row>
    <row r="105" spans="2:16" hidden="1" x14ac:dyDescent="0.2">
      <c r="F105" s="92"/>
      <c r="G105" s="92"/>
      <c r="H105" s="92" t="b">
        <f>Selection!K86</f>
        <v>0</v>
      </c>
      <c r="I105" s="92"/>
      <c r="J105" s="92" t="b">
        <f>Selection!K87</f>
        <v>0</v>
      </c>
      <c r="K105" s="92"/>
      <c r="L105" s="92" t="b">
        <f>Selection!K88</f>
        <v>0</v>
      </c>
      <c r="M105" s="92"/>
      <c r="N105" s="92" t="b">
        <f>Selection!K89</f>
        <v>0</v>
      </c>
      <c r="O105" s="92"/>
    </row>
    <row r="106" spans="2:16" hidden="1" x14ac:dyDescent="0.2">
      <c r="F106" s="92" t="b">
        <f>Selection!K85</f>
        <v>0</v>
      </c>
      <c r="G106" s="92"/>
      <c r="H106" s="92"/>
      <c r="I106" s="92"/>
      <c r="J106" s="92"/>
      <c r="K106" s="92"/>
      <c r="L106" s="92"/>
      <c r="M106" s="92"/>
      <c r="N106" s="92"/>
      <c r="O106" s="92"/>
    </row>
    <row r="107" spans="2:16" x14ac:dyDescent="0.2">
      <c r="F107" s="12"/>
    </row>
    <row r="108" spans="2:16" hidden="1" x14ac:dyDescent="0.2">
      <c r="F108" s="12"/>
      <c r="P108" s="15"/>
    </row>
    <row r="109" spans="2:16" hidden="1" x14ac:dyDescent="0.2">
      <c r="F109" s="12"/>
    </row>
    <row r="110" spans="2:16" hidden="1" x14ac:dyDescent="0.2">
      <c r="C110" s="379"/>
      <c r="F110" s="13"/>
    </row>
    <row r="111" spans="2:16" hidden="1" x14ac:dyDescent="0.2">
      <c r="C111" s="379"/>
      <c r="F111" s="14"/>
    </row>
    <row r="112" spans="2:16" x14ac:dyDescent="0.2">
      <c r="C112" s="676" t="s">
        <v>998</v>
      </c>
      <c r="F112" s="12"/>
    </row>
    <row r="113" spans="3:15" ht="25.5" customHeight="1" x14ac:dyDescent="0.2">
      <c r="C113" s="674" t="s">
        <v>1328</v>
      </c>
      <c r="D113" s="165"/>
      <c r="E113" s="266"/>
      <c r="F113" s="264" t="str">
        <f t="shared" ref="F113:O113" si="25">IF(MIN(F13:F101)&lt;0,"Warning","")</f>
        <v/>
      </c>
      <c r="G113" s="264" t="str">
        <f t="shared" si="25"/>
        <v/>
      </c>
      <c r="H113" s="264" t="str">
        <f t="shared" si="25"/>
        <v/>
      </c>
      <c r="I113" s="264" t="str">
        <f t="shared" si="25"/>
        <v/>
      </c>
      <c r="J113" s="264" t="str">
        <f t="shared" si="25"/>
        <v/>
      </c>
      <c r="K113" s="264" t="str">
        <f t="shared" si="25"/>
        <v/>
      </c>
      <c r="L113" s="264" t="str">
        <f t="shared" si="25"/>
        <v/>
      </c>
      <c r="M113" s="264" t="str">
        <f t="shared" si="25"/>
        <v/>
      </c>
      <c r="N113" s="264" t="str">
        <f t="shared" si="25"/>
        <v/>
      </c>
      <c r="O113" s="264" t="str">
        <f t="shared" si="25"/>
        <v/>
      </c>
    </row>
    <row r="114" spans="3:15" x14ac:dyDescent="0.2">
      <c r="C114" s="672" t="s">
        <v>1048</v>
      </c>
      <c r="D114" s="267"/>
      <c r="E114" s="267"/>
      <c r="F114" s="302"/>
      <c r="G114" s="302"/>
      <c r="H114" s="264" t="str">
        <f>IF(H99&gt;0,IF(H99*10&gt;H96+5,"ERROR",""),"")</f>
        <v/>
      </c>
      <c r="I114" s="390" t="str">
        <f t="shared" ref="I114:O114" si="26">IF(I99&gt;0,IF(I99*10&gt;I96+5,"ERROR",""),"")</f>
        <v/>
      </c>
      <c r="J114" s="390" t="str">
        <f t="shared" si="26"/>
        <v/>
      </c>
      <c r="K114" s="390" t="str">
        <f t="shared" si="26"/>
        <v/>
      </c>
      <c r="L114" s="390" t="str">
        <f t="shared" si="26"/>
        <v/>
      </c>
      <c r="M114" s="390" t="str">
        <f t="shared" si="26"/>
        <v/>
      </c>
      <c r="N114" s="390" t="str">
        <f t="shared" si="26"/>
        <v/>
      </c>
      <c r="O114" s="390" t="str">
        <f t="shared" si="26"/>
        <v/>
      </c>
    </row>
    <row r="115" spans="3:15" x14ac:dyDescent="0.2">
      <c r="C115" s="671" t="s">
        <v>1045</v>
      </c>
      <c r="D115" s="267"/>
      <c r="E115" s="297"/>
      <c r="F115" s="311">
        <f>ABS(MAX(F101:G101))</f>
        <v>0</v>
      </c>
      <c r="G115" s="310"/>
    </row>
    <row r="116" spans="3:15" x14ac:dyDescent="0.2">
      <c r="C116" s="379"/>
    </row>
    <row r="117" spans="3:15" x14ac:dyDescent="0.2">
      <c r="C117" s="671" t="s">
        <v>1046</v>
      </c>
      <c r="D117" s="296"/>
      <c r="E117" s="296"/>
      <c r="F117" s="302"/>
      <c r="G117" s="302"/>
      <c r="H117" s="303" t="str">
        <f t="shared" ref="H117:O117" si="27">IF(H97-1&gt;H96,"Warning","")</f>
        <v/>
      </c>
      <c r="I117" s="303" t="str">
        <f t="shared" si="27"/>
        <v/>
      </c>
      <c r="J117" s="303" t="str">
        <f t="shared" si="27"/>
        <v/>
      </c>
      <c r="K117" s="303" t="str">
        <f t="shared" si="27"/>
        <v/>
      </c>
      <c r="L117" s="303" t="str">
        <f t="shared" si="27"/>
        <v/>
      </c>
      <c r="M117" s="303" t="str">
        <f t="shared" si="27"/>
        <v/>
      </c>
      <c r="N117" s="303" t="str">
        <f t="shared" si="27"/>
        <v/>
      </c>
      <c r="O117" s="303" t="str">
        <f t="shared" si="27"/>
        <v/>
      </c>
    </row>
    <row r="118" spans="3:15" x14ac:dyDescent="0.2">
      <c r="C118" s="671" t="s">
        <v>1047</v>
      </c>
      <c r="D118" s="296"/>
      <c r="E118" s="296"/>
      <c r="F118" s="303" t="str">
        <f>IF(F101-1&gt;F100,"Warning","")</f>
        <v/>
      </c>
      <c r="G118" s="303" t="str">
        <f>IF(G101-1&gt;G100,"Warning","")</f>
        <v/>
      </c>
    </row>
    <row r="119" spans="3:15" x14ac:dyDescent="0.2">
      <c r="C119" s="379"/>
    </row>
    <row r="120" spans="3:15" x14ac:dyDescent="0.2">
      <c r="C120" s="379"/>
    </row>
    <row r="121" spans="3:15" x14ac:dyDescent="0.2">
      <c r="C121" s="379"/>
    </row>
    <row r="122" spans="3:15" x14ac:dyDescent="0.2">
      <c r="C122" s="379"/>
    </row>
    <row r="123" spans="3:15" x14ac:dyDescent="0.2">
      <c r="C123" s="379"/>
    </row>
    <row r="124" spans="3:15" x14ac:dyDescent="0.2">
      <c r="C124" s="379"/>
    </row>
    <row r="125" spans="3:15" x14ac:dyDescent="0.2">
      <c r="C125" s="379"/>
    </row>
    <row r="143" spans="2:3" x14ac:dyDescent="0.2">
      <c r="B143" s="15" t="s">
        <v>2</v>
      </c>
      <c r="C143" s="12" t="str">
        <f>N3</f>
        <v>XXXXXX</v>
      </c>
    </row>
    <row r="144" spans="2:3" x14ac:dyDescent="0.2">
      <c r="C144" s="12" t="str">
        <f>N2</f>
        <v>CAG07</v>
      </c>
    </row>
    <row r="145" spans="3:3" x14ac:dyDescent="0.2">
      <c r="C145" s="13" t="str">
        <f>N4</f>
        <v>DD.MM.YYYY</v>
      </c>
    </row>
    <row r="146" spans="3:3" x14ac:dyDescent="0.2">
      <c r="C146" s="14" t="s">
        <v>951</v>
      </c>
    </row>
    <row r="147" spans="3:3" x14ac:dyDescent="0.2">
      <c r="C147" s="12" t="str">
        <f>F12</f>
        <v>Col. 101</v>
      </c>
    </row>
    <row r="148" spans="3:3" x14ac:dyDescent="0.2">
      <c r="C148" s="269">
        <f>COUNTIF(F113:AL120,"ERROR")</f>
        <v>0</v>
      </c>
    </row>
    <row r="149" spans="3:3" x14ac:dyDescent="0.2">
      <c r="C149" s="670">
        <f>COUNTIF(F113:AL120,"Warning")</f>
        <v>0</v>
      </c>
    </row>
  </sheetData>
  <sheetProtection sheet="1" objects="1" scenarios="1" autoFilter="0"/>
  <autoFilter ref="B12:C93"/>
  <mergeCells count="14">
    <mergeCell ref="H10:I10"/>
    <mergeCell ref="J10:K10"/>
    <mergeCell ref="L10:M10"/>
    <mergeCell ref="N10:O10"/>
    <mergeCell ref="J8:K9"/>
    <mergeCell ref="B8:C9"/>
    <mergeCell ref="N2:O2"/>
    <mergeCell ref="N3:O3"/>
    <mergeCell ref="N4:O4"/>
    <mergeCell ref="F8:G9"/>
    <mergeCell ref="H8:I9"/>
    <mergeCell ref="F7:O7"/>
    <mergeCell ref="L8:M9"/>
    <mergeCell ref="N8:O9"/>
  </mergeCells>
  <conditionalFormatting sqref="J13:K100">
    <cfRule type="expression" dxfId="29" priority="35" stopIfTrue="1">
      <formula>$J$105=TRUE</formula>
    </cfRule>
  </conditionalFormatting>
  <conditionalFormatting sqref="H13:I100">
    <cfRule type="expression" dxfId="28" priority="34" stopIfTrue="1">
      <formula>$H$105=TRUE</formula>
    </cfRule>
  </conditionalFormatting>
  <conditionalFormatting sqref="L13:M100">
    <cfRule type="expression" dxfId="27" priority="32" stopIfTrue="1">
      <formula>$L$105=TRUE</formula>
    </cfRule>
  </conditionalFormatting>
  <conditionalFormatting sqref="N13:O100">
    <cfRule type="expression" dxfId="26" priority="31" stopIfTrue="1">
      <formula>$N$105=TRUE</formula>
    </cfRule>
  </conditionalFormatting>
  <conditionalFormatting sqref="F101:G101">
    <cfRule type="expression" dxfId="25" priority="1" stopIfTrue="1">
      <formula>$F$106=TRUE</formula>
    </cfRule>
  </conditionalFormatting>
  <hyperlinks>
    <hyperlink ref="H10:I10" location="Note_10.1" display="10.1"/>
    <hyperlink ref="J10:K10" location="Note_10.2" display="10.2"/>
    <hyperlink ref="L10:M10" location="Note_10.3" display="10.3"/>
    <hyperlink ref="N10:O10" location="Note_10.4" display="10.4"/>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60" fitToWidth="2" fitToHeight="2" orientation="landscape" r:id="rId1"/>
  <headerFooter>
    <oddFooter>&amp;L&amp;"Arial,Fett"SNB Confidential&amp;C&amp;D&amp;Rpage &amp;P</oddFooter>
  </headerFooter>
  <rowBreaks count="2" manualBreakCount="2">
    <brk id="46" min="5" max="17" man="1"/>
    <brk id="76" min="5"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F14" sqref="F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6" width="15.85546875" style="52" customWidth="1"/>
    <col min="17" max="17" width="19" style="418" customWidth="1"/>
    <col min="18" max="19" width="19" style="482" customWidth="1"/>
    <col min="20" max="20" width="19" style="418" customWidth="1"/>
    <col min="21" max="24" width="16.140625" style="52" customWidth="1"/>
    <col min="25" max="25" width="4.7109375" style="52" customWidth="1"/>
    <col min="26" max="26" width="19.7109375" style="52" customWidth="1"/>
    <col min="27" max="28" width="8.7109375" style="52" customWidth="1"/>
    <col min="29" max="16384" width="11.42578125" style="52"/>
  </cols>
  <sheetData>
    <row r="1" spans="1:28" ht="20.25" customHeight="1" x14ac:dyDescent="0.25">
      <c r="F1" s="352" t="s">
        <v>464</v>
      </c>
      <c r="Q1" s="352" t="s">
        <v>464</v>
      </c>
    </row>
    <row r="2" spans="1:28" ht="18" x14ac:dyDescent="0.25">
      <c r="F2" s="1" t="s">
        <v>519</v>
      </c>
      <c r="O2" s="15" t="s">
        <v>770</v>
      </c>
      <c r="P2" s="589" t="s">
        <v>355</v>
      </c>
      <c r="Q2" s="587" t="s">
        <v>519</v>
      </c>
      <c r="Z2" s="15" t="s">
        <v>770</v>
      </c>
      <c r="AA2" s="835" t="s">
        <v>355</v>
      </c>
      <c r="AB2" s="835"/>
    </row>
    <row r="3" spans="1:28" ht="15.75" x14ac:dyDescent="0.25">
      <c r="F3" s="20" t="s">
        <v>1237</v>
      </c>
      <c r="O3" s="15" t="s">
        <v>1324</v>
      </c>
      <c r="P3" s="589" t="str">
        <f>Start!H3</f>
        <v>XXXXXX</v>
      </c>
      <c r="Q3" s="408" t="s">
        <v>1237</v>
      </c>
      <c r="Z3" s="15" t="s">
        <v>1324</v>
      </c>
      <c r="AA3" s="835" t="str">
        <f>Start!H3</f>
        <v>XXXXXX</v>
      </c>
      <c r="AB3" s="835"/>
    </row>
    <row r="4" spans="1:28" s="431" customFormat="1" ht="20.25" customHeight="1" x14ac:dyDescent="0.2">
      <c r="F4" s="591" t="s">
        <v>1238</v>
      </c>
      <c r="O4" s="590" t="s">
        <v>771</v>
      </c>
      <c r="P4" s="588" t="str">
        <f>Start!H4</f>
        <v>DD.MM.YYYY</v>
      </c>
      <c r="Q4" s="591" t="s">
        <v>1238</v>
      </c>
      <c r="Z4" s="590" t="s">
        <v>771</v>
      </c>
      <c r="AA4" s="886" t="str">
        <f>Start!H4</f>
        <v>DD.MM.YYYY</v>
      </c>
      <c r="AB4" s="887"/>
    </row>
    <row r="5" spans="1:28" ht="15.75" customHeight="1" x14ac:dyDescent="0.2">
      <c r="F5" s="484" t="s">
        <v>1041</v>
      </c>
      <c r="Q5" s="484" t="s">
        <v>1041</v>
      </c>
    </row>
    <row r="6" spans="1:28" ht="9" customHeight="1" x14ac:dyDescent="0.2">
      <c r="B6" s="298"/>
      <c r="C6" s="298"/>
      <c r="D6" s="16"/>
      <c r="E6" s="16"/>
    </row>
    <row r="7" spans="1:28" s="605" customFormat="1" ht="18" customHeight="1" x14ac:dyDescent="0.2">
      <c r="D7" s="433"/>
      <c r="E7" s="606"/>
      <c r="F7" s="843" t="s">
        <v>1186</v>
      </c>
      <c r="G7" s="844"/>
      <c r="H7" s="844"/>
      <c r="I7" s="844"/>
      <c r="J7" s="844"/>
      <c r="K7" s="844"/>
      <c r="L7" s="844"/>
      <c r="M7" s="844"/>
      <c r="N7" s="844"/>
      <c r="O7" s="844"/>
      <c r="P7" s="890"/>
      <c r="Q7" s="891" t="s">
        <v>1187</v>
      </c>
      <c r="R7" s="892"/>
      <c r="S7" s="897" t="s">
        <v>1248</v>
      </c>
      <c r="T7" s="898"/>
      <c r="U7" s="735" t="s">
        <v>942</v>
      </c>
      <c r="V7" s="736"/>
      <c r="W7" s="734" t="s">
        <v>943</v>
      </c>
      <c r="X7" s="736"/>
      <c r="Y7" s="607"/>
    </row>
    <row r="8" spans="1:28" ht="30" customHeight="1" x14ac:dyDescent="0.2">
      <c r="B8" s="298"/>
      <c r="C8" s="298"/>
      <c r="D8" s="16"/>
      <c r="E8" s="133"/>
      <c r="F8" s="846" t="s">
        <v>1</v>
      </c>
      <c r="G8" s="755"/>
      <c r="H8" s="883" t="s">
        <v>1247</v>
      </c>
      <c r="I8" s="883" t="s">
        <v>937</v>
      </c>
      <c r="J8" s="883" t="s">
        <v>938</v>
      </c>
      <c r="K8" s="883" t="s">
        <v>939</v>
      </c>
      <c r="L8" s="883" t="s">
        <v>1245</v>
      </c>
      <c r="M8" s="883" t="s">
        <v>940</v>
      </c>
      <c r="N8" s="883" t="s">
        <v>1244</v>
      </c>
      <c r="O8" s="883" t="s">
        <v>1246</v>
      </c>
      <c r="P8" s="885" t="s">
        <v>941</v>
      </c>
      <c r="Q8" s="893"/>
      <c r="R8" s="894"/>
      <c r="S8" s="899"/>
      <c r="T8" s="900"/>
      <c r="U8" s="879"/>
      <c r="V8" s="880"/>
      <c r="W8" s="888"/>
      <c r="X8" s="880"/>
      <c r="Y8" s="146"/>
    </row>
    <row r="9" spans="1:28" ht="83.25" customHeight="1" x14ac:dyDescent="0.2">
      <c r="B9" s="877" t="s">
        <v>1043</v>
      </c>
      <c r="C9" s="877"/>
      <c r="D9" s="16"/>
      <c r="E9" s="133"/>
      <c r="F9" s="846"/>
      <c r="G9" s="755"/>
      <c r="H9" s="883"/>
      <c r="I9" s="883"/>
      <c r="J9" s="883"/>
      <c r="K9" s="883"/>
      <c r="L9" s="883"/>
      <c r="M9" s="883"/>
      <c r="N9" s="883"/>
      <c r="O9" s="883"/>
      <c r="P9" s="885"/>
      <c r="Q9" s="895"/>
      <c r="R9" s="896"/>
      <c r="S9" s="901"/>
      <c r="T9" s="902"/>
      <c r="U9" s="881"/>
      <c r="V9" s="882"/>
      <c r="W9" s="889"/>
      <c r="X9" s="882"/>
      <c r="Y9" s="146"/>
    </row>
    <row r="10" spans="1:28" ht="14.25" x14ac:dyDescent="0.2">
      <c r="B10" s="482"/>
      <c r="C10" s="482"/>
      <c r="D10" s="16"/>
      <c r="E10" s="133"/>
      <c r="F10" s="847" t="s">
        <v>459</v>
      </c>
      <c r="G10" s="848"/>
      <c r="H10" s="848"/>
      <c r="I10" s="848"/>
      <c r="J10" s="848"/>
      <c r="K10" s="848"/>
      <c r="L10" s="848"/>
      <c r="M10" s="848"/>
      <c r="N10" s="848"/>
      <c r="O10" s="848"/>
      <c r="P10" s="884"/>
      <c r="Q10" s="849" t="s">
        <v>1086</v>
      </c>
      <c r="R10" s="850"/>
      <c r="S10" s="847" t="s">
        <v>1087</v>
      </c>
      <c r="T10" s="884"/>
      <c r="U10" s="848" t="s">
        <v>412</v>
      </c>
      <c r="V10" s="850"/>
      <c r="W10" s="847" t="s">
        <v>413</v>
      </c>
      <c r="X10" s="850"/>
      <c r="Y10" s="146"/>
    </row>
    <row r="11" spans="1:28" ht="15" x14ac:dyDescent="0.25">
      <c r="C11" s="489" t="s">
        <v>1122</v>
      </c>
      <c r="D11" s="16"/>
      <c r="E11" s="6"/>
      <c r="F11" s="168" t="s">
        <v>807</v>
      </c>
      <c r="G11" s="168" t="s">
        <v>865</v>
      </c>
      <c r="H11" s="168" t="s">
        <v>807</v>
      </c>
      <c r="I11" s="168" t="s">
        <v>807</v>
      </c>
      <c r="J11" s="168" t="s">
        <v>807</v>
      </c>
      <c r="K11" s="168" t="s">
        <v>807</v>
      </c>
      <c r="L11" s="168" t="s">
        <v>807</v>
      </c>
      <c r="M11" s="168" t="s">
        <v>807</v>
      </c>
      <c r="N11" s="168" t="s">
        <v>807</v>
      </c>
      <c r="O11" s="168" t="s">
        <v>807</v>
      </c>
      <c r="P11" s="592" t="s">
        <v>807</v>
      </c>
      <c r="Q11" s="439" t="s">
        <v>807</v>
      </c>
      <c r="R11" s="487" t="s">
        <v>865</v>
      </c>
      <c r="S11" s="10" t="s">
        <v>807</v>
      </c>
      <c r="T11" s="444" t="s">
        <v>865</v>
      </c>
      <c r="U11" s="171" t="s">
        <v>807</v>
      </c>
      <c r="V11" s="168" t="s">
        <v>865</v>
      </c>
      <c r="W11" s="168" t="s">
        <v>807</v>
      </c>
      <c r="X11" s="168" t="s">
        <v>865</v>
      </c>
      <c r="Y11" s="6"/>
    </row>
    <row r="12" spans="1:28" ht="36" customHeight="1" x14ac:dyDescent="0.2">
      <c r="A12" s="240"/>
      <c r="B12" s="81" t="s">
        <v>994</v>
      </c>
      <c r="C12" s="82" t="s">
        <v>995</v>
      </c>
      <c r="D12" s="109" t="s">
        <v>0</v>
      </c>
      <c r="E12" s="7"/>
      <c r="F12" s="78" t="s">
        <v>804</v>
      </c>
      <c r="G12" s="2" t="s">
        <v>774</v>
      </c>
      <c r="H12" s="78" t="s">
        <v>794</v>
      </c>
      <c r="I12" s="78" t="s">
        <v>790</v>
      </c>
      <c r="J12" s="78" t="s">
        <v>795</v>
      </c>
      <c r="K12" s="78" t="s">
        <v>796</v>
      </c>
      <c r="L12" s="78" t="s">
        <v>797</v>
      </c>
      <c r="M12" s="78" t="s">
        <v>798</v>
      </c>
      <c r="N12" s="78" t="s">
        <v>799</v>
      </c>
      <c r="O12" s="78" t="s">
        <v>800</v>
      </c>
      <c r="P12" s="593" t="s">
        <v>801</v>
      </c>
      <c r="Q12" s="458" t="s">
        <v>883</v>
      </c>
      <c r="R12" s="440" t="s">
        <v>884</v>
      </c>
      <c r="S12" s="440" t="s">
        <v>885</v>
      </c>
      <c r="T12" s="440" t="s">
        <v>886</v>
      </c>
      <c r="U12" s="157" t="s">
        <v>879</v>
      </c>
      <c r="V12" s="158" t="s">
        <v>880</v>
      </c>
      <c r="W12" s="78" t="s">
        <v>881</v>
      </c>
      <c r="X12" s="2" t="s">
        <v>882</v>
      </c>
      <c r="Y12" s="7"/>
    </row>
    <row r="13" spans="1:28" ht="35.1" customHeight="1" thickBot="1" x14ac:dyDescent="0.25">
      <c r="A13" s="115"/>
      <c r="B13" s="182" t="s">
        <v>545</v>
      </c>
      <c r="C13" s="183"/>
      <c r="D13" s="184" t="s">
        <v>4</v>
      </c>
      <c r="E13" s="4"/>
      <c r="F13" s="116">
        <f>SUM(F14:F46)</f>
        <v>0</v>
      </c>
      <c r="G13" s="116">
        <f>SUM(G14:G46)</f>
        <v>0</v>
      </c>
      <c r="H13" s="163"/>
      <c r="I13" s="163"/>
      <c r="J13" s="163"/>
      <c r="K13" s="163"/>
      <c r="L13" s="163"/>
      <c r="M13" s="163"/>
      <c r="N13" s="163"/>
      <c r="O13" s="163"/>
      <c r="P13" s="594"/>
      <c r="Q13" s="459">
        <f t="shared" ref="Q13:X13" si="0">SUM(Q14:Q46)</f>
        <v>0</v>
      </c>
      <c r="R13" s="447">
        <f>SUM(R14:R46)</f>
        <v>0</v>
      </c>
      <c r="S13" s="447">
        <f>SUM(S14:S46)</f>
        <v>0</v>
      </c>
      <c r="T13" s="447">
        <f t="shared" si="0"/>
        <v>0</v>
      </c>
      <c r="U13" s="255">
        <f t="shared" si="0"/>
        <v>0</v>
      </c>
      <c r="V13" s="256">
        <f t="shared" si="0"/>
        <v>0</v>
      </c>
      <c r="W13" s="116">
        <f t="shared" si="0"/>
        <v>0</v>
      </c>
      <c r="X13" s="116">
        <f t="shared" si="0"/>
        <v>0</v>
      </c>
      <c r="Y13" s="4"/>
    </row>
    <row r="14" spans="1:28" ht="15.95" customHeight="1" thickTop="1" x14ac:dyDescent="0.2">
      <c r="A14" s="115"/>
      <c r="B14" s="154" t="s">
        <v>545</v>
      </c>
      <c r="C14" s="181" t="s">
        <v>520</v>
      </c>
      <c r="D14" s="110" t="s">
        <v>5</v>
      </c>
      <c r="E14" s="4">
        <v>3</v>
      </c>
      <c r="F14" s="9"/>
      <c r="G14" s="9"/>
      <c r="H14" s="163"/>
      <c r="I14" s="163"/>
      <c r="J14" s="163"/>
      <c r="K14" s="163"/>
      <c r="L14" s="163"/>
      <c r="M14" s="163"/>
      <c r="N14" s="163"/>
      <c r="O14" s="163"/>
      <c r="P14" s="594"/>
      <c r="Q14" s="460"/>
      <c r="R14" s="448"/>
      <c r="S14" s="448"/>
      <c r="T14" s="448"/>
      <c r="U14" s="253"/>
      <c r="V14" s="257"/>
      <c r="W14" s="9"/>
      <c r="X14" s="9"/>
      <c r="Y14" s="4">
        <v>3</v>
      </c>
    </row>
    <row r="15" spans="1:28" ht="15.95" customHeight="1" x14ac:dyDescent="0.2">
      <c r="A15" s="115"/>
      <c r="B15" s="154" t="s">
        <v>545</v>
      </c>
      <c r="C15" s="179" t="s">
        <v>707</v>
      </c>
      <c r="D15" s="110" t="s">
        <v>6</v>
      </c>
      <c r="E15" s="4">
        <v>4</v>
      </c>
      <c r="F15" s="9"/>
      <c r="G15" s="9"/>
      <c r="H15" s="163"/>
      <c r="I15" s="163"/>
      <c r="J15" s="163"/>
      <c r="K15" s="163"/>
      <c r="L15" s="163"/>
      <c r="M15" s="163"/>
      <c r="N15" s="163"/>
      <c r="O15" s="163"/>
      <c r="P15" s="594"/>
      <c r="Q15" s="460"/>
      <c r="R15" s="448"/>
      <c r="S15" s="448"/>
      <c r="T15" s="448"/>
      <c r="U15" s="253"/>
      <c r="V15" s="257"/>
      <c r="W15" s="9"/>
      <c r="X15" s="9"/>
      <c r="Y15" s="4">
        <v>4</v>
      </c>
    </row>
    <row r="16" spans="1:28" ht="15.95" customHeight="1" x14ac:dyDescent="0.2">
      <c r="A16" s="115"/>
      <c r="B16" s="154" t="s">
        <v>545</v>
      </c>
      <c r="C16" s="180" t="s">
        <v>1398</v>
      </c>
      <c r="D16" s="110" t="s">
        <v>7</v>
      </c>
      <c r="E16" s="4">
        <v>31</v>
      </c>
      <c r="F16" s="9"/>
      <c r="G16" s="9"/>
      <c r="H16" s="163"/>
      <c r="I16" s="163"/>
      <c r="J16" s="163"/>
      <c r="K16" s="163"/>
      <c r="L16" s="163"/>
      <c r="M16" s="163"/>
      <c r="N16" s="163"/>
      <c r="O16" s="163"/>
      <c r="P16" s="594"/>
      <c r="Q16" s="460"/>
      <c r="R16" s="448"/>
      <c r="S16" s="448"/>
      <c r="T16" s="448"/>
      <c r="U16" s="253"/>
      <c r="V16" s="257"/>
      <c r="W16" s="9"/>
      <c r="X16" s="9"/>
      <c r="Y16" s="4">
        <v>31</v>
      </c>
    </row>
    <row r="17" spans="1:25" ht="15.95" customHeight="1" x14ac:dyDescent="0.2">
      <c r="A17" s="115"/>
      <c r="B17" s="154" t="s">
        <v>545</v>
      </c>
      <c r="C17" s="180" t="s">
        <v>708</v>
      </c>
      <c r="D17" s="110" t="s">
        <v>8</v>
      </c>
      <c r="E17" s="4">
        <v>6</v>
      </c>
      <c r="F17" s="9"/>
      <c r="G17" s="9"/>
      <c r="H17" s="163"/>
      <c r="I17" s="163"/>
      <c r="J17" s="163"/>
      <c r="K17" s="163"/>
      <c r="L17" s="163"/>
      <c r="M17" s="163"/>
      <c r="N17" s="163"/>
      <c r="O17" s="163"/>
      <c r="P17" s="594"/>
      <c r="Q17" s="460"/>
      <c r="R17" s="448"/>
      <c r="S17" s="448"/>
      <c r="T17" s="448"/>
      <c r="U17" s="253"/>
      <c r="V17" s="257"/>
      <c r="W17" s="9"/>
      <c r="X17" s="9"/>
      <c r="Y17" s="4">
        <v>6</v>
      </c>
    </row>
    <row r="18" spans="1:25" ht="15.95" customHeight="1" x14ac:dyDescent="0.2">
      <c r="A18" s="115"/>
      <c r="B18" s="154" t="s">
        <v>545</v>
      </c>
      <c r="C18" s="180" t="s">
        <v>709</v>
      </c>
      <c r="D18" s="175" t="s">
        <v>9</v>
      </c>
      <c r="E18" s="4">
        <v>5</v>
      </c>
      <c r="F18" s="9"/>
      <c r="G18" s="9"/>
      <c r="H18" s="163"/>
      <c r="I18" s="163"/>
      <c r="J18" s="163"/>
      <c r="K18" s="163"/>
      <c r="L18" s="163"/>
      <c r="M18" s="163"/>
      <c r="N18" s="163"/>
      <c r="O18" s="163"/>
      <c r="P18" s="594"/>
      <c r="Q18" s="460"/>
      <c r="R18" s="448"/>
      <c r="S18" s="448"/>
      <c r="T18" s="448"/>
      <c r="U18" s="253"/>
      <c r="V18" s="257"/>
      <c r="W18" s="9"/>
      <c r="X18" s="9"/>
      <c r="Y18" s="4">
        <v>5</v>
      </c>
    </row>
    <row r="19" spans="1:25" ht="15.95" customHeight="1" x14ac:dyDescent="0.2">
      <c r="A19" s="115"/>
      <c r="B19" s="154" t="s">
        <v>545</v>
      </c>
      <c r="C19" s="180" t="s">
        <v>710</v>
      </c>
      <c r="D19" s="110" t="s">
        <v>10</v>
      </c>
      <c r="E19" s="4">
        <v>27</v>
      </c>
      <c r="F19" s="9"/>
      <c r="G19" s="9"/>
      <c r="H19" s="163"/>
      <c r="I19" s="163"/>
      <c r="J19" s="163"/>
      <c r="K19" s="163"/>
      <c r="L19" s="163"/>
      <c r="M19" s="163"/>
      <c r="N19" s="163"/>
      <c r="O19" s="163"/>
      <c r="P19" s="594"/>
      <c r="Q19" s="460"/>
      <c r="R19" s="448"/>
      <c r="S19" s="448"/>
      <c r="T19" s="448"/>
      <c r="U19" s="253"/>
      <c r="V19" s="257"/>
      <c r="W19" s="9"/>
      <c r="X19" s="9"/>
      <c r="Y19" s="4">
        <v>27</v>
      </c>
    </row>
    <row r="20" spans="1:25" ht="15.95" customHeight="1" x14ac:dyDescent="0.2">
      <c r="A20" s="115"/>
      <c r="B20" s="154" t="s">
        <v>545</v>
      </c>
      <c r="C20" s="180" t="s">
        <v>711</v>
      </c>
      <c r="D20" s="110" t="s">
        <v>11</v>
      </c>
      <c r="E20" s="4">
        <v>11</v>
      </c>
      <c r="F20" s="9"/>
      <c r="G20" s="9"/>
      <c r="H20" s="163"/>
      <c r="I20" s="163"/>
      <c r="J20" s="163"/>
      <c r="K20" s="163"/>
      <c r="L20" s="163"/>
      <c r="M20" s="163"/>
      <c r="N20" s="163"/>
      <c r="O20" s="163"/>
      <c r="P20" s="594"/>
      <c r="Q20" s="460"/>
      <c r="R20" s="448"/>
      <c r="S20" s="448"/>
      <c r="T20" s="448"/>
      <c r="U20" s="253"/>
      <c r="V20" s="257"/>
      <c r="W20" s="9"/>
      <c r="X20" s="9"/>
      <c r="Y20" s="4">
        <v>11</v>
      </c>
    </row>
    <row r="21" spans="1:25" ht="15.95" customHeight="1" x14ac:dyDescent="0.2">
      <c r="A21" s="115"/>
      <c r="B21" s="154" t="s">
        <v>545</v>
      </c>
      <c r="C21" s="180" t="s">
        <v>712</v>
      </c>
      <c r="D21" s="110" t="s">
        <v>12</v>
      </c>
      <c r="E21" s="4">
        <v>10</v>
      </c>
      <c r="F21" s="9"/>
      <c r="G21" s="9"/>
      <c r="H21" s="163"/>
      <c r="I21" s="163"/>
      <c r="J21" s="163"/>
      <c r="K21" s="163"/>
      <c r="L21" s="163"/>
      <c r="M21" s="163"/>
      <c r="N21" s="163"/>
      <c r="O21" s="163"/>
      <c r="P21" s="594"/>
      <c r="Q21" s="460"/>
      <c r="R21" s="448"/>
      <c r="S21" s="448"/>
      <c r="T21" s="448"/>
      <c r="U21" s="253"/>
      <c r="V21" s="257"/>
      <c r="W21" s="9"/>
      <c r="X21" s="9"/>
      <c r="Y21" s="4">
        <v>10</v>
      </c>
    </row>
    <row r="22" spans="1:25" ht="15.95" customHeight="1" x14ac:dyDescent="0.2">
      <c r="A22" s="115"/>
      <c r="B22" s="154" t="s">
        <v>545</v>
      </c>
      <c r="C22" s="180" t="s">
        <v>713</v>
      </c>
      <c r="D22" s="175" t="s">
        <v>13</v>
      </c>
      <c r="E22" s="4">
        <v>30</v>
      </c>
      <c r="F22" s="9"/>
      <c r="G22" s="9"/>
      <c r="H22" s="163"/>
      <c r="I22" s="163"/>
      <c r="J22" s="163"/>
      <c r="K22" s="163"/>
      <c r="L22" s="163"/>
      <c r="M22" s="163"/>
      <c r="N22" s="163"/>
      <c r="O22" s="163"/>
      <c r="P22" s="594"/>
      <c r="Q22" s="460"/>
      <c r="R22" s="448"/>
      <c r="S22" s="448"/>
      <c r="T22" s="448"/>
      <c r="U22" s="253"/>
      <c r="V22" s="257"/>
      <c r="W22" s="9"/>
      <c r="X22" s="9"/>
      <c r="Y22" s="4">
        <v>30</v>
      </c>
    </row>
    <row r="23" spans="1:25" ht="15.95" customHeight="1" x14ac:dyDescent="0.2">
      <c r="A23" s="115"/>
      <c r="B23" s="154" t="s">
        <v>545</v>
      </c>
      <c r="C23" s="180" t="s">
        <v>714</v>
      </c>
      <c r="D23" s="175" t="s">
        <v>14</v>
      </c>
      <c r="E23" s="4">
        <v>8</v>
      </c>
      <c r="F23" s="9"/>
      <c r="G23" s="9"/>
      <c r="H23" s="163"/>
      <c r="I23" s="163"/>
      <c r="J23" s="163"/>
      <c r="K23" s="163"/>
      <c r="L23" s="163"/>
      <c r="M23" s="163"/>
      <c r="N23" s="163"/>
      <c r="O23" s="163"/>
      <c r="P23" s="594"/>
      <c r="Q23" s="460"/>
      <c r="R23" s="448"/>
      <c r="S23" s="448"/>
      <c r="T23" s="448"/>
      <c r="U23" s="253"/>
      <c r="V23" s="257"/>
      <c r="W23" s="9"/>
      <c r="X23" s="9"/>
      <c r="Y23" s="4">
        <v>8</v>
      </c>
    </row>
    <row r="24" spans="1:25" ht="15.95" customHeight="1" x14ac:dyDescent="0.2">
      <c r="A24" s="115"/>
      <c r="B24" s="154" t="s">
        <v>545</v>
      </c>
      <c r="C24" s="180" t="s">
        <v>715</v>
      </c>
      <c r="D24" s="175" t="s">
        <v>15</v>
      </c>
      <c r="E24" s="4">
        <v>13</v>
      </c>
      <c r="F24" s="9"/>
      <c r="G24" s="9"/>
      <c r="H24" s="163"/>
      <c r="I24" s="163"/>
      <c r="J24" s="163"/>
      <c r="K24" s="163"/>
      <c r="L24" s="163"/>
      <c r="M24" s="163"/>
      <c r="N24" s="163"/>
      <c r="O24" s="163"/>
      <c r="P24" s="594"/>
      <c r="Q24" s="460"/>
      <c r="R24" s="448"/>
      <c r="S24" s="448"/>
      <c r="T24" s="448"/>
      <c r="U24" s="253"/>
      <c r="V24" s="257"/>
      <c r="W24" s="9"/>
      <c r="X24" s="9"/>
      <c r="Y24" s="4">
        <v>13</v>
      </c>
    </row>
    <row r="25" spans="1:25" ht="15.95" customHeight="1" x14ac:dyDescent="0.2">
      <c r="A25" s="115"/>
      <c r="B25" s="154" t="s">
        <v>545</v>
      </c>
      <c r="C25" s="180" t="s">
        <v>716</v>
      </c>
      <c r="D25" s="110" t="s">
        <v>16</v>
      </c>
      <c r="E25" s="4">
        <v>36</v>
      </c>
      <c r="F25" s="9"/>
      <c r="G25" s="9"/>
      <c r="H25" s="163"/>
      <c r="I25" s="163"/>
      <c r="J25" s="163"/>
      <c r="K25" s="163"/>
      <c r="L25" s="163"/>
      <c r="M25" s="163"/>
      <c r="N25" s="163"/>
      <c r="O25" s="163"/>
      <c r="P25" s="594"/>
      <c r="Q25" s="460"/>
      <c r="R25" s="448"/>
      <c r="S25" s="448"/>
      <c r="T25" s="448"/>
      <c r="U25" s="253"/>
      <c r="V25" s="257"/>
      <c r="W25" s="9"/>
      <c r="X25" s="9"/>
      <c r="Y25" s="4">
        <v>36</v>
      </c>
    </row>
    <row r="26" spans="1:25" ht="15.95" customHeight="1" x14ac:dyDescent="0.2">
      <c r="A26" s="115"/>
      <c r="B26" s="154" t="s">
        <v>545</v>
      </c>
      <c r="C26" s="180" t="s">
        <v>717</v>
      </c>
      <c r="D26" s="110" t="s">
        <v>17</v>
      </c>
      <c r="E26" s="4">
        <v>28</v>
      </c>
      <c r="F26" s="9"/>
      <c r="G26" s="9"/>
      <c r="H26" s="163"/>
      <c r="I26" s="163"/>
      <c r="J26" s="163"/>
      <c r="K26" s="163"/>
      <c r="L26" s="163"/>
      <c r="M26" s="163"/>
      <c r="N26" s="163"/>
      <c r="O26" s="163"/>
      <c r="P26" s="594"/>
      <c r="Q26" s="460"/>
      <c r="R26" s="448"/>
      <c r="S26" s="448"/>
      <c r="T26" s="448"/>
      <c r="U26" s="253"/>
      <c r="V26" s="257"/>
      <c r="W26" s="9"/>
      <c r="X26" s="9"/>
      <c r="Y26" s="4">
        <v>28</v>
      </c>
    </row>
    <row r="27" spans="1:25" ht="15.95" customHeight="1" x14ac:dyDescent="0.2">
      <c r="A27" s="115"/>
      <c r="B27" s="154" t="s">
        <v>545</v>
      </c>
      <c r="C27" s="180" t="s">
        <v>718</v>
      </c>
      <c r="D27" s="110" t="s">
        <v>18</v>
      </c>
      <c r="E27" s="4">
        <v>29</v>
      </c>
      <c r="F27" s="9"/>
      <c r="G27" s="9"/>
      <c r="H27" s="163"/>
      <c r="I27" s="163"/>
      <c r="J27" s="163"/>
      <c r="K27" s="163"/>
      <c r="L27" s="163"/>
      <c r="M27" s="163"/>
      <c r="N27" s="163"/>
      <c r="O27" s="163"/>
      <c r="P27" s="594"/>
      <c r="Q27" s="460"/>
      <c r="R27" s="448"/>
      <c r="S27" s="448"/>
      <c r="T27" s="448"/>
      <c r="U27" s="253"/>
      <c r="V27" s="257"/>
      <c r="W27" s="9"/>
      <c r="X27" s="9"/>
      <c r="Y27" s="4">
        <v>29</v>
      </c>
    </row>
    <row r="28" spans="1:25" ht="15.95" customHeight="1" x14ac:dyDescent="0.2">
      <c r="A28" s="115"/>
      <c r="B28" s="154" t="s">
        <v>545</v>
      </c>
      <c r="C28" s="180" t="s">
        <v>719</v>
      </c>
      <c r="D28" s="110" t="s">
        <v>19</v>
      </c>
      <c r="E28" s="4">
        <v>15</v>
      </c>
      <c r="F28" s="9"/>
      <c r="G28" s="9"/>
      <c r="H28" s="163"/>
      <c r="I28" s="163"/>
      <c r="J28" s="163"/>
      <c r="K28" s="163"/>
      <c r="L28" s="163"/>
      <c r="M28" s="163"/>
      <c r="N28" s="163"/>
      <c r="O28" s="163"/>
      <c r="P28" s="594"/>
      <c r="Q28" s="460"/>
      <c r="R28" s="448"/>
      <c r="S28" s="448"/>
      <c r="T28" s="448"/>
      <c r="U28" s="253"/>
      <c r="V28" s="257"/>
      <c r="W28" s="9"/>
      <c r="X28" s="9"/>
      <c r="Y28" s="4">
        <v>15</v>
      </c>
    </row>
    <row r="29" spans="1:25" ht="15.95" customHeight="1" x14ac:dyDescent="0.2">
      <c r="A29" s="115"/>
      <c r="B29" s="154" t="s">
        <v>545</v>
      </c>
      <c r="C29" s="180" t="s">
        <v>720</v>
      </c>
      <c r="D29" s="110" t="s">
        <v>20</v>
      </c>
      <c r="E29" s="4">
        <v>33</v>
      </c>
      <c r="F29" s="9"/>
      <c r="G29" s="9"/>
      <c r="H29" s="163"/>
      <c r="I29" s="163"/>
      <c r="J29" s="163"/>
      <c r="K29" s="163"/>
      <c r="L29" s="163"/>
      <c r="M29" s="163"/>
      <c r="N29" s="163"/>
      <c r="O29" s="163"/>
      <c r="P29" s="594"/>
      <c r="Q29" s="460"/>
      <c r="R29" s="448"/>
      <c r="S29" s="448"/>
      <c r="T29" s="448"/>
      <c r="U29" s="253"/>
      <c r="V29" s="257"/>
      <c r="W29" s="9"/>
      <c r="X29" s="9"/>
      <c r="Y29" s="4">
        <v>33</v>
      </c>
    </row>
    <row r="30" spans="1:25" ht="15.95" customHeight="1" x14ac:dyDescent="0.2">
      <c r="A30" s="115"/>
      <c r="B30" s="154" t="s">
        <v>545</v>
      </c>
      <c r="C30" s="180" t="s">
        <v>342</v>
      </c>
      <c r="D30" s="175" t="s">
        <v>21</v>
      </c>
      <c r="E30" s="4">
        <v>16</v>
      </c>
      <c r="F30" s="9"/>
      <c r="G30" s="9"/>
      <c r="H30" s="163"/>
      <c r="I30" s="163"/>
      <c r="J30" s="163"/>
      <c r="K30" s="163"/>
      <c r="L30" s="163"/>
      <c r="M30" s="163"/>
      <c r="N30" s="163"/>
      <c r="O30" s="163"/>
      <c r="P30" s="594"/>
      <c r="Q30" s="460"/>
      <c r="R30" s="448"/>
      <c r="S30" s="448"/>
      <c r="T30" s="448"/>
      <c r="U30" s="253"/>
      <c r="V30" s="257"/>
      <c r="W30" s="9"/>
      <c r="X30" s="9"/>
      <c r="Y30" s="4">
        <v>16</v>
      </c>
    </row>
    <row r="31" spans="1:25" ht="15.95" customHeight="1" x14ac:dyDescent="0.2">
      <c r="A31" s="115"/>
      <c r="B31" s="154" t="s">
        <v>545</v>
      </c>
      <c r="C31" s="180" t="s">
        <v>721</v>
      </c>
      <c r="D31" s="110" t="s">
        <v>22</v>
      </c>
      <c r="E31" s="4">
        <v>18</v>
      </c>
      <c r="F31" s="9"/>
      <c r="G31" s="9"/>
      <c r="H31" s="163"/>
      <c r="I31" s="163"/>
      <c r="J31" s="163"/>
      <c r="K31" s="163"/>
      <c r="L31" s="163"/>
      <c r="M31" s="163"/>
      <c r="N31" s="163"/>
      <c r="O31" s="163"/>
      <c r="P31" s="594"/>
      <c r="Q31" s="460"/>
      <c r="R31" s="448"/>
      <c r="S31" s="448"/>
      <c r="T31" s="448"/>
      <c r="U31" s="253"/>
      <c r="V31" s="257"/>
      <c r="W31" s="9"/>
      <c r="X31" s="9"/>
      <c r="Y31" s="4">
        <v>18</v>
      </c>
    </row>
    <row r="32" spans="1:25" ht="15.95" customHeight="1" x14ac:dyDescent="0.2">
      <c r="A32" s="115"/>
      <c r="B32" s="154" t="s">
        <v>545</v>
      </c>
      <c r="C32" s="180" t="s">
        <v>722</v>
      </c>
      <c r="D32" s="110" t="s">
        <v>23</v>
      </c>
      <c r="E32" s="4">
        <v>20</v>
      </c>
      <c r="F32" s="9"/>
      <c r="G32" s="9"/>
      <c r="H32" s="163"/>
      <c r="I32" s="163"/>
      <c r="J32" s="163"/>
      <c r="K32" s="163"/>
      <c r="L32" s="163"/>
      <c r="M32" s="163"/>
      <c r="N32" s="163"/>
      <c r="O32" s="163"/>
      <c r="P32" s="594"/>
      <c r="Q32" s="460"/>
      <c r="R32" s="448"/>
      <c r="S32" s="448"/>
      <c r="T32" s="448"/>
      <c r="U32" s="253"/>
      <c r="V32" s="257"/>
      <c r="W32" s="9"/>
      <c r="X32" s="9"/>
      <c r="Y32" s="4">
        <v>20</v>
      </c>
    </row>
    <row r="33" spans="1:27" ht="15.95" customHeight="1" x14ac:dyDescent="0.2">
      <c r="A33" s="115"/>
      <c r="B33" s="154" t="s">
        <v>545</v>
      </c>
      <c r="C33" s="180" t="s">
        <v>723</v>
      </c>
      <c r="D33" s="110" t="s">
        <v>24</v>
      </c>
      <c r="E33" s="4">
        <v>21</v>
      </c>
      <c r="F33" s="9"/>
      <c r="G33" s="9"/>
      <c r="H33" s="163"/>
      <c r="I33" s="163"/>
      <c r="J33" s="163"/>
      <c r="K33" s="163"/>
      <c r="L33" s="163"/>
      <c r="M33" s="163"/>
      <c r="N33" s="163"/>
      <c r="O33" s="163"/>
      <c r="P33" s="594"/>
      <c r="Q33" s="460"/>
      <c r="R33" s="448"/>
      <c r="S33" s="448"/>
      <c r="T33" s="448"/>
      <c r="U33" s="253"/>
      <c r="V33" s="257"/>
      <c r="W33" s="9"/>
      <c r="X33" s="9"/>
      <c r="Y33" s="4">
        <v>21</v>
      </c>
      <c r="AA33" s="19"/>
    </row>
    <row r="34" spans="1:27" ht="15.95" customHeight="1" x14ac:dyDescent="0.2">
      <c r="A34" s="115"/>
      <c r="B34" s="154" t="s">
        <v>545</v>
      </c>
      <c r="C34" s="180" t="s">
        <v>343</v>
      </c>
      <c r="D34" s="175" t="s">
        <v>25</v>
      </c>
      <c r="E34" s="4">
        <v>22</v>
      </c>
      <c r="F34" s="9"/>
      <c r="G34" s="9"/>
      <c r="H34" s="163"/>
      <c r="I34" s="163"/>
      <c r="J34" s="163"/>
      <c r="K34" s="163"/>
      <c r="L34" s="163"/>
      <c r="M34" s="163"/>
      <c r="N34" s="163"/>
      <c r="O34" s="163"/>
      <c r="P34" s="594"/>
      <c r="Q34" s="460"/>
      <c r="R34" s="448"/>
      <c r="S34" s="448"/>
      <c r="T34" s="448"/>
      <c r="U34" s="253"/>
      <c r="V34" s="257"/>
      <c r="W34" s="9"/>
      <c r="X34" s="9"/>
      <c r="Y34" s="4">
        <v>22</v>
      </c>
    </row>
    <row r="35" spans="1:27" ht="15.95" customHeight="1" x14ac:dyDescent="0.2">
      <c r="A35" s="115"/>
      <c r="B35" s="154" t="s">
        <v>545</v>
      </c>
      <c r="C35" s="180" t="s">
        <v>724</v>
      </c>
      <c r="D35" s="110" t="s">
        <v>26</v>
      </c>
      <c r="E35" s="4">
        <v>23</v>
      </c>
      <c r="F35" s="9"/>
      <c r="G35" s="9"/>
      <c r="H35" s="163"/>
      <c r="I35" s="163"/>
      <c r="J35" s="163"/>
      <c r="K35" s="163"/>
      <c r="L35" s="163"/>
      <c r="M35" s="163"/>
      <c r="N35" s="163"/>
      <c r="O35" s="163"/>
      <c r="P35" s="594"/>
      <c r="Q35" s="460"/>
      <c r="R35" s="448"/>
      <c r="S35" s="448"/>
      <c r="T35" s="448"/>
      <c r="U35" s="253"/>
      <c r="V35" s="257"/>
      <c r="W35" s="9"/>
      <c r="X35" s="9"/>
      <c r="Y35" s="4">
        <v>23</v>
      </c>
    </row>
    <row r="36" spans="1:27" ht="15.95" customHeight="1" x14ac:dyDescent="0.2">
      <c r="A36" s="115"/>
      <c r="B36" s="154" t="s">
        <v>545</v>
      </c>
      <c r="C36" s="180" t="s">
        <v>725</v>
      </c>
      <c r="D36" s="110" t="s">
        <v>27</v>
      </c>
      <c r="E36" s="4">
        <v>46</v>
      </c>
      <c r="F36" s="9"/>
      <c r="G36" s="9"/>
      <c r="H36" s="163"/>
      <c r="I36" s="163"/>
      <c r="J36" s="163"/>
      <c r="K36" s="163"/>
      <c r="L36" s="163"/>
      <c r="M36" s="163"/>
      <c r="N36" s="163"/>
      <c r="O36" s="163"/>
      <c r="P36" s="594"/>
      <c r="Q36" s="460"/>
      <c r="R36" s="448"/>
      <c r="S36" s="448"/>
      <c r="T36" s="448"/>
      <c r="U36" s="253"/>
      <c r="V36" s="257"/>
      <c r="W36" s="9"/>
      <c r="X36" s="9"/>
      <c r="Y36" s="4">
        <v>46</v>
      </c>
    </row>
    <row r="37" spans="1:27" ht="15.95" customHeight="1" x14ac:dyDescent="0.2">
      <c r="A37" s="115"/>
      <c r="B37" s="154" t="s">
        <v>545</v>
      </c>
      <c r="C37" s="180" t="s">
        <v>726</v>
      </c>
      <c r="D37" s="110" t="s">
        <v>28</v>
      </c>
      <c r="E37" s="4">
        <v>49</v>
      </c>
      <c r="F37" s="9"/>
      <c r="G37" s="9"/>
      <c r="H37" s="163"/>
      <c r="I37" s="163"/>
      <c r="J37" s="163"/>
      <c r="K37" s="163"/>
      <c r="L37" s="163"/>
      <c r="M37" s="163"/>
      <c r="N37" s="163"/>
      <c r="O37" s="163"/>
      <c r="P37" s="594"/>
      <c r="Q37" s="460"/>
      <c r="R37" s="448"/>
      <c r="S37" s="448"/>
      <c r="T37" s="448"/>
      <c r="U37" s="253"/>
      <c r="V37" s="257"/>
      <c r="W37" s="9"/>
      <c r="X37" s="9"/>
      <c r="Y37" s="4">
        <v>49</v>
      </c>
    </row>
    <row r="38" spans="1:27" ht="15.95" customHeight="1" x14ac:dyDescent="0.2">
      <c r="A38" s="115"/>
      <c r="B38" s="154" t="s">
        <v>545</v>
      </c>
      <c r="C38" s="180" t="s">
        <v>727</v>
      </c>
      <c r="D38" s="175" t="s">
        <v>29</v>
      </c>
      <c r="E38" s="4">
        <v>7</v>
      </c>
      <c r="F38" s="9"/>
      <c r="G38" s="9"/>
      <c r="H38" s="163"/>
      <c r="I38" s="163"/>
      <c r="J38" s="163"/>
      <c r="K38" s="163"/>
      <c r="L38" s="163"/>
      <c r="M38" s="163"/>
      <c r="N38" s="163"/>
      <c r="O38" s="163"/>
      <c r="P38" s="594"/>
      <c r="Q38" s="460"/>
      <c r="R38" s="448"/>
      <c r="S38" s="448"/>
      <c r="T38" s="448"/>
      <c r="U38" s="253"/>
      <c r="V38" s="257"/>
      <c r="W38" s="9"/>
      <c r="X38" s="9"/>
      <c r="Y38" s="4">
        <v>7</v>
      </c>
    </row>
    <row r="39" spans="1:27" ht="15.95" customHeight="1" x14ac:dyDescent="0.2">
      <c r="A39" s="115"/>
      <c r="B39" s="154" t="s">
        <v>545</v>
      </c>
      <c r="C39" s="180" t="s">
        <v>728</v>
      </c>
      <c r="D39" s="110" t="s">
        <v>30</v>
      </c>
      <c r="E39" s="4">
        <v>25</v>
      </c>
      <c r="F39" s="9"/>
      <c r="G39" s="9"/>
      <c r="H39" s="163"/>
      <c r="I39" s="163"/>
      <c r="J39" s="163"/>
      <c r="K39" s="163"/>
      <c r="L39" s="163"/>
      <c r="M39" s="163"/>
      <c r="N39" s="163"/>
      <c r="O39" s="163"/>
      <c r="P39" s="594"/>
      <c r="Q39" s="460"/>
      <c r="R39" s="448"/>
      <c r="S39" s="448"/>
      <c r="T39" s="448"/>
      <c r="U39" s="253"/>
      <c r="V39" s="257"/>
      <c r="W39" s="9"/>
      <c r="X39" s="9"/>
      <c r="Y39" s="4">
        <v>25</v>
      </c>
    </row>
    <row r="40" spans="1:27" ht="15.95" customHeight="1" x14ac:dyDescent="0.2">
      <c r="A40" s="115"/>
      <c r="B40" s="154" t="s">
        <v>545</v>
      </c>
      <c r="C40" s="180" t="s">
        <v>729</v>
      </c>
      <c r="D40" s="175" t="s">
        <v>31</v>
      </c>
      <c r="E40" s="4">
        <v>35</v>
      </c>
      <c r="F40" s="9"/>
      <c r="G40" s="9"/>
      <c r="H40" s="163"/>
      <c r="I40" s="163"/>
      <c r="J40" s="163"/>
      <c r="K40" s="163"/>
      <c r="L40" s="163"/>
      <c r="M40" s="163"/>
      <c r="N40" s="163"/>
      <c r="O40" s="163"/>
      <c r="P40" s="594"/>
      <c r="Q40" s="460"/>
      <c r="R40" s="448"/>
      <c r="S40" s="448"/>
      <c r="T40" s="448"/>
      <c r="U40" s="253"/>
      <c r="V40" s="257"/>
      <c r="W40" s="9"/>
      <c r="X40" s="9"/>
      <c r="Y40" s="4">
        <v>35</v>
      </c>
    </row>
    <row r="41" spans="1:27" ht="15.95" customHeight="1" x14ac:dyDescent="0.2">
      <c r="A41" s="115"/>
      <c r="B41" s="154" t="s">
        <v>545</v>
      </c>
      <c r="C41" s="180" t="s">
        <v>730</v>
      </c>
      <c r="D41" s="110" t="s">
        <v>32</v>
      </c>
      <c r="E41" s="4">
        <v>12</v>
      </c>
      <c r="F41" s="9"/>
      <c r="G41" s="9"/>
      <c r="H41" s="163"/>
      <c r="I41" s="163"/>
      <c r="J41" s="163"/>
      <c r="K41" s="163"/>
      <c r="L41" s="163"/>
      <c r="M41" s="163"/>
      <c r="N41" s="163"/>
      <c r="O41" s="163"/>
      <c r="P41" s="594"/>
      <c r="Q41" s="460"/>
      <c r="R41" s="448"/>
      <c r="S41" s="448"/>
      <c r="T41" s="448"/>
      <c r="U41" s="253"/>
      <c r="V41" s="257"/>
      <c r="W41" s="9"/>
      <c r="X41" s="9"/>
      <c r="Y41" s="4">
        <v>12</v>
      </c>
    </row>
    <row r="42" spans="1:27" ht="15.95" customHeight="1" x14ac:dyDescent="0.2">
      <c r="A42" s="115"/>
      <c r="B42" s="154" t="s">
        <v>545</v>
      </c>
      <c r="C42" s="180" t="s">
        <v>731</v>
      </c>
      <c r="D42" s="175" t="s">
        <v>33</v>
      </c>
      <c r="E42" s="4">
        <v>19</v>
      </c>
      <c r="F42" s="87"/>
      <c r="G42" s="87"/>
      <c r="H42" s="163"/>
      <c r="I42" s="163"/>
      <c r="J42" s="163"/>
      <c r="K42" s="163"/>
      <c r="L42" s="163"/>
      <c r="M42" s="163"/>
      <c r="N42" s="163"/>
      <c r="O42" s="163"/>
      <c r="P42" s="594"/>
      <c r="Q42" s="461"/>
      <c r="R42" s="426"/>
      <c r="S42" s="426"/>
      <c r="T42" s="426"/>
      <c r="U42" s="254"/>
      <c r="V42" s="87"/>
      <c r="W42" s="87"/>
      <c r="X42" s="87"/>
      <c r="Y42" s="4">
        <v>19</v>
      </c>
    </row>
    <row r="43" spans="1:27" ht="15.95" customHeight="1" x14ac:dyDescent="0.2">
      <c r="A43" s="115"/>
      <c r="B43" s="154" t="s">
        <v>545</v>
      </c>
      <c r="C43" s="180" t="s">
        <v>732</v>
      </c>
      <c r="D43" s="110" t="s">
        <v>34</v>
      </c>
      <c r="E43" s="4">
        <v>45</v>
      </c>
      <c r="F43" s="87"/>
      <c r="G43" s="87"/>
      <c r="H43" s="163"/>
      <c r="I43" s="163"/>
      <c r="J43" s="163"/>
      <c r="K43" s="163"/>
      <c r="L43" s="163"/>
      <c r="M43" s="163"/>
      <c r="N43" s="163"/>
      <c r="O43" s="163"/>
      <c r="P43" s="594"/>
      <c r="Q43" s="461"/>
      <c r="R43" s="426"/>
      <c r="S43" s="426"/>
      <c r="T43" s="426"/>
      <c r="U43" s="254"/>
      <c r="V43" s="87"/>
      <c r="W43" s="87"/>
      <c r="X43" s="87"/>
      <c r="Y43" s="4">
        <v>45</v>
      </c>
    </row>
    <row r="44" spans="1:27" ht="15.95" customHeight="1" x14ac:dyDescent="0.2">
      <c r="A44" s="115"/>
      <c r="B44" s="154" t="s">
        <v>545</v>
      </c>
      <c r="C44" s="180" t="s">
        <v>1399</v>
      </c>
      <c r="D44" s="110" t="s">
        <v>35</v>
      </c>
      <c r="E44" s="4">
        <v>42</v>
      </c>
      <c r="F44" s="9"/>
      <c r="G44" s="9"/>
      <c r="H44" s="163"/>
      <c r="I44" s="163"/>
      <c r="J44" s="163"/>
      <c r="K44" s="163"/>
      <c r="L44" s="163"/>
      <c r="M44" s="163"/>
      <c r="N44" s="163"/>
      <c r="O44" s="163"/>
      <c r="P44" s="594"/>
      <c r="Q44" s="460"/>
      <c r="R44" s="448"/>
      <c r="S44" s="448"/>
      <c r="T44" s="448"/>
      <c r="U44" s="253"/>
      <c r="V44" s="257"/>
      <c r="W44" s="9"/>
      <c r="X44" s="9"/>
      <c r="Y44" s="4">
        <v>42</v>
      </c>
    </row>
    <row r="45" spans="1:27" ht="15.95" customHeight="1" x14ac:dyDescent="0.2">
      <c r="A45" s="115"/>
      <c r="B45" s="154" t="s">
        <v>545</v>
      </c>
      <c r="C45" s="180" t="s">
        <v>733</v>
      </c>
      <c r="D45" s="110" t="s">
        <v>36</v>
      </c>
      <c r="E45" s="4">
        <v>32</v>
      </c>
      <c r="F45" s="9"/>
      <c r="G45" s="9"/>
      <c r="H45" s="163"/>
      <c r="I45" s="163"/>
      <c r="J45" s="163"/>
      <c r="K45" s="163"/>
      <c r="L45" s="163"/>
      <c r="M45" s="163"/>
      <c r="N45" s="163"/>
      <c r="O45" s="163"/>
      <c r="P45" s="594"/>
      <c r="Q45" s="460"/>
      <c r="R45" s="448"/>
      <c r="S45" s="448"/>
      <c r="T45" s="448"/>
      <c r="U45" s="253"/>
      <c r="V45" s="257"/>
      <c r="W45" s="9"/>
      <c r="X45" s="9"/>
      <c r="Y45" s="4">
        <v>32</v>
      </c>
    </row>
    <row r="46" spans="1:27" ht="15.95" customHeight="1" x14ac:dyDescent="0.2">
      <c r="A46" s="115"/>
      <c r="B46" s="154" t="s">
        <v>545</v>
      </c>
      <c r="C46" s="330" t="s">
        <v>734</v>
      </c>
      <c r="D46" s="235" t="s">
        <v>37</v>
      </c>
      <c r="E46" s="4">
        <v>301</v>
      </c>
      <c r="F46" s="9"/>
      <c r="G46" s="9"/>
      <c r="H46" s="163"/>
      <c r="I46" s="163"/>
      <c r="J46" s="163"/>
      <c r="K46" s="163"/>
      <c r="L46" s="163"/>
      <c r="M46" s="163"/>
      <c r="N46" s="163"/>
      <c r="O46" s="163"/>
      <c r="P46" s="594"/>
      <c r="Q46" s="460"/>
      <c r="R46" s="448"/>
      <c r="S46" s="448"/>
      <c r="T46" s="448"/>
      <c r="U46" s="253"/>
      <c r="V46" s="257"/>
      <c r="W46" s="9"/>
      <c r="X46" s="9"/>
      <c r="Y46" s="4">
        <v>301</v>
      </c>
    </row>
    <row r="47" spans="1:27" ht="35.1" customHeight="1" thickBot="1" x14ac:dyDescent="0.25">
      <c r="A47" s="115"/>
      <c r="B47" s="186" t="s">
        <v>569</v>
      </c>
      <c r="C47" s="187"/>
      <c r="D47" s="188" t="s">
        <v>38</v>
      </c>
      <c r="E47" s="8"/>
      <c r="F47" s="116">
        <f>SUM(F48,F52)</f>
        <v>0</v>
      </c>
      <c r="G47" s="116">
        <f>SUM(G48,G52)</f>
        <v>0</v>
      </c>
      <c r="H47" s="163"/>
      <c r="I47" s="163"/>
      <c r="J47" s="163"/>
      <c r="K47" s="163"/>
      <c r="L47" s="163"/>
      <c r="M47" s="163"/>
      <c r="N47" s="163"/>
      <c r="O47" s="163"/>
      <c r="P47" s="594"/>
      <c r="Q47" s="459">
        <f t="shared" ref="Q47:X47" si="1">SUM(Q48,Q52)</f>
        <v>0</v>
      </c>
      <c r="R47" s="447">
        <f>SUM(R48,R52)</f>
        <v>0</v>
      </c>
      <c r="S47" s="447">
        <f>SUM(S48,S52)</f>
        <v>0</v>
      </c>
      <c r="T47" s="447">
        <f t="shared" si="1"/>
        <v>0</v>
      </c>
      <c r="U47" s="255">
        <f t="shared" si="1"/>
        <v>0</v>
      </c>
      <c r="V47" s="256">
        <f t="shared" si="1"/>
        <v>0</v>
      </c>
      <c r="W47" s="116">
        <f t="shared" si="1"/>
        <v>0</v>
      </c>
      <c r="X47" s="116">
        <f t="shared" si="1"/>
        <v>0</v>
      </c>
      <c r="Y47" s="8"/>
    </row>
    <row r="48" spans="1:27" ht="35.1" customHeight="1" thickTop="1" thickBot="1" x14ac:dyDescent="0.25">
      <c r="A48" s="115"/>
      <c r="B48" s="189" t="s">
        <v>735</v>
      </c>
      <c r="C48" s="190"/>
      <c r="D48" s="191" t="s">
        <v>39</v>
      </c>
      <c r="E48" s="4"/>
      <c r="F48" s="116">
        <f>SUM(F49:F51)</f>
        <v>0</v>
      </c>
      <c r="G48" s="116">
        <f>SUM(G49:G51)</f>
        <v>0</v>
      </c>
      <c r="H48" s="163"/>
      <c r="I48" s="163"/>
      <c r="J48" s="163"/>
      <c r="K48" s="163"/>
      <c r="L48" s="163"/>
      <c r="M48" s="163"/>
      <c r="N48" s="163"/>
      <c r="O48" s="163"/>
      <c r="P48" s="594"/>
      <c r="Q48" s="459">
        <f t="shared" ref="Q48:X48" si="2">SUM(Q49:Q51)</f>
        <v>0</v>
      </c>
      <c r="R48" s="447">
        <f>SUM(R49:R51)</f>
        <v>0</v>
      </c>
      <c r="S48" s="447">
        <f>SUM(S49:S51)</f>
        <v>0</v>
      </c>
      <c r="T48" s="447">
        <f t="shared" si="2"/>
        <v>0</v>
      </c>
      <c r="U48" s="255">
        <f t="shared" si="2"/>
        <v>0</v>
      </c>
      <c r="V48" s="256">
        <f t="shared" si="2"/>
        <v>0</v>
      </c>
      <c r="W48" s="116">
        <f t="shared" si="2"/>
        <v>0</v>
      </c>
      <c r="X48" s="116">
        <f t="shared" si="2"/>
        <v>0</v>
      </c>
      <c r="Y48" s="4"/>
    </row>
    <row r="49" spans="1:25" ht="15.95" customHeight="1" thickTop="1" x14ac:dyDescent="0.2">
      <c r="A49" s="115"/>
      <c r="B49" s="154" t="s">
        <v>735</v>
      </c>
      <c r="C49" s="181" t="s">
        <v>736</v>
      </c>
      <c r="D49" s="110" t="s">
        <v>40</v>
      </c>
      <c r="E49" s="4">
        <v>103</v>
      </c>
      <c r="F49" s="9"/>
      <c r="G49" s="9"/>
      <c r="H49" s="163"/>
      <c r="I49" s="163"/>
      <c r="J49" s="163"/>
      <c r="K49" s="163"/>
      <c r="L49" s="163"/>
      <c r="M49" s="163"/>
      <c r="N49" s="163"/>
      <c r="O49" s="163"/>
      <c r="P49" s="594"/>
      <c r="Q49" s="460"/>
      <c r="R49" s="448"/>
      <c r="S49" s="448"/>
      <c r="T49" s="448"/>
      <c r="U49" s="253"/>
      <c r="V49" s="257"/>
      <c r="W49" s="9"/>
      <c r="X49" s="9"/>
      <c r="Y49" s="4">
        <v>103</v>
      </c>
    </row>
    <row r="50" spans="1:25" ht="15.95" customHeight="1" x14ac:dyDescent="0.2">
      <c r="A50" s="115"/>
      <c r="B50" s="154" t="s">
        <v>735</v>
      </c>
      <c r="C50" s="179" t="s">
        <v>737</v>
      </c>
      <c r="D50" s="175" t="s">
        <v>41</v>
      </c>
      <c r="E50" s="4">
        <v>130</v>
      </c>
      <c r="F50" s="9"/>
      <c r="G50" s="9"/>
      <c r="H50" s="163"/>
      <c r="I50" s="163"/>
      <c r="J50" s="163"/>
      <c r="K50" s="163"/>
      <c r="L50" s="163"/>
      <c r="M50" s="163"/>
      <c r="N50" s="163"/>
      <c r="O50" s="163"/>
      <c r="P50" s="594"/>
      <c r="Q50" s="460"/>
      <c r="R50" s="448"/>
      <c r="S50" s="448"/>
      <c r="T50" s="448"/>
      <c r="U50" s="253"/>
      <c r="V50" s="257"/>
      <c r="W50" s="9"/>
      <c r="X50" s="9"/>
      <c r="Y50" s="4">
        <v>130</v>
      </c>
    </row>
    <row r="51" spans="1:25" ht="15.95" customHeight="1" x14ac:dyDescent="0.2">
      <c r="A51" s="115"/>
      <c r="B51" s="154" t="s">
        <v>735</v>
      </c>
      <c r="C51" s="330" t="s">
        <v>738</v>
      </c>
      <c r="D51" s="235" t="s">
        <v>42</v>
      </c>
      <c r="E51" s="4">
        <v>302</v>
      </c>
      <c r="F51" s="9"/>
      <c r="G51" s="9"/>
      <c r="H51" s="163"/>
      <c r="I51" s="163"/>
      <c r="J51" s="163"/>
      <c r="K51" s="163"/>
      <c r="L51" s="163"/>
      <c r="M51" s="163"/>
      <c r="N51" s="163"/>
      <c r="O51" s="163"/>
      <c r="P51" s="594"/>
      <c r="Q51" s="460"/>
      <c r="R51" s="448"/>
      <c r="S51" s="448"/>
      <c r="T51" s="448"/>
      <c r="U51" s="253"/>
      <c r="V51" s="257"/>
      <c r="W51" s="9"/>
      <c r="X51" s="9"/>
      <c r="Y51" s="4">
        <v>302</v>
      </c>
    </row>
    <row r="52" spans="1:25" ht="35.1" customHeight="1" thickBot="1" x14ac:dyDescent="0.25">
      <c r="A52" s="115"/>
      <c r="B52" s="197" t="s">
        <v>739</v>
      </c>
      <c r="C52" s="178"/>
      <c r="D52" s="331" t="s">
        <v>43</v>
      </c>
      <c r="E52" s="111"/>
      <c r="F52" s="116">
        <f>SUM(F53:F55)</f>
        <v>0</v>
      </c>
      <c r="G52" s="116">
        <f>SUM(G53:G55)</f>
        <v>0</v>
      </c>
      <c r="H52" s="163"/>
      <c r="I52" s="163"/>
      <c r="J52" s="163"/>
      <c r="K52" s="163"/>
      <c r="L52" s="163"/>
      <c r="M52" s="163"/>
      <c r="N52" s="163"/>
      <c r="O52" s="163"/>
      <c r="P52" s="594"/>
      <c r="Q52" s="459">
        <f t="shared" ref="Q52:X52" si="3">SUM(Q53:Q55)</f>
        <v>0</v>
      </c>
      <c r="R52" s="447">
        <f>SUM(R53:R55)</f>
        <v>0</v>
      </c>
      <c r="S52" s="447">
        <f>SUM(S53:S55)</f>
        <v>0</v>
      </c>
      <c r="T52" s="447">
        <f t="shared" si="3"/>
        <v>0</v>
      </c>
      <c r="U52" s="255">
        <f t="shared" si="3"/>
        <v>0</v>
      </c>
      <c r="V52" s="256">
        <f t="shared" si="3"/>
        <v>0</v>
      </c>
      <c r="W52" s="116">
        <f t="shared" si="3"/>
        <v>0</v>
      </c>
      <c r="X52" s="116">
        <f t="shared" si="3"/>
        <v>0</v>
      </c>
      <c r="Y52" s="111"/>
    </row>
    <row r="53" spans="1:25" ht="15.95" customHeight="1" thickTop="1" x14ac:dyDescent="0.2">
      <c r="A53" s="115"/>
      <c r="B53" s="154" t="s">
        <v>739</v>
      </c>
      <c r="C53" s="179" t="s">
        <v>44</v>
      </c>
      <c r="D53" s="110" t="s">
        <v>45</v>
      </c>
      <c r="E53" s="4">
        <v>136</v>
      </c>
      <c r="F53" s="87"/>
      <c r="G53" s="87"/>
      <c r="H53" s="163"/>
      <c r="I53" s="163"/>
      <c r="J53" s="163"/>
      <c r="K53" s="163"/>
      <c r="L53" s="163"/>
      <c r="M53" s="163"/>
      <c r="N53" s="163"/>
      <c r="O53" s="163"/>
      <c r="P53" s="594"/>
      <c r="Q53" s="461"/>
      <c r="R53" s="426"/>
      <c r="S53" s="426"/>
      <c r="T53" s="426"/>
      <c r="U53" s="254"/>
      <c r="V53" s="87"/>
      <c r="W53" s="87"/>
      <c r="X53" s="87"/>
      <c r="Y53" s="4">
        <v>136</v>
      </c>
    </row>
    <row r="54" spans="1:25" ht="15.95" customHeight="1" x14ac:dyDescent="0.2">
      <c r="A54" s="115"/>
      <c r="B54" s="154" t="s">
        <v>739</v>
      </c>
      <c r="C54" s="179" t="s">
        <v>740</v>
      </c>
      <c r="D54" s="114" t="s">
        <v>46</v>
      </c>
      <c r="E54" s="4">
        <v>148</v>
      </c>
      <c r="F54" s="87"/>
      <c r="G54" s="87"/>
      <c r="H54" s="163"/>
      <c r="I54" s="163"/>
      <c r="J54" s="163"/>
      <c r="K54" s="163"/>
      <c r="L54" s="163"/>
      <c r="M54" s="163"/>
      <c r="N54" s="163"/>
      <c r="O54" s="163"/>
      <c r="P54" s="594"/>
      <c r="Q54" s="461"/>
      <c r="R54" s="426"/>
      <c r="S54" s="426"/>
      <c r="T54" s="426"/>
      <c r="U54" s="254"/>
      <c r="V54" s="87"/>
      <c r="W54" s="87"/>
      <c r="X54" s="87"/>
      <c r="Y54" s="4">
        <v>148</v>
      </c>
    </row>
    <row r="55" spans="1:25" ht="15.95" customHeight="1" x14ac:dyDescent="0.2">
      <c r="A55" s="115"/>
      <c r="B55" s="154" t="s">
        <v>739</v>
      </c>
      <c r="C55" s="330" t="s">
        <v>741</v>
      </c>
      <c r="D55" s="235" t="s">
        <v>47</v>
      </c>
      <c r="E55" s="4">
        <v>303</v>
      </c>
      <c r="F55" s="9"/>
      <c r="G55" s="9"/>
      <c r="H55" s="163"/>
      <c r="I55" s="163"/>
      <c r="J55" s="163"/>
      <c r="K55" s="163"/>
      <c r="L55" s="163"/>
      <c r="M55" s="163"/>
      <c r="N55" s="163"/>
      <c r="O55" s="163"/>
      <c r="P55" s="594"/>
      <c r="Q55" s="460"/>
      <c r="R55" s="448"/>
      <c r="S55" s="448"/>
      <c r="T55" s="448"/>
      <c r="U55" s="253"/>
      <c r="V55" s="257"/>
      <c r="W55" s="9"/>
      <c r="X55" s="9"/>
      <c r="Y55" s="4">
        <v>303</v>
      </c>
    </row>
    <row r="56" spans="1:25" ht="35.1" customHeight="1" thickBot="1" x14ac:dyDescent="0.25">
      <c r="A56" s="115"/>
      <c r="B56" s="192" t="s">
        <v>604</v>
      </c>
      <c r="C56" s="187"/>
      <c r="D56" s="188" t="s">
        <v>48</v>
      </c>
      <c r="E56" s="8"/>
      <c r="F56" s="116">
        <f>SUM(F57,F61,F64)</f>
        <v>0</v>
      </c>
      <c r="G56" s="116">
        <f>SUM(G57,G61,G64)</f>
        <v>0</v>
      </c>
      <c r="H56" s="163"/>
      <c r="I56" s="163"/>
      <c r="J56" s="163"/>
      <c r="K56" s="163"/>
      <c r="L56" s="163"/>
      <c r="M56" s="163"/>
      <c r="N56" s="163"/>
      <c r="O56" s="163"/>
      <c r="P56" s="594"/>
      <c r="Q56" s="459">
        <f t="shared" ref="Q56:X56" si="4">SUM(Q57,Q61,Q64)</f>
        <v>0</v>
      </c>
      <c r="R56" s="447">
        <f>SUM(R57,R61,R64)</f>
        <v>0</v>
      </c>
      <c r="S56" s="447">
        <f>SUM(S57,S61,S64)</f>
        <v>0</v>
      </c>
      <c r="T56" s="447">
        <f t="shared" si="4"/>
        <v>0</v>
      </c>
      <c r="U56" s="255">
        <f t="shared" si="4"/>
        <v>0</v>
      </c>
      <c r="V56" s="256">
        <f t="shared" si="4"/>
        <v>0</v>
      </c>
      <c r="W56" s="116">
        <f t="shared" si="4"/>
        <v>0</v>
      </c>
      <c r="X56" s="116">
        <f t="shared" si="4"/>
        <v>0</v>
      </c>
      <c r="Y56" s="8"/>
    </row>
    <row r="57" spans="1:25" ht="35.1" customHeight="1" thickTop="1" thickBot="1" x14ac:dyDescent="0.25">
      <c r="A57" s="115"/>
      <c r="B57" s="189" t="s">
        <v>742</v>
      </c>
      <c r="C57" s="194"/>
      <c r="D57" s="195" t="s">
        <v>49</v>
      </c>
      <c r="E57" s="4"/>
      <c r="F57" s="116">
        <f>SUM(F58:F60)</f>
        <v>0</v>
      </c>
      <c r="G57" s="116">
        <f>SUM(G58:G60)</f>
        <v>0</v>
      </c>
      <c r="H57" s="163"/>
      <c r="I57" s="163"/>
      <c r="J57" s="163"/>
      <c r="K57" s="163"/>
      <c r="L57" s="163"/>
      <c r="M57" s="163"/>
      <c r="N57" s="163"/>
      <c r="O57" s="163"/>
      <c r="P57" s="594"/>
      <c r="Q57" s="459">
        <f t="shared" ref="Q57:X57" si="5">SUM(Q58:Q60)</f>
        <v>0</v>
      </c>
      <c r="R57" s="447">
        <f>SUM(R58:R60)</f>
        <v>0</v>
      </c>
      <c r="S57" s="447">
        <f>SUM(S58:S60)</f>
        <v>0</v>
      </c>
      <c r="T57" s="447">
        <f t="shared" si="5"/>
        <v>0</v>
      </c>
      <c r="U57" s="255">
        <f t="shared" si="5"/>
        <v>0</v>
      </c>
      <c r="V57" s="256">
        <f t="shared" si="5"/>
        <v>0</v>
      </c>
      <c r="W57" s="116">
        <f t="shared" si="5"/>
        <v>0</v>
      </c>
      <c r="X57" s="116">
        <f t="shared" si="5"/>
        <v>0</v>
      </c>
      <c r="Y57" s="4"/>
    </row>
    <row r="58" spans="1:25" ht="15.95" customHeight="1" thickTop="1" x14ac:dyDescent="0.2">
      <c r="A58" s="115"/>
      <c r="B58" s="154" t="s">
        <v>742</v>
      </c>
      <c r="C58" s="181" t="s">
        <v>743</v>
      </c>
      <c r="D58" s="113" t="s">
        <v>50</v>
      </c>
      <c r="E58" s="4">
        <v>52</v>
      </c>
      <c r="F58" s="9"/>
      <c r="G58" s="9"/>
      <c r="H58" s="163"/>
      <c r="I58" s="163"/>
      <c r="J58" s="163"/>
      <c r="K58" s="163"/>
      <c r="L58" s="163"/>
      <c r="M58" s="163"/>
      <c r="N58" s="163"/>
      <c r="O58" s="163"/>
      <c r="P58" s="594"/>
      <c r="Q58" s="460"/>
      <c r="R58" s="448"/>
      <c r="S58" s="448"/>
      <c r="T58" s="448"/>
      <c r="U58" s="253"/>
      <c r="V58" s="257"/>
      <c r="W58" s="9"/>
      <c r="X58" s="9"/>
      <c r="Y58" s="4">
        <v>52</v>
      </c>
    </row>
    <row r="59" spans="1:25" ht="15.95" customHeight="1" x14ac:dyDescent="0.2">
      <c r="A59" s="115"/>
      <c r="B59" s="154" t="s">
        <v>742</v>
      </c>
      <c r="C59" s="179" t="s">
        <v>744</v>
      </c>
      <c r="D59" s="177" t="s">
        <v>51</v>
      </c>
      <c r="E59" s="4">
        <v>53</v>
      </c>
      <c r="F59" s="87"/>
      <c r="G59" s="87"/>
      <c r="H59" s="163"/>
      <c r="I59" s="163"/>
      <c r="J59" s="163"/>
      <c r="K59" s="163"/>
      <c r="L59" s="163"/>
      <c r="M59" s="163"/>
      <c r="N59" s="163"/>
      <c r="O59" s="163"/>
      <c r="P59" s="594"/>
      <c r="Q59" s="461"/>
      <c r="R59" s="426"/>
      <c r="S59" s="426"/>
      <c r="T59" s="426"/>
      <c r="U59" s="254"/>
      <c r="V59" s="87"/>
      <c r="W59" s="87"/>
      <c r="X59" s="87"/>
      <c r="Y59" s="4">
        <v>53</v>
      </c>
    </row>
    <row r="60" spans="1:25" ht="15.95" customHeight="1" x14ac:dyDescent="0.2">
      <c r="A60" s="115"/>
      <c r="B60" s="154" t="s">
        <v>742</v>
      </c>
      <c r="C60" s="179" t="s">
        <v>745</v>
      </c>
      <c r="D60" s="332" t="s">
        <v>52</v>
      </c>
      <c r="E60" s="4">
        <v>51</v>
      </c>
      <c r="F60" s="87"/>
      <c r="G60" s="87"/>
      <c r="H60" s="163"/>
      <c r="I60" s="163"/>
      <c r="J60" s="163"/>
      <c r="K60" s="163"/>
      <c r="L60" s="163"/>
      <c r="M60" s="163"/>
      <c r="N60" s="163"/>
      <c r="O60" s="163"/>
      <c r="P60" s="594"/>
      <c r="Q60" s="461"/>
      <c r="R60" s="426"/>
      <c r="S60" s="426"/>
      <c r="T60" s="426"/>
      <c r="U60" s="254"/>
      <c r="V60" s="87"/>
      <c r="W60" s="87"/>
      <c r="X60" s="87"/>
      <c r="Y60" s="4">
        <v>51</v>
      </c>
    </row>
    <row r="61" spans="1:25" ht="35.1" customHeight="1" thickBot="1" x14ac:dyDescent="0.25">
      <c r="A61" s="115"/>
      <c r="B61" s="197" t="s">
        <v>746</v>
      </c>
      <c r="C61" s="185"/>
      <c r="D61" s="196" t="s">
        <v>53</v>
      </c>
      <c r="E61" s="4"/>
      <c r="F61" s="116">
        <f>SUM(F62:F63)</f>
        <v>0</v>
      </c>
      <c r="G61" s="116">
        <f>SUM(G62:G63)</f>
        <v>0</v>
      </c>
      <c r="H61" s="163"/>
      <c r="I61" s="163"/>
      <c r="J61" s="163"/>
      <c r="K61" s="163"/>
      <c r="L61" s="163"/>
      <c r="M61" s="163"/>
      <c r="N61" s="163"/>
      <c r="O61" s="163"/>
      <c r="P61" s="594"/>
      <c r="Q61" s="459">
        <f t="shared" ref="Q61:X61" si="6">SUM(Q62:Q63)</f>
        <v>0</v>
      </c>
      <c r="R61" s="447">
        <f>SUM(R62:R63)</f>
        <v>0</v>
      </c>
      <c r="S61" s="447">
        <f>SUM(S62:S63)</f>
        <v>0</v>
      </c>
      <c r="T61" s="447">
        <f t="shared" si="6"/>
        <v>0</v>
      </c>
      <c r="U61" s="255">
        <f t="shared" si="6"/>
        <v>0</v>
      </c>
      <c r="V61" s="256">
        <f t="shared" si="6"/>
        <v>0</v>
      </c>
      <c r="W61" s="116">
        <f t="shared" si="6"/>
        <v>0</v>
      </c>
      <c r="X61" s="116">
        <f t="shared" si="6"/>
        <v>0</v>
      </c>
      <c r="Y61" s="4"/>
    </row>
    <row r="62" spans="1:25" ht="15.95" customHeight="1" thickTop="1" x14ac:dyDescent="0.2">
      <c r="A62" s="115"/>
      <c r="B62" s="154" t="s">
        <v>746</v>
      </c>
      <c r="C62" s="179" t="s">
        <v>747</v>
      </c>
      <c r="D62" s="113" t="s">
        <v>54</v>
      </c>
      <c r="E62" s="4">
        <v>69</v>
      </c>
      <c r="F62" s="87"/>
      <c r="G62" s="87"/>
      <c r="H62" s="163"/>
      <c r="I62" s="163"/>
      <c r="J62" s="163"/>
      <c r="K62" s="163"/>
      <c r="L62" s="163"/>
      <c r="M62" s="163"/>
      <c r="N62" s="163"/>
      <c r="O62" s="163"/>
      <c r="P62" s="594"/>
      <c r="Q62" s="461"/>
      <c r="R62" s="426"/>
      <c r="S62" s="426"/>
      <c r="T62" s="426"/>
      <c r="U62" s="254"/>
      <c r="V62" s="87"/>
      <c r="W62" s="87"/>
      <c r="X62" s="87"/>
      <c r="Y62" s="4">
        <v>69</v>
      </c>
    </row>
    <row r="63" spans="1:25" ht="15.95" customHeight="1" x14ac:dyDescent="0.2">
      <c r="A63" s="115"/>
      <c r="B63" s="154" t="s">
        <v>746</v>
      </c>
      <c r="C63" s="330" t="s">
        <v>748</v>
      </c>
      <c r="D63" s="235" t="s">
        <v>55</v>
      </c>
      <c r="E63" s="4">
        <v>304</v>
      </c>
      <c r="F63" s="9"/>
      <c r="G63" s="9"/>
      <c r="H63" s="163"/>
      <c r="I63" s="163"/>
      <c r="J63" s="163"/>
      <c r="K63" s="163"/>
      <c r="L63" s="163"/>
      <c r="M63" s="163"/>
      <c r="N63" s="163"/>
      <c r="O63" s="163"/>
      <c r="P63" s="594"/>
      <c r="Q63" s="460"/>
      <c r="R63" s="448"/>
      <c r="S63" s="448"/>
      <c r="T63" s="448"/>
      <c r="U63" s="253"/>
      <c r="V63" s="257"/>
      <c r="W63" s="9"/>
      <c r="X63" s="9"/>
      <c r="Y63" s="4">
        <v>304</v>
      </c>
    </row>
    <row r="64" spans="1:25" ht="35.1" customHeight="1" thickBot="1" x14ac:dyDescent="0.25">
      <c r="A64" s="115"/>
      <c r="B64" s="197" t="s">
        <v>749</v>
      </c>
      <c r="C64" s="185"/>
      <c r="D64" s="196" t="s">
        <v>56</v>
      </c>
      <c r="E64" s="4"/>
      <c r="F64" s="116">
        <f>SUM(F65:F70)</f>
        <v>0</v>
      </c>
      <c r="G64" s="116">
        <f>SUM(G65:G70)</f>
        <v>0</v>
      </c>
      <c r="H64" s="163"/>
      <c r="I64" s="163"/>
      <c r="J64" s="163"/>
      <c r="K64" s="163"/>
      <c r="L64" s="163"/>
      <c r="M64" s="163"/>
      <c r="N64" s="163"/>
      <c r="O64" s="163"/>
      <c r="P64" s="594"/>
      <c r="Q64" s="459">
        <f t="shared" ref="Q64:X64" si="7">SUM(Q65:Q70)</f>
        <v>0</v>
      </c>
      <c r="R64" s="447">
        <f>SUM(R65:R70)</f>
        <v>0</v>
      </c>
      <c r="S64" s="447">
        <f>SUM(S65:S70)</f>
        <v>0</v>
      </c>
      <c r="T64" s="447">
        <f t="shared" si="7"/>
        <v>0</v>
      </c>
      <c r="U64" s="255">
        <f t="shared" si="7"/>
        <v>0</v>
      </c>
      <c r="V64" s="256">
        <f t="shared" si="7"/>
        <v>0</v>
      </c>
      <c r="W64" s="116">
        <f t="shared" si="7"/>
        <v>0</v>
      </c>
      <c r="X64" s="116">
        <f t="shared" si="7"/>
        <v>0</v>
      </c>
      <c r="Y64" s="4"/>
    </row>
    <row r="65" spans="1:25" ht="15.95" customHeight="1" thickTop="1" x14ac:dyDescent="0.2">
      <c r="A65" s="115"/>
      <c r="B65" s="154" t="s">
        <v>749</v>
      </c>
      <c r="C65" s="181" t="s">
        <v>750</v>
      </c>
      <c r="D65" s="88" t="s">
        <v>57</v>
      </c>
      <c r="E65" s="4">
        <v>55</v>
      </c>
      <c r="F65" s="87"/>
      <c r="G65" s="87"/>
      <c r="H65" s="163"/>
      <c r="I65" s="163"/>
      <c r="J65" s="163"/>
      <c r="K65" s="163"/>
      <c r="L65" s="163"/>
      <c r="M65" s="163"/>
      <c r="N65" s="163"/>
      <c r="O65" s="163"/>
      <c r="P65" s="594"/>
      <c r="Q65" s="461"/>
      <c r="R65" s="426"/>
      <c r="S65" s="426"/>
      <c r="T65" s="426"/>
      <c r="U65" s="254"/>
      <c r="V65" s="87"/>
      <c r="W65" s="87"/>
      <c r="X65" s="87"/>
      <c r="Y65" s="4">
        <v>55</v>
      </c>
    </row>
    <row r="66" spans="1:25" ht="15.95" customHeight="1" x14ac:dyDescent="0.2">
      <c r="A66" s="115"/>
      <c r="B66" s="154" t="s">
        <v>749</v>
      </c>
      <c r="C66" s="179" t="s">
        <v>751</v>
      </c>
      <c r="D66" s="88" t="s">
        <v>58</v>
      </c>
      <c r="E66" s="4">
        <v>58</v>
      </c>
      <c r="F66" s="87"/>
      <c r="G66" s="87"/>
      <c r="H66" s="163"/>
      <c r="I66" s="163"/>
      <c r="J66" s="163"/>
      <c r="K66" s="163"/>
      <c r="L66" s="163"/>
      <c r="M66" s="163"/>
      <c r="N66" s="163"/>
      <c r="O66" s="163"/>
      <c r="P66" s="594"/>
      <c r="Q66" s="461"/>
      <c r="R66" s="426"/>
      <c r="S66" s="426"/>
      <c r="T66" s="426"/>
      <c r="U66" s="254"/>
      <c r="V66" s="87"/>
      <c r="W66" s="87"/>
      <c r="X66" s="87"/>
      <c r="Y66" s="4">
        <v>58</v>
      </c>
    </row>
    <row r="67" spans="1:25" ht="15.95" customHeight="1" x14ac:dyDescent="0.2">
      <c r="A67" s="115"/>
      <c r="B67" s="154" t="s">
        <v>749</v>
      </c>
      <c r="C67" s="179" t="s">
        <v>59</v>
      </c>
      <c r="D67" s="88" t="s">
        <v>60</v>
      </c>
      <c r="E67" s="4">
        <v>59</v>
      </c>
      <c r="F67" s="9"/>
      <c r="G67" s="9"/>
      <c r="H67" s="163"/>
      <c r="I67" s="163"/>
      <c r="J67" s="163"/>
      <c r="K67" s="163"/>
      <c r="L67" s="163"/>
      <c r="M67" s="163"/>
      <c r="N67" s="163"/>
      <c r="O67" s="163"/>
      <c r="P67" s="594"/>
      <c r="Q67" s="460"/>
      <c r="R67" s="448"/>
      <c r="S67" s="448"/>
      <c r="T67" s="448"/>
      <c r="U67" s="253"/>
      <c r="V67" s="257"/>
      <c r="W67" s="9"/>
      <c r="X67" s="9"/>
      <c r="Y67" s="4">
        <v>59</v>
      </c>
    </row>
    <row r="68" spans="1:25" ht="15.95" customHeight="1" x14ac:dyDescent="0.2">
      <c r="A68" s="115"/>
      <c r="B68" s="154" t="s">
        <v>749</v>
      </c>
      <c r="C68" s="179" t="s">
        <v>61</v>
      </c>
      <c r="D68" s="88" t="s">
        <v>62</v>
      </c>
      <c r="E68" s="4">
        <v>75</v>
      </c>
      <c r="F68" s="9"/>
      <c r="G68" s="9"/>
      <c r="H68" s="163"/>
      <c r="I68" s="163"/>
      <c r="J68" s="163"/>
      <c r="K68" s="163"/>
      <c r="L68" s="163"/>
      <c r="M68" s="163"/>
      <c r="N68" s="163"/>
      <c r="O68" s="163"/>
      <c r="P68" s="594"/>
      <c r="Q68" s="460"/>
      <c r="R68" s="448"/>
      <c r="S68" s="448"/>
      <c r="T68" s="448"/>
      <c r="U68" s="253"/>
      <c r="V68" s="257"/>
      <c r="W68" s="9"/>
      <c r="X68" s="9"/>
      <c r="Y68" s="4">
        <v>75</v>
      </c>
    </row>
    <row r="69" spans="1:25" ht="15.95" customHeight="1" x14ac:dyDescent="0.2">
      <c r="A69" s="115"/>
      <c r="B69" s="154" t="s">
        <v>749</v>
      </c>
      <c r="C69" s="179" t="s">
        <v>63</v>
      </c>
      <c r="D69" s="88" t="s">
        <v>64</v>
      </c>
      <c r="E69" s="4">
        <v>76</v>
      </c>
      <c r="F69" s="9"/>
      <c r="G69" s="9"/>
      <c r="H69" s="163"/>
      <c r="I69" s="163"/>
      <c r="J69" s="163"/>
      <c r="K69" s="163"/>
      <c r="L69" s="163"/>
      <c r="M69" s="163"/>
      <c r="N69" s="163"/>
      <c r="O69" s="163"/>
      <c r="P69" s="594"/>
      <c r="Q69" s="460"/>
      <c r="R69" s="448"/>
      <c r="S69" s="448"/>
      <c r="T69" s="448"/>
      <c r="U69" s="253"/>
      <c r="V69" s="257"/>
      <c r="W69" s="9"/>
      <c r="X69" s="9"/>
      <c r="Y69" s="4">
        <v>76</v>
      </c>
    </row>
    <row r="70" spans="1:25" ht="15.95" customHeight="1" x14ac:dyDescent="0.2">
      <c r="A70" s="115"/>
      <c r="B70" s="154" t="s">
        <v>749</v>
      </c>
      <c r="C70" s="330" t="s">
        <v>752</v>
      </c>
      <c r="D70" s="235" t="s">
        <v>65</v>
      </c>
      <c r="E70" s="4">
        <v>305</v>
      </c>
      <c r="F70" s="9"/>
      <c r="G70" s="9"/>
      <c r="H70" s="163"/>
      <c r="I70" s="163"/>
      <c r="J70" s="163"/>
      <c r="K70" s="163"/>
      <c r="L70" s="163"/>
      <c r="M70" s="163"/>
      <c r="N70" s="163"/>
      <c r="O70" s="163"/>
      <c r="P70" s="594"/>
      <c r="Q70" s="460"/>
      <c r="R70" s="448"/>
      <c r="S70" s="448"/>
      <c r="T70" s="448"/>
      <c r="U70" s="253"/>
      <c r="V70" s="257"/>
      <c r="W70" s="9"/>
      <c r="X70" s="9"/>
      <c r="Y70" s="4">
        <v>305</v>
      </c>
    </row>
    <row r="71" spans="1:25" ht="35.1" customHeight="1" thickBot="1" x14ac:dyDescent="0.25">
      <c r="A71" s="115"/>
      <c r="B71" s="192" t="s">
        <v>629</v>
      </c>
      <c r="C71" s="187"/>
      <c r="D71" s="188" t="s">
        <v>66</v>
      </c>
      <c r="E71" s="8"/>
      <c r="F71" s="116">
        <f>SUM(F72,F77)</f>
        <v>0</v>
      </c>
      <c r="G71" s="116">
        <f>SUM(G72,G77)</f>
        <v>0</v>
      </c>
      <c r="H71" s="163"/>
      <c r="I71" s="163"/>
      <c r="J71" s="163"/>
      <c r="K71" s="163"/>
      <c r="L71" s="163"/>
      <c r="M71" s="163"/>
      <c r="N71" s="163"/>
      <c r="O71" s="163"/>
      <c r="P71" s="594"/>
      <c r="Q71" s="459">
        <f t="shared" ref="Q71:X71" si="8">SUM(Q72,Q77)</f>
        <v>0</v>
      </c>
      <c r="R71" s="447">
        <f>SUM(R72,R77)</f>
        <v>0</v>
      </c>
      <c r="S71" s="447">
        <f>SUM(S72,S77)</f>
        <v>0</v>
      </c>
      <c r="T71" s="447">
        <f t="shared" si="8"/>
        <v>0</v>
      </c>
      <c r="U71" s="255">
        <f t="shared" si="8"/>
        <v>0</v>
      </c>
      <c r="V71" s="256">
        <f t="shared" si="8"/>
        <v>0</v>
      </c>
      <c r="W71" s="116">
        <f t="shared" si="8"/>
        <v>0</v>
      </c>
      <c r="X71" s="116">
        <f t="shared" si="8"/>
        <v>0</v>
      </c>
      <c r="Y71" s="8"/>
    </row>
    <row r="72" spans="1:25" ht="35.1" customHeight="1" thickTop="1" thickBot="1" x14ac:dyDescent="0.25">
      <c r="A72" s="115"/>
      <c r="B72" s="189" t="s">
        <v>753</v>
      </c>
      <c r="C72" s="194"/>
      <c r="D72" s="195" t="s">
        <v>67</v>
      </c>
      <c r="E72" s="4"/>
      <c r="F72" s="116">
        <f>SUM(F73:F76)</f>
        <v>0</v>
      </c>
      <c r="G72" s="116">
        <f>SUM(G73:G76)</f>
        <v>0</v>
      </c>
      <c r="H72" s="163"/>
      <c r="I72" s="163"/>
      <c r="J72" s="163"/>
      <c r="K72" s="163"/>
      <c r="L72" s="163"/>
      <c r="M72" s="163"/>
      <c r="N72" s="163"/>
      <c r="O72" s="163"/>
      <c r="P72" s="594"/>
      <c r="Q72" s="459">
        <f t="shared" ref="Q72:X72" si="9">SUM(Q73:Q76)</f>
        <v>0</v>
      </c>
      <c r="R72" s="447">
        <f>SUM(R73:R76)</f>
        <v>0</v>
      </c>
      <c r="S72" s="447">
        <f>SUM(S73:S76)</f>
        <v>0</v>
      </c>
      <c r="T72" s="447">
        <f t="shared" si="9"/>
        <v>0</v>
      </c>
      <c r="U72" s="255">
        <f t="shared" si="9"/>
        <v>0</v>
      </c>
      <c r="V72" s="256">
        <f t="shared" si="9"/>
        <v>0</v>
      </c>
      <c r="W72" s="116">
        <f t="shared" si="9"/>
        <v>0</v>
      </c>
      <c r="X72" s="116">
        <f t="shared" si="9"/>
        <v>0</v>
      </c>
      <c r="Y72" s="4"/>
    </row>
    <row r="73" spans="1:25" ht="15.95" customHeight="1" thickTop="1" x14ac:dyDescent="0.2">
      <c r="A73" s="115"/>
      <c r="B73" s="154" t="s">
        <v>753</v>
      </c>
      <c r="C73" s="181" t="s">
        <v>68</v>
      </c>
      <c r="D73" s="88" t="s">
        <v>69</v>
      </c>
      <c r="E73" s="4">
        <v>183</v>
      </c>
      <c r="F73" s="87"/>
      <c r="G73" s="87"/>
      <c r="H73" s="163"/>
      <c r="I73" s="163"/>
      <c r="J73" s="163"/>
      <c r="K73" s="163"/>
      <c r="L73" s="163"/>
      <c r="M73" s="163"/>
      <c r="N73" s="163"/>
      <c r="O73" s="163"/>
      <c r="P73" s="594"/>
      <c r="Q73" s="461"/>
      <c r="R73" s="426"/>
      <c r="S73" s="426"/>
      <c r="T73" s="426"/>
      <c r="U73" s="254"/>
      <c r="V73" s="87"/>
      <c r="W73" s="87"/>
      <c r="X73" s="87"/>
      <c r="Y73" s="4">
        <v>183</v>
      </c>
    </row>
    <row r="74" spans="1:25" ht="15.95" customHeight="1" x14ac:dyDescent="0.2">
      <c r="A74" s="115"/>
      <c r="B74" s="154" t="s">
        <v>753</v>
      </c>
      <c r="C74" s="180" t="s">
        <v>754</v>
      </c>
      <c r="D74" s="88" t="s">
        <v>70</v>
      </c>
      <c r="E74" s="4">
        <v>182</v>
      </c>
      <c r="F74" s="87"/>
      <c r="G74" s="87"/>
      <c r="H74" s="163"/>
      <c r="I74" s="163"/>
      <c r="J74" s="163"/>
      <c r="K74" s="163"/>
      <c r="L74" s="163"/>
      <c r="M74" s="163"/>
      <c r="N74" s="163"/>
      <c r="O74" s="163"/>
      <c r="P74" s="594"/>
      <c r="Q74" s="461"/>
      <c r="R74" s="426"/>
      <c r="S74" s="426"/>
      <c r="T74" s="426"/>
      <c r="U74" s="254"/>
      <c r="V74" s="87"/>
      <c r="W74" s="87"/>
      <c r="X74" s="87"/>
      <c r="Y74" s="4">
        <v>182</v>
      </c>
    </row>
    <row r="75" spans="1:25" ht="15.95" customHeight="1" x14ac:dyDescent="0.2">
      <c r="A75" s="115"/>
      <c r="B75" s="154" t="s">
        <v>753</v>
      </c>
      <c r="C75" s="330" t="s">
        <v>755</v>
      </c>
      <c r="D75" s="175" t="s">
        <v>71</v>
      </c>
      <c r="E75" s="4">
        <v>306</v>
      </c>
      <c r="F75" s="9"/>
      <c r="G75" s="9"/>
      <c r="H75" s="163"/>
      <c r="I75" s="163"/>
      <c r="J75" s="163"/>
      <c r="K75" s="163"/>
      <c r="L75" s="163"/>
      <c r="M75" s="163"/>
      <c r="N75" s="163"/>
      <c r="O75" s="163"/>
      <c r="P75" s="594"/>
      <c r="Q75" s="460"/>
      <c r="R75" s="448"/>
      <c r="S75" s="448"/>
      <c r="T75" s="448"/>
      <c r="U75" s="253"/>
      <c r="V75" s="257"/>
      <c r="W75" s="9"/>
      <c r="X75" s="9"/>
      <c r="Y75" s="4">
        <v>306</v>
      </c>
    </row>
    <row r="76" spans="1:25" ht="15.95" customHeight="1" x14ac:dyDescent="0.2">
      <c r="A76" s="115"/>
      <c r="B76" s="154" t="s">
        <v>753</v>
      </c>
      <c r="C76" s="330" t="s">
        <v>756</v>
      </c>
      <c r="D76" s="235" t="s">
        <v>72</v>
      </c>
      <c r="E76" s="4">
        <v>307</v>
      </c>
      <c r="F76" s="9"/>
      <c r="G76" s="9"/>
      <c r="H76" s="163"/>
      <c r="I76" s="163"/>
      <c r="J76" s="163"/>
      <c r="K76" s="163"/>
      <c r="L76" s="163"/>
      <c r="M76" s="163"/>
      <c r="N76" s="163"/>
      <c r="O76" s="163"/>
      <c r="P76" s="594"/>
      <c r="Q76" s="460"/>
      <c r="R76" s="448"/>
      <c r="S76" s="448"/>
      <c r="T76" s="448"/>
      <c r="U76" s="253"/>
      <c r="V76" s="257"/>
      <c r="W76" s="9"/>
      <c r="X76" s="9"/>
      <c r="Y76" s="4">
        <v>307</v>
      </c>
    </row>
    <row r="77" spans="1:25" ht="35.1" customHeight="1" thickBot="1" x14ac:dyDescent="0.25">
      <c r="A77" s="115"/>
      <c r="B77" s="197" t="s">
        <v>757</v>
      </c>
      <c r="C77" s="198"/>
      <c r="D77" s="196" t="s">
        <v>73</v>
      </c>
      <c r="E77" s="4"/>
      <c r="F77" s="116">
        <f>SUM(F78:F89)</f>
        <v>0</v>
      </c>
      <c r="G77" s="116">
        <f>SUM(G78:G89)</f>
        <v>0</v>
      </c>
      <c r="H77" s="163"/>
      <c r="I77" s="163"/>
      <c r="J77" s="163"/>
      <c r="K77" s="163"/>
      <c r="L77" s="163"/>
      <c r="M77" s="163"/>
      <c r="N77" s="163"/>
      <c r="O77" s="163"/>
      <c r="P77" s="594"/>
      <c r="Q77" s="459">
        <f t="shared" ref="Q77:X77" si="10">SUM(Q78:Q89)</f>
        <v>0</v>
      </c>
      <c r="R77" s="447">
        <f>SUM(R78:R89)</f>
        <v>0</v>
      </c>
      <c r="S77" s="447">
        <f>SUM(S78:S89)</f>
        <v>0</v>
      </c>
      <c r="T77" s="447">
        <f t="shared" si="10"/>
        <v>0</v>
      </c>
      <c r="U77" s="255">
        <f t="shared" si="10"/>
        <v>0</v>
      </c>
      <c r="V77" s="256">
        <f t="shared" si="10"/>
        <v>0</v>
      </c>
      <c r="W77" s="116">
        <f t="shared" si="10"/>
        <v>0</v>
      </c>
      <c r="X77" s="116">
        <f t="shared" si="10"/>
        <v>0</v>
      </c>
      <c r="Y77" s="4"/>
    </row>
    <row r="78" spans="1:25" ht="15.95" customHeight="1" thickTop="1" x14ac:dyDescent="0.2">
      <c r="A78" s="115"/>
      <c r="B78" s="154" t="s">
        <v>757</v>
      </c>
      <c r="C78" s="181" t="s">
        <v>74</v>
      </c>
      <c r="D78" s="88" t="s">
        <v>75</v>
      </c>
      <c r="E78" s="4">
        <v>177</v>
      </c>
      <c r="F78" s="9"/>
      <c r="G78" s="9"/>
      <c r="H78" s="163"/>
      <c r="I78" s="163"/>
      <c r="J78" s="163"/>
      <c r="K78" s="163"/>
      <c r="L78" s="163"/>
      <c r="M78" s="163"/>
      <c r="N78" s="163"/>
      <c r="O78" s="163"/>
      <c r="P78" s="594"/>
      <c r="Q78" s="460"/>
      <c r="R78" s="448"/>
      <c r="S78" s="448"/>
      <c r="T78" s="448"/>
      <c r="U78" s="253"/>
      <c r="V78" s="257"/>
      <c r="W78" s="9"/>
      <c r="X78" s="9"/>
      <c r="Y78" s="4">
        <v>177</v>
      </c>
    </row>
    <row r="79" spans="1:25" ht="15.95" customHeight="1" x14ac:dyDescent="0.2">
      <c r="A79" s="115"/>
      <c r="B79" s="154" t="s">
        <v>757</v>
      </c>
      <c r="C79" s="179" t="s">
        <v>76</v>
      </c>
      <c r="D79" s="88" t="s">
        <v>77</v>
      </c>
      <c r="E79" s="4">
        <v>178</v>
      </c>
      <c r="F79" s="9"/>
      <c r="G79" s="9"/>
      <c r="H79" s="163"/>
      <c r="I79" s="163"/>
      <c r="J79" s="163"/>
      <c r="K79" s="163"/>
      <c r="L79" s="163"/>
      <c r="M79" s="163"/>
      <c r="N79" s="163"/>
      <c r="O79" s="163"/>
      <c r="P79" s="594"/>
      <c r="Q79" s="460"/>
      <c r="R79" s="448"/>
      <c r="S79" s="448"/>
      <c r="T79" s="448"/>
      <c r="U79" s="253"/>
      <c r="V79" s="257"/>
      <c r="W79" s="9"/>
      <c r="X79" s="9"/>
      <c r="Y79" s="4">
        <v>178</v>
      </c>
    </row>
    <row r="80" spans="1:25" ht="15.95" customHeight="1" x14ac:dyDescent="0.2">
      <c r="A80" s="115"/>
      <c r="B80" s="154" t="s">
        <v>757</v>
      </c>
      <c r="C80" s="179" t="s">
        <v>758</v>
      </c>
      <c r="D80" s="176" t="s">
        <v>78</v>
      </c>
      <c r="E80" s="4">
        <v>179</v>
      </c>
      <c r="F80" s="9"/>
      <c r="G80" s="9"/>
      <c r="H80" s="163"/>
      <c r="I80" s="163"/>
      <c r="J80" s="163"/>
      <c r="K80" s="163"/>
      <c r="L80" s="163"/>
      <c r="M80" s="163"/>
      <c r="N80" s="163"/>
      <c r="O80" s="163"/>
      <c r="P80" s="594"/>
      <c r="Q80" s="460"/>
      <c r="R80" s="448"/>
      <c r="S80" s="448"/>
      <c r="T80" s="448"/>
      <c r="U80" s="253"/>
      <c r="V80" s="257"/>
      <c r="W80" s="9"/>
      <c r="X80" s="9"/>
      <c r="Y80" s="4">
        <v>179</v>
      </c>
    </row>
    <row r="81" spans="1:25" ht="15.95" customHeight="1" x14ac:dyDescent="0.2">
      <c r="A81" s="115"/>
      <c r="B81" s="154" t="s">
        <v>757</v>
      </c>
      <c r="C81" s="179" t="s">
        <v>759</v>
      </c>
      <c r="D81" s="88" t="s">
        <v>79</v>
      </c>
      <c r="E81" s="4">
        <v>180</v>
      </c>
      <c r="F81" s="87"/>
      <c r="G81" s="87"/>
      <c r="H81" s="163"/>
      <c r="I81" s="163"/>
      <c r="J81" s="163"/>
      <c r="K81" s="163"/>
      <c r="L81" s="163"/>
      <c r="M81" s="163"/>
      <c r="N81" s="163"/>
      <c r="O81" s="163"/>
      <c r="P81" s="594"/>
      <c r="Q81" s="461"/>
      <c r="R81" s="426"/>
      <c r="S81" s="426"/>
      <c r="T81" s="426"/>
      <c r="U81" s="254"/>
      <c r="V81" s="87"/>
      <c r="W81" s="87"/>
      <c r="X81" s="87"/>
      <c r="Y81" s="4">
        <v>180</v>
      </c>
    </row>
    <row r="82" spans="1:25" ht="15.95" customHeight="1" x14ac:dyDescent="0.2">
      <c r="A82" s="115"/>
      <c r="B82" s="154" t="s">
        <v>757</v>
      </c>
      <c r="C82" s="179" t="s">
        <v>80</v>
      </c>
      <c r="D82" s="88" t="s">
        <v>81</v>
      </c>
      <c r="E82" s="4">
        <v>184</v>
      </c>
      <c r="F82" s="87"/>
      <c r="G82" s="87"/>
      <c r="H82" s="163"/>
      <c r="I82" s="163"/>
      <c r="J82" s="163"/>
      <c r="K82" s="163"/>
      <c r="L82" s="163"/>
      <c r="M82" s="163"/>
      <c r="N82" s="163"/>
      <c r="O82" s="163"/>
      <c r="P82" s="594"/>
      <c r="Q82" s="461"/>
      <c r="R82" s="426"/>
      <c r="S82" s="426"/>
      <c r="T82" s="426"/>
      <c r="U82" s="254"/>
      <c r="V82" s="87"/>
      <c r="W82" s="87"/>
      <c r="X82" s="87"/>
      <c r="Y82" s="4">
        <v>184</v>
      </c>
    </row>
    <row r="83" spans="1:25" ht="15.95" customHeight="1" x14ac:dyDescent="0.2">
      <c r="A83" s="115"/>
      <c r="B83" s="154" t="s">
        <v>757</v>
      </c>
      <c r="C83" s="179" t="s">
        <v>760</v>
      </c>
      <c r="D83" s="88" t="s">
        <v>82</v>
      </c>
      <c r="E83" s="4">
        <v>191</v>
      </c>
      <c r="F83" s="9"/>
      <c r="G83" s="9"/>
      <c r="H83" s="163"/>
      <c r="I83" s="163"/>
      <c r="J83" s="163"/>
      <c r="K83" s="163"/>
      <c r="L83" s="163"/>
      <c r="M83" s="163"/>
      <c r="N83" s="163"/>
      <c r="O83" s="163"/>
      <c r="P83" s="594"/>
      <c r="Q83" s="460"/>
      <c r="R83" s="448"/>
      <c r="S83" s="448"/>
      <c r="T83" s="448"/>
      <c r="U83" s="253"/>
      <c r="V83" s="257"/>
      <c r="W83" s="9"/>
      <c r="X83" s="9"/>
      <c r="Y83" s="4">
        <v>191</v>
      </c>
    </row>
    <row r="84" spans="1:25" ht="15.95" customHeight="1" x14ac:dyDescent="0.2">
      <c r="A84" s="115"/>
      <c r="B84" s="154" t="s">
        <v>757</v>
      </c>
      <c r="C84" s="179" t="s">
        <v>345</v>
      </c>
      <c r="D84" s="176" t="s">
        <v>83</v>
      </c>
      <c r="E84" s="4">
        <v>195</v>
      </c>
      <c r="F84" s="9"/>
      <c r="G84" s="9"/>
      <c r="H84" s="163"/>
      <c r="I84" s="163"/>
      <c r="J84" s="163"/>
      <c r="K84" s="163"/>
      <c r="L84" s="163"/>
      <c r="M84" s="163"/>
      <c r="N84" s="163"/>
      <c r="O84" s="163"/>
      <c r="P84" s="594"/>
      <c r="Q84" s="460"/>
      <c r="R84" s="448"/>
      <c r="S84" s="448"/>
      <c r="T84" s="448"/>
      <c r="U84" s="253"/>
      <c r="V84" s="257"/>
      <c r="W84" s="9"/>
      <c r="X84" s="9"/>
      <c r="Y84" s="4">
        <v>195</v>
      </c>
    </row>
    <row r="85" spans="1:25" ht="15.95" customHeight="1" x14ac:dyDescent="0.2">
      <c r="A85" s="115"/>
      <c r="B85" s="154" t="s">
        <v>757</v>
      </c>
      <c r="C85" s="179" t="s">
        <v>690</v>
      </c>
      <c r="D85" s="88" t="s">
        <v>84</v>
      </c>
      <c r="E85" s="4">
        <v>203</v>
      </c>
      <c r="F85" s="87"/>
      <c r="G85" s="87"/>
      <c r="H85" s="163"/>
      <c r="I85" s="163"/>
      <c r="J85" s="163"/>
      <c r="K85" s="163"/>
      <c r="L85" s="163"/>
      <c r="M85" s="163"/>
      <c r="N85" s="163"/>
      <c r="O85" s="163"/>
      <c r="P85" s="594"/>
      <c r="Q85" s="461"/>
      <c r="R85" s="426"/>
      <c r="S85" s="426"/>
      <c r="T85" s="426"/>
      <c r="U85" s="254"/>
      <c r="V85" s="87"/>
      <c r="W85" s="87"/>
      <c r="X85" s="87"/>
      <c r="Y85" s="4">
        <v>203</v>
      </c>
    </row>
    <row r="86" spans="1:25" ht="15.95" customHeight="1" x14ac:dyDescent="0.2">
      <c r="A86" s="115"/>
      <c r="B86" s="154" t="s">
        <v>757</v>
      </c>
      <c r="C86" s="179" t="s">
        <v>691</v>
      </c>
      <c r="D86" s="88" t="s">
        <v>85</v>
      </c>
      <c r="E86" s="4">
        <v>205</v>
      </c>
      <c r="F86" s="9"/>
      <c r="G86" s="9"/>
      <c r="H86" s="163"/>
      <c r="I86" s="163"/>
      <c r="J86" s="163"/>
      <c r="K86" s="163"/>
      <c r="L86" s="163"/>
      <c r="M86" s="163"/>
      <c r="N86" s="163"/>
      <c r="O86" s="163"/>
      <c r="P86" s="594"/>
      <c r="Q86" s="460"/>
      <c r="R86" s="448"/>
      <c r="S86" s="448"/>
      <c r="T86" s="448"/>
      <c r="U86" s="253"/>
      <c r="V86" s="257"/>
      <c r="W86" s="9"/>
      <c r="X86" s="9"/>
      <c r="Y86" s="4">
        <v>205</v>
      </c>
    </row>
    <row r="87" spans="1:25" ht="15.95" customHeight="1" x14ac:dyDescent="0.2">
      <c r="A87" s="115"/>
      <c r="B87" s="154" t="s">
        <v>757</v>
      </c>
      <c r="C87" s="179" t="s">
        <v>761</v>
      </c>
      <c r="D87" s="176" t="s">
        <v>86</v>
      </c>
      <c r="E87" s="4">
        <v>208</v>
      </c>
      <c r="F87" s="9"/>
      <c r="G87" s="9"/>
      <c r="H87" s="163"/>
      <c r="I87" s="163"/>
      <c r="J87" s="163"/>
      <c r="K87" s="163"/>
      <c r="L87" s="163"/>
      <c r="M87" s="163"/>
      <c r="N87" s="163"/>
      <c r="O87" s="163"/>
      <c r="P87" s="594"/>
      <c r="Q87" s="460"/>
      <c r="R87" s="448"/>
      <c r="S87" s="448"/>
      <c r="T87" s="448"/>
      <c r="U87" s="253"/>
      <c r="V87" s="257"/>
      <c r="W87" s="9"/>
      <c r="X87" s="9"/>
      <c r="Y87" s="4">
        <v>208</v>
      </c>
    </row>
    <row r="88" spans="1:25" ht="15.95" customHeight="1" x14ac:dyDescent="0.2">
      <c r="A88" s="115"/>
      <c r="B88" s="154" t="s">
        <v>757</v>
      </c>
      <c r="C88" s="179" t="s">
        <v>87</v>
      </c>
      <c r="D88" s="88" t="s">
        <v>88</v>
      </c>
      <c r="E88" s="4">
        <v>209</v>
      </c>
      <c r="F88" s="87"/>
      <c r="G88" s="87"/>
      <c r="H88" s="163"/>
      <c r="I88" s="163"/>
      <c r="J88" s="163"/>
      <c r="K88" s="163"/>
      <c r="L88" s="163"/>
      <c r="M88" s="163"/>
      <c r="N88" s="163"/>
      <c r="O88" s="163"/>
      <c r="P88" s="594"/>
      <c r="Q88" s="461"/>
      <c r="R88" s="426"/>
      <c r="S88" s="426"/>
      <c r="T88" s="426"/>
      <c r="U88" s="254"/>
      <c r="V88" s="87"/>
      <c r="W88" s="87"/>
      <c r="X88" s="87"/>
      <c r="Y88" s="4">
        <v>209</v>
      </c>
    </row>
    <row r="89" spans="1:25" ht="15.95" customHeight="1" x14ac:dyDescent="0.2">
      <c r="A89" s="115"/>
      <c r="B89" s="154" t="s">
        <v>757</v>
      </c>
      <c r="C89" s="330" t="s">
        <v>762</v>
      </c>
      <c r="D89" s="236" t="s">
        <v>89</v>
      </c>
      <c r="E89" s="4">
        <v>308</v>
      </c>
      <c r="F89" s="9"/>
      <c r="G89" s="9"/>
      <c r="H89" s="163"/>
      <c r="I89" s="163"/>
      <c r="J89" s="163"/>
      <c r="K89" s="163"/>
      <c r="L89" s="163"/>
      <c r="M89" s="163"/>
      <c r="N89" s="163"/>
      <c r="O89" s="163"/>
      <c r="P89" s="594"/>
      <c r="Q89" s="460"/>
      <c r="R89" s="448"/>
      <c r="S89" s="448"/>
      <c r="T89" s="448"/>
      <c r="U89" s="253"/>
      <c r="V89" s="257"/>
      <c r="W89" s="9"/>
      <c r="X89" s="9"/>
      <c r="Y89" s="4">
        <v>308</v>
      </c>
    </row>
    <row r="90" spans="1:25" ht="35.1" customHeight="1" thickBot="1" x14ac:dyDescent="0.25">
      <c r="A90" s="115"/>
      <c r="B90" s="192" t="s">
        <v>664</v>
      </c>
      <c r="C90" s="193"/>
      <c r="D90" s="188" t="s">
        <v>90</v>
      </c>
      <c r="E90" s="8"/>
      <c r="F90" s="116">
        <f>SUM(F91:F93)</f>
        <v>0</v>
      </c>
      <c r="G90" s="116">
        <f>SUM(G91:G93)</f>
        <v>0</v>
      </c>
      <c r="H90" s="163"/>
      <c r="I90" s="163"/>
      <c r="J90" s="163"/>
      <c r="K90" s="163"/>
      <c r="L90" s="163"/>
      <c r="M90" s="163"/>
      <c r="N90" s="163"/>
      <c r="O90" s="163"/>
      <c r="P90" s="594"/>
      <c r="Q90" s="459">
        <f t="shared" ref="Q90:X90" si="11">SUM(Q91:Q93)</f>
        <v>0</v>
      </c>
      <c r="R90" s="447">
        <f>SUM(R91:R93)</f>
        <v>0</v>
      </c>
      <c r="S90" s="447">
        <f>SUM(S91:S93)</f>
        <v>0</v>
      </c>
      <c r="T90" s="447">
        <f t="shared" si="11"/>
        <v>0</v>
      </c>
      <c r="U90" s="255">
        <f t="shared" si="11"/>
        <v>0</v>
      </c>
      <c r="V90" s="256">
        <f t="shared" si="11"/>
        <v>0</v>
      </c>
      <c r="W90" s="116">
        <f t="shared" si="11"/>
        <v>0</v>
      </c>
      <c r="X90" s="116">
        <f t="shared" si="11"/>
        <v>0</v>
      </c>
      <c r="Y90" s="8"/>
    </row>
    <row r="91" spans="1:25" ht="15.95" customHeight="1" thickTop="1" x14ac:dyDescent="0.2">
      <c r="A91" s="115"/>
      <c r="B91" s="154" t="s">
        <v>664</v>
      </c>
      <c r="C91" s="181" t="s">
        <v>763</v>
      </c>
      <c r="D91" s="88" t="s">
        <v>91</v>
      </c>
      <c r="E91" s="4">
        <v>224</v>
      </c>
      <c r="F91" s="9"/>
      <c r="G91" s="9"/>
      <c r="H91" s="163"/>
      <c r="I91" s="163"/>
      <c r="J91" s="163"/>
      <c r="K91" s="163"/>
      <c r="L91" s="163"/>
      <c r="M91" s="163"/>
      <c r="N91" s="163"/>
      <c r="O91" s="163"/>
      <c r="P91" s="594"/>
      <c r="Q91" s="460"/>
      <c r="R91" s="448"/>
      <c r="S91" s="448"/>
      <c r="T91" s="448"/>
      <c r="U91" s="253"/>
      <c r="V91" s="257"/>
      <c r="W91" s="9"/>
      <c r="X91" s="9"/>
      <c r="Y91" s="4">
        <v>224</v>
      </c>
    </row>
    <row r="92" spans="1:25" ht="15.95" customHeight="1" x14ac:dyDescent="0.2">
      <c r="A92" s="115"/>
      <c r="B92" s="154" t="s">
        <v>664</v>
      </c>
      <c r="C92" s="179" t="s">
        <v>764</v>
      </c>
      <c r="D92" s="176" t="s">
        <v>92</v>
      </c>
      <c r="E92" s="4">
        <v>225</v>
      </c>
      <c r="F92" s="9"/>
      <c r="G92" s="9"/>
      <c r="H92" s="163"/>
      <c r="I92" s="163"/>
      <c r="J92" s="163"/>
      <c r="K92" s="163"/>
      <c r="L92" s="163"/>
      <c r="M92" s="163"/>
      <c r="N92" s="163"/>
      <c r="O92" s="163"/>
      <c r="P92" s="594"/>
      <c r="Q92" s="460"/>
      <c r="R92" s="448"/>
      <c r="S92" s="448"/>
      <c r="T92" s="448"/>
      <c r="U92" s="253"/>
      <c r="V92" s="257"/>
      <c r="W92" s="9"/>
      <c r="X92" s="9"/>
      <c r="Y92" s="4">
        <v>225</v>
      </c>
    </row>
    <row r="93" spans="1:25" ht="15.95" customHeight="1" x14ac:dyDescent="0.2">
      <c r="A93" s="115"/>
      <c r="B93" s="154" t="s">
        <v>664</v>
      </c>
      <c r="C93" s="180" t="s">
        <v>765</v>
      </c>
      <c r="D93" s="236" t="s">
        <v>93</v>
      </c>
      <c r="E93" s="4">
        <v>309</v>
      </c>
      <c r="F93" s="9"/>
      <c r="G93" s="9"/>
      <c r="H93" s="163"/>
      <c r="I93" s="163"/>
      <c r="J93" s="163"/>
      <c r="K93" s="163"/>
      <c r="L93" s="163"/>
      <c r="M93" s="163"/>
      <c r="N93" s="163"/>
      <c r="O93" s="163"/>
      <c r="P93" s="594"/>
      <c r="Q93" s="460"/>
      <c r="R93" s="448"/>
      <c r="S93" s="448"/>
      <c r="T93" s="448"/>
      <c r="U93" s="253"/>
      <c r="V93" s="257"/>
      <c r="W93" s="9"/>
      <c r="X93" s="9"/>
      <c r="Y93" s="4">
        <v>309</v>
      </c>
    </row>
    <row r="94" spans="1:25" ht="15.95" customHeight="1" x14ac:dyDescent="0.2">
      <c r="B94" s="361"/>
      <c r="C94" s="112"/>
      <c r="T94" s="488"/>
    </row>
    <row r="95" spans="1:25" ht="15.95" customHeight="1" x14ac:dyDescent="0.2">
      <c r="B95" s="361"/>
      <c r="C95" s="19" t="str">
        <f>"Version: "&amp; C146</f>
        <v>Version: 1.01.E0</v>
      </c>
      <c r="T95" s="481"/>
    </row>
    <row r="96" spans="1:25" ht="27" customHeight="1" thickBot="1" x14ac:dyDescent="0.25">
      <c r="B96" s="89"/>
      <c r="C96" s="83" t="s">
        <v>766</v>
      </c>
      <c r="D96" s="85" t="s">
        <v>94</v>
      </c>
      <c r="E96" s="4">
        <v>250</v>
      </c>
      <c r="F96" s="76">
        <f>SUM(F13,F47,F56,F71,F90)</f>
        <v>0</v>
      </c>
      <c r="G96" s="76">
        <f>SUM(G13,G47,G56,G71,G90)</f>
        <v>0</v>
      </c>
      <c r="H96" s="163"/>
      <c r="I96" s="163"/>
      <c r="J96" s="163"/>
      <c r="K96" s="163"/>
      <c r="L96" s="163"/>
      <c r="M96" s="163"/>
      <c r="N96" s="163"/>
      <c r="O96" s="163"/>
      <c r="P96" s="594"/>
      <c r="Q96" s="462">
        <f t="shared" ref="Q96:X96" si="12">SUM(Q13,Q47,Q56,Q71,Q90)</f>
        <v>0</v>
      </c>
      <c r="R96" s="441">
        <f>SUM(R13,R47,R56,R71,R90)</f>
        <v>0</v>
      </c>
      <c r="S96" s="424">
        <f>SUM(S13,S47,S56,S71,S90)</f>
        <v>0</v>
      </c>
      <c r="T96" s="441">
        <f t="shared" si="12"/>
        <v>0</v>
      </c>
      <c r="U96" s="159">
        <f t="shared" si="12"/>
        <v>0</v>
      </c>
      <c r="V96" s="76">
        <f t="shared" si="12"/>
        <v>0</v>
      </c>
      <c r="W96" s="76">
        <f t="shared" si="12"/>
        <v>0</v>
      </c>
      <c r="X96" s="76">
        <f t="shared" si="12"/>
        <v>0</v>
      </c>
      <c r="Y96" s="4">
        <v>250</v>
      </c>
    </row>
    <row r="97" spans="2:25" ht="35.25" customHeight="1" thickTop="1" x14ac:dyDescent="0.2">
      <c r="B97" s="90"/>
      <c r="C97" s="334" t="s">
        <v>767</v>
      </c>
      <c r="D97" s="333" t="s">
        <v>95</v>
      </c>
      <c r="E97" s="4">
        <v>251</v>
      </c>
      <c r="F97" s="9"/>
      <c r="G97" s="9"/>
      <c r="H97" s="163"/>
      <c r="I97" s="163"/>
      <c r="J97" s="163"/>
      <c r="K97" s="163"/>
      <c r="L97" s="163"/>
      <c r="M97" s="163"/>
      <c r="N97" s="163"/>
      <c r="O97" s="163"/>
      <c r="P97" s="594"/>
      <c r="Q97" s="460"/>
      <c r="R97" s="448"/>
      <c r="S97" s="448"/>
      <c r="T97" s="448"/>
      <c r="U97" s="253"/>
      <c r="V97" s="9"/>
      <c r="W97" s="9"/>
      <c r="X97" s="9"/>
      <c r="Y97" s="4">
        <v>251</v>
      </c>
    </row>
    <row r="98" spans="2:25" ht="31.5" customHeight="1" x14ac:dyDescent="0.2">
      <c r="B98" s="90"/>
      <c r="C98" s="334" t="s">
        <v>768</v>
      </c>
      <c r="D98" s="333" t="s">
        <v>96</v>
      </c>
      <c r="E98" s="4">
        <v>252</v>
      </c>
      <c r="F98" s="9"/>
      <c r="G98" s="9"/>
      <c r="H98" s="163"/>
      <c r="I98" s="163"/>
      <c r="J98" s="163"/>
      <c r="K98" s="163"/>
      <c r="L98" s="163"/>
      <c r="M98" s="163"/>
      <c r="N98" s="163"/>
      <c r="O98" s="163"/>
      <c r="P98" s="594"/>
      <c r="Q98" s="460"/>
      <c r="R98" s="448"/>
      <c r="S98" s="448"/>
      <c r="T98" s="448"/>
      <c r="U98" s="253"/>
      <c r="V98" s="9"/>
      <c r="W98" s="9"/>
      <c r="X98" s="9"/>
      <c r="Y98" s="4">
        <v>252</v>
      </c>
    </row>
    <row r="99" spans="2:25" ht="31.5" customHeight="1" x14ac:dyDescent="0.2">
      <c r="B99" s="90"/>
      <c r="C99" s="239" t="s">
        <v>769</v>
      </c>
      <c r="D99" s="86" t="s">
        <v>97</v>
      </c>
      <c r="E99" s="8">
        <v>253</v>
      </c>
      <c r="F99" s="87"/>
      <c r="G99" s="87"/>
      <c r="H99" s="163"/>
      <c r="I99" s="163"/>
      <c r="J99" s="163"/>
      <c r="K99" s="163"/>
      <c r="L99" s="163"/>
      <c r="M99" s="163"/>
      <c r="N99" s="163"/>
      <c r="O99" s="163"/>
      <c r="P99" s="594"/>
      <c r="Q99" s="461"/>
      <c r="R99" s="426"/>
      <c r="S99" s="426"/>
      <c r="T99" s="426"/>
      <c r="U99" s="254"/>
      <c r="V99" s="87"/>
      <c r="W99" s="87"/>
      <c r="X99" s="87"/>
      <c r="Y99" s="8">
        <v>253</v>
      </c>
    </row>
    <row r="100" spans="2:25" ht="31.5" customHeight="1" thickBot="1" x14ac:dyDescent="0.25">
      <c r="B100" s="90"/>
      <c r="C100" s="84" t="s">
        <v>1</v>
      </c>
      <c r="D100" s="238" t="s">
        <v>98</v>
      </c>
      <c r="E100" s="8">
        <v>270</v>
      </c>
      <c r="F100" s="76">
        <f>SUM(F96,F98:F99)</f>
        <v>0</v>
      </c>
      <c r="G100" s="76">
        <f>SUM(G96,G98:G99)</f>
        <v>0</v>
      </c>
      <c r="H100" s="9"/>
      <c r="I100" s="9"/>
      <c r="J100" s="9"/>
      <c r="K100" s="9"/>
      <c r="L100" s="9"/>
      <c r="M100" s="9"/>
      <c r="N100" s="9"/>
      <c r="O100" s="9"/>
      <c r="P100" s="595"/>
      <c r="Q100" s="462">
        <f t="shared" ref="Q100:X100" si="13">SUM(Q96,Q98:Q99)</f>
        <v>0</v>
      </c>
      <c r="R100" s="441">
        <f>SUM(R96,R98:R99)</f>
        <v>0</v>
      </c>
      <c r="S100" s="441">
        <f>SUM(S96,S98:S99)</f>
        <v>0</v>
      </c>
      <c r="T100" s="441">
        <f t="shared" si="13"/>
        <v>0</v>
      </c>
      <c r="U100" s="159">
        <f t="shared" si="13"/>
        <v>0</v>
      </c>
      <c r="V100" s="76">
        <f t="shared" si="13"/>
        <v>0</v>
      </c>
      <c r="W100" s="76">
        <f t="shared" si="13"/>
        <v>0</v>
      </c>
      <c r="X100" s="76">
        <f t="shared" si="13"/>
        <v>0</v>
      </c>
      <c r="Y100" s="8">
        <v>270</v>
      </c>
    </row>
    <row r="101" spans="2:25" ht="27" customHeight="1" thickTop="1" x14ac:dyDescent="0.2">
      <c r="B101" s="89"/>
      <c r="C101" s="237" t="s">
        <v>810</v>
      </c>
      <c r="D101" s="7"/>
      <c r="E101" s="8">
        <v>271</v>
      </c>
      <c r="F101" s="9"/>
      <c r="G101" s="9"/>
      <c r="H101" s="241"/>
      <c r="I101" s="241"/>
      <c r="J101" s="163"/>
      <c r="K101" s="163"/>
      <c r="L101" s="163"/>
      <c r="M101" s="163"/>
      <c r="N101" s="163"/>
      <c r="O101" s="163"/>
      <c r="P101" s="594"/>
      <c r="Q101" s="463"/>
      <c r="R101" s="426"/>
      <c r="S101" s="426"/>
      <c r="T101" s="446"/>
      <c r="U101" s="476"/>
      <c r="V101" s="420"/>
      <c r="W101" s="420"/>
      <c r="X101" s="420"/>
      <c r="Y101" s="8">
        <v>271</v>
      </c>
    </row>
    <row r="102" spans="2:25" ht="6" customHeight="1" x14ac:dyDescent="0.2">
      <c r="C102" s="17"/>
      <c r="D102" s="17"/>
      <c r="E102" s="17"/>
      <c r="F102" s="17"/>
      <c r="G102" s="17"/>
      <c r="H102" s="17"/>
      <c r="I102" s="17"/>
      <c r="J102" s="17"/>
      <c r="K102" s="17"/>
      <c r="L102" s="17"/>
      <c r="M102" s="17"/>
      <c r="N102" s="17"/>
      <c r="O102" s="17"/>
      <c r="P102" s="17"/>
      <c r="Q102" s="423"/>
      <c r="R102" s="423"/>
      <c r="S102" s="423"/>
      <c r="T102" s="423"/>
      <c r="U102" s="17"/>
      <c r="V102" s="17"/>
      <c r="W102" s="17"/>
      <c r="X102" s="17"/>
      <c r="Y102" s="17"/>
    </row>
    <row r="103" spans="2:25" x14ac:dyDescent="0.2">
      <c r="C103" s="356" t="s">
        <v>1044</v>
      </c>
      <c r="Y103" s="52" t="s">
        <v>344</v>
      </c>
    </row>
    <row r="104" spans="2:25" hidden="1" x14ac:dyDescent="0.2"/>
    <row r="105" spans="2:25" hidden="1" x14ac:dyDescent="0.2">
      <c r="F105" s="92" t="e">
        <f>Selection!K91</f>
        <v>#N/A</v>
      </c>
      <c r="G105" s="92"/>
      <c r="H105" s="92" t="b">
        <f>Selection!K93</f>
        <v>0</v>
      </c>
      <c r="I105" s="92" t="b">
        <f>Selection!$K94</f>
        <v>0</v>
      </c>
      <c r="J105" s="92" t="b">
        <f>Selection!$K95</f>
        <v>0</v>
      </c>
      <c r="K105" s="92" t="b">
        <f>Selection!$K96</f>
        <v>0</v>
      </c>
      <c r="L105" s="92" t="b">
        <f>Selection!$K97</f>
        <v>0</v>
      </c>
      <c r="M105" s="92" t="b">
        <f>Selection!$K98</f>
        <v>0</v>
      </c>
      <c r="N105" s="92" t="b">
        <f>Selection!$K99</f>
        <v>0</v>
      </c>
      <c r="O105" s="92" t="b">
        <f>Selection!$K100</f>
        <v>0</v>
      </c>
      <c r="P105" s="92" t="b">
        <f>Selection!$K101</f>
        <v>0</v>
      </c>
      <c r="Q105" s="427" t="b">
        <f>Selection!K102</f>
        <v>0</v>
      </c>
      <c r="R105" s="427"/>
      <c r="S105" s="427" t="b">
        <f>Selection!K104</f>
        <v>0</v>
      </c>
      <c r="T105" s="427"/>
      <c r="U105" s="92" t="b">
        <f>Selection!$K106</f>
        <v>0</v>
      </c>
      <c r="V105" s="92"/>
      <c r="W105" s="92" t="b">
        <f>Selection!$K109</f>
        <v>0</v>
      </c>
      <c r="X105" s="92"/>
    </row>
    <row r="106" spans="2:25" hidden="1" x14ac:dyDescent="0.2">
      <c r="F106" s="92" t="b">
        <f>Selection!K92</f>
        <v>0</v>
      </c>
      <c r="G106" s="92"/>
      <c r="H106" s="92"/>
      <c r="I106" s="92"/>
      <c r="J106" s="92"/>
      <c r="K106" s="92"/>
      <c r="L106" s="92"/>
      <c r="M106" s="92"/>
      <c r="N106" s="92"/>
      <c r="O106" s="92"/>
      <c r="P106" s="92"/>
      <c r="Q106" s="427" t="b">
        <f>Selection!K103</f>
        <v>0</v>
      </c>
      <c r="R106" s="427"/>
      <c r="S106" s="427" t="b">
        <f>Selection!K105</f>
        <v>0</v>
      </c>
      <c r="T106" s="427"/>
      <c r="U106" s="427" t="b">
        <f>Selection!$K107</f>
        <v>0</v>
      </c>
      <c r="V106" s="92"/>
      <c r="W106" s="427" t="b">
        <f>Selection!$K110</f>
        <v>0</v>
      </c>
      <c r="X106" s="92"/>
    </row>
    <row r="107" spans="2:25" hidden="1" x14ac:dyDescent="0.2">
      <c r="F107" s="12"/>
    </row>
    <row r="108" spans="2:25" hidden="1" x14ac:dyDescent="0.2">
      <c r="F108" s="12"/>
      <c r="Y108" s="15"/>
    </row>
    <row r="109" spans="2:25" x14ac:dyDescent="0.2">
      <c r="F109" s="12"/>
    </row>
    <row r="110" spans="2:25" x14ac:dyDescent="0.2">
      <c r="C110" s="379"/>
      <c r="F110" s="13"/>
    </row>
    <row r="111" spans="2:25" x14ac:dyDescent="0.2">
      <c r="C111" s="379"/>
      <c r="F111" s="14"/>
    </row>
    <row r="112" spans="2:25" x14ac:dyDescent="0.2">
      <c r="C112" s="676" t="s">
        <v>998</v>
      </c>
      <c r="F112" s="12"/>
    </row>
    <row r="113" spans="3:24" ht="25.5" customHeight="1" x14ac:dyDescent="0.2">
      <c r="C113" s="674" t="s">
        <v>1328</v>
      </c>
      <c r="D113" s="165"/>
      <c r="E113" s="266"/>
      <c r="F113" s="264" t="str">
        <f t="shared" ref="F113:X113" si="14">IF(MIN(F13:F101)&lt;0,"Warning","")</f>
        <v/>
      </c>
      <c r="G113" s="264" t="str">
        <f t="shared" si="14"/>
        <v/>
      </c>
      <c r="H113" s="264" t="str">
        <f t="shared" si="14"/>
        <v/>
      </c>
      <c r="I113" s="264" t="str">
        <f t="shared" si="14"/>
        <v/>
      </c>
      <c r="J113" s="264" t="str">
        <f t="shared" si="14"/>
        <v/>
      </c>
      <c r="K113" s="264" t="str">
        <f t="shared" si="14"/>
        <v/>
      </c>
      <c r="L113" s="264" t="str">
        <f t="shared" si="14"/>
        <v/>
      </c>
      <c r="M113" s="264" t="str">
        <f t="shared" si="14"/>
        <v/>
      </c>
      <c r="N113" s="264" t="str">
        <f t="shared" si="14"/>
        <v/>
      </c>
      <c r="O113" s="264" t="str">
        <f t="shared" si="14"/>
        <v/>
      </c>
      <c r="P113" s="264" t="str">
        <f t="shared" si="14"/>
        <v/>
      </c>
      <c r="Q113" s="449" t="str">
        <f t="shared" si="14"/>
        <v/>
      </c>
      <c r="R113" s="483" t="str">
        <f t="shared" si="14"/>
        <v/>
      </c>
      <c r="S113" s="483" t="str">
        <f t="shared" si="14"/>
        <v/>
      </c>
      <c r="T113" s="449" t="str">
        <f t="shared" si="14"/>
        <v/>
      </c>
      <c r="U113" s="264" t="str">
        <f t="shared" si="14"/>
        <v/>
      </c>
      <c r="V113" s="264" t="str">
        <f t="shared" si="14"/>
        <v/>
      </c>
      <c r="W113" s="264" t="str">
        <f t="shared" si="14"/>
        <v/>
      </c>
      <c r="X113" s="264" t="str">
        <f t="shared" si="14"/>
        <v/>
      </c>
    </row>
    <row r="114" spans="3:24" x14ac:dyDescent="0.2">
      <c r="C114" s="672" t="s">
        <v>1048</v>
      </c>
      <c r="D114" s="267"/>
      <c r="E114" s="267"/>
      <c r="F114" s="264" t="str">
        <f>IF(F99&gt;0,IF(F99*10&gt;F96+5,"ERROR",""),"")</f>
        <v/>
      </c>
      <c r="G114" s="390" t="str">
        <f>IF(G99&gt;0,IF(G99*10&gt;G96+5,"ERROR",""),"")</f>
        <v/>
      </c>
      <c r="H114" s="302"/>
      <c r="I114" s="302"/>
      <c r="J114" s="302"/>
      <c r="K114" s="302"/>
      <c r="L114" s="302"/>
      <c r="M114" s="302"/>
      <c r="N114" s="302"/>
      <c r="O114" s="302"/>
      <c r="P114" s="302"/>
      <c r="Q114" s="449" t="str">
        <f t="shared" ref="Q114:X114" si="15">IF(Q99&gt;0,IF(Q99*10&gt;Q96+5,"ERROR",""),"")</f>
        <v/>
      </c>
      <c r="R114" s="483" t="str">
        <f>IF(R99&gt;0,IF(R99*10&gt;R96+5,"ERROR",""),"")</f>
        <v/>
      </c>
      <c r="S114" s="483" t="str">
        <f>IF(S99&gt;0,IF(S99*10&gt;S96+5,"ERROR",""),"")</f>
        <v/>
      </c>
      <c r="T114" s="449" t="str">
        <f t="shared" si="15"/>
        <v/>
      </c>
      <c r="U114" s="360" t="str">
        <f t="shared" si="15"/>
        <v/>
      </c>
      <c r="V114" s="390" t="str">
        <f t="shared" si="15"/>
        <v/>
      </c>
      <c r="W114" s="390" t="str">
        <f t="shared" si="15"/>
        <v/>
      </c>
      <c r="X114" s="390" t="str">
        <f t="shared" si="15"/>
        <v/>
      </c>
    </row>
    <row r="115" spans="3:24" x14ac:dyDescent="0.2">
      <c r="C115" s="671" t="s">
        <v>1045</v>
      </c>
      <c r="D115" s="267"/>
      <c r="E115" s="297"/>
      <c r="F115" s="311">
        <f>ABS(MAX(F101:X101))</f>
        <v>0</v>
      </c>
      <c r="G115" s="310"/>
    </row>
    <row r="116" spans="3:24" x14ac:dyDescent="0.2">
      <c r="C116" s="672" t="s">
        <v>1049</v>
      </c>
      <c r="D116" s="267"/>
      <c r="E116" s="267"/>
      <c r="H116" s="878" t="str">
        <f>IF(SUM(H100:P100)=F100,"","ERROR")</f>
        <v/>
      </c>
      <c r="I116" s="878"/>
      <c r="J116" s="878"/>
      <c r="K116" s="878"/>
      <c r="L116" s="878"/>
      <c r="M116" s="878"/>
      <c r="N116" s="878"/>
      <c r="O116" s="878"/>
      <c r="P116" s="878"/>
    </row>
    <row r="117" spans="3:24" x14ac:dyDescent="0.2">
      <c r="C117" s="672" t="s">
        <v>1046</v>
      </c>
      <c r="D117" s="267"/>
      <c r="E117" s="267"/>
      <c r="F117" s="303" t="str">
        <f>IF(F97-1&gt;F96,"Warning","")</f>
        <v/>
      </c>
      <c r="G117" s="303" t="str">
        <f>IF(G97-1&gt;G96,"Warning","")</f>
        <v/>
      </c>
      <c r="H117" s="302"/>
      <c r="I117" s="302"/>
      <c r="J117" s="302"/>
      <c r="K117" s="302"/>
      <c r="L117" s="302"/>
      <c r="M117" s="302"/>
      <c r="N117" s="302"/>
      <c r="O117" s="302"/>
      <c r="P117" s="302"/>
      <c r="Q117" s="449" t="str">
        <f t="shared" ref="Q117:X117" si="16">IF(Q97-1&gt;Q96,"Warning","")</f>
        <v/>
      </c>
      <c r="R117" s="483" t="str">
        <f t="shared" si="16"/>
        <v/>
      </c>
      <c r="S117" s="483" t="str">
        <f t="shared" si="16"/>
        <v/>
      </c>
      <c r="T117" s="449" t="str">
        <f t="shared" si="16"/>
        <v/>
      </c>
      <c r="U117" s="303" t="str">
        <f t="shared" si="16"/>
        <v/>
      </c>
      <c r="V117" s="303" t="str">
        <f t="shared" si="16"/>
        <v/>
      </c>
      <c r="W117" s="303" t="str">
        <f t="shared" si="16"/>
        <v/>
      </c>
      <c r="X117" s="303" t="str">
        <f t="shared" si="16"/>
        <v/>
      </c>
    </row>
    <row r="118" spans="3:24" x14ac:dyDescent="0.2">
      <c r="C118" s="672" t="s">
        <v>1047</v>
      </c>
      <c r="D118" s="267"/>
      <c r="E118" s="267"/>
      <c r="F118" s="303" t="str">
        <f>IF(F101-1&gt;F100,"Warning","")</f>
        <v/>
      </c>
      <c r="G118" s="303" t="str">
        <f>IF(G101-1&gt;G100,"Warning","")</f>
        <v/>
      </c>
      <c r="H118" s="302"/>
      <c r="I118" s="302"/>
      <c r="J118" s="302"/>
      <c r="K118" s="302"/>
      <c r="L118" s="302"/>
      <c r="M118" s="302"/>
      <c r="N118" s="302"/>
      <c r="O118" s="302"/>
      <c r="P118" s="302"/>
      <c r="Q118" s="449" t="str">
        <f t="shared" ref="Q118:X118" si="17">IF(Q101-1&gt;Q100,"Warning","")</f>
        <v/>
      </c>
      <c r="R118" s="483" t="str">
        <f t="shared" si="17"/>
        <v/>
      </c>
      <c r="S118" s="483" t="str">
        <f t="shared" si="17"/>
        <v/>
      </c>
      <c r="T118" s="449" t="str">
        <f t="shared" si="17"/>
        <v/>
      </c>
      <c r="U118" s="449" t="str">
        <f t="shared" si="17"/>
        <v/>
      </c>
      <c r="V118" s="449" t="str">
        <f t="shared" si="17"/>
        <v/>
      </c>
      <c r="W118" s="449" t="str">
        <f t="shared" si="17"/>
        <v/>
      </c>
      <c r="X118" s="449" t="str">
        <f t="shared" si="17"/>
        <v/>
      </c>
    </row>
    <row r="119" spans="3:24" x14ac:dyDescent="0.2">
      <c r="C119" s="672" t="s">
        <v>1093</v>
      </c>
      <c r="D119" s="451"/>
      <c r="E119" s="451"/>
      <c r="Q119" s="585" t="str">
        <f>IF(OR(AND('CAG08.MELD'!Q100=0,'CAG01.MELD'!F100=0),AND('CAG08.MELD'!Q100&gt;0,'CAG01.MELD'!F100&gt;0)),"","Warning")</f>
        <v/>
      </c>
      <c r="R119" s="483" t="str">
        <f>IF(OR(AND('CAG08.MELD'!R100=0,'CAG01.MELD'!F100=0),AND('CAG08.MELD'!R100&gt;0,'CAG01.MELD'!F100&gt;0)),"","Warning")</f>
        <v/>
      </c>
    </row>
    <row r="120" spans="3:24" x14ac:dyDescent="0.2">
      <c r="C120" s="672" t="s">
        <v>1119</v>
      </c>
      <c r="D120" s="451"/>
      <c r="E120" s="451"/>
      <c r="F120" s="418"/>
      <c r="S120" s="585" t="str">
        <f>IF(OR(AND('CAG08.MELD'!S100=0,'CAG01.MELD'!G100=0),AND('CAG08.MELD'!S100&gt;0,'CAG01.MELD'!G100&gt;0)),"","Warning")</f>
        <v/>
      </c>
      <c r="T120" s="449" t="str">
        <f>IF(OR(AND('CAG08.MELD'!T100=0,'CAG01.MELD'!G100=0),AND('CAG08.MELD'!T100&gt;0,'CAG01.MELD'!G100&gt;0)),"","Warning")</f>
        <v/>
      </c>
    </row>
    <row r="121" spans="3:24" x14ac:dyDescent="0.2">
      <c r="C121" s="672" t="s">
        <v>1120</v>
      </c>
      <c r="D121" s="450"/>
      <c r="E121" s="452"/>
      <c r="F121" s="449" t="str">
        <f>IF(OR(AND(F100=0,G100=0),AND(F100&gt;0,G100&gt;0)),"","Warning")</f>
        <v/>
      </c>
    </row>
    <row r="122" spans="3:24" x14ac:dyDescent="0.2">
      <c r="C122" s="379"/>
    </row>
    <row r="123" spans="3:24" x14ac:dyDescent="0.2">
      <c r="C123" s="379"/>
    </row>
    <row r="124" spans="3:24" x14ac:dyDescent="0.2">
      <c r="C124" s="379"/>
    </row>
    <row r="125" spans="3:24" x14ac:dyDescent="0.2">
      <c r="C125" s="379"/>
    </row>
    <row r="143" spans="2:3" x14ac:dyDescent="0.2">
      <c r="B143" s="15" t="s">
        <v>2</v>
      </c>
      <c r="C143" s="12" t="str">
        <f>P3</f>
        <v>XXXXXX</v>
      </c>
    </row>
    <row r="144" spans="2:3" x14ac:dyDescent="0.2">
      <c r="C144" s="12" t="str">
        <f>P2</f>
        <v>CAG08</v>
      </c>
    </row>
    <row r="145" spans="3:3" x14ac:dyDescent="0.2">
      <c r="C145" s="13" t="str">
        <f>P4</f>
        <v>DD.MM.YYYY</v>
      </c>
    </row>
    <row r="146" spans="3:3" x14ac:dyDescent="0.2">
      <c r="C146" s="421" t="s">
        <v>1092</v>
      </c>
    </row>
    <row r="147" spans="3:3" x14ac:dyDescent="0.2">
      <c r="C147" s="12" t="str">
        <f>F12</f>
        <v>Col. 101</v>
      </c>
    </row>
    <row r="148" spans="3:3" x14ac:dyDescent="0.2">
      <c r="C148" s="269">
        <f>COUNTIF(F113:AP120,"ERROR")</f>
        <v>0</v>
      </c>
    </row>
    <row r="149" spans="3:3" x14ac:dyDescent="0.2">
      <c r="C149" s="670">
        <f>COUNTIF(F113:AP121,"Warning")</f>
        <v>0</v>
      </c>
    </row>
  </sheetData>
  <sheetProtection sheet="1" objects="1" scenarios="1" autoFilter="0"/>
  <autoFilter ref="B12:C93"/>
  <mergeCells count="25">
    <mergeCell ref="AA2:AB2"/>
    <mergeCell ref="AA3:AB3"/>
    <mergeCell ref="AA4:AB4"/>
    <mergeCell ref="W7:X9"/>
    <mergeCell ref="F7:P7"/>
    <mergeCell ref="I8:I9"/>
    <mergeCell ref="J8:J9"/>
    <mergeCell ref="Q7:R9"/>
    <mergeCell ref="S7:T9"/>
    <mergeCell ref="W10:X10"/>
    <mergeCell ref="L8:L9"/>
    <mergeCell ref="M8:M9"/>
    <mergeCell ref="N8:N9"/>
    <mergeCell ref="P8:P9"/>
    <mergeCell ref="O8:O9"/>
    <mergeCell ref="Q10:R10"/>
    <mergeCell ref="S10:T10"/>
    <mergeCell ref="B9:C9"/>
    <mergeCell ref="H116:P116"/>
    <mergeCell ref="F8:G9"/>
    <mergeCell ref="U7:V9"/>
    <mergeCell ref="H8:H9"/>
    <mergeCell ref="K8:K9"/>
    <mergeCell ref="F10:P10"/>
    <mergeCell ref="U10:V10"/>
  </mergeCells>
  <conditionalFormatting sqref="H100">
    <cfRule type="expression" dxfId="24" priority="35" stopIfTrue="1">
      <formula>$H$105=TRUE</formula>
    </cfRule>
  </conditionalFormatting>
  <conditionalFormatting sqref="U13:V100">
    <cfRule type="expression" dxfId="23" priority="25" stopIfTrue="1">
      <formula>$U$105=TRUE</formula>
    </cfRule>
  </conditionalFormatting>
  <conditionalFormatting sqref="W13:X100">
    <cfRule type="expression" dxfId="22" priority="24" stopIfTrue="1">
      <formula>$W$105=TRUE</formula>
    </cfRule>
  </conditionalFormatting>
  <conditionalFormatting sqref="F101:G101">
    <cfRule type="expression" dxfId="21" priority="16" stopIfTrue="1">
      <formula>$F$106=TRUE</formula>
    </cfRule>
  </conditionalFormatting>
  <conditionalFormatting sqref="I100">
    <cfRule type="expression" dxfId="20" priority="15" stopIfTrue="1">
      <formula>$I$105=TRUE</formula>
    </cfRule>
  </conditionalFormatting>
  <conditionalFormatting sqref="J100">
    <cfRule type="expression" dxfId="19" priority="14" stopIfTrue="1">
      <formula>$J$105=TRUE</formula>
    </cfRule>
  </conditionalFormatting>
  <conditionalFormatting sqref="K100">
    <cfRule type="expression" dxfId="18" priority="13" stopIfTrue="1">
      <formula>$K$105=TRUE</formula>
    </cfRule>
  </conditionalFormatting>
  <conditionalFormatting sqref="L100">
    <cfRule type="expression" dxfId="17" priority="12" stopIfTrue="1">
      <formula>$L$105=TRUE</formula>
    </cfRule>
  </conditionalFormatting>
  <conditionalFormatting sqref="M100">
    <cfRule type="expression" dxfId="16" priority="11" stopIfTrue="1">
      <formula>$M$105=TRUE</formula>
    </cfRule>
  </conditionalFormatting>
  <conditionalFormatting sqref="N100">
    <cfRule type="expression" dxfId="15" priority="10" stopIfTrue="1">
      <formula>$N$105=TRUE</formula>
    </cfRule>
  </conditionalFormatting>
  <conditionalFormatting sqref="O100">
    <cfRule type="expression" dxfId="14" priority="9" stopIfTrue="1">
      <formula>$O$105=TRUE</formula>
    </cfRule>
  </conditionalFormatting>
  <conditionalFormatting sqref="P100">
    <cfRule type="expression" dxfId="13" priority="8" stopIfTrue="1">
      <formula>$P$105=TRUE</formula>
    </cfRule>
  </conditionalFormatting>
  <conditionalFormatting sqref="F13:G100">
    <cfRule type="expression" dxfId="12" priority="7" stopIfTrue="1">
      <formula>$F$105=TRUE</formula>
    </cfRule>
  </conditionalFormatting>
  <conditionalFormatting sqref="Q13:R100">
    <cfRule type="expression" dxfId="11" priority="6" stopIfTrue="1">
      <formula>$Q$105=TRUE</formula>
    </cfRule>
  </conditionalFormatting>
  <conditionalFormatting sqref="Q101:R101">
    <cfRule type="expression" dxfId="10" priority="5" stopIfTrue="1">
      <formula>$Q$106=TRUE</formula>
    </cfRule>
  </conditionalFormatting>
  <conditionalFormatting sqref="S13:T100">
    <cfRule type="expression" dxfId="9" priority="4" stopIfTrue="1">
      <formula>$S$105=TRUE</formula>
    </cfRule>
  </conditionalFormatting>
  <conditionalFormatting sqref="S101:T101">
    <cfRule type="expression" dxfId="8" priority="3" stopIfTrue="1">
      <formula>$S$106=TRUE</formula>
    </cfRule>
  </conditionalFormatting>
  <conditionalFormatting sqref="U101:V101">
    <cfRule type="expression" dxfId="7" priority="2" stopIfTrue="1">
      <formula>$U$106=TRUE</formula>
    </cfRule>
  </conditionalFormatting>
  <conditionalFormatting sqref="W101:X101">
    <cfRule type="expression" dxfId="6" priority="1" stopIfTrue="1">
      <formula>$W$106=TRUE</formula>
    </cfRule>
  </conditionalFormatting>
  <hyperlinks>
    <hyperlink ref="F10:P10" location="Note_11" display="11.*"/>
    <hyperlink ref="U10:V10" location="Note_12" display="12."/>
    <hyperlink ref="W10:X10" location="Note_13" display="13.*"/>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Q10" location="Note_20" display="20."/>
    <hyperlink ref="S10" location="Note_21" display="21."/>
    <hyperlink ref="C11" location="Selection!A1" display="&gt;&gt; Selection"/>
  </hyperlinks>
  <pageMargins left="0.59055118110236227" right="0.59055118110236227" top="0.59055118110236227" bottom="0.59055118110236227" header="0.31496062992125984" footer="0.31496062992125984"/>
  <pageSetup paperSize="9" scale="54" fitToWidth="2" fitToHeight="2" orientation="landscape" r:id="rId1"/>
  <headerFooter>
    <oddFooter>&amp;L&amp;"Arial,Fett"SNB Confidential&amp;C&amp;D&amp;Rpage &amp;P</oddFooter>
  </headerFooter>
  <rowBreaks count="2" manualBreakCount="2">
    <brk id="46" min="5" max="27" man="1"/>
    <brk id="76" min="5" max="27" man="1"/>
  </rowBreaks>
  <colBreaks count="1" manualBreakCount="1">
    <brk id="16" min="12" max="10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F14" sqref="F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1" width="19.7109375" style="52" customWidth="1"/>
    <col min="12" max="13" width="19.7109375" style="418" customWidth="1"/>
    <col min="14" max="15" width="19.7109375" style="52" customWidth="1"/>
    <col min="16" max="16" width="4.7109375" style="52" customWidth="1"/>
    <col min="17" max="17" width="19.7109375" style="52" customWidth="1"/>
    <col min="18" max="16384" width="11.42578125" style="52"/>
  </cols>
  <sheetData>
    <row r="1" spans="1:16" ht="20.25" customHeight="1" x14ac:dyDescent="0.25">
      <c r="F1" s="352" t="s">
        <v>464</v>
      </c>
    </row>
    <row r="2" spans="1:16" ht="18" x14ac:dyDescent="0.25">
      <c r="F2" s="351" t="s">
        <v>1188</v>
      </c>
      <c r="N2" s="15" t="s">
        <v>770</v>
      </c>
      <c r="O2" s="326" t="s">
        <v>356</v>
      </c>
    </row>
    <row r="3" spans="1:16" ht="15.75" x14ac:dyDescent="0.25">
      <c r="F3" s="20" t="s">
        <v>1170</v>
      </c>
      <c r="N3" s="15" t="s">
        <v>1324</v>
      </c>
      <c r="O3" s="326" t="str">
        <f>Start!H3</f>
        <v>XXXXXX</v>
      </c>
    </row>
    <row r="4" spans="1:16" ht="15.75" x14ac:dyDescent="0.2">
      <c r="F4" s="484" t="s">
        <v>1041</v>
      </c>
      <c r="N4" s="15" t="s">
        <v>771</v>
      </c>
      <c r="O4" s="327" t="str">
        <f>Start!H4</f>
        <v>DD.MM.YYYY</v>
      </c>
    </row>
    <row r="5" spans="1:16" hidden="1" x14ac:dyDescent="0.2">
      <c r="F5" s="19"/>
    </row>
    <row r="6" spans="1:16" ht="12.75" customHeight="1" x14ac:dyDescent="0.2">
      <c r="B6" s="298"/>
      <c r="C6" s="298"/>
      <c r="D6" s="16"/>
      <c r="E6" s="16"/>
    </row>
    <row r="7" spans="1:16" ht="17.25" customHeight="1" x14ac:dyDescent="0.2">
      <c r="B7" s="298"/>
      <c r="C7" s="298"/>
      <c r="D7" s="16"/>
      <c r="E7" s="155"/>
      <c r="F7" s="836" t="s">
        <v>944</v>
      </c>
      <c r="G7" s="837"/>
      <c r="H7" s="836" t="s">
        <v>950</v>
      </c>
      <c r="I7" s="820"/>
      <c r="J7" s="820"/>
      <c r="K7" s="820"/>
      <c r="L7" s="820"/>
      <c r="M7" s="820"/>
      <c r="N7" s="820"/>
      <c r="O7" s="837"/>
      <c r="P7" s="147"/>
    </row>
    <row r="8" spans="1:16" ht="30" customHeight="1" x14ac:dyDescent="0.2">
      <c r="B8" s="816" t="s">
        <v>1042</v>
      </c>
      <c r="C8" s="817"/>
      <c r="D8" s="16"/>
      <c r="E8" s="133"/>
      <c r="F8" s="700" t="s">
        <v>945</v>
      </c>
      <c r="G8" s="821"/>
      <c r="H8" s="873" t="s">
        <v>946</v>
      </c>
      <c r="I8" s="697"/>
      <c r="J8" s="369" t="s">
        <v>947</v>
      </c>
      <c r="K8" s="369" t="s">
        <v>948</v>
      </c>
      <c r="L8" s="874" t="s">
        <v>949</v>
      </c>
      <c r="M8" s="875"/>
      <c r="N8" s="874" t="s">
        <v>1095</v>
      </c>
      <c r="O8" s="875"/>
      <c r="P8" s="146"/>
    </row>
    <row r="9" spans="1:16" ht="30.75" customHeight="1" x14ac:dyDescent="0.2">
      <c r="B9" s="817"/>
      <c r="C9" s="817"/>
      <c r="D9" s="16"/>
      <c r="E9" s="133"/>
      <c r="F9" s="822"/>
      <c r="G9" s="823"/>
      <c r="H9" s="814"/>
      <c r="I9" s="727"/>
      <c r="J9" s="242"/>
      <c r="K9" s="242"/>
      <c r="L9" s="838"/>
      <c r="M9" s="876"/>
      <c r="N9" s="838"/>
      <c r="O9" s="876"/>
      <c r="P9" s="146"/>
    </row>
    <row r="10" spans="1:16" ht="14.25" x14ac:dyDescent="0.2">
      <c r="B10" s="298"/>
      <c r="C10" s="298"/>
      <c r="D10" s="16"/>
      <c r="E10" s="133"/>
      <c r="F10" s="847" t="s">
        <v>414</v>
      </c>
      <c r="G10" s="850"/>
      <c r="H10" s="847" t="s">
        <v>415</v>
      </c>
      <c r="I10" s="850"/>
      <c r="J10" s="328" t="s">
        <v>460</v>
      </c>
      <c r="K10" s="328" t="s">
        <v>461</v>
      </c>
      <c r="L10" s="847" t="s">
        <v>416</v>
      </c>
      <c r="M10" s="850"/>
      <c r="N10" s="847" t="s">
        <v>1088</v>
      </c>
      <c r="O10" s="850"/>
      <c r="P10" s="146"/>
    </row>
    <row r="11" spans="1:16" ht="15" x14ac:dyDescent="0.25">
      <c r="C11" s="489" t="s">
        <v>1122</v>
      </c>
      <c r="D11" s="16"/>
      <c r="E11" s="6"/>
      <c r="F11" s="168" t="s">
        <v>807</v>
      </c>
      <c r="G11" s="168" t="s">
        <v>865</v>
      </c>
      <c r="H11" s="168" t="s">
        <v>807</v>
      </c>
      <c r="I11" s="168" t="s">
        <v>865</v>
      </c>
      <c r="J11" s="168" t="s">
        <v>865</v>
      </c>
      <c r="K11" s="168" t="s">
        <v>865</v>
      </c>
      <c r="L11" s="168" t="s">
        <v>807</v>
      </c>
      <c r="M11" s="169" t="s">
        <v>865</v>
      </c>
      <c r="N11" s="444" t="s">
        <v>807</v>
      </c>
      <c r="O11" s="445" t="s">
        <v>865</v>
      </c>
      <c r="P11" s="6"/>
    </row>
    <row r="12" spans="1:16" ht="36" customHeight="1" x14ac:dyDescent="0.2">
      <c r="A12" s="240"/>
      <c r="B12" s="81" t="s">
        <v>994</v>
      </c>
      <c r="C12" s="82" t="s">
        <v>995</v>
      </c>
      <c r="D12" s="109" t="s">
        <v>0</v>
      </c>
      <c r="E12" s="7"/>
      <c r="F12" s="78" t="s">
        <v>804</v>
      </c>
      <c r="G12" s="2" t="s">
        <v>774</v>
      </c>
      <c r="H12" s="78" t="s">
        <v>794</v>
      </c>
      <c r="I12" s="2" t="s">
        <v>789</v>
      </c>
      <c r="J12" s="2" t="s">
        <v>802</v>
      </c>
      <c r="K12" s="158" t="s">
        <v>803</v>
      </c>
      <c r="L12" s="78" t="s">
        <v>796</v>
      </c>
      <c r="M12" s="108" t="s">
        <v>805</v>
      </c>
      <c r="N12" s="440" t="s">
        <v>797</v>
      </c>
      <c r="O12" s="428" t="s">
        <v>874</v>
      </c>
      <c r="P12" s="7"/>
    </row>
    <row r="13" spans="1:16" ht="35.1" customHeight="1" thickBot="1" x14ac:dyDescent="0.25">
      <c r="A13" s="115"/>
      <c r="B13" s="182" t="s">
        <v>545</v>
      </c>
      <c r="C13" s="183"/>
      <c r="D13" s="184" t="s">
        <v>4</v>
      </c>
      <c r="E13" s="4"/>
      <c r="F13" s="116">
        <f t="shared" ref="F13:O13" si="0">SUM(F14:F46)</f>
        <v>0</v>
      </c>
      <c r="G13" s="116">
        <f t="shared" si="0"/>
        <v>0</v>
      </c>
      <c r="H13" s="116">
        <f t="shared" si="0"/>
        <v>0</v>
      </c>
      <c r="I13" s="116">
        <f t="shared" si="0"/>
        <v>0</v>
      </c>
      <c r="J13" s="116">
        <f t="shared" si="0"/>
        <v>0</v>
      </c>
      <c r="K13" s="116">
        <f t="shared" si="0"/>
        <v>0</v>
      </c>
      <c r="L13" s="429">
        <f>SUM(L14:L46)</f>
        <v>0</v>
      </c>
      <c r="M13" s="429">
        <f>SUM(M14:M46)</f>
        <v>0</v>
      </c>
      <c r="N13" s="116">
        <f t="shared" si="0"/>
        <v>0</v>
      </c>
      <c r="O13" s="116">
        <f t="shared" si="0"/>
        <v>0</v>
      </c>
      <c r="P13" s="4"/>
    </row>
    <row r="14" spans="1:16" ht="15.95" customHeight="1" thickTop="1" x14ac:dyDescent="0.2">
      <c r="A14" s="115"/>
      <c r="B14" s="154" t="s">
        <v>545</v>
      </c>
      <c r="C14" s="181" t="s">
        <v>520</v>
      </c>
      <c r="D14" s="110" t="s">
        <v>5</v>
      </c>
      <c r="E14" s="4">
        <v>3</v>
      </c>
      <c r="F14" s="9"/>
      <c r="G14" s="9"/>
      <c r="H14" s="9"/>
      <c r="I14" s="9"/>
      <c r="J14" s="9"/>
      <c r="K14" s="9"/>
      <c r="L14" s="420"/>
      <c r="M14" s="420"/>
      <c r="N14" s="9"/>
      <c r="O14" s="9"/>
      <c r="P14" s="4">
        <v>3</v>
      </c>
    </row>
    <row r="15" spans="1:16" ht="15.95" customHeight="1" x14ac:dyDescent="0.2">
      <c r="A15" s="115"/>
      <c r="B15" s="154" t="s">
        <v>545</v>
      </c>
      <c r="C15" s="179" t="s">
        <v>707</v>
      </c>
      <c r="D15" s="110" t="s">
        <v>6</v>
      </c>
      <c r="E15" s="4">
        <v>4</v>
      </c>
      <c r="F15" s="9"/>
      <c r="G15" s="9"/>
      <c r="H15" s="9"/>
      <c r="I15" s="9"/>
      <c r="J15" s="9"/>
      <c r="K15" s="9"/>
      <c r="L15" s="420"/>
      <c r="M15" s="420"/>
      <c r="N15" s="9"/>
      <c r="O15" s="9"/>
      <c r="P15" s="4">
        <v>4</v>
      </c>
    </row>
    <row r="16" spans="1:16" ht="15.95" customHeight="1" x14ac:dyDescent="0.2">
      <c r="A16" s="115"/>
      <c r="B16" s="154" t="s">
        <v>545</v>
      </c>
      <c r="C16" s="180" t="s">
        <v>1398</v>
      </c>
      <c r="D16" s="110" t="s">
        <v>7</v>
      </c>
      <c r="E16" s="4">
        <v>31</v>
      </c>
      <c r="F16" s="9"/>
      <c r="G16" s="9"/>
      <c r="H16" s="9"/>
      <c r="I16" s="9"/>
      <c r="J16" s="9"/>
      <c r="K16" s="9"/>
      <c r="L16" s="420"/>
      <c r="M16" s="420"/>
      <c r="N16" s="9"/>
      <c r="O16" s="9"/>
      <c r="P16" s="4">
        <v>31</v>
      </c>
    </row>
    <row r="17" spans="1:16" ht="15.95" customHeight="1" x14ac:dyDescent="0.2">
      <c r="A17" s="115"/>
      <c r="B17" s="154" t="s">
        <v>545</v>
      </c>
      <c r="C17" s="180" t="s">
        <v>708</v>
      </c>
      <c r="D17" s="110" t="s">
        <v>8</v>
      </c>
      <c r="E17" s="4">
        <v>6</v>
      </c>
      <c r="F17" s="9"/>
      <c r="G17" s="9"/>
      <c r="H17" s="9"/>
      <c r="I17" s="9"/>
      <c r="J17" s="9"/>
      <c r="K17" s="9"/>
      <c r="L17" s="420"/>
      <c r="M17" s="420"/>
      <c r="N17" s="9"/>
      <c r="O17" s="9"/>
      <c r="P17" s="4">
        <v>6</v>
      </c>
    </row>
    <row r="18" spans="1:16" ht="15.95" customHeight="1" x14ac:dyDescent="0.2">
      <c r="A18" s="115"/>
      <c r="B18" s="154" t="s">
        <v>545</v>
      </c>
      <c r="C18" s="180" t="s">
        <v>709</v>
      </c>
      <c r="D18" s="175" t="s">
        <v>9</v>
      </c>
      <c r="E18" s="4">
        <v>5</v>
      </c>
      <c r="F18" s="9"/>
      <c r="G18" s="9"/>
      <c r="H18" s="9"/>
      <c r="I18" s="9"/>
      <c r="J18" s="9"/>
      <c r="K18" s="9"/>
      <c r="L18" s="420"/>
      <c r="M18" s="420"/>
      <c r="N18" s="9"/>
      <c r="O18" s="9"/>
      <c r="P18" s="4">
        <v>5</v>
      </c>
    </row>
    <row r="19" spans="1:16" ht="15.95" customHeight="1" x14ac:dyDescent="0.2">
      <c r="A19" s="115"/>
      <c r="B19" s="154" t="s">
        <v>545</v>
      </c>
      <c r="C19" s="180" t="s">
        <v>710</v>
      </c>
      <c r="D19" s="110" t="s">
        <v>10</v>
      </c>
      <c r="E19" s="4">
        <v>27</v>
      </c>
      <c r="F19" s="9"/>
      <c r="G19" s="9"/>
      <c r="H19" s="9"/>
      <c r="I19" s="9"/>
      <c r="J19" s="9"/>
      <c r="K19" s="9"/>
      <c r="L19" s="420"/>
      <c r="M19" s="420"/>
      <c r="N19" s="9"/>
      <c r="O19" s="9"/>
      <c r="P19" s="4">
        <v>27</v>
      </c>
    </row>
    <row r="20" spans="1:16" ht="15.95" customHeight="1" x14ac:dyDescent="0.2">
      <c r="A20" s="115"/>
      <c r="B20" s="154" t="s">
        <v>545</v>
      </c>
      <c r="C20" s="180" t="s">
        <v>711</v>
      </c>
      <c r="D20" s="110" t="s">
        <v>11</v>
      </c>
      <c r="E20" s="4">
        <v>11</v>
      </c>
      <c r="F20" s="9"/>
      <c r="G20" s="9"/>
      <c r="H20" s="9"/>
      <c r="I20" s="9"/>
      <c r="J20" s="9"/>
      <c r="K20" s="9"/>
      <c r="L20" s="420"/>
      <c r="M20" s="420"/>
      <c r="N20" s="9"/>
      <c r="O20" s="9"/>
      <c r="P20" s="4">
        <v>11</v>
      </c>
    </row>
    <row r="21" spans="1:16" ht="15.95" customHeight="1" x14ac:dyDescent="0.2">
      <c r="A21" s="115"/>
      <c r="B21" s="154" t="s">
        <v>545</v>
      </c>
      <c r="C21" s="180" t="s">
        <v>712</v>
      </c>
      <c r="D21" s="110" t="s">
        <v>12</v>
      </c>
      <c r="E21" s="4">
        <v>10</v>
      </c>
      <c r="F21" s="9"/>
      <c r="G21" s="9"/>
      <c r="H21" s="9"/>
      <c r="I21" s="9"/>
      <c r="J21" s="9"/>
      <c r="K21" s="9"/>
      <c r="L21" s="420"/>
      <c r="M21" s="420"/>
      <c r="N21" s="9"/>
      <c r="O21" s="9"/>
      <c r="P21" s="4">
        <v>10</v>
      </c>
    </row>
    <row r="22" spans="1:16" ht="15.95" customHeight="1" x14ac:dyDescent="0.2">
      <c r="A22" s="115"/>
      <c r="B22" s="154" t="s">
        <v>545</v>
      </c>
      <c r="C22" s="180" t="s">
        <v>713</v>
      </c>
      <c r="D22" s="175" t="s">
        <v>13</v>
      </c>
      <c r="E22" s="4">
        <v>30</v>
      </c>
      <c r="F22" s="9"/>
      <c r="G22" s="9"/>
      <c r="H22" s="9"/>
      <c r="I22" s="9"/>
      <c r="J22" s="9"/>
      <c r="K22" s="9"/>
      <c r="L22" s="420"/>
      <c r="M22" s="420"/>
      <c r="N22" s="9"/>
      <c r="O22" s="9"/>
      <c r="P22" s="4">
        <v>30</v>
      </c>
    </row>
    <row r="23" spans="1:16" ht="15.95" customHeight="1" x14ac:dyDescent="0.2">
      <c r="A23" s="115"/>
      <c r="B23" s="154" t="s">
        <v>545</v>
      </c>
      <c r="C23" s="180" t="s">
        <v>714</v>
      </c>
      <c r="D23" s="175" t="s">
        <v>14</v>
      </c>
      <c r="E23" s="4">
        <v>8</v>
      </c>
      <c r="F23" s="9"/>
      <c r="G23" s="9"/>
      <c r="H23" s="9"/>
      <c r="I23" s="9"/>
      <c r="J23" s="9"/>
      <c r="K23" s="9"/>
      <c r="L23" s="420"/>
      <c r="M23" s="420"/>
      <c r="N23" s="9"/>
      <c r="O23" s="9"/>
      <c r="P23" s="4">
        <v>8</v>
      </c>
    </row>
    <row r="24" spans="1:16" ht="15.95" customHeight="1" x14ac:dyDescent="0.2">
      <c r="A24" s="115"/>
      <c r="B24" s="154" t="s">
        <v>545</v>
      </c>
      <c r="C24" s="180" t="s">
        <v>715</v>
      </c>
      <c r="D24" s="175" t="s">
        <v>15</v>
      </c>
      <c r="E24" s="4">
        <v>13</v>
      </c>
      <c r="F24" s="9"/>
      <c r="G24" s="9"/>
      <c r="H24" s="9"/>
      <c r="I24" s="9"/>
      <c r="J24" s="9"/>
      <c r="K24" s="9"/>
      <c r="L24" s="420"/>
      <c r="M24" s="420"/>
      <c r="N24" s="9"/>
      <c r="O24" s="9"/>
      <c r="P24" s="4">
        <v>13</v>
      </c>
    </row>
    <row r="25" spans="1:16" ht="15.95" customHeight="1" x14ac:dyDescent="0.2">
      <c r="A25" s="115"/>
      <c r="B25" s="154" t="s">
        <v>545</v>
      </c>
      <c r="C25" s="180" t="s">
        <v>716</v>
      </c>
      <c r="D25" s="110" t="s">
        <v>16</v>
      </c>
      <c r="E25" s="4">
        <v>36</v>
      </c>
      <c r="F25" s="9"/>
      <c r="G25" s="9"/>
      <c r="H25" s="9"/>
      <c r="I25" s="9"/>
      <c r="J25" s="9"/>
      <c r="K25" s="9"/>
      <c r="L25" s="420"/>
      <c r="M25" s="420"/>
      <c r="N25" s="9"/>
      <c r="O25" s="9"/>
      <c r="P25" s="4">
        <v>36</v>
      </c>
    </row>
    <row r="26" spans="1:16" ht="15.95" customHeight="1" x14ac:dyDescent="0.2">
      <c r="A26" s="115"/>
      <c r="B26" s="154" t="s">
        <v>545</v>
      </c>
      <c r="C26" s="180" t="s">
        <v>717</v>
      </c>
      <c r="D26" s="110" t="s">
        <v>17</v>
      </c>
      <c r="E26" s="4">
        <v>28</v>
      </c>
      <c r="F26" s="9"/>
      <c r="G26" s="9"/>
      <c r="H26" s="9"/>
      <c r="I26" s="9"/>
      <c r="J26" s="9"/>
      <c r="K26" s="9"/>
      <c r="L26" s="420"/>
      <c r="M26" s="420"/>
      <c r="N26" s="9"/>
      <c r="O26" s="9"/>
      <c r="P26" s="4">
        <v>28</v>
      </c>
    </row>
    <row r="27" spans="1:16" ht="15.95" customHeight="1" x14ac:dyDescent="0.2">
      <c r="A27" s="115"/>
      <c r="B27" s="154" t="s">
        <v>545</v>
      </c>
      <c r="C27" s="180" t="s">
        <v>718</v>
      </c>
      <c r="D27" s="110" t="s">
        <v>18</v>
      </c>
      <c r="E27" s="4">
        <v>29</v>
      </c>
      <c r="F27" s="9"/>
      <c r="G27" s="9"/>
      <c r="H27" s="9"/>
      <c r="I27" s="9"/>
      <c r="J27" s="9"/>
      <c r="K27" s="9"/>
      <c r="L27" s="420"/>
      <c r="M27" s="420"/>
      <c r="N27" s="9"/>
      <c r="O27" s="9"/>
      <c r="P27" s="4">
        <v>29</v>
      </c>
    </row>
    <row r="28" spans="1:16" ht="15.95" customHeight="1" x14ac:dyDescent="0.2">
      <c r="A28" s="115"/>
      <c r="B28" s="154" t="s">
        <v>545</v>
      </c>
      <c r="C28" s="180" t="s">
        <v>719</v>
      </c>
      <c r="D28" s="110" t="s">
        <v>19</v>
      </c>
      <c r="E28" s="4">
        <v>15</v>
      </c>
      <c r="F28" s="9"/>
      <c r="G28" s="9"/>
      <c r="H28" s="9"/>
      <c r="I28" s="9"/>
      <c r="J28" s="9"/>
      <c r="K28" s="9"/>
      <c r="L28" s="420"/>
      <c r="M28" s="420"/>
      <c r="N28" s="9"/>
      <c r="O28" s="9"/>
      <c r="P28" s="4">
        <v>15</v>
      </c>
    </row>
    <row r="29" spans="1:16" ht="15.95" customHeight="1" x14ac:dyDescent="0.2">
      <c r="A29" s="115"/>
      <c r="B29" s="154" t="s">
        <v>545</v>
      </c>
      <c r="C29" s="180" t="s">
        <v>720</v>
      </c>
      <c r="D29" s="110" t="s">
        <v>20</v>
      </c>
      <c r="E29" s="4">
        <v>33</v>
      </c>
      <c r="F29" s="9"/>
      <c r="G29" s="9"/>
      <c r="H29" s="9"/>
      <c r="I29" s="9"/>
      <c r="J29" s="9"/>
      <c r="K29" s="9"/>
      <c r="L29" s="420"/>
      <c r="M29" s="420"/>
      <c r="N29" s="9"/>
      <c r="O29" s="9"/>
      <c r="P29" s="4">
        <v>33</v>
      </c>
    </row>
    <row r="30" spans="1:16" ht="15.95" customHeight="1" x14ac:dyDescent="0.2">
      <c r="A30" s="115"/>
      <c r="B30" s="154" t="s">
        <v>545</v>
      </c>
      <c r="C30" s="180" t="s">
        <v>342</v>
      </c>
      <c r="D30" s="175" t="s">
        <v>21</v>
      </c>
      <c r="E30" s="4">
        <v>16</v>
      </c>
      <c r="F30" s="9"/>
      <c r="G30" s="9"/>
      <c r="H30" s="9"/>
      <c r="I30" s="9"/>
      <c r="J30" s="9"/>
      <c r="K30" s="9"/>
      <c r="L30" s="420"/>
      <c r="M30" s="420"/>
      <c r="N30" s="9"/>
      <c r="O30" s="9"/>
      <c r="P30" s="4">
        <v>16</v>
      </c>
    </row>
    <row r="31" spans="1:16" ht="15.95" customHeight="1" x14ac:dyDescent="0.2">
      <c r="A31" s="115"/>
      <c r="B31" s="154" t="s">
        <v>545</v>
      </c>
      <c r="C31" s="180" t="s">
        <v>721</v>
      </c>
      <c r="D31" s="110" t="s">
        <v>22</v>
      </c>
      <c r="E31" s="4">
        <v>18</v>
      </c>
      <c r="F31" s="9"/>
      <c r="G31" s="9"/>
      <c r="H31" s="9"/>
      <c r="I31" s="9"/>
      <c r="J31" s="9"/>
      <c r="K31" s="9"/>
      <c r="L31" s="420"/>
      <c r="M31" s="420"/>
      <c r="N31" s="9"/>
      <c r="O31" s="9"/>
      <c r="P31" s="4">
        <v>18</v>
      </c>
    </row>
    <row r="32" spans="1:16" ht="15.95" customHeight="1" x14ac:dyDescent="0.2">
      <c r="A32" s="115"/>
      <c r="B32" s="154" t="s">
        <v>545</v>
      </c>
      <c r="C32" s="180" t="s">
        <v>722</v>
      </c>
      <c r="D32" s="110" t="s">
        <v>23</v>
      </c>
      <c r="E32" s="4">
        <v>20</v>
      </c>
      <c r="F32" s="9"/>
      <c r="G32" s="9"/>
      <c r="H32" s="9"/>
      <c r="I32" s="9"/>
      <c r="J32" s="9"/>
      <c r="K32" s="9"/>
      <c r="L32" s="420"/>
      <c r="M32" s="420"/>
      <c r="N32" s="9"/>
      <c r="O32" s="9"/>
      <c r="P32" s="4">
        <v>20</v>
      </c>
    </row>
    <row r="33" spans="1:18" ht="15.95" customHeight="1" x14ac:dyDescent="0.2">
      <c r="A33" s="115"/>
      <c r="B33" s="154" t="s">
        <v>545</v>
      </c>
      <c r="C33" s="180" t="s">
        <v>723</v>
      </c>
      <c r="D33" s="110" t="s">
        <v>24</v>
      </c>
      <c r="E33" s="4">
        <v>21</v>
      </c>
      <c r="F33" s="9"/>
      <c r="G33" s="9"/>
      <c r="H33" s="9"/>
      <c r="I33" s="9"/>
      <c r="J33" s="9"/>
      <c r="K33" s="9"/>
      <c r="L33" s="420"/>
      <c r="M33" s="420"/>
      <c r="N33" s="9"/>
      <c r="O33" s="9"/>
      <c r="P33" s="4">
        <v>21</v>
      </c>
      <c r="R33" s="19"/>
    </row>
    <row r="34" spans="1:18" ht="15.95" customHeight="1" x14ac:dyDescent="0.2">
      <c r="A34" s="115"/>
      <c r="B34" s="154" t="s">
        <v>545</v>
      </c>
      <c r="C34" s="180" t="s">
        <v>343</v>
      </c>
      <c r="D34" s="175" t="s">
        <v>25</v>
      </c>
      <c r="E34" s="4">
        <v>22</v>
      </c>
      <c r="F34" s="9"/>
      <c r="G34" s="9"/>
      <c r="H34" s="9"/>
      <c r="I34" s="9"/>
      <c r="J34" s="9"/>
      <c r="K34" s="9"/>
      <c r="L34" s="420"/>
      <c r="M34" s="420"/>
      <c r="N34" s="9"/>
      <c r="O34" s="9"/>
      <c r="P34" s="4">
        <v>22</v>
      </c>
    </row>
    <row r="35" spans="1:18" ht="15.95" customHeight="1" x14ac:dyDescent="0.2">
      <c r="A35" s="115"/>
      <c r="B35" s="154" t="s">
        <v>545</v>
      </c>
      <c r="C35" s="180" t="s">
        <v>724</v>
      </c>
      <c r="D35" s="110" t="s">
        <v>26</v>
      </c>
      <c r="E35" s="4">
        <v>23</v>
      </c>
      <c r="F35" s="9"/>
      <c r="G35" s="9"/>
      <c r="H35" s="9"/>
      <c r="I35" s="9"/>
      <c r="J35" s="9"/>
      <c r="K35" s="9"/>
      <c r="L35" s="420"/>
      <c r="M35" s="420"/>
      <c r="N35" s="9"/>
      <c r="O35" s="9"/>
      <c r="P35" s="4">
        <v>23</v>
      </c>
    </row>
    <row r="36" spans="1:18" ht="15.95" customHeight="1" x14ac:dyDescent="0.2">
      <c r="A36" s="115"/>
      <c r="B36" s="154" t="s">
        <v>545</v>
      </c>
      <c r="C36" s="180" t="s">
        <v>725</v>
      </c>
      <c r="D36" s="110" t="s">
        <v>27</v>
      </c>
      <c r="E36" s="4">
        <v>46</v>
      </c>
      <c r="F36" s="9"/>
      <c r="G36" s="9"/>
      <c r="H36" s="9"/>
      <c r="I36" s="9"/>
      <c r="J36" s="9"/>
      <c r="K36" s="9"/>
      <c r="L36" s="420"/>
      <c r="M36" s="420"/>
      <c r="N36" s="9"/>
      <c r="O36" s="9"/>
      <c r="P36" s="4">
        <v>46</v>
      </c>
    </row>
    <row r="37" spans="1:18" ht="15.95" customHeight="1" x14ac:dyDescent="0.2">
      <c r="A37" s="115"/>
      <c r="B37" s="154" t="s">
        <v>545</v>
      </c>
      <c r="C37" s="180" t="s">
        <v>726</v>
      </c>
      <c r="D37" s="110" t="s">
        <v>28</v>
      </c>
      <c r="E37" s="4">
        <v>49</v>
      </c>
      <c r="F37" s="9"/>
      <c r="G37" s="9"/>
      <c r="H37" s="9"/>
      <c r="I37" s="9"/>
      <c r="J37" s="9"/>
      <c r="K37" s="9"/>
      <c r="L37" s="420"/>
      <c r="M37" s="420"/>
      <c r="N37" s="9"/>
      <c r="O37" s="9"/>
      <c r="P37" s="4">
        <v>49</v>
      </c>
    </row>
    <row r="38" spans="1:18" ht="15.95" customHeight="1" x14ac:dyDescent="0.2">
      <c r="A38" s="115"/>
      <c r="B38" s="154" t="s">
        <v>545</v>
      </c>
      <c r="C38" s="180" t="s">
        <v>727</v>
      </c>
      <c r="D38" s="175" t="s">
        <v>29</v>
      </c>
      <c r="E38" s="4">
        <v>7</v>
      </c>
      <c r="F38" s="9"/>
      <c r="G38" s="9"/>
      <c r="H38" s="9"/>
      <c r="I38" s="9"/>
      <c r="J38" s="9"/>
      <c r="K38" s="9"/>
      <c r="L38" s="420"/>
      <c r="M38" s="420"/>
      <c r="N38" s="9"/>
      <c r="O38" s="9"/>
      <c r="P38" s="4">
        <v>7</v>
      </c>
    </row>
    <row r="39" spans="1:18" ht="15.95" customHeight="1" x14ac:dyDescent="0.2">
      <c r="A39" s="115"/>
      <c r="B39" s="154" t="s">
        <v>545</v>
      </c>
      <c r="C39" s="180" t="s">
        <v>728</v>
      </c>
      <c r="D39" s="110" t="s">
        <v>30</v>
      </c>
      <c r="E39" s="4">
        <v>25</v>
      </c>
      <c r="F39" s="9"/>
      <c r="G39" s="9"/>
      <c r="H39" s="9"/>
      <c r="I39" s="9"/>
      <c r="J39" s="9"/>
      <c r="K39" s="9"/>
      <c r="L39" s="420"/>
      <c r="M39" s="420"/>
      <c r="N39" s="9"/>
      <c r="O39" s="9"/>
      <c r="P39" s="4">
        <v>25</v>
      </c>
    </row>
    <row r="40" spans="1:18" ht="15.95" customHeight="1" x14ac:dyDescent="0.2">
      <c r="A40" s="115"/>
      <c r="B40" s="154" t="s">
        <v>545</v>
      </c>
      <c r="C40" s="180" t="s">
        <v>729</v>
      </c>
      <c r="D40" s="175" t="s">
        <v>31</v>
      </c>
      <c r="E40" s="4">
        <v>35</v>
      </c>
      <c r="F40" s="9"/>
      <c r="G40" s="9"/>
      <c r="H40" s="9"/>
      <c r="I40" s="9"/>
      <c r="J40" s="9"/>
      <c r="K40" s="9"/>
      <c r="L40" s="420"/>
      <c r="M40" s="420"/>
      <c r="N40" s="9"/>
      <c r="O40" s="9"/>
      <c r="P40" s="4">
        <v>35</v>
      </c>
    </row>
    <row r="41" spans="1:18" ht="15.95" customHeight="1" x14ac:dyDescent="0.2">
      <c r="A41" s="115"/>
      <c r="B41" s="154" t="s">
        <v>545</v>
      </c>
      <c r="C41" s="180" t="s">
        <v>730</v>
      </c>
      <c r="D41" s="110" t="s">
        <v>32</v>
      </c>
      <c r="E41" s="4">
        <v>12</v>
      </c>
      <c r="F41" s="9"/>
      <c r="G41" s="9"/>
      <c r="H41" s="9"/>
      <c r="I41" s="9"/>
      <c r="J41" s="9"/>
      <c r="K41" s="9"/>
      <c r="L41" s="420"/>
      <c r="M41" s="420"/>
      <c r="N41" s="9"/>
      <c r="O41" s="9"/>
      <c r="P41" s="4">
        <v>12</v>
      </c>
    </row>
    <row r="42" spans="1:18" ht="15.95" customHeight="1" x14ac:dyDescent="0.2">
      <c r="A42" s="115"/>
      <c r="B42" s="154" t="s">
        <v>545</v>
      </c>
      <c r="C42" s="180" t="s">
        <v>731</v>
      </c>
      <c r="D42" s="175" t="s">
        <v>33</v>
      </c>
      <c r="E42" s="4">
        <v>19</v>
      </c>
      <c r="F42" s="87"/>
      <c r="G42" s="87"/>
      <c r="H42" s="87"/>
      <c r="I42" s="87"/>
      <c r="J42" s="87"/>
      <c r="K42" s="87"/>
      <c r="L42" s="426"/>
      <c r="M42" s="426"/>
      <c r="N42" s="87"/>
      <c r="O42" s="87"/>
      <c r="P42" s="4">
        <v>19</v>
      </c>
    </row>
    <row r="43" spans="1:18" ht="15.95" customHeight="1" x14ac:dyDescent="0.2">
      <c r="A43" s="115"/>
      <c r="B43" s="154" t="s">
        <v>545</v>
      </c>
      <c r="C43" s="180" t="s">
        <v>732</v>
      </c>
      <c r="D43" s="110" t="s">
        <v>34</v>
      </c>
      <c r="E43" s="4">
        <v>45</v>
      </c>
      <c r="F43" s="87"/>
      <c r="G43" s="87"/>
      <c r="H43" s="87"/>
      <c r="I43" s="87"/>
      <c r="J43" s="87"/>
      <c r="K43" s="87"/>
      <c r="L43" s="426"/>
      <c r="M43" s="426"/>
      <c r="N43" s="87"/>
      <c r="O43" s="87"/>
      <c r="P43" s="4">
        <v>45</v>
      </c>
    </row>
    <row r="44" spans="1:18" ht="15.95" customHeight="1" x14ac:dyDescent="0.2">
      <c r="A44" s="115"/>
      <c r="B44" s="154" t="s">
        <v>545</v>
      </c>
      <c r="C44" s="180" t="s">
        <v>1399</v>
      </c>
      <c r="D44" s="110" t="s">
        <v>35</v>
      </c>
      <c r="E44" s="4">
        <v>42</v>
      </c>
      <c r="F44" s="9"/>
      <c r="G44" s="9"/>
      <c r="H44" s="9"/>
      <c r="I44" s="9"/>
      <c r="J44" s="9"/>
      <c r="K44" s="9"/>
      <c r="L44" s="420"/>
      <c r="M44" s="420"/>
      <c r="N44" s="9"/>
      <c r="O44" s="9"/>
      <c r="P44" s="4">
        <v>42</v>
      </c>
    </row>
    <row r="45" spans="1:18" ht="15.95" customHeight="1" x14ac:dyDescent="0.2">
      <c r="A45" s="115"/>
      <c r="B45" s="154" t="s">
        <v>545</v>
      </c>
      <c r="C45" s="180" t="s">
        <v>733</v>
      </c>
      <c r="D45" s="110" t="s">
        <v>36</v>
      </c>
      <c r="E45" s="4">
        <v>32</v>
      </c>
      <c r="F45" s="9"/>
      <c r="G45" s="9"/>
      <c r="H45" s="9"/>
      <c r="I45" s="9"/>
      <c r="J45" s="9"/>
      <c r="K45" s="9"/>
      <c r="L45" s="420"/>
      <c r="M45" s="420"/>
      <c r="N45" s="9"/>
      <c r="O45" s="9"/>
      <c r="P45" s="4">
        <v>32</v>
      </c>
    </row>
    <row r="46" spans="1:18" ht="15.95" customHeight="1" x14ac:dyDescent="0.2">
      <c r="A46" s="115"/>
      <c r="B46" s="154" t="s">
        <v>545</v>
      </c>
      <c r="C46" s="330" t="s">
        <v>734</v>
      </c>
      <c r="D46" s="235" t="s">
        <v>37</v>
      </c>
      <c r="E46" s="4">
        <v>301</v>
      </c>
      <c r="F46" s="9"/>
      <c r="G46" s="9"/>
      <c r="H46" s="9"/>
      <c r="I46" s="9"/>
      <c r="J46" s="9"/>
      <c r="K46" s="9"/>
      <c r="L46" s="420"/>
      <c r="M46" s="420"/>
      <c r="N46" s="9"/>
      <c r="O46" s="9"/>
      <c r="P46" s="4">
        <v>301</v>
      </c>
    </row>
    <row r="47" spans="1:18" ht="35.1" customHeight="1" thickBot="1" x14ac:dyDescent="0.25">
      <c r="A47" s="115"/>
      <c r="B47" s="186" t="s">
        <v>569</v>
      </c>
      <c r="C47" s="187"/>
      <c r="D47" s="188" t="s">
        <v>38</v>
      </c>
      <c r="E47" s="8"/>
      <c r="F47" s="116">
        <f t="shared" ref="F47:O47" si="1">SUM(F48,F52)</f>
        <v>0</v>
      </c>
      <c r="G47" s="116">
        <f t="shared" si="1"/>
        <v>0</v>
      </c>
      <c r="H47" s="116">
        <f t="shared" si="1"/>
        <v>0</v>
      </c>
      <c r="I47" s="116">
        <f t="shared" si="1"/>
        <v>0</v>
      </c>
      <c r="J47" s="116">
        <f t="shared" si="1"/>
        <v>0</v>
      </c>
      <c r="K47" s="116">
        <f t="shared" si="1"/>
        <v>0</v>
      </c>
      <c r="L47" s="429">
        <f>SUM(L48,L52)</f>
        <v>0</v>
      </c>
      <c r="M47" s="429">
        <f>SUM(M48,M52)</f>
        <v>0</v>
      </c>
      <c r="N47" s="116">
        <f t="shared" si="1"/>
        <v>0</v>
      </c>
      <c r="O47" s="116">
        <f t="shared" si="1"/>
        <v>0</v>
      </c>
      <c r="P47" s="8"/>
    </row>
    <row r="48" spans="1:18" ht="35.1" customHeight="1" thickTop="1" thickBot="1" x14ac:dyDescent="0.25">
      <c r="A48" s="115"/>
      <c r="B48" s="189" t="s">
        <v>735</v>
      </c>
      <c r="C48" s="190"/>
      <c r="D48" s="191" t="s">
        <v>39</v>
      </c>
      <c r="E48" s="4"/>
      <c r="F48" s="116">
        <f t="shared" ref="F48:O48" si="2">SUM(F49:F51)</f>
        <v>0</v>
      </c>
      <c r="G48" s="116">
        <f t="shared" si="2"/>
        <v>0</v>
      </c>
      <c r="H48" s="116">
        <f t="shared" si="2"/>
        <v>0</v>
      </c>
      <c r="I48" s="116">
        <f t="shared" si="2"/>
        <v>0</v>
      </c>
      <c r="J48" s="116">
        <f t="shared" si="2"/>
        <v>0</v>
      </c>
      <c r="K48" s="116">
        <f t="shared" si="2"/>
        <v>0</v>
      </c>
      <c r="L48" s="429">
        <f>SUM(L49:L51)</f>
        <v>0</v>
      </c>
      <c r="M48" s="429">
        <f>SUM(M49:M51)</f>
        <v>0</v>
      </c>
      <c r="N48" s="116">
        <f t="shared" si="2"/>
        <v>0</v>
      </c>
      <c r="O48" s="116">
        <f t="shared" si="2"/>
        <v>0</v>
      </c>
      <c r="P48" s="4"/>
    </row>
    <row r="49" spans="1:16" ht="15.95" customHeight="1" thickTop="1" x14ac:dyDescent="0.2">
      <c r="A49" s="115"/>
      <c r="B49" s="154" t="s">
        <v>735</v>
      </c>
      <c r="C49" s="181" t="s">
        <v>736</v>
      </c>
      <c r="D49" s="110" t="s">
        <v>40</v>
      </c>
      <c r="E49" s="4">
        <v>103</v>
      </c>
      <c r="F49" s="9"/>
      <c r="G49" s="9"/>
      <c r="H49" s="9"/>
      <c r="I49" s="9"/>
      <c r="J49" s="9"/>
      <c r="K49" s="9"/>
      <c r="L49" s="420"/>
      <c r="M49" s="420"/>
      <c r="N49" s="9"/>
      <c r="O49" s="9"/>
      <c r="P49" s="4">
        <v>103</v>
      </c>
    </row>
    <row r="50" spans="1:16" ht="15.95" customHeight="1" x14ac:dyDescent="0.2">
      <c r="A50" s="115"/>
      <c r="B50" s="154" t="s">
        <v>735</v>
      </c>
      <c r="C50" s="179" t="s">
        <v>737</v>
      </c>
      <c r="D50" s="175" t="s">
        <v>41</v>
      </c>
      <c r="E50" s="4">
        <v>130</v>
      </c>
      <c r="F50" s="9"/>
      <c r="G50" s="9"/>
      <c r="H50" s="9"/>
      <c r="I50" s="9"/>
      <c r="J50" s="9"/>
      <c r="K50" s="9"/>
      <c r="L50" s="420"/>
      <c r="M50" s="420"/>
      <c r="N50" s="9"/>
      <c r="O50" s="9"/>
      <c r="P50" s="4">
        <v>130</v>
      </c>
    </row>
    <row r="51" spans="1:16" ht="15.95" customHeight="1" x14ac:dyDescent="0.2">
      <c r="A51" s="115"/>
      <c r="B51" s="154" t="s">
        <v>735</v>
      </c>
      <c r="C51" s="330" t="s">
        <v>738</v>
      </c>
      <c r="D51" s="235" t="s">
        <v>42</v>
      </c>
      <c r="E51" s="4">
        <v>302</v>
      </c>
      <c r="F51" s="9"/>
      <c r="G51" s="9"/>
      <c r="H51" s="9"/>
      <c r="I51" s="9"/>
      <c r="J51" s="9"/>
      <c r="K51" s="9"/>
      <c r="L51" s="420"/>
      <c r="M51" s="420"/>
      <c r="N51" s="9"/>
      <c r="O51" s="9"/>
      <c r="P51" s="4">
        <v>302</v>
      </c>
    </row>
    <row r="52" spans="1:16" ht="35.1" customHeight="1" thickBot="1" x14ac:dyDescent="0.25">
      <c r="A52" s="115"/>
      <c r="B52" s="197" t="s">
        <v>739</v>
      </c>
      <c r="C52" s="178"/>
      <c r="D52" s="331" t="s">
        <v>43</v>
      </c>
      <c r="E52" s="111"/>
      <c r="F52" s="116">
        <f t="shared" ref="F52:O52" si="3">SUM(F53:F55)</f>
        <v>0</v>
      </c>
      <c r="G52" s="116">
        <f t="shared" si="3"/>
        <v>0</v>
      </c>
      <c r="H52" s="116">
        <f t="shared" si="3"/>
        <v>0</v>
      </c>
      <c r="I52" s="116">
        <f t="shared" si="3"/>
        <v>0</v>
      </c>
      <c r="J52" s="116">
        <f t="shared" si="3"/>
        <v>0</v>
      </c>
      <c r="K52" s="116">
        <f t="shared" si="3"/>
        <v>0</v>
      </c>
      <c r="L52" s="429">
        <f>SUM(L53:L55)</f>
        <v>0</v>
      </c>
      <c r="M52" s="429">
        <f>SUM(M53:M55)</f>
        <v>0</v>
      </c>
      <c r="N52" s="116">
        <f t="shared" si="3"/>
        <v>0</v>
      </c>
      <c r="O52" s="116">
        <f t="shared" si="3"/>
        <v>0</v>
      </c>
      <c r="P52" s="111"/>
    </row>
    <row r="53" spans="1:16" ht="15.95" customHeight="1" thickTop="1" x14ac:dyDescent="0.2">
      <c r="A53" s="115"/>
      <c r="B53" s="154" t="s">
        <v>739</v>
      </c>
      <c r="C53" s="179" t="s">
        <v>44</v>
      </c>
      <c r="D53" s="110" t="s">
        <v>45</v>
      </c>
      <c r="E53" s="4">
        <v>136</v>
      </c>
      <c r="F53" s="87"/>
      <c r="G53" s="87"/>
      <c r="H53" s="87"/>
      <c r="I53" s="87"/>
      <c r="J53" s="87"/>
      <c r="K53" s="87"/>
      <c r="L53" s="426"/>
      <c r="M53" s="426"/>
      <c r="N53" s="87"/>
      <c r="O53" s="87"/>
      <c r="P53" s="4">
        <v>136</v>
      </c>
    </row>
    <row r="54" spans="1:16" ht="15.95" customHeight="1" x14ac:dyDescent="0.2">
      <c r="A54" s="115"/>
      <c r="B54" s="154" t="s">
        <v>739</v>
      </c>
      <c r="C54" s="179" t="s">
        <v>740</v>
      </c>
      <c r="D54" s="114" t="s">
        <v>46</v>
      </c>
      <c r="E54" s="4">
        <v>148</v>
      </c>
      <c r="F54" s="87"/>
      <c r="G54" s="87"/>
      <c r="H54" s="87"/>
      <c r="I54" s="87"/>
      <c r="J54" s="87"/>
      <c r="K54" s="87"/>
      <c r="L54" s="426"/>
      <c r="M54" s="426"/>
      <c r="N54" s="87"/>
      <c r="O54" s="87"/>
      <c r="P54" s="4">
        <v>148</v>
      </c>
    </row>
    <row r="55" spans="1:16" ht="15.95" customHeight="1" x14ac:dyDescent="0.2">
      <c r="A55" s="115"/>
      <c r="B55" s="154" t="s">
        <v>739</v>
      </c>
      <c r="C55" s="330" t="s">
        <v>741</v>
      </c>
      <c r="D55" s="235" t="s">
        <v>47</v>
      </c>
      <c r="E55" s="4">
        <v>303</v>
      </c>
      <c r="F55" s="9"/>
      <c r="G55" s="9"/>
      <c r="H55" s="9"/>
      <c r="I55" s="9"/>
      <c r="J55" s="9"/>
      <c r="K55" s="9"/>
      <c r="L55" s="420"/>
      <c r="M55" s="420"/>
      <c r="N55" s="9"/>
      <c r="O55" s="9"/>
      <c r="P55" s="4">
        <v>303</v>
      </c>
    </row>
    <row r="56" spans="1:16" ht="35.1" customHeight="1" thickBot="1" x14ac:dyDescent="0.25">
      <c r="A56" s="115"/>
      <c r="B56" s="192" t="s">
        <v>604</v>
      </c>
      <c r="C56" s="187"/>
      <c r="D56" s="188" t="s">
        <v>48</v>
      </c>
      <c r="E56" s="8"/>
      <c r="F56" s="116">
        <f t="shared" ref="F56:O56" si="4">SUM(F57,F61,F64)</f>
        <v>0</v>
      </c>
      <c r="G56" s="116">
        <f t="shared" si="4"/>
        <v>0</v>
      </c>
      <c r="H56" s="116">
        <f t="shared" si="4"/>
        <v>0</v>
      </c>
      <c r="I56" s="116">
        <f t="shared" si="4"/>
        <v>0</v>
      </c>
      <c r="J56" s="116">
        <f t="shared" si="4"/>
        <v>0</v>
      </c>
      <c r="K56" s="116">
        <f t="shared" si="4"/>
        <v>0</v>
      </c>
      <c r="L56" s="429">
        <f>SUM(L57,L61,L64)</f>
        <v>0</v>
      </c>
      <c r="M56" s="429">
        <f>SUM(M57,M61,M64)</f>
        <v>0</v>
      </c>
      <c r="N56" s="116">
        <f t="shared" si="4"/>
        <v>0</v>
      </c>
      <c r="O56" s="116">
        <f t="shared" si="4"/>
        <v>0</v>
      </c>
      <c r="P56" s="8"/>
    </row>
    <row r="57" spans="1:16" ht="35.1" customHeight="1" thickTop="1" thickBot="1" x14ac:dyDescent="0.25">
      <c r="A57" s="115"/>
      <c r="B57" s="189" t="s">
        <v>742</v>
      </c>
      <c r="C57" s="194"/>
      <c r="D57" s="195" t="s">
        <v>49</v>
      </c>
      <c r="E57" s="4"/>
      <c r="F57" s="116">
        <f t="shared" ref="F57:O57" si="5">SUM(F58:F60)</f>
        <v>0</v>
      </c>
      <c r="G57" s="116">
        <f t="shared" si="5"/>
        <v>0</v>
      </c>
      <c r="H57" s="116">
        <f t="shared" si="5"/>
        <v>0</v>
      </c>
      <c r="I57" s="116">
        <f t="shared" si="5"/>
        <v>0</v>
      </c>
      <c r="J57" s="116">
        <f t="shared" si="5"/>
        <v>0</v>
      </c>
      <c r="K57" s="116">
        <f t="shared" si="5"/>
        <v>0</v>
      </c>
      <c r="L57" s="429">
        <f>SUM(L58:L60)</f>
        <v>0</v>
      </c>
      <c r="M57" s="429">
        <f>SUM(M58:M60)</f>
        <v>0</v>
      </c>
      <c r="N57" s="116">
        <f t="shared" si="5"/>
        <v>0</v>
      </c>
      <c r="O57" s="116">
        <f t="shared" si="5"/>
        <v>0</v>
      </c>
      <c r="P57" s="4"/>
    </row>
    <row r="58" spans="1:16" ht="15.95" customHeight="1" thickTop="1" x14ac:dyDescent="0.2">
      <c r="A58" s="115"/>
      <c r="B58" s="154" t="s">
        <v>742</v>
      </c>
      <c r="C58" s="181" t="s">
        <v>743</v>
      </c>
      <c r="D58" s="113" t="s">
        <v>50</v>
      </c>
      <c r="E58" s="4">
        <v>52</v>
      </c>
      <c r="F58" s="9"/>
      <c r="G58" s="9"/>
      <c r="H58" s="9"/>
      <c r="I58" s="9"/>
      <c r="J58" s="9"/>
      <c r="K58" s="9"/>
      <c r="L58" s="420"/>
      <c r="M58" s="420"/>
      <c r="N58" s="9"/>
      <c r="O58" s="9"/>
      <c r="P58" s="4">
        <v>52</v>
      </c>
    </row>
    <row r="59" spans="1:16" ht="15.95" customHeight="1" x14ac:dyDescent="0.2">
      <c r="A59" s="115"/>
      <c r="B59" s="154" t="s">
        <v>742</v>
      </c>
      <c r="C59" s="179" t="s">
        <v>744</v>
      </c>
      <c r="D59" s="177" t="s">
        <v>51</v>
      </c>
      <c r="E59" s="4">
        <v>53</v>
      </c>
      <c r="F59" s="87"/>
      <c r="G59" s="87"/>
      <c r="H59" s="87"/>
      <c r="I59" s="87"/>
      <c r="J59" s="87"/>
      <c r="K59" s="87"/>
      <c r="L59" s="426"/>
      <c r="M59" s="426"/>
      <c r="N59" s="87"/>
      <c r="O59" s="87"/>
      <c r="P59" s="4">
        <v>53</v>
      </c>
    </row>
    <row r="60" spans="1:16" ht="15.95" customHeight="1" x14ac:dyDescent="0.2">
      <c r="A60" s="115"/>
      <c r="B60" s="154" t="s">
        <v>742</v>
      </c>
      <c r="C60" s="179" t="s">
        <v>745</v>
      </c>
      <c r="D60" s="332" t="s">
        <v>52</v>
      </c>
      <c r="E60" s="4">
        <v>51</v>
      </c>
      <c r="F60" s="87"/>
      <c r="G60" s="87"/>
      <c r="H60" s="87"/>
      <c r="I60" s="87"/>
      <c r="J60" s="87"/>
      <c r="K60" s="87"/>
      <c r="L60" s="426"/>
      <c r="M60" s="426"/>
      <c r="N60" s="87"/>
      <c r="O60" s="87"/>
      <c r="P60" s="4">
        <v>51</v>
      </c>
    </row>
    <row r="61" spans="1:16" ht="35.1" customHeight="1" thickBot="1" x14ac:dyDescent="0.25">
      <c r="A61" s="115"/>
      <c r="B61" s="197" t="s">
        <v>746</v>
      </c>
      <c r="C61" s="185"/>
      <c r="D61" s="196" t="s">
        <v>53</v>
      </c>
      <c r="E61" s="4"/>
      <c r="F61" s="116">
        <f t="shared" ref="F61:O61" si="6">SUM(F62:F63)</f>
        <v>0</v>
      </c>
      <c r="G61" s="116">
        <f t="shared" si="6"/>
        <v>0</v>
      </c>
      <c r="H61" s="116">
        <f t="shared" si="6"/>
        <v>0</v>
      </c>
      <c r="I61" s="116">
        <f t="shared" si="6"/>
        <v>0</v>
      </c>
      <c r="J61" s="116">
        <f t="shared" si="6"/>
        <v>0</v>
      </c>
      <c r="K61" s="116">
        <f t="shared" si="6"/>
        <v>0</v>
      </c>
      <c r="L61" s="429">
        <f>SUM(L62:L63)</f>
        <v>0</v>
      </c>
      <c r="M61" s="429">
        <f>SUM(M62:M63)</f>
        <v>0</v>
      </c>
      <c r="N61" s="116">
        <f t="shared" si="6"/>
        <v>0</v>
      </c>
      <c r="O61" s="116">
        <f t="shared" si="6"/>
        <v>0</v>
      </c>
      <c r="P61" s="4"/>
    </row>
    <row r="62" spans="1:16" ht="15.95" customHeight="1" thickTop="1" x14ac:dyDescent="0.2">
      <c r="A62" s="115"/>
      <c r="B62" s="154" t="s">
        <v>746</v>
      </c>
      <c r="C62" s="179" t="s">
        <v>747</v>
      </c>
      <c r="D62" s="113" t="s">
        <v>54</v>
      </c>
      <c r="E62" s="4">
        <v>69</v>
      </c>
      <c r="F62" s="87"/>
      <c r="G62" s="87"/>
      <c r="H62" s="87"/>
      <c r="I62" s="87"/>
      <c r="J62" s="87"/>
      <c r="K62" s="87"/>
      <c r="L62" s="426"/>
      <c r="M62" s="426"/>
      <c r="N62" s="87"/>
      <c r="O62" s="87"/>
      <c r="P62" s="4">
        <v>69</v>
      </c>
    </row>
    <row r="63" spans="1:16" ht="15.95" customHeight="1" x14ac:dyDescent="0.2">
      <c r="A63" s="115"/>
      <c r="B63" s="154" t="s">
        <v>746</v>
      </c>
      <c r="C63" s="330" t="s">
        <v>748</v>
      </c>
      <c r="D63" s="235" t="s">
        <v>55</v>
      </c>
      <c r="E63" s="4">
        <v>304</v>
      </c>
      <c r="F63" s="9"/>
      <c r="G63" s="9"/>
      <c r="H63" s="9"/>
      <c r="I63" s="9"/>
      <c r="J63" s="9"/>
      <c r="K63" s="9"/>
      <c r="L63" s="420"/>
      <c r="M63" s="420"/>
      <c r="N63" s="9"/>
      <c r="O63" s="9"/>
      <c r="P63" s="4">
        <v>304</v>
      </c>
    </row>
    <row r="64" spans="1:16" ht="35.1" customHeight="1" thickBot="1" x14ac:dyDescent="0.25">
      <c r="A64" s="115"/>
      <c r="B64" s="197" t="s">
        <v>749</v>
      </c>
      <c r="C64" s="185"/>
      <c r="D64" s="196" t="s">
        <v>56</v>
      </c>
      <c r="E64" s="4"/>
      <c r="F64" s="116">
        <f t="shared" ref="F64:O64" si="7">SUM(F65:F70)</f>
        <v>0</v>
      </c>
      <c r="G64" s="116">
        <f t="shared" si="7"/>
        <v>0</v>
      </c>
      <c r="H64" s="116">
        <f t="shared" si="7"/>
        <v>0</v>
      </c>
      <c r="I64" s="116">
        <f t="shared" si="7"/>
        <v>0</v>
      </c>
      <c r="J64" s="116">
        <f t="shared" si="7"/>
        <v>0</v>
      </c>
      <c r="K64" s="116">
        <f t="shared" si="7"/>
        <v>0</v>
      </c>
      <c r="L64" s="429">
        <f>SUM(L65:L70)</f>
        <v>0</v>
      </c>
      <c r="M64" s="429">
        <f>SUM(M65:M70)</f>
        <v>0</v>
      </c>
      <c r="N64" s="116">
        <f t="shared" si="7"/>
        <v>0</v>
      </c>
      <c r="O64" s="116">
        <f t="shared" si="7"/>
        <v>0</v>
      </c>
      <c r="P64" s="4"/>
    </row>
    <row r="65" spans="1:16" ht="15.95" customHeight="1" thickTop="1" x14ac:dyDescent="0.2">
      <c r="A65" s="115"/>
      <c r="B65" s="154" t="s">
        <v>749</v>
      </c>
      <c r="C65" s="181" t="s">
        <v>750</v>
      </c>
      <c r="D65" s="88" t="s">
        <v>57</v>
      </c>
      <c r="E65" s="4">
        <v>55</v>
      </c>
      <c r="F65" s="87"/>
      <c r="G65" s="87"/>
      <c r="H65" s="87"/>
      <c r="I65" s="87"/>
      <c r="J65" s="87"/>
      <c r="K65" s="87"/>
      <c r="L65" s="426"/>
      <c r="M65" s="426"/>
      <c r="N65" s="87"/>
      <c r="O65" s="87"/>
      <c r="P65" s="4">
        <v>55</v>
      </c>
    </row>
    <row r="66" spans="1:16" ht="15.95" customHeight="1" x14ac:dyDescent="0.2">
      <c r="A66" s="115"/>
      <c r="B66" s="154" t="s">
        <v>749</v>
      </c>
      <c r="C66" s="179" t="s">
        <v>751</v>
      </c>
      <c r="D66" s="88" t="s">
        <v>58</v>
      </c>
      <c r="E66" s="4">
        <v>58</v>
      </c>
      <c r="F66" s="87"/>
      <c r="G66" s="87"/>
      <c r="H66" s="87"/>
      <c r="I66" s="87"/>
      <c r="J66" s="87"/>
      <c r="K66" s="87"/>
      <c r="L66" s="426"/>
      <c r="M66" s="426"/>
      <c r="N66" s="87"/>
      <c r="O66" s="87"/>
      <c r="P66" s="4">
        <v>58</v>
      </c>
    </row>
    <row r="67" spans="1:16" ht="15.95" customHeight="1" x14ac:dyDescent="0.2">
      <c r="A67" s="115"/>
      <c r="B67" s="154" t="s">
        <v>749</v>
      </c>
      <c r="C67" s="179" t="s">
        <v>59</v>
      </c>
      <c r="D67" s="88" t="s">
        <v>60</v>
      </c>
      <c r="E67" s="4">
        <v>59</v>
      </c>
      <c r="F67" s="9"/>
      <c r="G67" s="9"/>
      <c r="H67" s="9"/>
      <c r="I67" s="9"/>
      <c r="J67" s="9"/>
      <c r="K67" s="9"/>
      <c r="L67" s="420"/>
      <c r="M67" s="420"/>
      <c r="N67" s="9"/>
      <c r="O67" s="9"/>
      <c r="P67" s="4">
        <v>59</v>
      </c>
    </row>
    <row r="68" spans="1:16" ht="15.95" customHeight="1" x14ac:dyDescent="0.2">
      <c r="A68" s="115"/>
      <c r="B68" s="154" t="s">
        <v>749</v>
      </c>
      <c r="C68" s="179" t="s">
        <v>61</v>
      </c>
      <c r="D68" s="88" t="s">
        <v>62</v>
      </c>
      <c r="E68" s="4">
        <v>75</v>
      </c>
      <c r="F68" s="9"/>
      <c r="G68" s="9"/>
      <c r="H68" s="9"/>
      <c r="I68" s="9"/>
      <c r="J68" s="9"/>
      <c r="K68" s="9"/>
      <c r="L68" s="420"/>
      <c r="M68" s="420"/>
      <c r="N68" s="9"/>
      <c r="O68" s="9"/>
      <c r="P68" s="4">
        <v>75</v>
      </c>
    </row>
    <row r="69" spans="1:16" ht="15.95" customHeight="1" x14ac:dyDescent="0.2">
      <c r="A69" s="115"/>
      <c r="B69" s="154" t="s">
        <v>749</v>
      </c>
      <c r="C69" s="179" t="s">
        <v>63</v>
      </c>
      <c r="D69" s="88" t="s">
        <v>64</v>
      </c>
      <c r="E69" s="4">
        <v>76</v>
      </c>
      <c r="F69" s="9"/>
      <c r="G69" s="9"/>
      <c r="H69" s="9"/>
      <c r="I69" s="9"/>
      <c r="J69" s="9"/>
      <c r="K69" s="9"/>
      <c r="L69" s="420"/>
      <c r="M69" s="420"/>
      <c r="N69" s="9"/>
      <c r="O69" s="9"/>
      <c r="P69" s="4">
        <v>76</v>
      </c>
    </row>
    <row r="70" spans="1:16" ht="15.95" customHeight="1" x14ac:dyDescent="0.2">
      <c r="A70" s="115"/>
      <c r="B70" s="154" t="s">
        <v>749</v>
      </c>
      <c r="C70" s="330" t="s">
        <v>752</v>
      </c>
      <c r="D70" s="235" t="s">
        <v>65</v>
      </c>
      <c r="E70" s="4">
        <v>305</v>
      </c>
      <c r="F70" s="9"/>
      <c r="G70" s="9"/>
      <c r="H70" s="9"/>
      <c r="I70" s="9"/>
      <c r="J70" s="9"/>
      <c r="K70" s="9"/>
      <c r="L70" s="420"/>
      <c r="M70" s="420"/>
      <c r="N70" s="9"/>
      <c r="O70" s="9"/>
      <c r="P70" s="4">
        <v>305</v>
      </c>
    </row>
    <row r="71" spans="1:16" ht="35.1" customHeight="1" thickBot="1" x14ac:dyDescent="0.25">
      <c r="A71" s="115"/>
      <c r="B71" s="192" t="s">
        <v>629</v>
      </c>
      <c r="C71" s="187"/>
      <c r="D71" s="188" t="s">
        <v>66</v>
      </c>
      <c r="E71" s="8"/>
      <c r="F71" s="116">
        <f t="shared" ref="F71:O71" si="8">SUM(F72,F77)</f>
        <v>0</v>
      </c>
      <c r="G71" s="116">
        <f t="shared" si="8"/>
        <v>0</v>
      </c>
      <c r="H71" s="116">
        <f t="shared" si="8"/>
        <v>0</v>
      </c>
      <c r="I71" s="116">
        <f t="shared" si="8"/>
        <v>0</v>
      </c>
      <c r="J71" s="116">
        <f t="shared" si="8"/>
        <v>0</v>
      </c>
      <c r="K71" s="116">
        <f t="shared" si="8"/>
        <v>0</v>
      </c>
      <c r="L71" s="429">
        <f>SUM(L72,L77)</f>
        <v>0</v>
      </c>
      <c r="M71" s="429">
        <f>SUM(M72,M77)</f>
        <v>0</v>
      </c>
      <c r="N71" s="116">
        <f t="shared" si="8"/>
        <v>0</v>
      </c>
      <c r="O71" s="116">
        <f t="shared" si="8"/>
        <v>0</v>
      </c>
      <c r="P71" s="8"/>
    </row>
    <row r="72" spans="1:16" ht="35.1" customHeight="1" thickTop="1" thickBot="1" x14ac:dyDescent="0.25">
      <c r="A72" s="115"/>
      <c r="B72" s="189" t="s">
        <v>753</v>
      </c>
      <c r="C72" s="194"/>
      <c r="D72" s="195" t="s">
        <v>67</v>
      </c>
      <c r="E72" s="4"/>
      <c r="F72" s="116">
        <f t="shared" ref="F72:O72" si="9">SUM(F73:F76)</f>
        <v>0</v>
      </c>
      <c r="G72" s="116">
        <f t="shared" si="9"/>
        <v>0</v>
      </c>
      <c r="H72" s="116">
        <f t="shared" si="9"/>
        <v>0</v>
      </c>
      <c r="I72" s="116">
        <f t="shared" si="9"/>
        <v>0</v>
      </c>
      <c r="J72" s="116">
        <f t="shared" si="9"/>
        <v>0</v>
      </c>
      <c r="K72" s="116">
        <f t="shared" si="9"/>
        <v>0</v>
      </c>
      <c r="L72" s="429">
        <f>SUM(L73:L76)</f>
        <v>0</v>
      </c>
      <c r="M72" s="429">
        <f>SUM(M73:M76)</f>
        <v>0</v>
      </c>
      <c r="N72" s="116">
        <f t="shared" si="9"/>
        <v>0</v>
      </c>
      <c r="O72" s="116">
        <f t="shared" si="9"/>
        <v>0</v>
      </c>
      <c r="P72" s="4"/>
    </row>
    <row r="73" spans="1:16" ht="15.95" customHeight="1" thickTop="1" x14ac:dyDescent="0.2">
      <c r="A73" s="115"/>
      <c r="B73" s="154" t="s">
        <v>753</v>
      </c>
      <c r="C73" s="181" t="s">
        <v>68</v>
      </c>
      <c r="D73" s="88" t="s">
        <v>69</v>
      </c>
      <c r="E73" s="4">
        <v>183</v>
      </c>
      <c r="F73" s="87"/>
      <c r="G73" s="87"/>
      <c r="H73" s="87"/>
      <c r="I73" s="87"/>
      <c r="J73" s="87"/>
      <c r="K73" s="87"/>
      <c r="L73" s="426"/>
      <c r="M73" s="426"/>
      <c r="N73" s="87"/>
      <c r="O73" s="87"/>
      <c r="P73" s="4">
        <v>183</v>
      </c>
    </row>
    <row r="74" spans="1:16" ht="15.95" customHeight="1" x14ac:dyDescent="0.2">
      <c r="A74" s="115"/>
      <c r="B74" s="154" t="s">
        <v>753</v>
      </c>
      <c r="C74" s="180" t="s">
        <v>754</v>
      </c>
      <c r="D74" s="88" t="s">
        <v>70</v>
      </c>
      <c r="E74" s="4">
        <v>182</v>
      </c>
      <c r="F74" s="87"/>
      <c r="G74" s="87"/>
      <c r="H74" s="87"/>
      <c r="I74" s="87"/>
      <c r="J74" s="87"/>
      <c r="K74" s="87"/>
      <c r="L74" s="426"/>
      <c r="M74" s="426"/>
      <c r="N74" s="87"/>
      <c r="O74" s="87"/>
      <c r="P74" s="4">
        <v>182</v>
      </c>
    </row>
    <row r="75" spans="1:16" ht="15.95" customHeight="1" x14ac:dyDescent="0.2">
      <c r="A75" s="115"/>
      <c r="B75" s="154" t="s">
        <v>753</v>
      </c>
      <c r="C75" s="330" t="s">
        <v>755</v>
      </c>
      <c r="D75" s="175" t="s">
        <v>71</v>
      </c>
      <c r="E75" s="4">
        <v>306</v>
      </c>
      <c r="F75" s="9"/>
      <c r="G75" s="9"/>
      <c r="H75" s="9"/>
      <c r="I75" s="9"/>
      <c r="J75" s="9"/>
      <c r="K75" s="9"/>
      <c r="L75" s="420"/>
      <c r="M75" s="420"/>
      <c r="N75" s="9"/>
      <c r="O75" s="9"/>
      <c r="P75" s="4">
        <v>306</v>
      </c>
    </row>
    <row r="76" spans="1:16" ht="15.95" customHeight="1" x14ac:dyDescent="0.2">
      <c r="A76" s="115"/>
      <c r="B76" s="154" t="s">
        <v>753</v>
      </c>
      <c r="C76" s="330" t="s">
        <v>756</v>
      </c>
      <c r="D76" s="235" t="s">
        <v>72</v>
      </c>
      <c r="E76" s="4">
        <v>307</v>
      </c>
      <c r="F76" s="9"/>
      <c r="G76" s="9"/>
      <c r="H76" s="9"/>
      <c r="I76" s="9"/>
      <c r="J76" s="9"/>
      <c r="K76" s="9"/>
      <c r="L76" s="420"/>
      <c r="M76" s="420"/>
      <c r="N76" s="9"/>
      <c r="O76" s="9"/>
      <c r="P76" s="4">
        <v>307</v>
      </c>
    </row>
    <row r="77" spans="1:16" ht="35.1" customHeight="1" thickBot="1" x14ac:dyDescent="0.25">
      <c r="A77" s="115"/>
      <c r="B77" s="197" t="s">
        <v>757</v>
      </c>
      <c r="C77" s="198"/>
      <c r="D77" s="196" t="s">
        <v>73</v>
      </c>
      <c r="E77" s="4"/>
      <c r="F77" s="116">
        <f t="shared" ref="F77:O77" si="10">SUM(F78:F89)</f>
        <v>0</v>
      </c>
      <c r="G77" s="116">
        <f t="shared" si="10"/>
        <v>0</v>
      </c>
      <c r="H77" s="116">
        <f t="shared" si="10"/>
        <v>0</v>
      </c>
      <c r="I77" s="116">
        <f t="shared" si="10"/>
        <v>0</v>
      </c>
      <c r="J77" s="116">
        <f t="shared" si="10"/>
        <v>0</v>
      </c>
      <c r="K77" s="116">
        <f t="shared" si="10"/>
        <v>0</v>
      </c>
      <c r="L77" s="429">
        <f>SUM(L78:L89)</f>
        <v>0</v>
      </c>
      <c r="M77" s="429">
        <f>SUM(M78:M89)</f>
        <v>0</v>
      </c>
      <c r="N77" s="116">
        <f t="shared" si="10"/>
        <v>0</v>
      </c>
      <c r="O77" s="116">
        <f t="shared" si="10"/>
        <v>0</v>
      </c>
      <c r="P77" s="4"/>
    </row>
    <row r="78" spans="1:16" ht="15.95" customHeight="1" thickTop="1" x14ac:dyDescent="0.2">
      <c r="A78" s="115"/>
      <c r="B78" s="154" t="s">
        <v>757</v>
      </c>
      <c r="C78" s="181" t="s">
        <v>74</v>
      </c>
      <c r="D78" s="88" t="s">
        <v>75</v>
      </c>
      <c r="E78" s="4">
        <v>177</v>
      </c>
      <c r="F78" s="9"/>
      <c r="G78" s="9"/>
      <c r="H78" s="9"/>
      <c r="I78" s="9"/>
      <c r="J78" s="9"/>
      <c r="K78" s="9"/>
      <c r="L78" s="420"/>
      <c r="M78" s="420"/>
      <c r="N78" s="9"/>
      <c r="O78" s="9"/>
      <c r="P78" s="4">
        <v>177</v>
      </c>
    </row>
    <row r="79" spans="1:16" ht="15.95" customHeight="1" x14ac:dyDescent="0.2">
      <c r="A79" s="115"/>
      <c r="B79" s="154" t="s">
        <v>757</v>
      </c>
      <c r="C79" s="179" t="s">
        <v>76</v>
      </c>
      <c r="D79" s="88" t="s">
        <v>77</v>
      </c>
      <c r="E79" s="4">
        <v>178</v>
      </c>
      <c r="F79" s="9"/>
      <c r="G79" s="9"/>
      <c r="H79" s="9"/>
      <c r="I79" s="9"/>
      <c r="J79" s="9"/>
      <c r="K79" s="9"/>
      <c r="L79" s="420"/>
      <c r="M79" s="420"/>
      <c r="N79" s="9"/>
      <c r="O79" s="9"/>
      <c r="P79" s="4">
        <v>178</v>
      </c>
    </row>
    <row r="80" spans="1:16" ht="15.95" customHeight="1" x14ac:dyDescent="0.2">
      <c r="A80" s="115"/>
      <c r="B80" s="154" t="s">
        <v>757</v>
      </c>
      <c r="C80" s="179" t="s">
        <v>758</v>
      </c>
      <c r="D80" s="176" t="s">
        <v>78</v>
      </c>
      <c r="E80" s="4">
        <v>179</v>
      </c>
      <c r="F80" s="9"/>
      <c r="G80" s="9"/>
      <c r="H80" s="9"/>
      <c r="I80" s="9"/>
      <c r="J80" s="9"/>
      <c r="K80" s="9"/>
      <c r="L80" s="420"/>
      <c r="M80" s="420"/>
      <c r="N80" s="9"/>
      <c r="O80" s="9"/>
      <c r="P80" s="4">
        <v>179</v>
      </c>
    </row>
    <row r="81" spans="1:16" ht="15.95" customHeight="1" x14ac:dyDescent="0.2">
      <c r="A81" s="115"/>
      <c r="B81" s="154" t="s">
        <v>757</v>
      </c>
      <c r="C81" s="179" t="s">
        <v>759</v>
      </c>
      <c r="D81" s="88" t="s">
        <v>79</v>
      </c>
      <c r="E81" s="4">
        <v>180</v>
      </c>
      <c r="F81" s="87"/>
      <c r="G81" s="87"/>
      <c r="H81" s="87"/>
      <c r="I81" s="87"/>
      <c r="J81" s="87"/>
      <c r="K81" s="87"/>
      <c r="L81" s="426"/>
      <c r="M81" s="426"/>
      <c r="N81" s="87"/>
      <c r="O81" s="87"/>
      <c r="P81" s="4">
        <v>180</v>
      </c>
    </row>
    <row r="82" spans="1:16" ht="15.95" customHeight="1" x14ac:dyDescent="0.2">
      <c r="A82" s="115"/>
      <c r="B82" s="154" t="s">
        <v>757</v>
      </c>
      <c r="C82" s="179" t="s">
        <v>80</v>
      </c>
      <c r="D82" s="88" t="s">
        <v>81</v>
      </c>
      <c r="E82" s="4">
        <v>184</v>
      </c>
      <c r="F82" s="87"/>
      <c r="G82" s="87"/>
      <c r="H82" s="87"/>
      <c r="I82" s="87"/>
      <c r="J82" s="87"/>
      <c r="K82" s="87"/>
      <c r="L82" s="426"/>
      <c r="M82" s="426"/>
      <c r="N82" s="87"/>
      <c r="O82" s="87"/>
      <c r="P82" s="4">
        <v>184</v>
      </c>
    </row>
    <row r="83" spans="1:16" ht="15.95" customHeight="1" x14ac:dyDescent="0.2">
      <c r="A83" s="115"/>
      <c r="B83" s="154" t="s">
        <v>757</v>
      </c>
      <c r="C83" s="179" t="s">
        <v>760</v>
      </c>
      <c r="D83" s="88" t="s">
        <v>82</v>
      </c>
      <c r="E83" s="4">
        <v>191</v>
      </c>
      <c r="F83" s="9"/>
      <c r="G83" s="9"/>
      <c r="H83" s="9"/>
      <c r="I83" s="9"/>
      <c r="J83" s="9"/>
      <c r="K83" s="9"/>
      <c r="L83" s="420"/>
      <c r="M83" s="420"/>
      <c r="N83" s="9"/>
      <c r="O83" s="9"/>
      <c r="P83" s="4">
        <v>191</v>
      </c>
    </row>
    <row r="84" spans="1:16" ht="15.95" customHeight="1" x14ac:dyDescent="0.2">
      <c r="A84" s="115"/>
      <c r="B84" s="154" t="s">
        <v>757</v>
      </c>
      <c r="C84" s="179" t="s">
        <v>345</v>
      </c>
      <c r="D84" s="176" t="s">
        <v>83</v>
      </c>
      <c r="E84" s="4">
        <v>195</v>
      </c>
      <c r="F84" s="9"/>
      <c r="G84" s="9"/>
      <c r="H84" s="9"/>
      <c r="I84" s="9"/>
      <c r="J84" s="9"/>
      <c r="K84" s="9"/>
      <c r="L84" s="420"/>
      <c r="M84" s="420"/>
      <c r="N84" s="9"/>
      <c r="O84" s="9"/>
      <c r="P84" s="4">
        <v>195</v>
      </c>
    </row>
    <row r="85" spans="1:16" ht="15.95" customHeight="1" x14ac:dyDescent="0.2">
      <c r="A85" s="115"/>
      <c r="B85" s="154" t="s">
        <v>757</v>
      </c>
      <c r="C85" s="179" t="s">
        <v>690</v>
      </c>
      <c r="D85" s="88" t="s">
        <v>84</v>
      </c>
      <c r="E85" s="4">
        <v>203</v>
      </c>
      <c r="F85" s="87"/>
      <c r="G85" s="87"/>
      <c r="H85" s="87"/>
      <c r="I85" s="87"/>
      <c r="J85" s="87"/>
      <c r="K85" s="87"/>
      <c r="L85" s="426"/>
      <c r="M85" s="426"/>
      <c r="N85" s="87"/>
      <c r="O85" s="87"/>
      <c r="P85" s="4">
        <v>203</v>
      </c>
    </row>
    <row r="86" spans="1:16" ht="15.95" customHeight="1" x14ac:dyDescent="0.2">
      <c r="A86" s="115"/>
      <c r="B86" s="154" t="s">
        <v>757</v>
      </c>
      <c r="C86" s="179" t="s">
        <v>691</v>
      </c>
      <c r="D86" s="88" t="s">
        <v>85</v>
      </c>
      <c r="E86" s="4">
        <v>205</v>
      </c>
      <c r="F86" s="9"/>
      <c r="G86" s="9"/>
      <c r="H86" s="9"/>
      <c r="I86" s="9"/>
      <c r="J86" s="9"/>
      <c r="K86" s="9"/>
      <c r="L86" s="420"/>
      <c r="M86" s="420"/>
      <c r="N86" s="9"/>
      <c r="O86" s="9"/>
      <c r="P86" s="4">
        <v>205</v>
      </c>
    </row>
    <row r="87" spans="1:16" ht="15.95" customHeight="1" x14ac:dyDescent="0.2">
      <c r="A87" s="115"/>
      <c r="B87" s="154" t="s">
        <v>757</v>
      </c>
      <c r="C87" s="179" t="s">
        <v>761</v>
      </c>
      <c r="D87" s="176" t="s">
        <v>86</v>
      </c>
      <c r="E87" s="4">
        <v>208</v>
      </c>
      <c r="F87" s="9"/>
      <c r="G87" s="9"/>
      <c r="H87" s="9"/>
      <c r="I87" s="9"/>
      <c r="J87" s="9"/>
      <c r="K87" s="9"/>
      <c r="L87" s="420"/>
      <c r="M87" s="420"/>
      <c r="N87" s="9"/>
      <c r="O87" s="9"/>
      <c r="P87" s="4">
        <v>208</v>
      </c>
    </row>
    <row r="88" spans="1:16" ht="15.95" customHeight="1" x14ac:dyDescent="0.2">
      <c r="A88" s="115"/>
      <c r="B88" s="154" t="s">
        <v>757</v>
      </c>
      <c r="C88" s="179" t="s">
        <v>87</v>
      </c>
      <c r="D88" s="88" t="s">
        <v>88</v>
      </c>
      <c r="E88" s="4">
        <v>209</v>
      </c>
      <c r="F88" s="87"/>
      <c r="G88" s="87"/>
      <c r="H88" s="87"/>
      <c r="I88" s="87"/>
      <c r="J88" s="87"/>
      <c r="K88" s="87"/>
      <c r="L88" s="426"/>
      <c r="M88" s="426"/>
      <c r="N88" s="87"/>
      <c r="O88" s="87"/>
      <c r="P88" s="4">
        <v>209</v>
      </c>
    </row>
    <row r="89" spans="1:16" ht="15.95" customHeight="1" x14ac:dyDescent="0.2">
      <c r="A89" s="115"/>
      <c r="B89" s="154" t="s">
        <v>757</v>
      </c>
      <c r="C89" s="330" t="s">
        <v>762</v>
      </c>
      <c r="D89" s="236" t="s">
        <v>89</v>
      </c>
      <c r="E89" s="4">
        <v>308</v>
      </c>
      <c r="F89" s="9"/>
      <c r="G89" s="9"/>
      <c r="H89" s="9"/>
      <c r="I89" s="9"/>
      <c r="J89" s="9"/>
      <c r="K89" s="9"/>
      <c r="L89" s="420"/>
      <c r="M89" s="420"/>
      <c r="N89" s="9"/>
      <c r="O89" s="9"/>
      <c r="P89" s="4">
        <v>308</v>
      </c>
    </row>
    <row r="90" spans="1:16" ht="35.1" customHeight="1" thickBot="1" x14ac:dyDescent="0.25">
      <c r="A90" s="115"/>
      <c r="B90" s="192" t="s">
        <v>664</v>
      </c>
      <c r="C90" s="193"/>
      <c r="D90" s="188" t="s">
        <v>90</v>
      </c>
      <c r="E90" s="8"/>
      <c r="F90" s="116">
        <f t="shared" ref="F90:O90" si="11">SUM(F91:F93)</f>
        <v>0</v>
      </c>
      <c r="G90" s="116">
        <f t="shared" si="11"/>
        <v>0</v>
      </c>
      <c r="H90" s="116">
        <f t="shared" si="11"/>
        <v>0</v>
      </c>
      <c r="I90" s="116">
        <f t="shared" si="11"/>
        <v>0</v>
      </c>
      <c r="J90" s="116">
        <f t="shared" si="11"/>
        <v>0</v>
      </c>
      <c r="K90" s="116">
        <f t="shared" si="11"/>
        <v>0</v>
      </c>
      <c r="L90" s="429">
        <f>SUM(L91:L93)</f>
        <v>0</v>
      </c>
      <c r="M90" s="429">
        <f>SUM(M91:M93)</f>
        <v>0</v>
      </c>
      <c r="N90" s="116">
        <f t="shared" si="11"/>
        <v>0</v>
      </c>
      <c r="O90" s="116">
        <f t="shared" si="11"/>
        <v>0</v>
      </c>
      <c r="P90" s="8"/>
    </row>
    <row r="91" spans="1:16" ht="15.95" customHeight="1" thickTop="1" x14ac:dyDescent="0.2">
      <c r="A91" s="115"/>
      <c r="B91" s="154" t="s">
        <v>664</v>
      </c>
      <c r="C91" s="181" t="s">
        <v>763</v>
      </c>
      <c r="D91" s="88" t="s">
        <v>91</v>
      </c>
      <c r="E91" s="4">
        <v>224</v>
      </c>
      <c r="F91" s="9"/>
      <c r="G91" s="9"/>
      <c r="H91" s="9"/>
      <c r="I91" s="9"/>
      <c r="J91" s="9"/>
      <c r="K91" s="9"/>
      <c r="L91" s="420"/>
      <c r="M91" s="420"/>
      <c r="N91" s="9"/>
      <c r="O91" s="9"/>
      <c r="P91" s="4">
        <v>224</v>
      </c>
    </row>
    <row r="92" spans="1:16" ht="15.95" customHeight="1" x14ac:dyDescent="0.2">
      <c r="A92" s="115"/>
      <c r="B92" s="154" t="s">
        <v>664</v>
      </c>
      <c r="C92" s="179" t="s">
        <v>764</v>
      </c>
      <c r="D92" s="176" t="s">
        <v>92</v>
      </c>
      <c r="E92" s="4">
        <v>225</v>
      </c>
      <c r="F92" s="9"/>
      <c r="G92" s="9"/>
      <c r="H92" s="9"/>
      <c r="I92" s="9"/>
      <c r="J92" s="9"/>
      <c r="K92" s="9"/>
      <c r="L92" s="420"/>
      <c r="M92" s="420"/>
      <c r="N92" s="9"/>
      <c r="O92" s="9"/>
      <c r="P92" s="4">
        <v>225</v>
      </c>
    </row>
    <row r="93" spans="1:16" ht="15.95" customHeight="1" x14ac:dyDescent="0.2">
      <c r="A93" s="115"/>
      <c r="B93" s="154" t="s">
        <v>664</v>
      </c>
      <c r="C93" s="180" t="s">
        <v>765</v>
      </c>
      <c r="D93" s="236" t="s">
        <v>93</v>
      </c>
      <c r="E93" s="4">
        <v>309</v>
      </c>
      <c r="F93" s="9"/>
      <c r="G93" s="9"/>
      <c r="H93" s="9"/>
      <c r="I93" s="9"/>
      <c r="J93" s="9"/>
      <c r="K93" s="9"/>
      <c r="L93" s="420"/>
      <c r="M93" s="420"/>
      <c r="N93" s="9"/>
      <c r="O93" s="9"/>
      <c r="P93" s="4">
        <v>309</v>
      </c>
    </row>
    <row r="94" spans="1:16" ht="15.95" customHeight="1" x14ac:dyDescent="0.2">
      <c r="B94" s="361"/>
      <c r="C94" s="112"/>
    </row>
    <row r="95" spans="1:16" ht="15.95" customHeight="1" x14ac:dyDescent="0.2">
      <c r="B95" s="361"/>
      <c r="C95" s="19" t="str">
        <f>"Version: "&amp; C146</f>
        <v>Version: 1.01.E0</v>
      </c>
    </row>
    <row r="96" spans="1:16" ht="27" customHeight="1" thickBot="1" x14ac:dyDescent="0.25">
      <c r="B96" s="89"/>
      <c r="C96" s="83" t="s">
        <v>766</v>
      </c>
      <c r="D96" s="85" t="s">
        <v>94</v>
      </c>
      <c r="E96" s="4">
        <v>250</v>
      </c>
      <c r="F96" s="76">
        <f t="shared" ref="F96:O96" si="12">SUM(F13,F47,F56,F71,F90)</f>
        <v>0</v>
      </c>
      <c r="G96" s="76">
        <f t="shared" si="12"/>
        <v>0</v>
      </c>
      <c r="H96" s="76">
        <f t="shared" si="12"/>
        <v>0</v>
      </c>
      <c r="I96" s="76">
        <f t="shared" si="12"/>
        <v>0</v>
      </c>
      <c r="J96" s="76">
        <f t="shared" si="12"/>
        <v>0</v>
      </c>
      <c r="K96" s="76">
        <f t="shared" si="12"/>
        <v>0</v>
      </c>
      <c r="L96" s="424">
        <f>SUM(L13,L47,L56,L71,L90)</f>
        <v>0</v>
      </c>
      <c r="M96" s="424">
        <f>SUM(M13,M47,M56,M71,M90)</f>
        <v>0</v>
      </c>
      <c r="N96" s="76">
        <f t="shared" si="12"/>
        <v>0</v>
      </c>
      <c r="O96" s="76">
        <f t="shared" si="12"/>
        <v>0</v>
      </c>
      <c r="P96" s="4">
        <v>250</v>
      </c>
    </row>
    <row r="97" spans="2:16" ht="35.25" customHeight="1" thickTop="1" x14ac:dyDescent="0.2">
      <c r="B97" s="90"/>
      <c r="C97" s="334" t="s">
        <v>767</v>
      </c>
      <c r="D97" s="333" t="s">
        <v>95</v>
      </c>
      <c r="E97" s="4">
        <v>251</v>
      </c>
      <c r="F97" s="9"/>
      <c r="G97" s="9"/>
      <c r="H97" s="9"/>
      <c r="I97" s="9"/>
      <c r="J97" s="9"/>
      <c r="K97" s="9"/>
      <c r="L97" s="420"/>
      <c r="M97" s="420"/>
      <c r="N97" s="9"/>
      <c r="O97" s="9"/>
      <c r="P97" s="4">
        <v>251</v>
      </c>
    </row>
    <row r="98" spans="2:16" ht="31.5" customHeight="1" x14ac:dyDescent="0.2">
      <c r="B98" s="90"/>
      <c r="C98" s="334" t="s">
        <v>768</v>
      </c>
      <c r="D98" s="333" t="s">
        <v>96</v>
      </c>
      <c r="E98" s="4">
        <v>252</v>
      </c>
      <c r="F98" s="9"/>
      <c r="G98" s="9"/>
      <c r="H98" s="9"/>
      <c r="I98" s="9"/>
      <c r="J98" s="9"/>
      <c r="K98" s="9"/>
      <c r="L98" s="420"/>
      <c r="M98" s="420"/>
      <c r="N98" s="9"/>
      <c r="O98" s="9"/>
      <c r="P98" s="4">
        <v>252</v>
      </c>
    </row>
    <row r="99" spans="2:16" ht="31.5" customHeight="1" x14ac:dyDescent="0.2">
      <c r="B99" s="90"/>
      <c r="C99" s="239" t="s">
        <v>769</v>
      </c>
      <c r="D99" s="86" t="s">
        <v>97</v>
      </c>
      <c r="E99" s="8">
        <v>253</v>
      </c>
      <c r="F99" s="87"/>
      <c r="G99" s="87"/>
      <c r="H99" s="87"/>
      <c r="I99" s="87"/>
      <c r="J99" s="87"/>
      <c r="K99" s="87"/>
      <c r="L99" s="426"/>
      <c r="M99" s="426"/>
      <c r="N99" s="87"/>
      <c r="O99" s="87"/>
      <c r="P99" s="8">
        <v>253</v>
      </c>
    </row>
    <row r="100" spans="2:16" ht="31.5" customHeight="1" thickBot="1" x14ac:dyDescent="0.25">
      <c r="B100" s="90"/>
      <c r="C100" s="84" t="s">
        <v>1</v>
      </c>
      <c r="D100" s="238" t="s">
        <v>98</v>
      </c>
      <c r="E100" s="8">
        <v>270</v>
      </c>
      <c r="F100" s="76">
        <f t="shared" ref="F100:O100" si="13">SUM(F96,F98:F99)</f>
        <v>0</v>
      </c>
      <c r="G100" s="76">
        <f t="shared" si="13"/>
        <v>0</v>
      </c>
      <c r="H100" s="76">
        <f t="shared" si="13"/>
        <v>0</v>
      </c>
      <c r="I100" s="76">
        <f t="shared" si="13"/>
        <v>0</v>
      </c>
      <c r="J100" s="76">
        <f t="shared" si="13"/>
        <v>0</v>
      </c>
      <c r="K100" s="76">
        <f t="shared" si="13"/>
        <v>0</v>
      </c>
      <c r="L100" s="424">
        <f>SUM(L96,L98:L99)</f>
        <v>0</v>
      </c>
      <c r="M100" s="424">
        <f>SUM(M96,M98:M99)</f>
        <v>0</v>
      </c>
      <c r="N100" s="76">
        <f t="shared" si="13"/>
        <v>0</v>
      </c>
      <c r="O100" s="76">
        <f t="shared" si="13"/>
        <v>0</v>
      </c>
      <c r="P100" s="8">
        <v>270</v>
      </c>
    </row>
    <row r="101" spans="2:16" ht="27" hidden="1" customHeight="1" thickTop="1" x14ac:dyDescent="0.2">
      <c r="B101" s="89"/>
      <c r="C101" s="237" t="s">
        <v>810</v>
      </c>
      <c r="D101" s="7"/>
    </row>
    <row r="102" spans="2:16" ht="6" customHeight="1" thickTop="1" x14ac:dyDescent="0.2">
      <c r="C102" s="17"/>
      <c r="D102" s="17"/>
      <c r="E102" s="17"/>
      <c r="F102" s="17"/>
      <c r="G102" s="17"/>
      <c r="H102" s="17"/>
      <c r="I102" s="17"/>
      <c r="J102" s="17"/>
      <c r="K102" s="17"/>
      <c r="L102" s="423"/>
      <c r="M102" s="423"/>
      <c r="N102" s="17"/>
      <c r="O102" s="17"/>
      <c r="P102" s="17"/>
    </row>
    <row r="103" spans="2:16" ht="19.5" customHeight="1" x14ac:dyDescent="0.2">
      <c r="C103" s="356" t="s">
        <v>1044</v>
      </c>
      <c r="P103" s="52" t="s">
        <v>344</v>
      </c>
    </row>
    <row r="104" spans="2:16" hidden="1" x14ac:dyDescent="0.2"/>
    <row r="105" spans="2:16" hidden="1" x14ac:dyDescent="0.2">
      <c r="F105" s="92" t="b">
        <f>Selection!K112</f>
        <v>0</v>
      </c>
      <c r="G105" s="92"/>
      <c r="H105" s="92" t="b">
        <f>Selection!K114</f>
        <v>0</v>
      </c>
      <c r="I105" s="92"/>
      <c r="J105" s="92" t="b">
        <f>Selection!K115</f>
        <v>0</v>
      </c>
      <c r="K105" s="92" t="b">
        <f>Selection!K116</f>
        <v>0</v>
      </c>
      <c r="L105" s="92" t="b">
        <f>Selection!K117</f>
        <v>0</v>
      </c>
      <c r="M105" s="427"/>
      <c r="N105" s="427" t="b">
        <f>Selection!K118</f>
        <v>0</v>
      </c>
      <c r="O105" s="92"/>
    </row>
    <row r="106" spans="2:16" hidden="1" x14ac:dyDescent="0.2"/>
    <row r="107" spans="2:16" hidden="1" x14ac:dyDescent="0.2">
      <c r="F107" s="12"/>
    </row>
    <row r="108" spans="2:16" hidden="1" x14ac:dyDescent="0.2">
      <c r="F108" s="12"/>
      <c r="P108" s="15"/>
    </row>
    <row r="109" spans="2:16" hidden="1" x14ac:dyDescent="0.2">
      <c r="F109" s="12"/>
    </row>
    <row r="110" spans="2:16" hidden="1" x14ac:dyDescent="0.2">
      <c r="C110" s="379"/>
      <c r="F110" s="13"/>
    </row>
    <row r="111" spans="2:16" hidden="1" x14ac:dyDescent="0.2">
      <c r="C111" s="379"/>
      <c r="F111" s="14"/>
    </row>
    <row r="112" spans="2:16" x14ac:dyDescent="0.2">
      <c r="C112" s="676" t="s">
        <v>998</v>
      </c>
      <c r="F112" s="12"/>
    </row>
    <row r="113" spans="3:15" ht="25.5" customHeight="1" x14ac:dyDescent="0.2">
      <c r="C113" s="674" t="s">
        <v>1328</v>
      </c>
      <c r="D113" s="165"/>
      <c r="E113" s="266"/>
      <c r="F113" s="264" t="str">
        <f>IF(MIN(F13:F101)&lt;0,"Warning","")</f>
        <v/>
      </c>
      <c r="G113" s="264" t="str">
        <f>IF(MIN(G13:G101)&lt;0,"Warning","")</f>
        <v/>
      </c>
      <c r="H113" s="264" t="str">
        <f>IF(MIN(H13:H101)&lt;0,"Warning","")</f>
        <v/>
      </c>
      <c r="I113" s="264" t="str">
        <f>IF(MIN(I13:I101)&lt;0,"Warning","")</f>
        <v/>
      </c>
      <c r="J113" s="264" t="str">
        <f>IF(MIN(J13:J101)&lt;0,"Warning","")</f>
        <v/>
      </c>
      <c r="K113" s="586"/>
      <c r="L113" s="449" t="str">
        <f>IF(MIN(L13:L101)&lt;0,"Warning","")</f>
        <v/>
      </c>
      <c r="M113" s="449" t="str">
        <f>IF(MIN(M13:M101)&lt;0,"Warning","")</f>
        <v/>
      </c>
      <c r="N113" s="264" t="str">
        <f>IF(MIN(N13:N101)&lt;0,"Warning","")</f>
        <v/>
      </c>
      <c r="O113" s="264" t="str">
        <f>IF(MIN(O13:O101)&lt;0,"Warning","")</f>
        <v/>
      </c>
    </row>
    <row r="114" spans="3:15" x14ac:dyDescent="0.2">
      <c r="C114" s="672" t="s">
        <v>1048</v>
      </c>
      <c r="D114" s="267"/>
      <c r="E114" s="267"/>
      <c r="F114" s="264" t="str">
        <f>IF(F99&gt;0,IF(F99*10&gt;F96+5,"ERROR",""),"")</f>
        <v/>
      </c>
      <c r="G114" s="390" t="str">
        <f t="shared" ref="G114:N114" si="14">IF(G99&gt;0,IF(G99*10&gt;G96+5,"ERROR",""),"")</f>
        <v/>
      </c>
      <c r="H114" s="390" t="str">
        <f t="shared" si="14"/>
        <v/>
      </c>
      <c r="I114" s="390" t="str">
        <f t="shared" si="14"/>
        <v/>
      </c>
      <c r="J114" s="390" t="str">
        <f t="shared" si="14"/>
        <v/>
      </c>
      <c r="K114" s="390" t="str">
        <f t="shared" si="14"/>
        <v/>
      </c>
      <c r="L114" s="449" t="str">
        <f>IF(L99&gt;0,IF(L99*10&gt;L96+5,"ERROR",""),"")</f>
        <v/>
      </c>
      <c r="M114" s="449" t="str">
        <f>IF(M99&gt;0,IF(M99*10&gt;M96+5,"ERROR",""),"")</f>
        <v/>
      </c>
      <c r="N114" s="390" t="str">
        <f t="shared" si="14"/>
        <v/>
      </c>
      <c r="O114" s="390" t="str">
        <f>IF(O99&gt;0,IF(O99*10&gt;O96+5,"ERROR",""),"")</f>
        <v/>
      </c>
    </row>
    <row r="115" spans="3:15" x14ac:dyDescent="0.2">
      <c r="C115" s="379"/>
    </row>
    <row r="116" spans="3:15" x14ac:dyDescent="0.2">
      <c r="C116" s="379"/>
    </row>
    <row r="117" spans="3:15" x14ac:dyDescent="0.2">
      <c r="C117" s="672" t="s">
        <v>1046</v>
      </c>
      <c r="D117" s="267"/>
      <c r="E117" s="267"/>
      <c r="F117" s="303" t="str">
        <f t="shared" ref="F117:O117" si="15">IF(F97-1&gt;F96,"Warning","")</f>
        <v/>
      </c>
      <c r="G117" s="303" t="str">
        <f t="shared" si="15"/>
        <v/>
      </c>
      <c r="H117" s="303" t="str">
        <f t="shared" si="15"/>
        <v/>
      </c>
      <c r="I117" s="303" t="str">
        <f t="shared" si="15"/>
        <v/>
      </c>
      <c r="J117" s="303" t="str">
        <f t="shared" si="15"/>
        <v/>
      </c>
      <c r="K117" s="303" t="str">
        <f t="shared" si="15"/>
        <v/>
      </c>
      <c r="L117" s="449" t="str">
        <f t="shared" si="15"/>
        <v/>
      </c>
      <c r="M117" s="449" t="str">
        <f t="shared" si="15"/>
        <v/>
      </c>
      <c r="N117" s="303" t="str">
        <f t="shared" si="15"/>
        <v/>
      </c>
      <c r="O117" s="303" t="str">
        <f t="shared" si="15"/>
        <v/>
      </c>
    </row>
    <row r="118" spans="3:15" x14ac:dyDescent="0.2">
      <c r="C118" s="379"/>
      <c r="D118" s="302"/>
      <c r="E118" s="302"/>
      <c r="F118" s="302"/>
    </row>
    <row r="119" spans="3:15" x14ac:dyDescent="0.2">
      <c r="C119" s="379"/>
    </row>
    <row r="120" spans="3:15" x14ac:dyDescent="0.2">
      <c r="C120" s="379"/>
    </row>
    <row r="121" spans="3:15" x14ac:dyDescent="0.2">
      <c r="C121" s="379"/>
    </row>
    <row r="122" spans="3:15" x14ac:dyDescent="0.2">
      <c r="C122" s="379"/>
    </row>
    <row r="123" spans="3:15" x14ac:dyDescent="0.2">
      <c r="C123" s="379"/>
    </row>
    <row r="124" spans="3:15" x14ac:dyDescent="0.2">
      <c r="C124" s="379"/>
    </row>
    <row r="125" spans="3:15" x14ac:dyDescent="0.2">
      <c r="C125" s="379"/>
    </row>
    <row r="143" spans="2:3" x14ac:dyDescent="0.2">
      <c r="B143" s="15" t="s">
        <v>2</v>
      </c>
      <c r="C143" s="12" t="str">
        <f>O3</f>
        <v>XXXXXX</v>
      </c>
    </row>
    <row r="144" spans="2:3" x14ac:dyDescent="0.2">
      <c r="C144" s="12" t="str">
        <f>O2</f>
        <v>CAG09</v>
      </c>
    </row>
    <row r="145" spans="3:3" x14ac:dyDescent="0.2">
      <c r="C145" s="13" t="str">
        <f>O4</f>
        <v>DD.MM.YYYY</v>
      </c>
    </row>
    <row r="146" spans="3:3" x14ac:dyDescent="0.2">
      <c r="C146" s="421" t="s">
        <v>1092</v>
      </c>
    </row>
    <row r="147" spans="3:3" x14ac:dyDescent="0.2">
      <c r="C147" s="12" t="str">
        <f>F12</f>
        <v>Col. 101</v>
      </c>
    </row>
    <row r="148" spans="3:3" x14ac:dyDescent="0.2">
      <c r="C148" s="269">
        <f>COUNTIF(F113:AN120,"ERROR")</f>
        <v>0</v>
      </c>
    </row>
    <row r="149" spans="3:3" x14ac:dyDescent="0.2">
      <c r="C149" s="670">
        <f>COUNTIF(F113:AN120,"Warning")</f>
        <v>0</v>
      </c>
    </row>
  </sheetData>
  <sheetProtection sheet="1" objects="1" scenarios="1" autoFilter="0"/>
  <autoFilter ref="B12:C93"/>
  <mergeCells count="11">
    <mergeCell ref="B8:C9"/>
    <mergeCell ref="L10:M10"/>
    <mergeCell ref="F7:G7"/>
    <mergeCell ref="H7:O7"/>
    <mergeCell ref="F10:G10"/>
    <mergeCell ref="H10:I10"/>
    <mergeCell ref="F8:G9"/>
    <mergeCell ref="H8:I9"/>
    <mergeCell ref="L8:M9"/>
    <mergeCell ref="N8:O9"/>
    <mergeCell ref="N10:O10"/>
  </mergeCells>
  <conditionalFormatting sqref="J13:J100">
    <cfRule type="expression" dxfId="5" priority="36" stopIfTrue="1">
      <formula>$J$105=TRUE</formula>
    </cfRule>
  </conditionalFormatting>
  <conditionalFormatting sqref="F13:G100">
    <cfRule type="expression" dxfId="4" priority="31" stopIfTrue="1">
      <formula>$F$105=TRUE</formula>
    </cfRule>
  </conditionalFormatting>
  <conditionalFormatting sqref="H13:I100">
    <cfRule type="expression" dxfId="3" priority="30" stopIfTrue="1">
      <formula>$H$105=TRUE</formula>
    </cfRule>
  </conditionalFormatting>
  <conditionalFormatting sqref="K13:K100">
    <cfRule type="expression" dxfId="2" priority="29" stopIfTrue="1">
      <formula>$K$105=TRUE</formula>
    </cfRule>
  </conditionalFormatting>
  <conditionalFormatting sqref="L13:M100">
    <cfRule type="expression" dxfId="1" priority="38" stopIfTrue="1">
      <formula>$L$105=TRUE</formula>
    </cfRule>
  </conditionalFormatting>
  <conditionalFormatting sqref="N13:O100">
    <cfRule type="expression" dxfId="0" priority="1" stopIfTrue="1">
      <formula>$N$105=TRUE</formula>
    </cfRule>
  </conditionalFormatting>
  <hyperlinks>
    <hyperlink ref="F10:G10" location="Note_14" display="14.*"/>
    <hyperlink ref="H10:I10" location="Note_15" display="15.*"/>
    <hyperlink ref="L10:M10" location="Note_18" display="18.*"/>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J10" location="Note_16" display="16."/>
    <hyperlink ref="K10" location="Note_17" display="17."/>
    <hyperlink ref="D98" location="CNTR_IOrg" display="7Z"/>
    <hyperlink ref="N10:O10" location="Note_22" display="22."/>
    <hyperlink ref="C11" location="Selection!A1" display="&gt;&gt; Selection"/>
  </hyperlinks>
  <pageMargins left="0.39370078740157483" right="0.39370078740157483" top="0.39370078740157483" bottom="0.39370078740157483" header="0.31496062992125984" footer="0.31496062992125984"/>
  <pageSetup paperSize="9" scale="52" fitToHeight="2" orientation="landscape" r:id="rId1"/>
  <headerFooter>
    <oddFooter>&amp;L&amp;"Arial,Fett"SNB Confidential&amp;C&amp;D&amp;Rpage &amp;P</oddFooter>
  </headerFooter>
  <rowBreaks count="2" manualBreakCount="2">
    <brk id="46" min="5" max="15" man="1"/>
    <brk id="76" min="5"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showGridLines="0" showRowColHeaders="0" zoomScale="80" zoomScaleNormal="80" zoomScaleSheetLayoutView="80" workbookViewId="0">
      <selection activeCell="D3" sqref="D3"/>
    </sheetView>
  </sheetViews>
  <sheetFormatPr baseColWidth="10" defaultRowHeight="12.75" x14ac:dyDescent="0.2"/>
  <cols>
    <col min="1" max="1" width="4.28515625" style="379" customWidth="1"/>
    <col min="2" max="2" width="9.42578125" style="361" customWidth="1"/>
    <col min="3" max="6" width="28.7109375" style="361" customWidth="1"/>
    <col min="7" max="7" width="31" style="361" customWidth="1"/>
    <col min="8" max="8" width="28" style="361" customWidth="1"/>
    <col min="9" max="16384" width="11.42578125" style="361"/>
  </cols>
  <sheetData>
    <row r="1" spans="1:8" ht="15" x14ac:dyDescent="0.25">
      <c r="H1" s="307" t="s">
        <v>1135</v>
      </c>
    </row>
    <row r="2" spans="1:8" ht="18" x14ac:dyDescent="0.25">
      <c r="D2" s="28" t="s">
        <v>464</v>
      </c>
    </row>
    <row r="3" spans="1:8" ht="18" x14ac:dyDescent="0.25">
      <c r="D3" s="376" t="s">
        <v>972</v>
      </c>
    </row>
    <row r="7" spans="1:8" ht="27.75" customHeight="1" x14ac:dyDescent="0.25">
      <c r="B7" s="134" t="s">
        <v>465</v>
      </c>
    </row>
    <row r="8" spans="1:8" s="665" customFormat="1" ht="39.75" hidden="1" customHeight="1" x14ac:dyDescent="0.2">
      <c r="A8" s="379"/>
      <c r="B8" s="906"/>
      <c r="C8" s="906"/>
      <c r="D8" s="906"/>
      <c r="E8" s="906"/>
      <c r="F8" s="906"/>
      <c r="G8" s="906"/>
      <c r="H8" s="906"/>
    </row>
    <row r="9" spans="1:8" ht="27.75" customHeight="1" x14ac:dyDescent="0.25">
      <c r="B9" s="1" t="s">
        <v>466</v>
      </c>
    </row>
    <row r="10" spans="1:8" ht="15" x14ac:dyDescent="0.2">
      <c r="B10" s="123" t="s">
        <v>467</v>
      </c>
    </row>
    <row r="11" spans="1:8" ht="15" x14ac:dyDescent="0.2">
      <c r="B11" s="123" t="s">
        <v>468</v>
      </c>
    </row>
    <row r="12" spans="1:8" ht="27.75" customHeight="1" x14ac:dyDescent="0.25">
      <c r="B12" s="1" t="s">
        <v>469</v>
      </c>
    </row>
    <row r="13" spans="1:8" ht="15" x14ac:dyDescent="0.2">
      <c r="B13" s="123" t="s">
        <v>470</v>
      </c>
    </row>
    <row r="14" spans="1:8" ht="15" x14ac:dyDescent="0.2">
      <c r="B14" s="123" t="s">
        <v>471</v>
      </c>
    </row>
    <row r="15" spans="1:8" ht="15" x14ac:dyDescent="0.2">
      <c r="B15" s="123" t="s">
        <v>472</v>
      </c>
    </row>
    <row r="16" spans="1:8" ht="15" x14ac:dyDescent="0.2">
      <c r="B16" s="123" t="s">
        <v>473</v>
      </c>
    </row>
    <row r="17" spans="1:8" ht="27.75" customHeight="1" x14ac:dyDescent="0.25">
      <c r="B17" s="1" t="s">
        <v>474</v>
      </c>
    </row>
    <row r="18" spans="1:8" ht="15" customHeight="1" x14ac:dyDescent="0.2">
      <c r="B18" s="912" t="s">
        <v>1289</v>
      </c>
      <c r="C18" s="912"/>
      <c r="D18" s="912"/>
      <c r="E18" s="912"/>
      <c r="F18" s="912"/>
      <c r="G18" s="912"/>
      <c r="H18" s="912"/>
    </row>
    <row r="19" spans="1:8" ht="15" customHeight="1" x14ac:dyDescent="0.2">
      <c r="B19" s="912"/>
      <c r="C19" s="912"/>
      <c r="D19" s="912"/>
      <c r="E19" s="912"/>
      <c r="F19" s="912"/>
      <c r="G19" s="912"/>
      <c r="H19" s="912"/>
    </row>
    <row r="20" spans="1:8" ht="27.75" customHeight="1" x14ac:dyDescent="0.25">
      <c r="B20" s="1" t="s">
        <v>475</v>
      </c>
    </row>
    <row r="21" spans="1:8" ht="15" customHeight="1" x14ac:dyDescent="0.2">
      <c r="B21" s="912" t="s">
        <v>1325</v>
      </c>
      <c r="C21" s="913"/>
      <c r="D21" s="913"/>
      <c r="E21" s="913"/>
      <c r="F21" s="913"/>
      <c r="G21" s="913"/>
      <c r="H21" s="913"/>
    </row>
    <row r="22" spans="1:8" ht="15.95" customHeight="1" x14ac:dyDescent="0.2">
      <c r="B22" s="913"/>
      <c r="C22" s="913"/>
      <c r="D22" s="913"/>
      <c r="E22" s="913"/>
      <c r="F22" s="913"/>
      <c r="G22" s="913"/>
      <c r="H22" s="913"/>
    </row>
    <row r="23" spans="1:8" ht="27.75" customHeight="1" x14ac:dyDescent="0.25">
      <c r="B23" s="1" t="s">
        <v>476</v>
      </c>
    </row>
    <row r="24" spans="1:8" ht="15" x14ac:dyDescent="0.2">
      <c r="B24" s="123" t="s">
        <v>1323</v>
      </c>
    </row>
    <row r="25" spans="1:8" ht="15" hidden="1" x14ac:dyDescent="0.2">
      <c r="B25" s="123"/>
    </row>
    <row r="26" spans="1:8" ht="27.75" hidden="1" customHeight="1" x14ac:dyDescent="0.25">
      <c r="B26" s="1"/>
    </row>
    <row r="27" spans="1:8" ht="14.25" hidden="1" x14ac:dyDescent="0.2">
      <c r="B27" s="204"/>
    </row>
    <row r="28" spans="1:8" ht="15" hidden="1" x14ac:dyDescent="0.2">
      <c r="B28" s="123"/>
    </row>
    <row r="31" spans="1:8" ht="27.75" customHeight="1" x14ac:dyDescent="0.25">
      <c r="B31" s="134" t="s">
        <v>477</v>
      </c>
    </row>
    <row r="32" spans="1:8" s="507" customFormat="1" ht="27.75" customHeight="1" x14ac:dyDescent="0.25">
      <c r="A32" s="379"/>
      <c r="B32" s="506" t="s">
        <v>1136</v>
      </c>
    </row>
    <row r="33" spans="1:12" s="507" customFormat="1" ht="45" customHeight="1" x14ac:dyDescent="0.2">
      <c r="A33" s="379"/>
      <c r="B33" s="912" t="s">
        <v>1293</v>
      </c>
      <c r="C33" s="912"/>
      <c r="D33" s="912"/>
      <c r="E33" s="912"/>
      <c r="F33" s="912"/>
      <c r="G33" s="912"/>
      <c r="H33" s="912"/>
      <c r="L33" s="513"/>
    </row>
    <row r="34" spans="1:12" ht="27.75" customHeight="1" x14ac:dyDescent="0.25">
      <c r="B34" s="1" t="s">
        <v>478</v>
      </c>
    </row>
    <row r="35" spans="1:12" ht="15" x14ac:dyDescent="0.2">
      <c r="B35" s="430" t="s">
        <v>1303</v>
      </c>
    </row>
    <row r="36" spans="1:12" s="665" customFormat="1" ht="15" x14ac:dyDescent="0.2">
      <c r="A36" s="379"/>
      <c r="B36" s="430" t="s">
        <v>1304</v>
      </c>
    </row>
    <row r="37" spans="1:12" ht="15" x14ac:dyDescent="0.2">
      <c r="B37" s="430" t="s">
        <v>1305</v>
      </c>
    </row>
    <row r="38" spans="1:12" ht="15" x14ac:dyDescent="0.2">
      <c r="B38" s="430" t="s">
        <v>1306</v>
      </c>
    </row>
    <row r="39" spans="1:12" ht="18" customHeight="1" x14ac:dyDescent="0.2">
      <c r="B39" s="430" t="s">
        <v>1307</v>
      </c>
    </row>
    <row r="40" spans="1:12" ht="15" x14ac:dyDescent="0.2">
      <c r="B40" s="430" t="s">
        <v>1308</v>
      </c>
    </row>
    <row r="41" spans="1:12" ht="17.25" customHeight="1" x14ac:dyDescent="0.2">
      <c r="B41" s="666" t="s">
        <v>479</v>
      </c>
    </row>
    <row r="42" spans="1:12" ht="15" x14ac:dyDescent="0.2">
      <c r="B42" s="430" t="s">
        <v>480</v>
      </c>
    </row>
    <row r="43" spans="1:12" ht="15" hidden="1" x14ac:dyDescent="0.2">
      <c r="B43" s="123"/>
    </row>
    <row r="44" spans="1:12" ht="15" hidden="1" x14ac:dyDescent="0.2">
      <c r="B44" s="123"/>
    </row>
    <row r="45" spans="1:12" ht="27.75" customHeight="1" x14ac:dyDescent="0.25">
      <c r="B45" s="1" t="s">
        <v>481</v>
      </c>
    </row>
    <row r="46" spans="1:12" ht="15" x14ac:dyDescent="0.2">
      <c r="B46" s="123" t="s">
        <v>482</v>
      </c>
    </row>
    <row r="47" spans="1:12" ht="15" hidden="1" x14ac:dyDescent="0.2">
      <c r="B47" s="363"/>
    </row>
    <row r="48" spans="1:12" ht="15" x14ac:dyDescent="0.2">
      <c r="B48" s="363" t="s">
        <v>483</v>
      </c>
    </row>
    <row r="49" spans="2:7" ht="15" x14ac:dyDescent="0.2">
      <c r="B49" s="364" t="s">
        <v>484</v>
      </c>
    </row>
    <row r="50" spans="2:7" ht="15" x14ac:dyDescent="0.2">
      <c r="B50" s="364" t="s">
        <v>1249</v>
      </c>
    </row>
    <row r="51" spans="2:7" ht="17.25" customHeight="1" x14ac:dyDescent="0.2">
      <c r="B51" s="336" t="s">
        <v>1160</v>
      </c>
    </row>
    <row r="52" spans="2:7" ht="27.75" customHeight="1" x14ac:dyDescent="0.25">
      <c r="B52" s="1" t="s">
        <v>485</v>
      </c>
    </row>
    <row r="53" spans="2:7" ht="15" x14ac:dyDescent="0.2">
      <c r="B53" s="123" t="s">
        <v>1294</v>
      </c>
      <c r="C53" s="123"/>
    </row>
    <row r="54" spans="2:7" ht="15" x14ac:dyDescent="0.2">
      <c r="B54" s="123" t="s">
        <v>1222</v>
      </c>
      <c r="C54" s="123"/>
    </row>
    <row r="55" spans="2:7" ht="15" x14ac:dyDescent="0.2">
      <c r="B55" s="123" t="s">
        <v>1223</v>
      </c>
      <c r="C55" s="123"/>
    </row>
    <row r="56" spans="2:7" ht="15" x14ac:dyDescent="0.2">
      <c r="B56" s="123" t="s">
        <v>1295</v>
      </c>
      <c r="C56" s="123"/>
    </row>
    <row r="57" spans="2:7" ht="15" x14ac:dyDescent="0.2">
      <c r="B57" s="123" t="s">
        <v>1224</v>
      </c>
      <c r="C57" s="123"/>
    </row>
    <row r="58" spans="2:7" ht="15" x14ac:dyDescent="0.2">
      <c r="B58" s="123"/>
      <c r="C58" s="123"/>
    </row>
    <row r="59" spans="2:7" ht="91.5" customHeight="1" x14ac:dyDescent="0.2">
      <c r="B59" s="914" t="s">
        <v>1239</v>
      </c>
      <c r="C59" s="915"/>
      <c r="D59" s="915"/>
      <c r="E59" s="915"/>
      <c r="F59" s="915"/>
      <c r="G59" s="916"/>
    </row>
    <row r="60" spans="2:7" ht="15" hidden="1" x14ac:dyDescent="0.2">
      <c r="B60" s="123"/>
      <c r="C60" s="123"/>
    </row>
    <row r="61" spans="2:7" ht="15" hidden="1" x14ac:dyDescent="0.2">
      <c r="B61" s="123"/>
      <c r="C61" s="123"/>
    </row>
    <row r="62" spans="2:7" ht="15" hidden="1" x14ac:dyDescent="0.2">
      <c r="B62" s="123"/>
      <c r="C62" s="123"/>
    </row>
    <row r="63" spans="2:7" ht="15" hidden="1" x14ac:dyDescent="0.2">
      <c r="B63" s="123"/>
      <c r="C63" s="123"/>
    </row>
    <row r="64" spans="2:7" ht="15" hidden="1" x14ac:dyDescent="0.2">
      <c r="B64" s="123"/>
      <c r="C64" s="123"/>
    </row>
    <row r="65" spans="1:3" ht="15" hidden="1" x14ac:dyDescent="0.2">
      <c r="B65" s="123"/>
      <c r="C65" s="123"/>
    </row>
    <row r="66" spans="1:3" ht="15" hidden="1" x14ac:dyDescent="0.2">
      <c r="B66" s="123"/>
      <c r="C66" s="123"/>
    </row>
    <row r="67" spans="1:3" ht="27.75" customHeight="1" x14ac:dyDescent="0.25">
      <c r="B67" s="1" t="s">
        <v>486</v>
      </c>
    </row>
    <row r="68" spans="1:3" ht="15" x14ac:dyDescent="0.2">
      <c r="B68" s="123" t="s">
        <v>487</v>
      </c>
      <c r="C68" s="123"/>
    </row>
    <row r="69" spans="1:3" ht="15" x14ac:dyDescent="0.2">
      <c r="C69" s="364" t="s">
        <v>488</v>
      </c>
    </row>
    <row r="70" spans="1:3" ht="15" x14ac:dyDescent="0.2">
      <c r="B70" s="123"/>
      <c r="C70" s="364" t="s">
        <v>489</v>
      </c>
    </row>
    <row r="71" spans="1:3" ht="15" x14ac:dyDescent="0.2">
      <c r="B71" s="123"/>
      <c r="C71" s="123" t="s">
        <v>490</v>
      </c>
    </row>
    <row r="72" spans="1:3" ht="15" x14ac:dyDescent="0.2">
      <c r="B72" s="123"/>
      <c r="C72" s="364" t="s">
        <v>1225</v>
      </c>
    </row>
    <row r="73" spans="1:3" ht="15.75" x14ac:dyDescent="0.25">
      <c r="B73" s="123"/>
      <c r="C73" s="123" t="s">
        <v>1226</v>
      </c>
    </row>
    <row r="74" spans="1:3" s="418" customFormat="1" ht="15" hidden="1" x14ac:dyDescent="0.2">
      <c r="A74" s="379"/>
      <c r="B74" s="430"/>
      <c r="C74" s="430"/>
    </row>
    <row r="75" spans="1:3" ht="15" hidden="1" x14ac:dyDescent="0.2">
      <c r="B75" s="123"/>
      <c r="C75" s="123"/>
    </row>
    <row r="76" spans="1:3" ht="27.75" customHeight="1" x14ac:dyDescent="0.25">
      <c r="B76" s="419" t="s">
        <v>1096</v>
      </c>
    </row>
    <row r="77" spans="1:3" ht="15" x14ac:dyDescent="0.2">
      <c r="B77" s="430" t="s">
        <v>1161</v>
      </c>
    </row>
    <row r="78" spans="1:3" ht="15" x14ac:dyDescent="0.2">
      <c r="B78" s="430" t="s">
        <v>1162</v>
      </c>
    </row>
    <row r="79" spans="1:3" ht="15" x14ac:dyDescent="0.2">
      <c r="B79" s="430" t="s">
        <v>1163</v>
      </c>
    </row>
    <row r="80" spans="1:3" s="418" customFormat="1" ht="15" hidden="1" x14ac:dyDescent="0.2">
      <c r="A80" s="379"/>
      <c r="B80" s="430"/>
    </row>
    <row r="81" spans="1:8" ht="27.75" customHeight="1" x14ac:dyDescent="0.25">
      <c r="B81" s="1" t="s">
        <v>491</v>
      </c>
    </row>
    <row r="82" spans="1:8" ht="15" x14ac:dyDescent="0.2">
      <c r="B82" s="123" t="s">
        <v>1227</v>
      </c>
    </row>
    <row r="83" spans="1:8" ht="15" x14ac:dyDescent="0.2">
      <c r="B83" s="123" t="s">
        <v>1228</v>
      </c>
    </row>
    <row r="84" spans="1:8" ht="15" x14ac:dyDescent="0.2">
      <c r="B84" s="123" t="s">
        <v>1229</v>
      </c>
    </row>
    <row r="85" spans="1:8" ht="15" x14ac:dyDescent="0.2">
      <c r="B85" s="123" t="s">
        <v>1230</v>
      </c>
    </row>
    <row r="86" spans="1:8" ht="15" hidden="1" x14ac:dyDescent="0.2">
      <c r="B86" s="123"/>
    </row>
    <row r="87" spans="1:8" s="418" customFormat="1" ht="27.75" customHeight="1" x14ac:dyDescent="0.25">
      <c r="A87" s="379"/>
      <c r="B87" s="419" t="s">
        <v>1097</v>
      </c>
    </row>
    <row r="88" spans="1:8" s="418" customFormat="1" ht="15" x14ac:dyDescent="0.2">
      <c r="A88" s="379"/>
      <c r="B88" s="430" t="s">
        <v>1098</v>
      </c>
    </row>
    <row r="89" spans="1:8" ht="27.75" customHeight="1" x14ac:dyDescent="0.25">
      <c r="B89" s="1" t="s">
        <v>492</v>
      </c>
    </row>
    <row r="90" spans="1:8" ht="15" x14ac:dyDescent="0.2">
      <c r="B90" s="123" t="s">
        <v>1137</v>
      </c>
    </row>
    <row r="91" spans="1:8" s="668" customFormat="1" ht="28.5" customHeight="1" x14ac:dyDescent="0.25">
      <c r="A91" s="379"/>
      <c r="B91" s="669" t="s">
        <v>1327</v>
      </c>
    </row>
    <row r="92" spans="1:8" s="668" customFormat="1" ht="15" x14ac:dyDescent="0.2">
      <c r="A92" s="379"/>
      <c r="B92" s="430" t="s">
        <v>1326</v>
      </c>
    </row>
    <row r="93" spans="1:8" ht="15" x14ac:dyDescent="0.2">
      <c r="B93" s="123"/>
    </row>
    <row r="94" spans="1:8" s="667" customFormat="1" ht="17.850000000000001" customHeight="1" x14ac:dyDescent="0.2">
      <c r="A94" s="683"/>
      <c r="B94" s="903" t="s">
        <v>1337</v>
      </c>
      <c r="C94" s="903"/>
      <c r="D94" s="903"/>
      <c r="E94" s="903"/>
      <c r="F94" s="903"/>
      <c r="G94" s="903"/>
      <c r="H94" s="903"/>
    </row>
    <row r="95" spans="1:8" ht="15" x14ac:dyDescent="0.2">
      <c r="B95" s="123"/>
    </row>
    <row r="96" spans="1:8" ht="15" hidden="1" x14ac:dyDescent="0.2">
      <c r="B96" s="123"/>
    </row>
    <row r="97" spans="1:8" ht="15" hidden="1" x14ac:dyDescent="0.2">
      <c r="B97" s="123"/>
    </row>
    <row r="98" spans="1:8" ht="27.75" customHeight="1" x14ac:dyDescent="0.25">
      <c r="B98" s="134" t="s">
        <v>493</v>
      </c>
    </row>
    <row r="99" spans="1:8" ht="21" hidden="1" customHeight="1" x14ac:dyDescent="0.2">
      <c r="B99" s="123"/>
    </row>
    <row r="100" spans="1:8" ht="24.75" customHeight="1" x14ac:dyDescent="0.2">
      <c r="B100" s="123" t="s">
        <v>494</v>
      </c>
    </row>
    <row r="101" spans="1:8" ht="18.75" customHeight="1" x14ac:dyDescent="0.2">
      <c r="B101" s="123" t="s">
        <v>495</v>
      </c>
      <c r="F101" s="364" t="s">
        <v>496</v>
      </c>
    </row>
    <row r="102" spans="1:8" ht="15" x14ac:dyDescent="0.2">
      <c r="B102" s="123" t="s">
        <v>497</v>
      </c>
      <c r="F102" s="364" t="s">
        <v>498</v>
      </c>
    </row>
    <row r="105" spans="1:8" ht="15.75" x14ac:dyDescent="0.25">
      <c r="B105" s="609" t="s">
        <v>499</v>
      </c>
      <c r="C105" s="610" t="s">
        <v>500</v>
      </c>
      <c r="D105" s="610"/>
      <c r="E105" s="610"/>
      <c r="F105" s="610"/>
      <c r="G105" s="610"/>
      <c r="H105" s="611"/>
    </row>
    <row r="107" spans="1:8" s="126" customFormat="1" ht="203.25" customHeight="1" x14ac:dyDescent="0.2">
      <c r="A107" s="677"/>
      <c r="B107" s="340" t="s">
        <v>395</v>
      </c>
      <c r="C107" s="365" t="s">
        <v>1138</v>
      </c>
      <c r="D107" s="897" t="s">
        <v>1317</v>
      </c>
      <c r="E107" s="696"/>
      <c r="F107" s="697"/>
      <c r="G107" s="897" t="s">
        <v>1221</v>
      </c>
      <c r="H107" s="697"/>
    </row>
    <row r="108" spans="1:8" s="126" customFormat="1" ht="213" customHeight="1" x14ac:dyDescent="0.2">
      <c r="A108" s="677"/>
      <c r="B108" s="140"/>
      <c r="C108" s="130"/>
      <c r="D108" s="814"/>
      <c r="E108" s="726"/>
      <c r="F108" s="727"/>
      <c r="G108" s="814"/>
      <c r="H108" s="727"/>
    </row>
    <row r="109" spans="1:8" s="431" customFormat="1" ht="323.25" customHeight="1" x14ac:dyDescent="0.2">
      <c r="A109" s="677"/>
      <c r="B109" s="340" t="s">
        <v>1081</v>
      </c>
      <c r="C109" s="509" t="s">
        <v>1091</v>
      </c>
      <c r="D109" s="700" t="s">
        <v>1318</v>
      </c>
      <c r="E109" s="696"/>
      <c r="F109" s="697"/>
      <c r="G109" s="700" t="s">
        <v>1290</v>
      </c>
      <c r="H109" s="697"/>
    </row>
    <row r="110" spans="1:8" s="431" customFormat="1" ht="192" customHeight="1" x14ac:dyDescent="0.2">
      <c r="A110" s="677"/>
      <c r="B110" s="140"/>
      <c r="C110" s="130"/>
      <c r="D110" s="822" t="s">
        <v>1283</v>
      </c>
      <c r="E110" s="726"/>
      <c r="F110" s="727"/>
      <c r="G110" s="814"/>
      <c r="H110" s="727"/>
    </row>
    <row r="111" spans="1:8" s="126" customFormat="1" ht="314.25" customHeight="1" x14ac:dyDescent="0.2">
      <c r="A111" s="677"/>
      <c r="B111" s="341" t="s">
        <v>396</v>
      </c>
      <c r="C111" s="685" t="s">
        <v>1334</v>
      </c>
      <c r="D111" s="740" t="s">
        <v>1296</v>
      </c>
      <c r="E111" s="841"/>
      <c r="F111" s="828"/>
      <c r="G111" s="740" t="s">
        <v>1190</v>
      </c>
      <c r="H111" s="828"/>
    </row>
    <row r="112" spans="1:8" s="126" customFormat="1" ht="319.5" customHeight="1" x14ac:dyDescent="0.2">
      <c r="A112" s="677"/>
      <c r="B112" s="340" t="s">
        <v>298</v>
      </c>
      <c r="C112" s="129" t="s">
        <v>1061</v>
      </c>
      <c r="D112" s="700" t="s">
        <v>1321</v>
      </c>
      <c r="E112" s="695"/>
      <c r="F112" s="821"/>
      <c r="G112" s="700" t="s">
        <v>1220</v>
      </c>
      <c r="H112" s="821"/>
    </row>
    <row r="113" spans="1:8" s="126" customFormat="1" ht="215.25" customHeight="1" x14ac:dyDescent="0.2">
      <c r="A113" s="677"/>
      <c r="B113" s="140"/>
      <c r="C113" s="130"/>
      <c r="D113" s="822" t="s">
        <v>1322</v>
      </c>
      <c r="E113" s="725"/>
      <c r="F113" s="823"/>
      <c r="G113" s="822" t="s">
        <v>1292</v>
      </c>
      <c r="H113" s="823"/>
    </row>
    <row r="114" spans="1:8" s="126" customFormat="1" ht="192" customHeight="1" x14ac:dyDescent="0.2">
      <c r="A114" s="677"/>
      <c r="B114" s="388"/>
      <c r="C114" s="502"/>
      <c r="D114" s="700" t="s">
        <v>1309</v>
      </c>
      <c r="E114" s="695"/>
      <c r="F114" s="821"/>
      <c r="G114" s="904"/>
      <c r="H114" s="905"/>
    </row>
    <row r="115" spans="1:8" s="126" customFormat="1" ht="204.75" customHeight="1" x14ac:dyDescent="0.2">
      <c r="A115" s="677"/>
      <c r="B115" s="140"/>
      <c r="C115" s="130"/>
      <c r="D115" s="822" t="s">
        <v>1310</v>
      </c>
      <c r="E115" s="725"/>
      <c r="F115" s="823"/>
      <c r="G115" s="498"/>
      <c r="H115" s="499"/>
    </row>
    <row r="116" spans="1:8" s="126" customFormat="1" ht="348.75" customHeight="1" x14ac:dyDescent="0.2">
      <c r="A116" s="677"/>
      <c r="B116" s="137"/>
      <c r="C116" s="501"/>
      <c r="D116" s="740" t="s">
        <v>1311</v>
      </c>
      <c r="E116" s="841"/>
      <c r="F116" s="828"/>
      <c r="G116" s="842"/>
      <c r="H116" s="830"/>
    </row>
    <row r="117" spans="1:8" s="126" customFormat="1" ht="93" customHeight="1" x14ac:dyDescent="0.2">
      <c r="A117" s="677"/>
      <c r="B117" s="340" t="s">
        <v>304</v>
      </c>
      <c r="C117" s="366" t="s">
        <v>1139</v>
      </c>
      <c r="D117" s="700" t="s">
        <v>1402</v>
      </c>
      <c r="E117" s="695"/>
      <c r="F117" s="821"/>
      <c r="G117" s="700" t="s">
        <v>1191</v>
      </c>
      <c r="H117" s="821"/>
    </row>
    <row r="118" spans="1:8" s="126" customFormat="1" ht="335.25" customHeight="1" x14ac:dyDescent="0.2">
      <c r="A118" s="677"/>
      <c r="B118" s="353"/>
      <c r="C118" s="354"/>
      <c r="D118" s="846" t="s">
        <v>1312</v>
      </c>
      <c r="E118" s="754"/>
      <c r="F118" s="755"/>
      <c r="G118" s="899" t="s">
        <v>1192</v>
      </c>
      <c r="H118" s="925"/>
    </row>
    <row r="119" spans="1:8" s="126" customFormat="1" ht="99.75" customHeight="1" x14ac:dyDescent="0.2">
      <c r="A119" s="677"/>
      <c r="B119" s="140"/>
      <c r="C119" s="130"/>
      <c r="D119" s="822" t="s">
        <v>1193</v>
      </c>
      <c r="E119" s="725"/>
      <c r="F119" s="823"/>
      <c r="G119" s="495"/>
      <c r="H119" s="496"/>
    </row>
    <row r="120" spans="1:8" s="126" customFormat="1" ht="150.75" customHeight="1" x14ac:dyDescent="0.2">
      <c r="A120" s="677"/>
      <c r="B120" s="137"/>
      <c r="C120" s="501"/>
      <c r="D120" s="740" t="s">
        <v>1219</v>
      </c>
      <c r="E120" s="841"/>
      <c r="F120" s="828"/>
      <c r="G120" s="497"/>
      <c r="H120" s="465"/>
    </row>
    <row r="121" spans="1:8" s="126" customFormat="1" ht="274.5" customHeight="1" x14ac:dyDescent="0.2">
      <c r="A121" s="677"/>
      <c r="B121" s="341" t="s">
        <v>311</v>
      </c>
      <c r="C121" s="128" t="s">
        <v>1062</v>
      </c>
      <c r="D121" s="740" t="s">
        <v>1297</v>
      </c>
      <c r="E121" s="841"/>
      <c r="F121" s="828"/>
      <c r="G121" s="740" t="s">
        <v>1250</v>
      </c>
      <c r="H121" s="828"/>
    </row>
    <row r="122" spans="1:8" s="126" customFormat="1" ht="351" customHeight="1" x14ac:dyDescent="0.2">
      <c r="A122" s="677"/>
      <c r="B122" s="341" t="s">
        <v>405</v>
      </c>
      <c r="C122" s="128" t="s">
        <v>1063</v>
      </c>
      <c r="D122" s="740" t="s">
        <v>1403</v>
      </c>
      <c r="E122" s="841"/>
      <c r="F122" s="828"/>
      <c r="G122" s="740" t="s">
        <v>1218</v>
      </c>
      <c r="H122" s="828"/>
    </row>
    <row r="123" spans="1:8" s="126" customFormat="1" ht="126.75" customHeight="1" x14ac:dyDescent="0.2">
      <c r="A123" s="677"/>
      <c r="B123" s="340" t="s">
        <v>406</v>
      </c>
      <c r="C123" s="129" t="s">
        <v>1064</v>
      </c>
      <c r="D123" s="700" t="s">
        <v>502</v>
      </c>
      <c r="E123" s="695"/>
      <c r="F123" s="821"/>
      <c r="G123" s="700" t="s">
        <v>1263</v>
      </c>
      <c r="H123" s="821"/>
    </row>
    <row r="124" spans="1:8" s="126" customFormat="1" ht="252.75" customHeight="1" x14ac:dyDescent="0.2">
      <c r="A124" s="677"/>
      <c r="B124" s="140"/>
      <c r="C124" s="130"/>
      <c r="D124" s="822" t="s">
        <v>1194</v>
      </c>
      <c r="E124" s="725"/>
      <c r="F124" s="823"/>
      <c r="G124" s="822"/>
      <c r="H124" s="823"/>
    </row>
    <row r="125" spans="1:8" s="126" customFormat="1" x14ac:dyDescent="0.2">
      <c r="A125" s="677"/>
      <c r="B125" s="141"/>
      <c r="C125" s="127"/>
      <c r="D125" s="127"/>
      <c r="E125" s="127"/>
      <c r="F125" s="127"/>
      <c r="G125" s="127"/>
    </row>
    <row r="126" spans="1:8" s="126" customFormat="1" x14ac:dyDescent="0.2">
      <c r="A126" s="677"/>
      <c r="B126" s="141"/>
      <c r="C126" s="127"/>
      <c r="D126" s="127"/>
      <c r="E126" s="127"/>
      <c r="F126" s="127"/>
      <c r="G126" s="127"/>
    </row>
    <row r="127" spans="1:8" ht="15.75" x14ac:dyDescent="0.25">
      <c r="B127" s="609" t="s">
        <v>312</v>
      </c>
      <c r="C127" s="610" t="s">
        <v>503</v>
      </c>
      <c r="D127" s="610"/>
      <c r="E127" s="610"/>
      <c r="F127" s="610"/>
      <c r="G127" s="610"/>
      <c r="H127" s="611"/>
    </row>
    <row r="128" spans="1:8" s="126" customFormat="1" x14ac:dyDescent="0.2">
      <c r="A128" s="677"/>
      <c r="B128" s="141"/>
      <c r="C128" s="127"/>
      <c r="D128" s="127"/>
      <c r="E128" s="127"/>
      <c r="F128" s="127"/>
      <c r="G128" s="127"/>
    </row>
    <row r="129" spans="1:8" s="126" customFormat="1" ht="180.75" customHeight="1" x14ac:dyDescent="0.2">
      <c r="A129" s="677"/>
      <c r="B129" s="342">
        <v>8.1</v>
      </c>
      <c r="C129" s="136" t="s">
        <v>828</v>
      </c>
      <c r="D129" s="740" t="s">
        <v>1232</v>
      </c>
      <c r="E129" s="841"/>
      <c r="F129" s="828"/>
      <c r="G129" s="740" t="s">
        <v>1264</v>
      </c>
      <c r="H129" s="828"/>
    </row>
    <row r="130" spans="1:8" s="126" customFormat="1" ht="327.75" customHeight="1" x14ac:dyDescent="0.2">
      <c r="A130" s="677"/>
      <c r="B130" s="342">
        <v>8.1999999999999993</v>
      </c>
      <c r="C130" s="137" t="s">
        <v>504</v>
      </c>
      <c r="D130" s="740" t="s">
        <v>1298</v>
      </c>
      <c r="E130" s="841"/>
      <c r="F130" s="828"/>
      <c r="G130" s="740" t="s">
        <v>1265</v>
      </c>
      <c r="H130" s="828"/>
    </row>
    <row r="131" spans="1:8" s="126" customFormat="1" ht="276" customHeight="1" x14ac:dyDescent="0.2">
      <c r="A131" s="677"/>
      <c r="B131" s="343">
        <v>8.3000000000000007</v>
      </c>
      <c r="C131" s="366" t="s">
        <v>829</v>
      </c>
      <c r="D131" s="700" t="s">
        <v>1284</v>
      </c>
      <c r="E131" s="695"/>
      <c r="F131" s="821"/>
      <c r="G131" s="897" t="s">
        <v>1195</v>
      </c>
      <c r="H131" s="697"/>
    </row>
    <row r="132" spans="1:8" s="126" customFormat="1" ht="15" customHeight="1" x14ac:dyDescent="0.2">
      <c r="A132" s="677"/>
      <c r="B132" s="641"/>
      <c r="C132" s="641"/>
      <c r="D132" s="636"/>
      <c r="E132" s="636"/>
      <c r="F132" s="636"/>
      <c r="G132" s="636"/>
      <c r="H132" s="636"/>
    </row>
    <row r="133" spans="1:8" ht="15.75" x14ac:dyDescent="0.25">
      <c r="B133" s="612" t="s">
        <v>315</v>
      </c>
      <c r="C133" s="610" t="s">
        <v>505</v>
      </c>
      <c r="D133" s="610"/>
      <c r="E133" s="610"/>
      <c r="F133" s="610"/>
      <c r="G133" s="610"/>
      <c r="H133" s="611"/>
    </row>
    <row r="134" spans="1:8" ht="15.75" x14ac:dyDescent="0.25">
      <c r="B134" s="339"/>
      <c r="C134" s="143"/>
      <c r="D134" s="143"/>
      <c r="E134" s="143"/>
      <c r="F134" s="143"/>
      <c r="G134" s="143"/>
      <c r="H134" s="144"/>
    </row>
    <row r="135" spans="1:8" s="126" customFormat="1" ht="280.5" customHeight="1" x14ac:dyDescent="0.2">
      <c r="A135" s="677"/>
      <c r="B135" s="341" t="s">
        <v>463</v>
      </c>
      <c r="C135" s="136" t="s">
        <v>506</v>
      </c>
      <c r="D135" s="917" t="s">
        <v>1400</v>
      </c>
      <c r="E135" s="741"/>
      <c r="F135" s="742"/>
      <c r="G135" s="917" t="s">
        <v>1233</v>
      </c>
      <c r="H135" s="742"/>
    </row>
    <row r="136" spans="1:8" s="126" customFormat="1" ht="75" customHeight="1" x14ac:dyDescent="0.2">
      <c r="A136" s="677"/>
      <c r="B136" s="343">
        <v>9.1999999999999993</v>
      </c>
      <c r="C136" s="138" t="s">
        <v>834</v>
      </c>
      <c r="D136" s="700" t="s">
        <v>1287</v>
      </c>
      <c r="E136" s="695"/>
      <c r="F136" s="821"/>
      <c r="G136" s="700" t="s">
        <v>1266</v>
      </c>
      <c r="H136" s="821"/>
    </row>
    <row r="137" spans="1:8" s="126" customFormat="1" ht="312" customHeight="1" x14ac:dyDescent="0.2">
      <c r="A137" s="677"/>
      <c r="B137" s="353"/>
      <c r="C137" s="164"/>
      <c r="D137" s="846"/>
      <c r="E137" s="754"/>
      <c r="F137" s="755"/>
      <c r="G137" s="846"/>
      <c r="H137" s="755"/>
    </row>
    <row r="138" spans="1:8" s="431" customFormat="1" ht="110.25" customHeight="1" x14ac:dyDescent="0.2">
      <c r="A138" s="677"/>
      <c r="B138" s="140"/>
      <c r="C138" s="132"/>
      <c r="D138" s="814" t="s">
        <v>1159</v>
      </c>
      <c r="E138" s="726"/>
      <c r="F138" s="727"/>
      <c r="G138" s="822" t="s">
        <v>1267</v>
      </c>
      <c r="H138" s="823"/>
    </row>
    <row r="139" spans="1:8" s="126" customFormat="1" ht="252.75" customHeight="1" x14ac:dyDescent="0.2">
      <c r="A139" s="677"/>
      <c r="B139" s="343">
        <v>9.3000000000000007</v>
      </c>
      <c r="C139" s="138" t="s">
        <v>1066</v>
      </c>
      <c r="D139" s="700" t="s">
        <v>1288</v>
      </c>
      <c r="E139" s="695"/>
      <c r="F139" s="821"/>
      <c r="G139" s="700" t="s">
        <v>1196</v>
      </c>
      <c r="H139" s="821"/>
    </row>
    <row r="140" spans="1:8" s="126" customFormat="1" ht="336.75" customHeight="1" x14ac:dyDescent="0.2">
      <c r="A140" s="677"/>
      <c r="B140" s="140"/>
      <c r="C140" s="132"/>
      <c r="D140" s="822" t="s">
        <v>1313</v>
      </c>
      <c r="E140" s="725"/>
      <c r="F140" s="823"/>
      <c r="G140" s="822" t="s">
        <v>1268</v>
      </c>
      <c r="H140" s="823"/>
    </row>
    <row r="141" spans="1:8" s="126" customFormat="1" ht="240.75" customHeight="1" x14ac:dyDescent="0.2">
      <c r="A141" s="677"/>
      <c r="B141" s="137"/>
      <c r="C141" s="503"/>
      <c r="D141" s="740" t="s">
        <v>1197</v>
      </c>
      <c r="E141" s="841"/>
      <c r="F141" s="828"/>
      <c r="G141" s="740" t="s">
        <v>1198</v>
      </c>
      <c r="H141" s="828"/>
    </row>
    <row r="142" spans="1:8" s="126" customFormat="1" ht="17.25" customHeight="1" x14ac:dyDescent="0.2">
      <c r="A142" s="677"/>
      <c r="B142" s="355"/>
      <c r="C142" s="131"/>
      <c r="D142" s="362"/>
      <c r="E142" s="362"/>
      <c r="F142" s="362"/>
      <c r="G142" s="362"/>
      <c r="H142" s="362"/>
    </row>
    <row r="143" spans="1:8" ht="15.75" x14ac:dyDescent="0.25">
      <c r="B143" s="612" t="s">
        <v>462</v>
      </c>
      <c r="C143" s="610" t="s">
        <v>507</v>
      </c>
      <c r="D143" s="610"/>
      <c r="E143" s="610"/>
      <c r="F143" s="610"/>
      <c r="G143" s="610"/>
      <c r="H143" s="611"/>
    </row>
    <row r="144" spans="1:8" s="126" customFormat="1" x14ac:dyDescent="0.2">
      <c r="A144" s="677"/>
      <c r="B144" s="141"/>
    </row>
    <row r="145" spans="1:8" s="126" customFormat="1" ht="244.5" customHeight="1" x14ac:dyDescent="0.2">
      <c r="A145" s="677"/>
      <c r="B145" s="344" t="s">
        <v>329</v>
      </c>
      <c r="C145" s="81" t="s">
        <v>845</v>
      </c>
      <c r="D145" s="740" t="s">
        <v>1199</v>
      </c>
      <c r="E145" s="841"/>
      <c r="F145" s="828"/>
      <c r="G145" s="740" t="s">
        <v>1200</v>
      </c>
      <c r="H145" s="828"/>
    </row>
    <row r="146" spans="1:8" s="126" customFormat="1" ht="175.5" customHeight="1" x14ac:dyDescent="0.2">
      <c r="A146" s="677"/>
      <c r="B146" s="344" t="s">
        <v>330</v>
      </c>
      <c r="C146" s="139" t="s">
        <v>508</v>
      </c>
      <c r="D146" s="740" t="s">
        <v>1201</v>
      </c>
      <c r="E146" s="841"/>
      <c r="F146" s="828"/>
      <c r="G146" s="740" t="s">
        <v>1202</v>
      </c>
      <c r="H146" s="828"/>
    </row>
    <row r="147" spans="1:8" s="126" customFormat="1" ht="149.25" customHeight="1" x14ac:dyDescent="0.2">
      <c r="A147" s="677"/>
      <c r="B147" s="344" t="s">
        <v>331</v>
      </c>
      <c r="C147" s="139" t="s">
        <v>509</v>
      </c>
      <c r="D147" s="740" t="s">
        <v>1204</v>
      </c>
      <c r="E147" s="841"/>
      <c r="F147" s="828"/>
      <c r="G147" s="740" t="s">
        <v>1203</v>
      </c>
      <c r="H147" s="828"/>
    </row>
    <row r="148" spans="1:8" s="126" customFormat="1" ht="189.75" customHeight="1" x14ac:dyDescent="0.2">
      <c r="A148" s="677"/>
      <c r="B148" s="344" t="s">
        <v>332</v>
      </c>
      <c r="C148" s="81" t="s">
        <v>846</v>
      </c>
      <c r="D148" s="740" t="s">
        <v>1408</v>
      </c>
      <c r="E148" s="841"/>
      <c r="F148" s="828"/>
      <c r="G148" s="740" t="s">
        <v>1409</v>
      </c>
      <c r="H148" s="828"/>
    </row>
    <row r="149" spans="1:8" s="126" customFormat="1" x14ac:dyDescent="0.2">
      <c r="A149" s="677"/>
      <c r="B149" s="142"/>
    </row>
    <row r="150" spans="1:8" ht="15.75" x14ac:dyDescent="0.25">
      <c r="B150" s="609" t="s">
        <v>297</v>
      </c>
      <c r="C150" s="610" t="s">
        <v>510</v>
      </c>
      <c r="D150" s="610"/>
      <c r="E150" s="610"/>
      <c r="F150" s="610"/>
      <c r="G150" s="610"/>
      <c r="H150" s="611"/>
    </row>
    <row r="151" spans="1:8" s="126" customFormat="1" x14ac:dyDescent="0.2">
      <c r="A151" s="508"/>
      <c r="B151" s="142"/>
    </row>
    <row r="152" spans="1:8" s="126" customFormat="1" ht="300.75" customHeight="1" x14ac:dyDescent="0.2">
      <c r="A152" s="677"/>
      <c r="B152" s="645" t="s">
        <v>459</v>
      </c>
      <c r="C152" s="138" t="s">
        <v>1140</v>
      </c>
      <c r="D152" s="700" t="s">
        <v>1319</v>
      </c>
      <c r="E152" s="695"/>
      <c r="F152" s="821"/>
      <c r="G152" s="700" t="s">
        <v>1205</v>
      </c>
      <c r="H152" s="821"/>
    </row>
    <row r="153" spans="1:8" s="431" customFormat="1" ht="153" customHeight="1" x14ac:dyDescent="0.2">
      <c r="A153" s="677"/>
      <c r="B153" s="643"/>
      <c r="C153" s="644"/>
      <c r="D153" s="822" t="s">
        <v>1285</v>
      </c>
      <c r="E153" s="725"/>
      <c r="F153" s="823"/>
      <c r="G153" s="639"/>
      <c r="H153" s="640"/>
    </row>
    <row r="154" spans="1:8" s="126" customFormat="1" ht="277.5" customHeight="1" x14ac:dyDescent="0.2">
      <c r="A154" s="677"/>
      <c r="B154" s="139"/>
      <c r="C154" s="503"/>
      <c r="D154" s="917" t="s">
        <v>1234</v>
      </c>
      <c r="E154" s="741"/>
      <c r="F154" s="742"/>
      <c r="G154" s="842"/>
      <c r="H154" s="830"/>
    </row>
    <row r="155" spans="1:8" s="431" customFormat="1" ht="234" customHeight="1" x14ac:dyDescent="0.2">
      <c r="A155" s="677"/>
      <c r="B155" s="645" t="s">
        <v>1086</v>
      </c>
      <c r="C155" s="366" t="s">
        <v>1142</v>
      </c>
      <c r="D155" s="897" t="s">
        <v>1316</v>
      </c>
      <c r="E155" s="892"/>
      <c r="F155" s="926"/>
      <c r="G155" s="700"/>
      <c r="H155" s="821"/>
    </row>
    <row r="156" spans="1:8" s="431" customFormat="1" ht="243" customHeight="1" x14ac:dyDescent="0.2">
      <c r="A156" s="677"/>
      <c r="B156" s="643"/>
      <c r="C156" s="646"/>
      <c r="D156" s="901" t="s">
        <v>1314</v>
      </c>
      <c r="E156" s="896"/>
      <c r="F156" s="907"/>
      <c r="G156" s="639"/>
      <c r="H156" s="640"/>
    </row>
    <row r="157" spans="1:8" s="431" customFormat="1" ht="284.25" customHeight="1" x14ac:dyDescent="0.2">
      <c r="A157" s="677"/>
      <c r="B157" s="645" t="s">
        <v>1087</v>
      </c>
      <c r="C157" s="637" t="s">
        <v>1143</v>
      </c>
      <c r="D157" s="897" t="s">
        <v>1320</v>
      </c>
      <c r="E157" s="892"/>
      <c r="F157" s="926"/>
      <c r="G157" s="700"/>
      <c r="H157" s="821"/>
    </row>
    <row r="158" spans="1:8" s="431" customFormat="1" ht="233.25" customHeight="1" x14ac:dyDescent="0.2">
      <c r="A158" s="677"/>
      <c r="B158" s="643"/>
      <c r="C158" s="638"/>
      <c r="D158" s="901" t="s">
        <v>1286</v>
      </c>
      <c r="E158" s="896"/>
      <c r="F158" s="907"/>
      <c r="G158" s="822"/>
      <c r="H158" s="823"/>
    </row>
    <row r="159" spans="1:8" s="126" customFormat="1" ht="115.5" customHeight="1" x14ac:dyDescent="0.2">
      <c r="A159" s="677"/>
      <c r="B159" s="344" t="s">
        <v>412</v>
      </c>
      <c r="C159" s="81" t="s">
        <v>511</v>
      </c>
      <c r="D159" s="740" t="s">
        <v>1206</v>
      </c>
      <c r="E159" s="841"/>
      <c r="F159" s="828"/>
      <c r="G159" s="740" t="s">
        <v>1207</v>
      </c>
      <c r="H159" s="828"/>
    </row>
    <row r="160" spans="1:8" s="126" customFormat="1" ht="162" customHeight="1" x14ac:dyDescent="0.2">
      <c r="A160" s="677"/>
      <c r="B160" s="344" t="s">
        <v>413</v>
      </c>
      <c r="C160" s="81" t="s">
        <v>857</v>
      </c>
      <c r="D160" s="740" t="s">
        <v>1300</v>
      </c>
      <c r="E160" s="841"/>
      <c r="F160" s="828"/>
      <c r="G160" s="740" t="s">
        <v>1208</v>
      </c>
      <c r="H160" s="828"/>
    </row>
    <row r="161" spans="1:8" s="126" customFormat="1" x14ac:dyDescent="0.2">
      <c r="A161" s="677"/>
      <c r="B161" s="142"/>
    </row>
    <row r="162" spans="1:8" ht="15.75" x14ac:dyDescent="0.25">
      <c r="B162" s="609" t="s">
        <v>297</v>
      </c>
      <c r="C162" s="610" t="s">
        <v>512</v>
      </c>
      <c r="D162" s="610"/>
      <c r="E162" s="610"/>
      <c r="F162" s="610"/>
      <c r="G162" s="610"/>
      <c r="H162" s="611"/>
    </row>
    <row r="163" spans="1:8" s="126" customFormat="1" x14ac:dyDescent="0.2">
      <c r="A163" s="677"/>
      <c r="B163" s="142"/>
    </row>
    <row r="164" spans="1:8" s="126" customFormat="1" ht="127.5" customHeight="1" x14ac:dyDescent="0.2">
      <c r="A164" s="677"/>
      <c r="B164" s="344" t="s">
        <v>414</v>
      </c>
      <c r="C164" s="81" t="s">
        <v>859</v>
      </c>
      <c r="D164" s="740" t="s">
        <v>1209</v>
      </c>
      <c r="E164" s="841"/>
      <c r="F164" s="828"/>
      <c r="G164" s="740" t="s">
        <v>1210</v>
      </c>
      <c r="H164" s="828"/>
    </row>
    <row r="165" spans="1:8" s="126" customFormat="1" x14ac:dyDescent="0.2">
      <c r="A165" s="677"/>
      <c r="B165" s="142"/>
    </row>
    <row r="166" spans="1:8" ht="15.75" x14ac:dyDescent="0.25">
      <c r="B166" s="609" t="s">
        <v>297</v>
      </c>
      <c r="C166" s="610" t="s">
        <v>513</v>
      </c>
      <c r="D166" s="610"/>
      <c r="E166" s="610"/>
      <c r="F166" s="610"/>
      <c r="G166" s="610"/>
      <c r="H166" s="611"/>
    </row>
    <row r="167" spans="1:8" s="126" customFormat="1" x14ac:dyDescent="0.2">
      <c r="A167" s="677"/>
      <c r="B167" s="142"/>
    </row>
    <row r="168" spans="1:8" s="126" customFormat="1" ht="131.25" customHeight="1" x14ac:dyDescent="0.2">
      <c r="A168" s="677"/>
      <c r="B168" s="344" t="s">
        <v>415</v>
      </c>
      <c r="C168" s="139" t="s">
        <v>514</v>
      </c>
      <c r="D168" s="740" t="s">
        <v>1211</v>
      </c>
      <c r="E168" s="841"/>
      <c r="F168" s="828"/>
      <c r="G168" s="740" t="s">
        <v>1212</v>
      </c>
      <c r="H168" s="828"/>
    </row>
    <row r="169" spans="1:8" s="126" customFormat="1" ht="81" customHeight="1" x14ac:dyDescent="0.2">
      <c r="A169" s="677"/>
      <c r="B169" s="344" t="s">
        <v>460</v>
      </c>
      <c r="C169" s="81" t="s">
        <v>1065</v>
      </c>
      <c r="D169" s="740" t="s">
        <v>1141</v>
      </c>
      <c r="E169" s="841"/>
      <c r="F169" s="828"/>
      <c r="G169" s="740" t="s">
        <v>1269</v>
      </c>
      <c r="H169" s="828"/>
    </row>
    <row r="170" spans="1:8" s="126" customFormat="1" ht="171.75" customHeight="1" x14ac:dyDescent="0.2">
      <c r="A170" s="677"/>
      <c r="B170" s="344" t="s">
        <v>461</v>
      </c>
      <c r="C170" s="139" t="s">
        <v>515</v>
      </c>
      <c r="D170" s="740" t="s">
        <v>1235</v>
      </c>
      <c r="E170" s="841"/>
      <c r="F170" s="828"/>
      <c r="G170" s="740" t="s">
        <v>1213</v>
      </c>
      <c r="H170" s="828"/>
    </row>
    <row r="171" spans="1:8" s="126" customFormat="1" ht="193.5" customHeight="1" x14ac:dyDescent="0.2">
      <c r="A171" s="677"/>
      <c r="B171" s="344" t="s">
        <v>416</v>
      </c>
      <c r="C171" s="81" t="s">
        <v>516</v>
      </c>
      <c r="D171" s="740" t="s">
        <v>1401</v>
      </c>
      <c r="E171" s="841"/>
      <c r="F171" s="828"/>
      <c r="G171" s="740" t="s">
        <v>1214</v>
      </c>
      <c r="H171" s="828"/>
    </row>
    <row r="172" spans="1:8" s="431" customFormat="1" ht="155.25" customHeight="1" x14ac:dyDescent="0.2">
      <c r="A172" s="677"/>
      <c r="B172" s="453" t="s">
        <v>1088</v>
      </c>
      <c r="C172" s="425" t="s">
        <v>1090</v>
      </c>
      <c r="D172" s="917" t="s">
        <v>1231</v>
      </c>
      <c r="E172" s="741"/>
      <c r="F172" s="742"/>
      <c r="G172" s="917" t="s">
        <v>1215</v>
      </c>
      <c r="H172" s="742"/>
    </row>
    <row r="173" spans="1:8" s="126" customFormat="1" x14ac:dyDescent="0.2">
      <c r="A173" s="677"/>
    </row>
    <row r="174" spans="1:8" s="126" customFormat="1" ht="27.75" customHeight="1" x14ac:dyDescent="0.25">
      <c r="A174" s="677"/>
      <c r="B174" s="134" t="s">
        <v>517</v>
      </c>
    </row>
    <row r="175" spans="1:8" ht="50.1" customHeight="1" x14ac:dyDescent="0.25">
      <c r="B175" s="918" t="s">
        <v>1158</v>
      </c>
      <c r="C175" s="918"/>
      <c r="D175" s="918"/>
      <c r="E175" s="918"/>
      <c r="F175" s="918"/>
      <c r="G175" s="918"/>
      <c r="H175" s="918"/>
    </row>
    <row r="176" spans="1:8" s="126" customFormat="1" ht="15" x14ac:dyDescent="0.2">
      <c r="A176" s="677"/>
      <c r="B176" s="437" t="s">
        <v>1152</v>
      </c>
    </row>
    <row r="177" spans="1:8" s="126" customFormat="1" ht="15" x14ac:dyDescent="0.2">
      <c r="A177" s="677"/>
      <c r="B177" s="437" t="s">
        <v>1153</v>
      </c>
    </row>
    <row r="178" spans="1:8" s="126" customFormat="1" ht="15" x14ac:dyDescent="0.2">
      <c r="A178" s="677"/>
      <c r="B178" s="464" t="s">
        <v>1154</v>
      </c>
    </row>
    <row r="179" spans="1:8" s="126" customFormat="1" ht="15" x14ac:dyDescent="0.2">
      <c r="A179" s="677"/>
      <c r="B179" s="437" t="s">
        <v>1155</v>
      </c>
    </row>
    <row r="180" spans="1:8" s="126" customFormat="1" ht="15" x14ac:dyDescent="0.2">
      <c r="A180" s="677"/>
      <c r="B180" s="477" t="s">
        <v>1156</v>
      </c>
    </row>
    <row r="181" spans="1:8" s="431" customFormat="1" ht="15" x14ac:dyDescent="0.2">
      <c r="A181" s="677"/>
      <c r="B181" s="437" t="s">
        <v>1157</v>
      </c>
    </row>
    <row r="182" spans="1:8" s="431" customFormat="1" ht="15" x14ac:dyDescent="0.2">
      <c r="A182" s="677"/>
      <c r="B182" s="437"/>
    </row>
    <row r="183" spans="1:8" ht="15.75" x14ac:dyDescent="0.2">
      <c r="B183" s="613" t="s">
        <v>1149</v>
      </c>
      <c r="C183" s="614"/>
      <c r="D183" s="615"/>
      <c r="E183" s="615"/>
      <c r="F183" s="615"/>
      <c r="G183" s="615"/>
      <c r="H183" s="616"/>
    </row>
    <row r="184" spans="1:8" s="126" customFormat="1" ht="15" customHeight="1" x14ac:dyDescent="0.2">
      <c r="A184" s="677"/>
      <c r="B184" s="919" t="s">
        <v>1315</v>
      </c>
      <c r="C184" s="920"/>
      <c r="D184" s="920"/>
      <c r="E184" s="920"/>
      <c r="F184" s="920"/>
      <c r="G184" s="920"/>
      <c r="H184" s="921"/>
    </row>
    <row r="185" spans="1:8" s="126" customFormat="1" ht="15" customHeight="1" x14ac:dyDescent="0.2">
      <c r="A185" s="677"/>
      <c r="B185" s="919"/>
      <c r="C185" s="920"/>
      <c r="D185" s="920"/>
      <c r="E185" s="920"/>
      <c r="F185" s="920"/>
      <c r="G185" s="920"/>
      <c r="H185" s="921"/>
    </row>
    <row r="186" spans="1:8" s="126" customFormat="1" ht="15" customHeight="1" x14ac:dyDescent="0.2">
      <c r="A186" s="677"/>
      <c r="B186" s="922"/>
      <c r="C186" s="923"/>
      <c r="D186" s="923"/>
      <c r="E186" s="923"/>
      <c r="F186" s="923"/>
      <c r="G186" s="923"/>
      <c r="H186" s="924"/>
    </row>
    <row r="187" spans="1:8" s="126" customFormat="1" ht="15" x14ac:dyDescent="0.2">
      <c r="A187" s="677"/>
      <c r="B187" s="135"/>
    </row>
    <row r="188" spans="1:8" s="126" customFormat="1" x14ac:dyDescent="0.2">
      <c r="A188" s="677"/>
    </row>
    <row r="189" spans="1:8" s="126" customFormat="1" ht="24.95" customHeight="1" x14ac:dyDescent="0.2">
      <c r="A189" s="677"/>
      <c r="C189" s="936" t="s">
        <v>1099</v>
      </c>
      <c r="D189" s="937"/>
      <c r="E189" s="933" t="s">
        <v>518</v>
      </c>
      <c r="F189" s="933"/>
      <c r="G189" s="933"/>
      <c r="H189" s="933"/>
    </row>
    <row r="190" spans="1:8" s="126" customFormat="1" ht="20.100000000000001" customHeight="1" x14ac:dyDescent="0.2">
      <c r="A190" s="677"/>
      <c r="C190" s="938" t="s">
        <v>1100</v>
      </c>
      <c r="D190" s="939"/>
      <c r="E190" s="934" t="s">
        <v>1251</v>
      </c>
      <c r="F190" s="934"/>
      <c r="G190" s="934"/>
      <c r="H190" s="934"/>
    </row>
    <row r="191" spans="1:8" s="126" customFormat="1" ht="20.100000000000001" customHeight="1" x14ac:dyDescent="0.2">
      <c r="A191" s="677"/>
      <c r="C191" s="938" t="s">
        <v>1101</v>
      </c>
      <c r="D191" s="939"/>
      <c r="E191" s="935" t="s">
        <v>1299</v>
      </c>
      <c r="F191" s="935"/>
      <c r="G191" s="935"/>
      <c r="H191" s="935"/>
    </row>
    <row r="192" spans="1:8" s="126" customFormat="1" ht="15" x14ac:dyDescent="0.2">
      <c r="A192" s="677"/>
      <c r="C192" s="469"/>
      <c r="D192" s="466"/>
      <c r="E192" s="911"/>
      <c r="F192" s="911"/>
    </row>
    <row r="193" spans="1:10" s="126" customFormat="1" ht="18" customHeight="1" x14ac:dyDescent="0.2">
      <c r="A193" s="677"/>
      <c r="C193" s="468"/>
      <c r="D193" s="466"/>
      <c r="E193" s="910"/>
      <c r="F193" s="910"/>
    </row>
    <row r="194" spans="1:10" ht="15.75" x14ac:dyDescent="0.2">
      <c r="B194" s="613" t="s">
        <v>1145</v>
      </c>
      <c r="C194" s="614"/>
      <c r="D194" s="615"/>
      <c r="E194" s="615"/>
      <c r="F194" s="615"/>
      <c r="G194" s="615"/>
      <c r="H194" s="616"/>
      <c r="J194" s="126"/>
    </row>
    <row r="195" spans="1:10" s="126" customFormat="1" ht="15" x14ac:dyDescent="0.2">
      <c r="A195" s="677"/>
      <c r="B195" s="617" t="s">
        <v>1260</v>
      </c>
      <c r="C195" s="618"/>
      <c r="D195" s="618"/>
      <c r="E195" s="618"/>
      <c r="F195" s="618"/>
      <c r="G195" s="618"/>
      <c r="H195" s="619"/>
    </row>
    <row r="196" spans="1:10" s="126" customFormat="1" ht="15" x14ac:dyDescent="0.2">
      <c r="A196" s="677"/>
      <c r="B196" s="617" t="s">
        <v>1261</v>
      </c>
      <c r="C196" s="618"/>
      <c r="D196" s="618"/>
      <c r="E196" s="618"/>
      <c r="F196" s="618"/>
      <c r="G196" s="618"/>
      <c r="H196" s="619"/>
    </row>
    <row r="197" spans="1:10" s="126" customFormat="1" ht="15" x14ac:dyDescent="0.2">
      <c r="A197" s="677"/>
      <c r="B197" s="617" t="s">
        <v>1262</v>
      </c>
      <c r="C197" s="618"/>
      <c r="D197" s="618"/>
      <c r="E197" s="618"/>
      <c r="F197" s="618"/>
      <c r="G197" s="618"/>
      <c r="H197" s="619"/>
    </row>
    <row r="198" spans="1:10" s="126" customFormat="1" ht="15" x14ac:dyDescent="0.2">
      <c r="A198" s="677"/>
      <c r="B198" s="620" t="s">
        <v>1102</v>
      </c>
      <c r="C198" s="623"/>
      <c r="D198" s="621"/>
      <c r="E198" s="621"/>
      <c r="F198" s="621"/>
      <c r="G198" s="621"/>
      <c r="H198" s="622"/>
    </row>
    <row r="199" spans="1:10" s="126" customFormat="1" ht="15" x14ac:dyDescent="0.2">
      <c r="A199" s="677"/>
      <c r="B199" s="510"/>
      <c r="C199" s="511"/>
      <c r="D199" s="511"/>
      <c r="E199" s="511"/>
      <c r="F199" s="511"/>
      <c r="G199" s="511"/>
      <c r="H199" s="511"/>
    </row>
    <row r="200" spans="1:10" s="126" customFormat="1" x14ac:dyDescent="0.2">
      <c r="A200" s="677"/>
    </row>
    <row r="201" spans="1:10" s="431" customFormat="1" ht="24.95" customHeight="1" x14ac:dyDescent="0.2">
      <c r="A201" s="677"/>
      <c r="C201" s="944" t="s">
        <v>1099</v>
      </c>
      <c r="D201" s="944"/>
      <c r="E201" s="944" t="s">
        <v>518</v>
      </c>
      <c r="F201" s="944"/>
      <c r="G201" s="944"/>
      <c r="H201" s="944"/>
    </row>
    <row r="202" spans="1:10" s="431" customFormat="1" ht="37.5" customHeight="1" x14ac:dyDescent="0.2">
      <c r="A202" s="677"/>
      <c r="C202" s="908" t="s">
        <v>1124</v>
      </c>
      <c r="D202" s="908"/>
      <c r="E202" s="908" t="s">
        <v>1253</v>
      </c>
      <c r="F202" s="908"/>
      <c r="G202" s="908"/>
      <c r="H202" s="908"/>
    </row>
    <row r="203" spans="1:10" s="431" customFormat="1" ht="33" customHeight="1" x14ac:dyDescent="0.2">
      <c r="A203" s="677"/>
      <c r="C203" s="908" t="s">
        <v>1103</v>
      </c>
      <c r="D203" s="908"/>
      <c r="E203" s="908" t="s">
        <v>1144</v>
      </c>
      <c r="F203" s="908"/>
      <c r="G203" s="908"/>
      <c r="H203" s="908"/>
    </row>
    <row r="204" spans="1:10" s="431" customFormat="1" ht="35.25" customHeight="1" x14ac:dyDescent="0.2">
      <c r="A204" s="677"/>
      <c r="C204" s="908" t="s">
        <v>1104</v>
      </c>
      <c r="D204" s="908"/>
      <c r="E204" s="909" t="s">
        <v>1252</v>
      </c>
      <c r="F204" s="908"/>
      <c r="G204" s="908"/>
      <c r="H204" s="908"/>
    </row>
    <row r="205" spans="1:10" s="126" customFormat="1" ht="15" x14ac:dyDescent="0.2">
      <c r="A205" s="677"/>
      <c r="C205" s="468"/>
      <c r="D205" s="466"/>
      <c r="E205" s="467"/>
      <c r="F205" s="467"/>
    </row>
    <row r="206" spans="1:10" s="431" customFormat="1" ht="14.25" customHeight="1" x14ac:dyDescent="0.2">
      <c r="A206" s="677"/>
      <c r="C206" s="468"/>
      <c r="D206" s="466"/>
      <c r="E206" s="500"/>
      <c r="F206" s="500"/>
    </row>
    <row r="207" spans="1:10" s="126" customFormat="1" ht="15" hidden="1" x14ac:dyDescent="0.2">
      <c r="A207" s="677"/>
      <c r="C207" s="469"/>
      <c r="D207" s="466"/>
      <c r="E207" s="470"/>
      <c r="F207" s="470"/>
    </row>
    <row r="208" spans="1:10" s="418" customFormat="1" ht="15" customHeight="1" x14ac:dyDescent="0.2">
      <c r="A208" s="379"/>
      <c r="B208" s="613" t="s">
        <v>1146</v>
      </c>
      <c r="C208" s="614"/>
      <c r="D208" s="615"/>
      <c r="E208" s="615"/>
      <c r="F208" s="615"/>
      <c r="G208" s="615"/>
      <c r="H208" s="616"/>
      <c r="J208" s="431"/>
    </row>
    <row r="209" spans="1:10" s="431" customFormat="1" ht="15" x14ac:dyDescent="0.2">
      <c r="A209" s="677"/>
      <c r="B209" s="617" t="s">
        <v>1105</v>
      </c>
      <c r="C209" s="618"/>
      <c r="D209" s="618"/>
      <c r="E209" s="618"/>
      <c r="F209" s="618"/>
      <c r="G209" s="618"/>
      <c r="H209" s="619"/>
    </row>
    <row r="210" spans="1:10" s="126" customFormat="1" ht="15" x14ac:dyDescent="0.2">
      <c r="A210" s="677"/>
      <c r="B210" s="617" t="s">
        <v>1216</v>
      </c>
      <c r="C210" s="618"/>
      <c r="D210" s="618"/>
      <c r="E210" s="618"/>
      <c r="F210" s="618"/>
      <c r="G210" s="618"/>
      <c r="H210" s="619"/>
    </row>
    <row r="211" spans="1:10" s="431" customFormat="1" ht="15" x14ac:dyDescent="0.2">
      <c r="A211" s="677"/>
      <c r="B211" s="617" t="s">
        <v>1147</v>
      </c>
      <c r="C211" s="618"/>
      <c r="D211" s="618"/>
      <c r="E211" s="618"/>
      <c r="F211" s="618"/>
      <c r="G211" s="618"/>
      <c r="H211" s="619"/>
    </row>
    <row r="212" spans="1:10" s="126" customFormat="1" ht="15" customHeight="1" x14ac:dyDescent="0.2">
      <c r="A212" s="677"/>
      <c r="B212" s="617" t="s">
        <v>1217</v>
      </c>
      <c r="C212" s="618"/>
      <c r="D212" s="618"/>
      <c r="E212" s="618"/>
      <c r="F212" s="618"/>
      <c r="G212" s="618"/>
      <c r="H212" s="619"/>
    </row>
    <row r="213" spans="1:10" s="126" customFormat="1" ht="15" x14ac:dyDescent="0.2">
      <c r="A213" s="677"/>
      <c r="B213" s="620" t="s">
        <v>1148</v>
      </c>
      <c r="C213" s="623"/>
      <c r="D213" s="621"/>
      <c r="E213" s="621"/>
      <c r="F213" s="621"/>
      <c r="G213" s="621"/>
      <c r="H213" s="622"/>
    </row>
    <row r="214" spans="1:10" s="126" customFormat="1" ht="14.25" x14ac:dyDescent="0.2">
      <c r="A214" s="677"/>
      <c r="B214" s="478"/>
      <c r="C214" s="431"/>
      <c r="D214" s="431"/>
      <c r="E214" s="431"/>
      <c r="F214" s="431"/>
      <c r="G214" s="431"/>
      <c r="H214" s="431"/>
    </row>
    <row r="215" spans="1:10" s="126" customFormat="1" ht="14.25" x14ac:dyDescent="0.2">
      <c r="A215" s="677"/>
      <c r="B215" s="478"/>
    </row>
    <row r="216" spans="1:10" s="431" customFormat="1" ht="24.95" customHeight="1" x14ac:dyDescent="0.2">
      <c r="A216" s="677"/>
      <c r="B216" s="437"/>
      <c r="C216" s="944" t="s">
        <v>1099</v>
      </c>
      <c r="D216" s="944"/>
      <c r="E216" s="944" t="s">
        <v>518</v>
      </c>
      <c r="F216" s="944"/>
      <c r="G216" s="944"/>
      <c r="H216" s="944"/>
    </row>
    <row r="217" spans="1:10" s="431" customFormat="1" ht="32.25" customHeight="1" x14ac:dyDescent="0.2">
      <c r="A217" s="677"/>
      <c r="B217" s="437"/>
      <c r="C217" s="908" t="s">
        <v>1106</v>
      </c>
      <c r="D217" s="908"/>
      <c r="E217" s="908" t="s">
        <v>1254</v>
      </c>
      <c r="F217" s="908"/>
      <c r="G217" s="908"/>
      <c r="H217" s="908"/>
    </row>
    <row r="218" spans="1:10" s="431" customFormat="1" ht="30.75" customHeight="1" x14ac:dyDescent="0.2">
      <c r="A218" s="677"/>
      <c r="B218" s="437"/>
      <c r="C218" s="908" t="s">
        <v>1107</v>
      </c>
      <c r="D218" s="908"/>
      <c r="E218" s="908" t="s">
        <v>1255</v>
      </c>
      <c r="F218" s="908"/>
      <c r="G218" s="908"/>
      <c r="H218" s="908"/>
    </row>
    <row r="219" spans="1:10" s="431" customFormat="1" ht="36" customHeight="1" x14ac:dyDescent="0.2">
      <c r="A219" s="677"/>
      <c r="B219" s="437"/>
      <c r="C219" s="908" t="s">
        <v>1108</v>
      </c>
      <c r="D219" s="908"/>
      <c r="E219" s="909" t="s">
        <v>1256</v>
      </c>
      <c r="F219" s="908"/>
      <c r="G219" s="908"/>
      <c r="H219" s="908"/>
    </row>
    <row r="220" spans="1:10" s="431" customFormat="1" x14ac:dyDescent="0.2">
      <c r="A220" s="677"/>
    </row>
    <row r="221" spans="1:10" s="431" customFormat="1" x14ac:dyDescent="0.2">
      <c r="A221" s="677"/>
    </row>
    <row r="222" spans="1:10" ht="27.75" customHeight="1" x14ac:dyDescent="0.25">
      <c r="B222" s="1" t="s">
        <v>521</v>
      </c>
      <c r="J222" s="126"/>
    </row>
    <row r="223" spans="1:10" s="126" customFormat="1" ht="15" x14ac:dyDescent="0.2">
      <c r="A223" s="677"/>
      <c r="B223" s="135" t="s">
        <v>522</v>
      </c>
    </row>
    <row r="225" spans="1:10" s="418" customFormat="1" ht="27" customHeight="1" x14ac:dyDescent="0.2">
      <c r="A225" s="379"/>
      <c r="B225" s="936" t="s">
        <v>1109</v>
      </c>
      <c r="C225" s="937"/>
      <c r="D225" s="940" t="s">
        <v>1115</v>
      </c>
      <c r="E225" s="941"/>
      <c r="F225" s="624" t="s">
        <v>523</v>
      </c>
    </row>
    <row r="226" spans="1:10" s="418" customFormat="1" ht="20.25" customHeight="1" x14ac:dyDescent="0.2">
      <c r="A226" s="379"/>
      <c r="B226" s="945" t="s">
        <v>1110</v>
      </c>
      <c r="C226" s="946"/>
      <c r="D226" s="942" t="s">
        <v>1116</v>
      </c>
      <c r="E226" s="943"/>
      <c r="F226" s="434" t="s">
        <v>525</v>
      </c>
    </row>
    <row r="227" spans="1:10" s="418" customFormat="1" ht="27" customHeight="1" x14ac:dyDescent="0.2">
      <c r="A227" s="379"/>
      <c r="B227" s="947" t="s">
        <v>1240</v>
      </c>
      <c r="C227" s="948"/>
      <c r="D227" s="942" t="s">
        <v>1116</v>
      </c>
      <c r="E227" s="943"/>
      <c r="F227" s="434" t="s">
        <v>1125</v>
      </c>
    </row>
    <row r="228" spans="1:10" s="418" customFormat="1" ht="54.95" customHeight="1" x14ac:dyDescent="0.2">
      <c r="A228" s="379"/>
      <c r="B228" s="949" t="s">
        <v>1241</v>
      </c>
      <c r="C228" s="950"/>
      <c r="D228" s="474" t="s">
        <v>526</v>
      </c>
      <c r="E228" s="491" t="s">
        <v>1117</v>
      </c>
      <c r="F228" s="471"/>
    </row>
    <row r="229" spans="1:10" s="418" customFormat="1" ht="54.95" customHeight="1" x14ac:dyDescent="0.2">
      <c r="A229" s="379"/>
      <c r="B229" s="432"/>
      <c r="C229" s="436" t="s">
        <v>1111</v>
      </c>
      <c r="D229" s="475" t="s">
        <v>1118</v>
      </c>
      <c r="E229" s="492" t="s">
        <v>524</v>
      </c>
      <c r="F229" s="435" t="s">
        <v>1118</v>
      </c>
    </row>
    <row r="230" spans="1:10" s="418" customFormat="1" ht="54.95" customHeight="1" x14ac:dyDescent="0.2">
      <c r="A230" s="379"/>
      <c r="B230" s="432"/>
      <c r="C230" s="436" t="s">
        <v>1112</v>
      </c>
      <c r="D230" s="475" t="s">
        <v>1118</v>
      </c>
      <c r="E230" s="435" t="s">
        <v>524</v>
      </c>
      <c r="F230" s="435" t="s">
        <v>1118</v>
      </c>
    </row>
    <row r="231" spans="1:10" s="418" customFormat="1" ht="54.95" customHeight="1" x14ac:dyDescent="0.2">
      <c r="A231" s="379"/>
      <c r="B231" s="432"/>
      <c r="C231" s="438" t="s">
        <v>1113</v>
      </c>
      <c r="D231" s="475" t="s">
        <v>1118</v>
      </c>
      <c r="E231" s="492" t="s">
        <v>524</v>
      </c>
      <c r="F231" s="435" t="s">
        <v>1118</v>
      </c>
    </row>
    <row r="232" spans="1:10" s="418" customFormat="1" ht="54.95" customHeight="1" x14ac:dyDescent="0.2">
      <c r="A232" s="379"/>
      <c r="B232" s="473"/>
      <c r="C232" s="436" t="s">
        <v>1114</v>
      </c>
      <c r="D232" s="504" t="s">
        <v>1126</v>
      </c>
      <c r="E232" s="435" t="s">
        <v>524</v>
      </c>
      <c r="F232" s="435" t="s">
        <v>1118</v>
      </c>
    </row>
    <row r="233" spans="1:10" s="418" customFormat="1" ht="48.75" hidden="1" customHeight="1" x14ac:dyDescent="0.2">
      <c r="A233" s="379"/>
      <c r="B233" s="422"/>
      <c r="C233" s="479"/>
      <c r="D233" s="480"/>
      <c r="E233" s="433"/>
      <c r="F233" s="480"/>
      <c r="G233" s="480"/>
    </row>
    <row r="234" spans="1:10" s="418" customFormat="1" ht="26.25" customHeight="1" x14ac:dyDescent="0.2">
      <c r="A234" s="379"/>
      <c r="B234" s="422"/>
      <c r="C234" s="479"/>
      <c r="D234" s="480"/>
      <c r="E234" s="433"/>
      <c r="F234" s="480"/>
      <c r="G234" s="480"/>
    </row>
    <row r="235" spans="1:10" ht="27.75" customHeight="1" x14ac:dyDescent="0.25">
      <c r="B235" s="1" t="s">
        <v>527</v>
      </c>
      <c r="J235" s="126"/>
    </row>
    <row r="236" spans="1:10" ht="15" x14ac:dyDescent="0.2">
      <c r="B236" s="123" t="s">
        <v>528</v>
      </c>
    </row>
    <row r="237" spans="1:10" ht="15" hidden="1" x14ac:dyDescent="0.2">
      <c r="B237" s="123"/>
    </row>
    <row r="239" spans="1:10" ht="36.75" customHeight="1" x14ac:dyDescent="0.2">
      <c r="B239" s="927" t="s">
        <v>529</v>
      </c>
      <c r="C239" s="928"/>
      <c r="D239" s="928"/>
      <c r="E239" s="929"/>
      <c r="F239" s="625" t="s">
        <v>1258</v>
      </c>
      <c r="G239" s="625" t="s">
        <v>1257</v>
      </c>
    </row>
    <row r="240" spans="1:10" ht="53.25" customHeight="1" x14ac:dyDescent="0.2">
      <c r="B240" s="951" t="s">
        <v>1151</v>
      </c>
      <c r="C240" s="952"/>
      <c r="D240" s="952"/>
      <c r="E240" s="953"/>
      <c r="F240" s="626" t="s">
        <v>1150</v>
      </c>
      <c r="G240" s="629" t="s">
        <v>1259</v>
      </c>
    </row>
    <row r="241" spans="1:10" ht="27" customHeight="1" x14ac:dyDescent="0.2">
      <c r="B241" s="930" t="s">
        <v>530</v>
      </c>
      <c r="C241" s="931"/>
      <c r="D241" s="931"/>
      <c r="E241" s="932"/>
      <c r="F241" s="627" t="s">
        <v>531</v>
      </c>
      <c r="G241" s="627" t="s">
        <v>532</v>
      </c>
    </row>
    <row r="242" spans="1:10" ht="27" customHeight="1" x14ac:dyDescent="0.2">
      <c r="B242" s="930" t="s">
        <v>533</v>
      </c>
      <c r="C242" s="931"/>
      <c r="D242" s="931"/>
      <c r="E242" s="932"/>
      <c r="F242" s="627" t="s">
        <v>532</v>
      </c>
      <c r="G242" s="627" t="s">
        <v>531</v>
      </c>
    </row>
    <row r="243" spans="1:10" ht="27" customHeight="1" x14ac:dyDescent="0.2">
      <c r="B243" s="930" t="s">
        <v>534</v>
      </c>
      <c r="C243" s="931"/>
      <c r="D243" s="931"/>
      <c r="E243" s="932"/>
      <c r="F243" s="627" t="s">
        <v>532</v>
      </c>
      <c r="G243" s="627" t="s">
        <v>535</v>
      </c>
    </row>
    <row r="244" spans="1:10" ht="27" customHeight="1" x14ac:dyDescent="0.2">
      <c r="B244" s="930" t="s">
        <v>536</v>
      </c>
      <c r="C244" s="931"/>
      <c r="D244" s="931"/>
      <c r="E244" s="932"/>
      <c r="F244" s="627" t="s">
        <v>537</v>
      </c>
      <c r="G244" s="627" t="s">
        <v>538</v>
      </c>
    </row>
    <row r="245" spans="1:10" ht="27" customHeight="1" x14ac:dyDescent="0.2">
      <c r="B245" s="930" t="s">
        <v>539</v>
      </c>
      <c r="C245" s="931"/>
      <c r="D245" s="931"/>
      <c r="E245" s="932"/>
      <c r="F245" s="627" t="s">
        <v>537</v>
      </c>
      <c r="G245" s="627" t="s">
        <v>538</v>
      </c>
    </row>
    <row r="246" spans="1:10" ht="27" customHeight="1" x14ac:dyDescent="0.2">
      <c r="B246" s="930" t="s">
        <v>540</v>
      </c>
      <c r="C246" s="931"/>
      <c r="D246" s="931"/>
      <c r="E246" s="932"/>
      <c r="F246" s="628" t="s">
        <v>537</v>
      </c>
      <c r="G246" s="628" t="s">
        <v>538</v>
      </c>
    </row>
    <row r="247" spans="1:10" s="608" customFormat="1" ht="36" customHeight="1" x14ac:dyDescent="0.2">
      <c r="A247" s="379"/>
    </row>
    <row r="248" spans="1:10" s="608" customFormat="1" ht="48" customHeight="1" x14ac:dyDescent="0.25">
      <c r="A248" s="379"/>
      <c r="B248" s="957" t="s">
        <v>1270</v>
      </c>
      <c r="C248" s="957"/>
      <c r="D248" s="957"/>
      <c r="E248" s="957"/>
      <c r="F248" s="957"/>
      <c r="G248" s="957"/>
      <c r="H248" s="957"/>
      <c r="J248" s="431"/>
    </row>
    <row r="249" spans="1:10" s="608" customFormat="1" ht="36.75" customHeight="1" x14ac:dyDescent="0.2">
      <c r="A249" s="379"/>
      <c r="B249" s="956" t="s">
        <v>1291</v>
      </c>
      <c r="C249" s="956"/>
      <c r="D249" s="956"/>
      <c r="E249" s="956"/>
      <c r="F249" s="956"/>
      <c r="G249" s="956"/>
      <c r="H249" s="956"/>
    </row>
    <row r="250" spans="1:10" s="608" customFormat="1" ht="15" x14ac:dyDescent="0.2">
      <c r="A250" s="379"/>
      <c r="B250" s="630"/>
      <c r="C250" s="631"/>
      <c r="D250" s="631"/>
      <c r="E250" s="631"/>
      <c r="F250" s="631"/>
      <c r="G250" s="631"/>
      <c r="H250" s="631"/>
    </row>
    <row r="251" spans="1:10" s="608" customFormat="1" ht="31.5" customHeight="1" x14ac:dyDescent="0.2">
      <c r="A251" s="379"/>
      <c r="B251" s="792" t="s">
        <v>1335</v>
      </c>
      <c r="C251" s="792"/>
      <c r="D251" s="792"/>
      <c r="E251" s="792"/>
      <c r="F251" s="792"/>
      <c r="G251" s="792"/>
      <c r="H251" s="792"/>
    </row>
    <row r="252" spans="1:10" s="608" customFormat="1" x14ac:dyDescent="0.2">
      <c r="A252" s="379"/>
      <c r="B252" s="631"/>
      <c r="C252" s="631"/>
      <c r="D252" s="631"/>
      <c r="E252" s="631"/>
      <c r="F252" s="631"/>
      <c r="G252" s="631"/>
      <c r="H252" s="631"/>
    </row>
    <row r="253" spans="1:10" s="608" customFormat="1" ht="15.75" x14ac:dyDescent="0.25">
      <c r="A253" s="379"/>
      <c r="B253" s="955" t="s">
        <v>1271</v>
      </c>
      <c r="C253" s="955"/>
      <c r="D253" s="955"/>
      <c r="E253" s="955"/>
      <c r="F253" s="955"/>
      <c r="G253" s="955"/>
      <c r="H253" s="955"/>
    </row>
    <row r="254" spans="1:10" s="120" customFormat="1" ht="15.75" customHeight="1" x14ac:dyDescent="0.2">
      <c r="A254" s="673"/>
      <c r="B254" s="956" t="s">
        <v>1272</v>
      </c>
      <c r="C254" s="956"/>
      <c r="D254" s="956"/>
      <c r="E254" s="956"/>
      <c r="F254" s="956"/>
      <c r="G254" s="956"/>
      <c r="H254" s="956"/>
    </row>
    <row r="255" spans="1:10" s="608" customFormat="1" ht="7.5" customHeight="1" x14ac:dyDescent="0.2">
      <c r="A255" s="379"/>
      <c r="B255" s="632"/>
      <c r="C255" s="632"/>
      <c r="D255" s="632"/>
      <c r="E255" s="632"/>
      <c r="F255" s="632"/>
      <c r="G255" s="632"/>
      <c r="H255" s="632"/>
    </row>
    <row r="256" spans="1:10" s="608" customFormat="1" ht="15.75" customHeight="1" x14ac:dyDescent="0.2">
      <c r="A256" s="379"/>
      <c r="B256" s="642" t="s">
        <v>395</v>
      </c>
      <c r="C256" s="954" t="s">
        <v>1273</v>
      </c>
      <c r="D256" s="954"/>
      <c r="E256" s="954"/>
      <c r="F256" s="954"/>
      <c r="G256" s="954"/>
      <c r="H256" s="954"/>
    </row>
    <row r="257" spans="1:8" s="608" customFormat="1" ht="15.75" customHeight="1" x14ac:dyDescent="0.2">
      <c r="A257" s="379"/>
      <c r="B257" s="642" t="s">
        <v>396</v>
      </c>
      <c r="C257" s="954" t="s">
        <v>1274</v>
      </c>
      <c r="D257" s="954"/>
      <c r="E257" s="954"/>
      <c r="F257" s="954"/>
      <c r="G257" s="954"/>
      <c r="H257" s="954"/>
    </row>
    <row r="258" spans="1:8" s="608" customFormat="1" ht="15.75" customHeight="1" x14ac:dyDescent="0.2">
      <c r="A258" s="379"/>
      <c r="B258" s="642" t="s">
        <v>298</v>
      </c>
      <c r="C258" s="954" t="s">
        <v>1275</v>
      </c>
      <c r="D258" s="954"/>
      <c r="E258" s="954"/>
      <c r="F258" s="954"/>
      <c r="G258" s="954"/>
      <c r="H258" s="954"/>
    </row>
    <row r="259" spans="1:8" s="608" customFormat="1" ht="15.75" customHeight="1" x14ac:dyDescent="0.2">
      <c r="A259" s="379"/>
      <c r="B259" s="642" t="s">
        <v>304</v>
      </c>
      <c r="C259" s="954" t="s">
        <v>1276</v>
      </c>
      <c r="D259" s="954"/>
      <c r="E259" s="954"/>
      <c r="F259" s="954"/>
      <c r="G259" s="954"/>
      <c r="H259" s="954"/>
    </row>
    <row r="260" spans="1:8" s="608" customFormat="1" ht="15.75" customHeight="1" x14ac:dyDescent="0.2">
      <c r="A260" s="379"/>
      <c r="B260" s="642" t="s">
        <v>311</v>
      </c>
      <c r="C260" s="954" t="s">
        <v>1277</v>
      </c>
      <c r="D260" s="954"/>
      <c r="E260" s="954"/>
      <c r="F260" s="954"/>
      <c r="G260" s="954"/>
      <c r="H260" s="954"/>
    </row>
    <row r="261" spans="1:8" s="608" customFormat="1" ht="15.75" customHeight="1" x14ac:dyDescent="0.2">
      <c r="A261" s="379"/>
      <c r="B261" s="642" t="s">
        <v>405</v>
      </c>
      <c r="C261" s="954" t="s">
        <v>1278</v>
      </c>
      <c r="D261" s="954"/>
      <c r="E261" s="954"/>
      <c r="F261" s="954"/>
      <c r="G261" s="954"/>
      <c r="H261" s="954"/>
    </row>
    <row r="262" spans="1:8" s="608" customFormat="1" ht="15.75" customHeight="1" x14ac:dyDescent="0.2">
      <c r="A262" s="379"/>
      <c r="B262" s="642" t="s">
        <v>406</v>
      </c>
      <c r="C262" s="954" t="s">
        <v>1279</v>
      </c>
      <c r="D262" s="954"/>
      <c r="E262" s="954"/>
      <c r="F262" s="954"/>
      <c r="G262" s="954"/>
      <c r="H262" s="954"/>
    </row>
    <row r="263" spans="1:8" s="608" customFormat="1" ht="15.75" customHeight="1" x14ac:dyDescent="0.2">
      <c r="A263" s="379"/>
      <c r="B263" s="642" t="s">
        <v>312</v>
      </c>
      <c r="C263" s="954" t="s">
        <v>1280</v>
      </c>
      <c r="D263" s="954"/>
      <c r="E263" s="954"/>
      <c r="F263" s="954"/>
      <c r="G263" s="954"/>
      <c r="H263" s="954"/>
    </row>
    <row r="264" spans="1:8" s="608" customFormat="1" x14ac:dyDescent="0.2">
      <c r="A264" s="379"/>
      <c r="B264" s="631"/>
      <c r="C264" s="631"/>
      <c r="D264" s="631"/>
      <c r="E264" s="631"/>
      <c r="F264" s="631"/>
      <c r="G264" s="631"/>
      <c r="H264" s="631"/>
    </row>
    <row r="265" spans="1:8" s="608" customFormat="1" x14ac:dyDescent="0.2">
      <c r="A265" s="379"/>
      <c r="B265" s="633"/>
      <c r="C265" s="634"/>
      <c r="D265" s="634"/>
      <c r="E265" s="634"/>
      <c r="F265" s="634"/>
      <c r="G265" s="634"/>
      <c r="H265" s="634"/>
    </row>
    <row r="266" spans="1:8" s="608" customFormat="1" x14ac:dyDescent="0.2">
      <c r="A266" s="379"/>
      <c r="B266" s="634"/>
      <c r="C266" s="634"/>
      <c r="D266" s="634"/>
      <c r="E266" s="634"/>
      <c r="F266" s="634"/>
      <c r="G266" s="634"/>
      <c r="H266" s="634"/>
    </row>
    <row r="267" spans="1:8" s="608" customFormat="1" x14ac:dyDescent="0.2">
      <c r="A267" s="379"/>
      <c r="B267" s="634"/>
      <c r="C267" s="634"/>
      <c r="D267" s="634"/>
      <c r="E267" s="634"/>
      <c r="F267" s="634"/>
      <c r="G267" s="634"/>
      <c r="H267" s="634"/>
    </row>
    <row r="268" spans="1:8" s="608" customFormat="1" x14ac:dyDescent="0.2">
      <c r="A268" s="379"/>
      <c r="B268" s="634"/>
      <c r="C268" s="634"/>
      <c r="D268" s="634"/>
      <c r="E268" s="634"/>
      <c r="F268" s="634"/>
      <c r="G268" s="634"/>
      <c r="H268" s="634"/>
    </row>
    <row r="269" spans="1:8" s="608" customFormat="1" x14ac:dyDescent="0.2">
      <c r="A269" s="379"/>
      <c r="B269" s="634"/>
      <c r="C269" s="634"/>
      <c r="D269" s="634"/>
      <c r="E269" s="634"/>
      <c r="F269" s="634"/>
      <c r="G269" s="634"/>
      <c r="H269" s="634"/>
    </row>
    <row r="270" spans="1:8" s="608" customFormat="1" x14ac:dyDescent="0.2">
      <c r="A270" s="379"/>
      <c r="B270" s="634"/>
      <c r="C270" s="634"/>
      <c r="D270" s="634"/>
      <c r="E270" s="634"/>
      <c r="F270" s="634"/>
      <c r="G270" s="634"/>
      <c r="H270" s="634"/>
    </row>
    <row r="271" spans="1:8" s="608" customFormat="1" x14ac:dyDescent="0.2">
      <c r="A271" s="379"/>
      <c r="B271" s="634"/>
      <c r="C271" s="634"/>
      <c r="D271" s="634"/>
      <c r="E271" s="634"/>
      <c r="F271" s="634"/>
      <c r="G271" s="634"/>
      <c r="H271" s="634"/>
    </row>
    <row r="272" spans="1:8" s="608" customFormat="1" x14ac:dyDescent="0.2">
      <c r="A272" s="379"/>
      <c r="B272" s="634"/>
      <c r="C272" s="634"/>
      <c r="D272" s="634"/>
      <c r="E272" s="634"/>
      <c r="F272" s="634"/>
      <c r="G272" s="634"/>
      <c r="H272" s="634"/>
    </row>
    <row r="273" spans="1:8" s="608" customFormat="1" x14ac:dyDescent="0.2">
      <c r="A273" s="379"/>
      <c r="B273" s="634"/>
      <c r="C273" s="634"/>
      <c r="D273" s="634"/>
      <c r="E273" s="634"/>
      <c r="F273" s="634"/>
      <c r="G273" s="634"/>
      <c r="H273" s="634"/>
    </row>
    <row r="274" spans="1:8" s="608" customFormat="1" x14ac:dyDescent="0.2">
      <c r="A274" s="379"/>
      <c r="B274" s="634"/>
      <c r="C274" s="634"/>
      <c r="D274" s="634"/>
      <c r="E274" s="634"/>
      <c r="F274" s="634"/>
      <c r="G274" s="634"/>
      <c r="H274" s="634"/>
    </row>
    <row r="275" spans="1:8" s="608" customFormat="1" x14ac:dyDescent="0.2">
      <c r="A275" s="379"/>
      <c r="B275" s="634"/>
      <c r="C275" s="634"/>
      <c r="D275" s="634"/>
      <c r="E275" s="634"/>
      <c r="F275" s="634"/>
      <c r="G275" s="634"/>
      <c r="H275" s="634"/>
    </row>
    <row r="276" spans="1:8" s="608" customFormat="1" x14ac:dyDescent="0.2">
      <c r="A276" s="379"/>
      <c r="B276" s="634"/>
      <c r="C276" s="634"/>
      <c r="D276" s="634"/>
      <c r="E276" s="634"/>
      <c r="F276" s="634"/>
      <c r="G276" s="634"/>
      <c r="H276" s="634"/>
    </row>
    <row r="277" spans="1:8" s="608" customFormat="1" x14ac:dyDescent="0.2">
      <c r="A277" s="379"/>
      <c r="B277" s="634"/>
      <c r="C277" s="634"/>
      <c r="D277" s="634"/>
      <c r="E277" s="634"/>
      <c r="F277" s="634"/>
      <c r="G277" s="634"/>
      <c r="H277" s="634"/>
    </row>
    <row r="278" spans="1:8" s="608" customFormat="1" x14ac:dyDescent="0.2">
      <c r="A278" s="379"/>
      <c r="B278" s="634"/>
      <c r="C278" s="634"/>
      <c r="D278" s="634"/>
      <c r="E278" s="634"/>
      <c r="F278" s="634"/>
      <c r="G278" s="634"/>
      <c r="H278" s="634"/>
    </row>
    <row r="279" spans="1:8" s="635" customFormat="1" x14ac:dyDescent="0.2">
      <c r="A279" s="379"/>
      <c r="B279" s="634"/>
      <c r="C279" s="634"/>
      <c r="D279" s="634"/>
      <c r="E279" s="634"/>
      <c r="F279" s="634"/>
      <c r="G279" s="634"/>
      <c r="H279" s="634"/>
    </row>
    <row r="280" spans="1:8" s="635" customFormat="1" x14ac:dyDescent="0.2">
      <c r="A280" s="379"/>
      <c r="B280" s="634"/>
      <c r="C280" s="634"/>
      <c r="D280" s="634"/>
      <c r="E280" s="634"/>
      <c r="F280" s="634"/>
      <c r="G280" s="634"/>
      <c r="H280" s="634"/>
    </row>
    <row r="281" spans="1:8" s="635" customFormat="1" x14ac:dyDescent="0.2">
      <c r="A281" s="379"/>
      <c r="B281" s="634"/>
      <c r="C281" s="634"/>
      <c r="D281" s="634"/>
      <c r="E281" s="634"/>
      <c r="F281" s="634"/>
      <c r="G281" s="634"/>
      <c r="H281" s="634"/>
    </row>
    <row r="282" spans="1:8" s="608" customFormat="1" x14ac:dyDescent="0.2">
      <c r="A282" s="379"/>
      <c r="B282" s="634"/>
      <c r="C282" s="634"/>
      <c r="D282" s="634"/>
      <c r="E282" s="634"/>
      <c r="F282" s="634"/>
      <c r="G282" s="634"/>
      <c r="H282" s="634"/>
    </row>
    <row r="283" spans="1:8" s="608" customFormat="1" x14ac:dyDescent="0.2">
      <c r="A283" s="379"/>
      <c r="B283" s="634"/>
      <c r="C283" s="634"/>
      <c r="D283" s="634"/>
      <c r="E283" s="634"/>
      <c r="F283" s="634"/>
      <c r="G283" s="634"/>
      <c r="H283" s="634"/>
    </row>
    <row r="284" spans="1:8" s="608" customFormat="1" x14ac:dyDescent="0.2">
      <c r="A284" s="379"/>
      <c r="B284" s="634"/>
      <c r="C284" s="634"/>
      <c r="D284" s="634"/>
      <c r="E284" s="634"/>
      <c r="F284" s="634"/>
      <c r="G284" s="634"/>
      <c r="H284" s="634"/>
    </row>
    <row r="285" spans="1:8" s="608" customFormat="1" ht="12.75" customHeight="1" x14ac:dyDescent="0.2">
      <c r="A285" s="379"/>
      <c r="B285" s="634"/>
      <c r="C285" s="634"/>
      <c r="D285" s="634"/>
      <c r="E285" s="634"/>
      <c r="F285" s="634"/>
      <c r="G285" s="634"/>
      <c r="H285" s="634"/>
    </row>
    <row r="286" spans="1:8" s="608" customFormat="1" ht="12.75" customHeight="1" x14ac:dyDescent="0.2">
      <c r="A286" s="379"/>
      <c r="B286" s="631"/>
      <c r="C286" s="631"/>
      <c r="D286" s="631"/>
      <c r="E286" s="631"/>
      <c r="F286" s="631"/>
      <c r="G286" s="631"/>
      <c r="H286" s="631"/>
    </row>
    <row r="287" spans="1:8" s="608" customFormat="1" ht="12.75" customHeight="1" x14ac:dyDescent="0.2">
      <c r="A287" s="379"/>
      <c r="B287" s="631"/>
      <c r="C287" s="631"/>
      <c r="D287" s="631"/>
      <c r="E287" s="631"/>
      <c r="F287" s="631"/>
      <c r="G287" s="631"/>
      <c r="H287" s="631"/>
    </row>
    <row r="288" spans="1:8" s="608" customFormat="1" ht="12.75" customHeight="1" x14ac:dyDescent="0.2">
      <c r="A288" s="379"/>
      <c r="B288" s="631"/>
      <c r="C288" s="631"/>
      <c r="D288" s="631"/>
      <c r="E288" s="631"/>
      <c r="F288" s="631"/>
      <c r="G288" s="631"/>
      <c r="H288" s="631"/>
    </row>
    <row r="289" spans="1:8" s="608" customFormat="1" ht="12.75" customHeight="1" x14ac:dyDescent="0.2">
      <c r="A289" s="379"/>
      <c r="B289" s="631"/>
      <c r="C289" s="631"/>
      <c r="D289" s="631"/>
      <c r="E289" s="631"/>
      <c r="F289" s="631"/>
      <c r="G289" s="631"/>
      <c r="H289" s="631"/>
    </row>
    <row r="290" spans="1:8" s="608" customFormat="1" ht="12.75" customHeight="1" x14ac:dyDescent="0.2">
      <c r="A290" s="379"/>
      <c r="B290" s="631"/>
      <c r="C290" s="631"/>
      <c r="D290" s="631"/>
      <c r="E290" s="631"/>
      <c r="F290" s="631"/>
      <c r="G290" s="631"/>
      <c r="H290" s="631"/>
    </row>
    <row r="291" spans="1:8" s="608" customFormat="1" ht="12.75" customHeight="1" x14ac:dyDescent="0.2">
      <c r="A291" s="379"/>
      <c r="B291" s="631"/>
      <c r="C291" s="631"/>
      <c r="D291" s="631"/>
      <c r="E291" s="631"/>
      <c r="F291" s="631"/>
      <c r="G291" s="631"/>
      <c r="H291" s="631"/>
    </row>
    <row r="292" spans="1:8" s="608" customFormat="1" ht="12.75" customHeight="1" x14ac:dyDescent="0.2">
      <c r="A292" s="379"/>
      <c r="B292" s="631"/>
      <c r="C292" s="631"/>
      <c r="D292" s="631"/>
      <c r="E292" s="631"/>
      <c r="F292" s="631"/>
      <c r="G292" s="631"/>
      <c r="H292" s="631"/>
    </row>
    <row r="293" spans="1:8" s="608" customFormat="1" ht="12.75" customHeight="1" x14ac:dyDescent="0.2">
      <c r="A293" s="379"/>
      <c r="B293" s="631"/>
      <c r="C293" s="631"/>
      <c r="D293" s="631"/>
      <c r="E293" s="631"/>
      <c r="F293" s="631"/>
      <c r="G293" s="631"/>
      <c r="H293" s="631"/>
    </row>
    <row r="294" spans="1:8" s="608" customFormat="1" ht="12.75" customHeight="1" x14ac:dyDescent="0.2">
      <c r="A294" s="379"/>
      <c r="B294" s="631"/>
      <c r="C294" s="631"/>
      <c r="D294" s="631"/>
      <c r="E294" s="631"/>
      <c r="F294" s="631"/>
      <c r="G294" s="631"/>
      <c r="H294" s="631"/>
    </row>
    <row r="295" spans="1:8" s="608" customFormat="1" ht="12.75" customHeight="1" x14ac:dyDescent="0.2">
      <c r="A295" s="379"/>
      <c r="B295" s="631"/>
      <c r="C295" s="631"/>
      <c r="D295" s="631"/>
      <c r="E295" s="631"/>
      <c r="F295" s="631"/>
      <c r="G295" s="631"/>
      <c r="H295" s="631"/>
    </row>
    <row r="296" spans="1:8" s="608" customFormat="1" ht="12.75" customHeight="1" x14ac:dyDescent="0.2">
      <c r="A296" s="379"/>
      <c r="B296" s="631"/>
      <c r="C296" s="631"/>
      <c r="D296" s="631"/>
      <c r="E296" s="631"/>
      <c r="F296" s="631"/>
      <c r="G296" s="631"/>
      <c r="H296" s="631"/>
    </row>
    <row r="297" spans="1:8" s="688" customFormat="1" ht="12.75" customHeight="1" x14ac:dyDescent="0.2">
      <c r="A297" s="379"/>
      <c r="B297" s="631"/>
      <c r="C297" s="631"/>
      <c r="D297" s="631"/>
      <c r="E297" s="631"/>
      <c r="F297" s="631"/>
      <c r="G297" s="631"/>
      <c r="H297" s="631"/>
    </row>
    <row r="298" spans="1:8" s="688" customFormat="1" ht="12.75" customHeight="1" x14ac:dyDescent="0.2">
      <c r="A298" s="379"/>
      <c r="B298" s="631"/>
      <c r="C298" s="631"/>
      <c r="D298" s="631"/>
      <c r="E298" s="631"/>
      <c r="F298" s="631"/>
      <c r="G298" s="631"/>
      <c r="H298" s="631"/>
    </row>
    <row r="299" spans="1:8" s="608" customFormat="1" x14ac:dyDescent="0.2">
      <c r="A299" s="379"/>
      <c r="B299" s="631"/>
      <c r="C299" s="631"/>
      <c r="D299" s="631"/>
      <c r="E299" s="631"/>
      <c r="F299" s="631"/>
      <c r="G299" s="631"/>
      <c r="H299" s="631"/>
    </row>
    <row r="300" spans="1:8" s="608" customFormat="1" ht="15.75" x14ac:dyDescent="0.25">
      <c r="A300" s="379"/>
      <c r="B300" s="955" t="s">
        <v>1281</v>
      </c>
      <c r="C300" s="955"/>
      <c r="D300" s="955"/>
      <c r="E300" s="955"/>
      <c r="F300" s="955"/>
      <c r="G300" s="955"/>
      <c r="H300" s="955"/>
    </row>
    <row r="301" spans="1:8" s="608" customFormat="1" ht="30" customHeight="1" x14ac:dyDescent="0.2">
      <c r="A301" s="379"/>
      <c r="B301" s="956" t="s">
        <v>1282</v>
      </c>
      <c r="C301" s="956"/>
      <c r="D301" s="956"/>
      <c r="E301" s="956"/>
      <c r="F301" s="956"/>
      <c r="G301" s="956"/>
      <c r="H301" s="956"/>
    </row>
    <row r="302" spans="1:8" s="608" customFormat="1" x14ac:dyDescent="0.2">
      <c r="A302" s="379"/>
    </row>
  </sheetData>
  <sheetProtection sheet="1" objects="1" scenarios="1"/>
  <mergeCells count="147">
    <mergeCell ref="B248:H248"/>
    <mergeCell ref="B249:H249"/>
    <mergeCell ref="B251:H251"/>
    <mergeCell ref="B253:H253"/>
    <mergeCell ref="B254:H254"/>
    <mergeCell ref="C256:H256"/>
    <mergeCell ref="B245:E245"/>
    <mergeCell ref="B246:E246"/>
    <mergeCell ref="B241:E241"/>
    <mergeCell ref="B242:E242"/>
    <mergeCell ref="B243:E243"/>
    <mergeCell ref="C263:H263"/>
    <mergeCell ref="B300:H300"/>
    <mergeCell ref="B301:H301"/>
    <mergeCell ref="C257:H257"/>
    <mergeCell ref="C258:H258"/>
    <mergeCell ref="C259:H259"/>
    <mergeCell ref="C260:H260"/>
    <mergeCell ref="C261:H261"/>
    <mergeCell ref="C262:H262"/>
    <mergeCell ref="B239:E239"/>
    <mergeCell ref="B244:E244"/>
    <mergeCell ref="E189:H189"/>
    <mergeCell ref="E190:H190"/>
    <mergeCell ref="E191:H191"/>
    <mergeCell ref="C189:D189"/>
    <mergeCell ref="C190:D190"/>
    <mergeCell ref="C191:D191"/>
    <mergeCell ref="D225:E225"/>
    <mergeCell ref="D226:E226"/>
    <mergeCell ref="C201:D201"/>
    <mergeCell ref="E201:H201"/>
    <mergeCell ref="E217:H217"/>
    <mergeCell ref="B226:C226"/>
    <mergeCell ref="C204:D204"/>
    <mergeCell ref="B227:C227"/>
    <mergeCell ref="B228:C228"/>
    <mergeCell ref="C216:D216"/>
    <mergeCell ref="B225:C225"/>
    <mergeCell ref="D227:E227"/>
    <mergeCell ref="E216:H216"/>
    <mergeCell ref="B240:E240"/>
    <mergeCell ref="C217:D217"/>
    <mergeCell ref="D169:F169"/>
    <mergeCell ref="G168:H168"/>
    <mergeCell ref="G169:H169"/>
    <mergeCell ref="D164:F164"/>
    <mergeCell ref="G158:H158"/>
    <mergeCell ref="G170:H170"/>
    <mergeCell ref="D170:F170"/>
    <mergeCell ref="G159:H159"/>
    <mergeCell ref="G160:H160"/>
    <mergeCell ref="G164:H164"/>
    <mergeCell ref="B175:H175"/>
    <mergeCell ref="B184:H186"/>
    <mergeCell ref="D172:F172"/>
    <mergeCell ref="G172:H172"/>
    <mergeCell ref="D113:F113"/>
    <mergeCell ref="G117:H117"/>
    <mergeCell ref="G118:H118"/>
    <mergeCell ref="D114:F114"/>
    <mergeCell ref="D145:F145"/>
    <mergeCell ref="G141:H141"/>
    <mergeCell ref="G157:H157"/>
    <mergeCell ref="D158:F158"/>
    <mergeCell ref="D140:F140"/>
    <mergeCell ref="D141:F141"/>
    <mergeCell ref="D155:F155"/>
    <mergeCell ref="D146:F146"/>
    <mergeCell ref="D157:F157"/>
    <mergeCell ref="D159:F159"/>
    <mergeCell ref="D160:F160"/>
    <mergeCell ref="G171:H171"/>
    <mergeCell ref="D171:F171"/>
    <mergeCell ref="D130:F130"/>
    <mergeCell ref="D122:F122"/>
    <mergeCell ref="D168:F168"/>
    <mergeCell ref="G116:H116"/>
    <mergeCell ref="G113:H113"/>
    <mergeCell ref="G146:H146"/>
    <mergeCell ref="G148:H148"/>
    <mergeCell ref="G155:H155"/>
    <mergeCell ref="G135:H135"/>
    <mergeCell ref="G139:H139"/>
    <mergeCell ref="G129:H129"/>
    <mergeCell ref="D154:F154"/>
    <mergeCell ref="D136:F137"/>
    <mergeCell ref="D148:F148"/>
    <mergeCell ref="G138:H138"/>
    <mergeCell ref="D138:F138"/>
    <mergeCell ref="G154:H154"/>
    <mergeCell ref="D152:F152"/>
    <mergeCell ref="G145:H145"/>
    <mergeCell ref="D147:F147"/>
    <mergeCell ref="G140:H140"/>
    <mergeCell ref="G147:H147"/>
    <mergeCell ref="D135:F135"/>
    <mergeCell ref="G136:H137"/>
    <mergeCell ref="D139:F139"/>
    <mergeCell ref="B8:H8"/>
    <mergeCell ref="D153:F153"/>
    <mergeCell ref="D156:F156"/>
    <mergeCell ref="C219:D219"/>
    <mergeCell ref="E219:H219"/>
    <mergeCell ref="E193:F193"/>
    <mergeCell ref="C202:D202"/>
    <mergeCell ref="E202:H202"/>
    <mergeCell ref="E192:F192"/>
    <mergeCell ref="E204:H204"/>
    <mergeCell ref="B21:H22"/>
    <mergeCell ref="B18:H19"/>
    <mergeCell ref="B33:H33"/>
    <mergeCell ref="C218:D218"/>
    <mergeCell ref="E218:H218"/>
    <mergeCell ref="D124:F124"/>
    <mergeCell ref="D129:F129"/>
    <mergeCell ref="C203:D203"/>
    <mergeCell ref="E203:H203"/>
    <mergeCell ref="G130:H130"/>
    <mergeCell ref="G131:H131"/>
    <mergeCell ref="G152:H152"/>
    <mergeCell ref="D131:F131"/>
    <mergeCell ref="B59:G59"/>
    <mergeCell ref="D110:F110"/>
    <mergeCell ref="G109:H109"/>
    <mergeCell ref="D107:F108"/>
    <mergeCell ref="G121:H121"/>
    <mergeCell ref="G122:H122"/>
    <mergeCell ref="G123:H123"/>
    <mergeCell ref="G124:H124"/>
    <mergeCell ref="B94:H94"/>
    <mergeCell ref="G110:H110"/>
    <mergeCell ref="D121:F121"/>
    <mergeCell ref="G107:H108"/>
    <mergeCell ref="D111:F111"/>
    <mergeCell ref="G111:H111"/>
    <mergeCell ref="D109:F109"/>
    <mergeCell ref="D115:F115"/>
    <mergeCell ref="D119:F119"/>
    <mergeCell ref="D123:F123"/>
    <mergeCell ref="D116:F116"/>
    <mergeCell ref="D117:F117"/>
    <mergeCell ref="D118:F118"/>
    <mergeCell ref="D120:F120"/>
    <mergeCell ref="D112:F112"/>
    <mergeCell ref="G112:H112"/>
    <mergeCell ref="G114:H114"/>
  </mergeCells>
  <hyperlinks>
    <hyperlink ref="B107" location="CAG01.MELD!F10" display="1."/>
    <hyperlink ref="B111" location="CAG01.MELD!G10" display="2."/>
    <hyperlink ref="B112" location="CAG02.MELD!F10" display="3."/>
    <hyperlink ref="B117" location="CAG03.MELD!F10" display="4."/>
    <hyperlink ref="B121" location="CAG04.MELD!F10" display="5."/>
    <hyperlink ref="B122" location="CAG04.MELD!J10" display="6."/>
    <hyperlink ref="B123" location="CAG04.MELD!L10" display="7."/>
    <hyperlink ref="B129" location="CAG05.MELD!F10" display="CAG05.MELD!F10"/>
    <hyperlink ref="B130" location="CAG05.MELD!H10" display="CAG05.MELD!H10"/>
    <hyperlink ref="B131" location="CAG05.MELD!J10" display="CAG05.MELD!J10"/>
    <hyperlink ref="B135" location="CAG06.MELD!F10" display="9.1"/>
    <hyperlink ref="B136" location="CAG06.MELD!L10" display="CAG06.MELD!L10"/>
    <hyperlink ref="B139" location="CAG06.MELD!V10" display="CAG06.MELD!V10"/>
    <hyperlink ref="B145" location="CAG07.MELD!H10" display="10.1"/>
    <hyperlink ref="B146" location="CAG07.MELD!J10" display="10.2"/>
    <hyperlink ref="B147" location="CAG07.MELD!L10" display="10.3"/>
    <hyperlink ref="B148" location="CAG07.MELD!N10" display="10.4"/>
    <hyperlink ref="B152" location="CAG08.MELD!F10" display="11."/>
    <hyperlink ref="B159" location="CAG08.MELD!Q10" display="12."/>
    <hyperlink ref="B160" location="CAG08.MELD!S10" display="13."/>
    <hyperlink ref="B164" location="CAG09.MELD!F10" display="14."/>
    <hyperlink ref="B168" location="CAG09.MELD!H10" display="15."/>
    <hyperlink ref="B169" location="CAG09.MELD!J10" display="16."/>
    <hyperlink ref="B170" location="CAG09.MELD!K10" display="17."/>
    <hyperlink ref="B171" location="CAG09.MELD!L10" display="18."/>
    <hyperlink ref="B109" location="CAG01.MELD!G10" display="19."/>
    <hyperlink ref="B172" location="CAG09.MELD!N10" display="22."/>
    <hyperlink ref="B155" location="CAG08.MELD!Q10" display="20."/>
    <hyperlink ref="B157" location="CAG08.MELD!R10" display="21."/>
    <hyperlink ref="B94:H94" r:id="rId1" display="These notes complement general information on reporting and the delivery formats on our website www.snb.ch, Statistics/Surveys."/>
  </hyperlinks>
  <pageMargins left="0.51181102362204722" right="0.51181102362204722" top="0.59055118110236227" bottom="0.59055118110236227" header="0.31496062992125984" footer="0.31496062992125984"/>
  <pageSetup paperSize="9" scale="70" fitToHeight="10" orientation="landscape" r:id="rId2"/>
  <headerFooter>
    <oddFooter>&amp;L&amp;"Arial,Fett"SNB Confidential&amp;C&amp;D&amp;Rpage &amp;P</oddFooter>
  </headerFooter>
  <rowBreaks count="31" manualBreakCount="31">
    <brk id="30" max="7" man="1"/>
    <brk id="66" max="7" man="1"/>
    <brk id="97" max="7" man="1"/>
    <brk id="108" max="16383" man="1"/>
    <brk id="110" max="7" man="1"/>
    <brk id="111" max="7" man="1"/>
    <brk id="113" max="7" man="1"/>
    <brk id="115" max="7" man="1"/>
    <brk id="116" max="16383" man="1"/>
    <brk id="119" max="7" man="1"/>
    <brk id="121" max="16383" man="1"/>
    <brk id="122" max="7" man="1"/>
    <brk id="126" max="7" man="1"/>
    <brk id="130" max="16383" man="1"/>
    <brk id="132" max="7" man="1"/>
    <brk id="135" max="7" man="1"/>
    <brk id="138" max="7" man="1"/>
    <brk id="140" max="7" man="1"/>
    <brk id="142" max="16383" man="1"/>
    <brk id="146" max="7" man="1"/>
    <brk id="149" max="7" man="1"/>
    <brk id="153" max="16383" man="1"/>
    <brk id="154" max="7" man="1"/>
    <brk id="156" max="7" man="1"/>
    <brk id="158" max="7" man="1"/>
    <brk id="165" max="7" man="1"/>
    <brk id="170" max="7" man="1"/>
    <brk id="173" max="16383" man="1"/>
    <brk id="207" max="16383" man="1"/>
    <brk id="233" max="7" man="1"/>
    <brk id="252" max="7"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showGridLines="0" showRowColHeaders="0" zoomScale="80" zoomScaleNormal="80" zoomScaleSheetLayoutView="40" workbookViewId="0">
      <selection activeCell="A3" sqref="A3"/>
    </sheetView>
  </sheetViews>
  <sheetFormatPr baseColWidth="10" defaultRowHeight="14.25" x14ac:dyDescent="0.2"/>
  <cols>
    <col min="1" max="1" width="65.28515625" style="56" customWidth="1"/>
    <col min="2" max="2" width="8.42578125" style="57" bestFit="1" customWidth="1"/>
    <col min="3" max="3" width="101.5703125" style="58" customWidth="1"/>
    <col min="4" max="4" width="1.140625" style="55" customWidth="1"/>
    <col min="5" max="16384" width="11.42578125" style="55"/>
  </cols>
  <sheetData>
    <row r="1" spans="1:4" ht="66.75" customHeight="1" x14ac:dyDescent="0.2">
      <c r="A1" s="53"/>
      <c r="C1" s="391" t="s">
        <v>1135</v>
      </c>
    </row>
    <row r="2" spans="1:4" ht="32.25" customHeight="1" x14ac:dyDescent="0.25">
      <c r="A2" s="200" t="s">
        <v>541</v>
      </c>
    </row>
    <row r="3" spans="1:4" ht="20.25" x14ac:dyDescent="0.2">
      <c r="A3" s="201" t="s">
        <v>977</v>
      </c>
      <c r="B3" s="99"/>
    </row>
    <row r="4" spans="1:4" ht="15.75" customHeight="1" x14ac:dyDescent="0.2">
      <c r="A4" s="367" t="s">
        <v>979</v>
      </c>
      <c r="B4" s="99"/>
    </row>
    <row r="5" spans="1:4" ht="15.75" customHeight="1" x14ac:dyDescent="0.2">
      <c r="A5" s="372" t="s">
        <v>980</v>
      </c>
      <c r="B5" s="99"/>
    </row>
    <row r="6" spans="1:4" ht="15.75" customHeight="1" x14ac:dyDescent="0.2">
      <c r="A6" s="368" t="s">
        <v>981</v>
      </c>
    </row>
    <row r="8" spans="1:4" ht="20.25" x14ac:dyDescent="0.2">
      <c r="A8" s="101"/>
    </row>
    <row r="10" spans="1:4" ht="15" x14ac:dyDescent="0.2">
      <c r="A10" s="172" t="s">
        <v>979</v>
      </c>
    </row>
    <row r="11" spans="1:4" x14ac:dyDescent="0.2">
      <c r="A11" s="105" t="s">
        <v>542</v>
      </c>
    </row>
    <row r="12" spans="1:4" ht="36.75" customHeight="1" x14ac:dyDescent="0.25">
      <c r="A12" s="202" t="s">
        <v>543</v>
      </c>
      <c r="B12" s="203" t="s">
        <v>0</v>
      </c>
      <c r="C12" s="202" t="s">
        <v>544</v>
      </c>
    </row>
    <row r="13" spans="1:4" ht="15.75" x14ac:dyDescent="0.2">
      <c r="A13" s="91"/>
      <c r="B13" s="102"/>
      <c r="C13" s="91"/>
    </row>
    <row r="14" spans="1:4" s="103" customFormat="1" ht="35.1" customHeight="1" x14ac:dyDescent="0.25">
      <c r="A14" s="220" t="s">
        <v>545</v>
      </c>
      <c r="B14" s="220" t="s">
        <v>4</v>
      </c>
      <c r="C14" s="221"/>
      <c r="D14" s="222"/>
    </row>
    <row r="15" spans="1:4" ht="20.25" customHeight="1" x14ac:dyDescent="0.2">
      <c r="A15" s="205" t="s">
        <v>546</v>
      </c>
      <c r="B15" s="205" t="s">
        <v>9</v>
      </c>
      <c r="C15" s="205" t="s">
        <v>547</v>
      </c>
    </row>
    <row r="16" spans="1:4" x14ac:dyDescent="0.2">
      <c r="A16" s="209" t="s">
        <v>548</v>
      </c>
      <c r="B16" s="209" t="s">
        <v>13</v>
      </c>
      <c r="C16" s="209" t="s">
        <v>549</v>
      </c>
    </row>
    <row r="17" spans="1:12" ht="28.5" x14ac:dyDescent="0.2">
      <c r="A17" s="208" t="s">
        <v>550</v>
      </c>
      <c r="B17" s="208" t="s">
        <v>14</v>
      </c>
      <c r="C17" s="208" t="s">
        <v>551</v>
      </c>
    </row>
    <row r="18" spans="1:12" x14ac:dyDescent="0.2">
      <c r="A18" s="209" t="s">
        <v>552</v>
      </c>
      <c r="B18" s="209" t="s">
        <v>15</v>
      </c>
      <c r="C18" s="209" t="s">
        <v>1404</v>
      </c>
    </row>
    <row r="19" spans="1:12" x14ac:dyDescent="0.2">
      <c r="A19" s="209" t="s">
        <v>99</v>
      </c>
      <c r="B19" s="209" t="s">
        <v>21</v>
      </c>
      <c r="C19" s="209" t="s">
        <v>553</v>
      </c>
    </row>
    <row r="20" spans="1:12" x14ac:dyDescent="0.2">
      <c r="A20" s="209" t="s">
        <v>100</v>
      </c>
      <c r="B20" s="209" t="s">
        <v>25</v>
      </c>
      <c r="C20" s="209" t="s">
        <v>554</v>
      </c>
    </row>
    <row r="21" spans="1:12" x14ac:dyDescent="0.2">
      <c r="A21" s="209" t="s">
        <v>555</v>
      </c>
      <c r="B21" s="209" t="s">
        <v>29</v>
      </c>
      <c r="C21" s="209" t="s">
        <v>556</v>
      </c>
    </row>
    <row r="22" spans="1:12" x14ac:dyDescent="0.2">
      <c r="A22" s="209" t="s">
        <v>557</v>
      </c>
      <c r="B22" s="209" t="s">
        <v>31</v>
      </c>
      <c r="C22" s="209" t="s">
        <v>558</v>
      </c>
    </row>
    <row r="23" spans="1:12" x14ac:dyDescent="0.2">
      <c r="A23" s="56" t="s">
        <v>559</v>
      </c>
      <c r="B23" s="208" t="s">
        <v>33</v>
      </c>
      <c r="C23" s="208" t="s">
        <v>560</v>
      </c>
    </row>
    <row r="24" spans="1:12" ht="21" customHeight="1" x14ac:dyDescent="0.2">
      <c r="A24" s="209" t="s">
        <v>561</v>
      </c>
      <c r="B24" s="247" t="s">
        <v>37</v>
      </c>
      <c r="C24" s="243"/>
      <c r="D24" s="56"/>
    </row>
    <row r="25" spans="1:12" x14ac:dyDescent="0.2">
      <c r="B25" s="213" t="s">
        <v>101</v>
      </c>
      <c r="C25" s="212" t="s">
        <v>562</v>
      </c>
      <c r="D25" s="228"/>
    </row>
    <row r="26" spans="1:12" s="58" customFormat="1" x14ac:dyDescent="0.2">
      <c r="B26" s="213" t="s">
        <v>102</v>
      </c>
      <c r="C26" s="212" t="s">
        <v>281</v>
      </c>
      <c r="D26" s="228"/>
      <c r="E26" s="55"/>
      <c r="F26" s="55"/>
      <c r="G26" s="55"/>
      <c r="H26" s="55"/>
      <c r="I26" s="55"/>
      <c r="J26" s="55"/>
      <c r="K26" s="55"/>
      <c r="L26" s="55"/>
    </row>
    <row r="27" spans="1:12" s="58" customFormat="1" x14ac:dyDescent="0.2">
      <c r="B27" s="214" t="s">
        <v>103</v>
      </c>
      <c r="C27" s="209" t="s">
        <v>418</v>
      </c>
      <c r="D27" s="228"/>
      <c r="E27" s="55"/>
      <c r="F27" s="55"/>
      <c r="G27" s="55"/>
      <c r="H27" s="55"/>
      <c r="I27" s="55"/>
      <c r="J27" s="55"/>
      <c r="K27" s="55"/>
      <c r="L27" s="55"/>
    </row>
    <row r="28" spans="1:12" s="58" customFormat="1" x14ac:dyDescent="0.2">
      <c r="B28" s="214" t="s">
        <v>104</v>
      </c>
      <c r="C28" s="209" t="s">
        <v>563</v>
      </c>
      <c r="D28" s="228"/>
      <c r="E28" s="55"/>
      <c r="F28" s="55"/>
      <c r="G28" s="55"/>
      <c r="H28" s="55"/>
      <c r="I28" s="55"/>
      <c r="J28" s="55"/>
      <c r="K28" s="55"/>
      <c r="L28" s="55"/>
    </row>
    <row r="29" spans="1:12" s="58" customFormat="1" x14ac:dyDescent="0.2">
      <c r="B29" s="214" t="s">
        <v>105</v>
      </c>
      <c r="C29" s="209" t="s">
        <v>564</v>
      </c>
      <c r="D29" s="228"/>
      <c r="E29" s="55"/>
      <c r="F29" s="55"/>
      <c r="G29" s="55"/>
      <c r="H29" s="55"/>
      <c r="I29" s="55"/>
      <c r="J29" s="55"/>
      <c r="K29" s="55"/>
      <c r="L29" s="55"/>
    </row>
    <row r="30" spans="1:12" s="58" customFormat="1" x14ac:dyDescent="0.2">
      <c r="B30" s="214" t="s">
        <v>106</v>
      </c>
      <c r="C30" s="209" t="s">
        <v>291</v>
      </c>
      <c r="D30" s="228"/>
      <c r="E30" s="55"/>
      <c r="F30" s="55"/>
      <c r="G30" s="55"/>
      <c r="H30" s="55"/>
      <c r="I30" s="55"/>
      <c r="J30" s="55"/>
      <c r="K30" s="55"/>
      <c r="L30" s="55"/>
    </row>
    <row r="31" spans="1:12" s="58" customFormat="1" x14ac:dyDescent="0.2">
      <c r="B31" s="214" t="s">
        <v>107</v>
      </c>
      <c r="C31" s="209" t="s">
        <v>290</v>
      </c>
      <c r="D31" s="228"/>
      <c r="E31" s="55"/>
      <c r="F31" s="55"/>
      <c r="G31" s="55"/>
      <c r="H31" s="55"/>
      <c r="I31" s="55"/>
      <c r="J31" s="55"/>
      <c r="K31" s="55"/>
      <c r="L31" s="55"/>
    </row>
    <row r="32" spans="1:12" s="58" customFormat="1" x14ac:dyDescent="0.2">
      <c r="B32" s="214" t="s">
        <v>108</v>
      </c>
      <c r="C32" s="209" t="s">
        <v>565</v>
      </c>
      <c r="D32" s="228"/>
      <c r="E32" s="55"/>
      <c r="F32" s="55"/>
      <c r="G32" s="55"/>
      <c r="H32" s="55"/>
      <c r="I32" s="55"/>
      <c r="J32" s="55"/>
      <c r="K32" s="55"/>
      <c r="L32" s="55"/>
    </row>
    <row r="33" spans="1:12" s="58" customFormat="1" x14ac:dyDescent="0.2">
      <c r="B33" s="214" t="s">
        <v>109</v>
      </c>
      <c r="C33" s="209" t="s">
        <v>566</v>
      </c>
      <c r="D33" s="228"/>
      <c r="E33" s="55"/>
      <c r="F33" s="55"/>
      <c r="G33" s="55"/>
      <c r="H33" s="55"/>
      <c r="I33" s="55"/>
      <c r="J33" s="55"/>
      <c r="K33" s="55"/>
      <c r="L33" s="55"/>
    </row>
    <row r="34" spans="1:12" s="58" customFormat="1" x14ac:dyDescent="0.2">
      <c r="B34" s="214" t="s">
        <v>110</v>
      </c>
      <c r="C34" s="209" t="s">
        <v>292</v>
      </c>
      <c r="D34" s="228"/>
      <c r="E34" s="55"/>
      <c r="F34" s="55"/>
      <c r="G34" s="55"/>
      <c r="H34" s="55"/>
      <c r="I34" s="55"/>
      <c r="J34" s="55"/>
      <c r="K34" s="55"/>
      <c r="L34" s="55"/>
    </row>
    <row r="35" spans="1:12" s="58" customFormat="1" x14ac:dyDescent="0.2">
      <c r="B35" s="214" t="s">
        <v>111</v>
      </c>
      <c r="C35" s="209" t="s">
        <v>1405</v>
      </c>
      <c r="D35" s="228"/>
      <c r="E35" s="55"/>
      <c r="F35" s="55"/>
      <c r="G35" s="55"/>
      <c r="H35" s="55"/>
      <c r="I35" s="55"/>
      <c r="J35" s="55"/>
      <c r="K35" s="55"/>
      <c r="L35" s="55"/>
    </row>
    <row r="36" spans="1:12" s="58" customFormat="1" x14ac:dyDescent="0.2">
      <c r="B36" s="214" t="s">
        <v>112</v>
      </c>
      <c r="C36" s="209" t="s">
        <v>567</v>
      </c>
      <c r="D36" s="228"/>
      <c r="E36" s="55"/>
      <c r="F36" s="55"/>
      <c r="G36" s="55"/>
      <c r="H36" s="55"/>
      <c r="I36" s="55"/>
      <c r="J36" s="55"/>
      <c r="K36" s="55"/>
      <c r="L36" s="55"/>
    </row>
    <row r="37" spans="1:12" s="58" customFormat="1" x14ac:dyDescent="0.2">
      <c r="B37" s="214" t="s">
        <v>113</v>
      </c>
      <c r="C37" s="209" t="s">
        <v>419</v>
      </c>
      <c r="D37" s="228"/>
      <c r="E37" s="55"/>
      <c r="F37" s="55"/>
      <c r="G37" s="55"/>
      <c r="H37" s="55"/>
      <c r="I37" s="55"/>
      <c r="J37" s="55"/>
      <c r="K37" s="55"/>
      <c r="L37" s="55"/>
    </row>
    <row r="38" spans="1:12" s="58" customFormat="1" x14ac:dyDescent="0.2">
      <c r="B38" s="214" t="s">
        <v>114</v>
      </c>
      <c r="C38" s="209" t="s">
        <v>568</v>
      </c>
      <c r="D38" s="228"/>
      <c r="E38" s="55"/>
      <c r="F38" s="55"/>
      <c r="G38" s="55"/>
      <c r="H38" s="55"/>
      <c r="I38" s="55"/>
      <c r="J38" s="55"/>
      <c r="K38" s="55"/>
      <c r="L38" s="55"/>
    </row>
    <row r="39" spans="1:12" s="58" customFormat="1" x14ac:dyDescent="0.2">
      <c r="B39" s="214" t="s">
        <v>115</v>
      </c>
      <c r="C39" s="209" t="s">
        <v>420</v>
      </c>
      <c r="D39" s="228"/>
      <c r="E39" s="55"/>
      <c r="F39" s="55"/>
      <c r="G39" s="55"/>
      <c r="H39" s="55"/>
      <c r="I39" s="55"/>
      <c r="J39" s="55"/>
      <c r="K39" s="55"/>
      <c r="L39" s="55"/>
    </row>
    <row r="40" spans="1:12" s="58" customFormat="1" x14ac:dyDescent="0.2">
      <c r="B40" s="105" t="s">
        <v>116</v>
      </c>
      <c r="C40" s="244" t="s">
        <v>421</v>
      </c>
      <c r="D40" s="228"/>
      <c r="E40" s="55"/>
      <c r="F40" s="55"/>
      <c r="G40" s="55"/>
      <c r="H40" s="55"/>
      <c r="I40" s="55"/>
      <c r="J40" s="55"/>
      <c r="K40" s="55"/>
      <c r="L40" s="55"/>
    </row>
    <row r="41" spans="1:12" s="58" customFormat="1" ht="7.5" customHeight="1" x14ac:dyDescent="0.2">
      <c r="A41" s="104"/>
      <c r="B41" s="211"/>
      <c r="C41" s="174"/>
      <c r="D41" s="55"/>
      <c r="E41" s="55"/>
      <c r="F41" s="55"/>
      <c r="G41" s="55"/>
      <c r="H41" s="55"/>
      <c r="I41" s="55"/>
      <c r="J41" s="55"/>
      <c r="K41" s="55"/>
      <c r="L41" s="55"/>
    </row>
    <row r="42" spans="1:12" s="103" customFormat="1" ht="35.1" customHeight="1" x14ac:dyDescent="0.25">
      <c r="A42" s="223" t="s">
        <v>569</v>
      </c>
      <c r="B42" s="223" t="s">
        <v>38</v>
      </c>
      <c r="C42" s="223"/>
      <c r="D42" s="222"/>
    </row>
    <row r="43" spans="1:12" ht="7.5" customHeight="1" x14ac:dyDescent="0.2">
      <c r="B43" s="56"/>
      <c r="C43" s="56"/>
    </row>
    <row r="44" spans="1:12" x14ac:dyDescent="0.2">
      <c r="A44" s="207" t="s">
        <v>570</v>
      </c>
      <c r="B44" s="207" t="s">
        <v>41</v>
      </c>
      <c r="C44" s="207" t="s">
        <v>571</v>
      </c>
    </row>
    <row r="45" spans="1:12" ht="9" customHeight="1" x14ac:dyDescent="0.2">
      <c r="B45" s="56"/>
      <c r="C45" s="56"/>
    </row>
    <row r="46" spans="1:12" x14ac:dyDescent="0.2">
      <c r="A46" s="207" t="s">
        <v>572</v>
      </c>
      <c r="B46" s="207" t="s">
        <v>42</v>
      </c>
      <c r="C46" s="56"/>
      <c r="D46" s="56"/>
    </row>
    <row r="47" spans="1:12" ht="14.25" customHeight="1" x14ac:dyDescent="0.2">
      <c r="B47" s="227" t="s">
        <v>117</v>
      </c>
      <c r="C47" s="226" t="s">
        <v>573</v>
      </c>
      <c r="D47" s="206"/>
    </row>
    <row r="48" spans="1:12" x14ac:dyDescent="0.2">
      <c r="B48" s="219" t="s">
        <v>118</v>
      </c>
      <c r="C48" s="225" t="s">
        <v>574</v>
      </c>
      <c r="D48" s="206"/>
    </row>
    <row r="49" spans="1:5" x14ac:dyDescent="0.2">
      <c r="B49" s="219" t="s">
        <v>119</v>
      </c>
      <c r="C49" s="225" t="s">
        <v>575</v>
      </c>
      <c r="D49" s="206"/>
    </row>
    <row r="50" spans="1:5" ht="7.5" customHeight="1" x14ac:dyDescent="0.2">
      <c r="B50" s="211"/>
      <c r="C50" s="56"/>
    </row>
    <row r="51" spans="1:5" x14ac:dyDescent="0.2">
      <c r="A51" s="207" t="s">
        <v>576</v>
      </c>
      <c r="B51" s="227" t="s">
        <v>47</v>
      </c>
      <c r="C51" s="56"/>
      <c r="D51" s="56"/>
      <c r="E51" s="173"/>
    </row>
    <row r="52" spans="1:5" x14ac:dyDescent="0.2">
      <c r="B52" s="210" t="s">
        <v>120</v>
      </c>
      <c r="C52" s="246" t="s">
        <v>577</v>
      </c>
      <c r="D52" s="228"/>
      <c r="E52" s="218"/>
    </row>
    <row r="53" spans="1:5" x14ac:dyDescent="0.2">
      <c r="B53" s="219" t="s">
        <v>121</v>
      </c>
      <c r="C53" s="225" t="s">
        <v>422</v>
      </c>
      <c r="D53" s="228"/>
      <c r="E53" s="218"/>
    </row>
    <row r="54" spans="1:5" x14ac:dyDescent="0.2">
      <c r="B54" s="219" t="s">
        <v>122</v>
      </c>
      <c r="C54" s="225" t="s">
        <v>423</v>
      </c>
      <c r="D54" s="228"/>
      <c r="E54" s="218"/>
    </row>
    <row r="55" spans="1:5" x14ac:dyDescent="0.2">
      <c r="B55" s="219" t="s">
        <v>123</v>
      </c>
      <c r="C55" s="225" t="s">
        <v>578</v>
      </c>
      <c r="D55" s="228"/>
      <c r="E55" s="218"/>
    </row>
    <row r="56" spans="1:5" x14ac:dyDescent="0.2">
      <c r="B56" s="219" t="s">
        <v>124</v>
      </c>
      <c r="C56" s="225" t="s">
        <v>424</v>
      </c>
      <c r="D56" s="228"/>
      <c r="E56" s="218"/>
    </row>
    <row r="57" spans="1:5" x14ac:dyDescent="0.2">
      <c r="B57" s="219" t="s">
        <v>125</v>
      </c>
      <c r="C57" s="225" t="s">
        <v>425</v>
      </c>
      <c r="D57" s="228"/>
      <c r="E57" s="218"/>
    </row>
    <row r="58" spans="1:5" x14ac:dyDescent="0.2">
      <c r="B58" s="219" t="s">
        <v>126</v>
      </c>
      <c r="C58" s="225" t="s">
        <v>579</v>
      </c>
      <c r="D58" s="228"/>
      <c r="E58" s="218"/>
    </row>
    <row r="59" spans="1:5" x14ac:dyDescent="0.2">
      <c r="B59" s="219" t="s">
        <v>127</v>
      </c>
      <c r="C59" s="225" t="s">
        <v>580</v>
      </c>
      <c r="D59" s="228"/>
      <c r="E59" s="218"/>
    </row>
    <row r="60" spans="1:5" x14ac:dyDescent="0.2">
      <c r="B60" s="219" t="s">
        <v>128</v>
      </c>
      <c r="C60" s="225" t="s">
        <v>581</v>
      </c>
      <c r="D60" s="228"/>
      <c r="E60" s="218"/>
    </row>
    <row r="61" spans="1:5" x14ac:dyDescent="0.2">
      <c r="B61" s="219" t="s">
        <v>129</v>
      </c>
      <c r="C61" s="225" t="s">
        <v>582</v>
      </c>
      <c r="D61" s="228"/>
      <c r="E61" s="218"/>
    </row>
    <row r="62" spans="1:5" x14ac:dyDescent="0.2">
      <c r="B62" s="219" t="s">
        <v>130</v>
      </c>
      <c r="C62" s="225" t="s">
        <v>583</v>
      </c>
      <c r="D62" s="228"/>
      <c r="E62" s="218"/>
    </row>
    <row r="63" spans="1:5" x14ac:dyDescent="0.2">
      <c r="B63" s="219" t="s">
        <v>131</v>
      </c>
      <c r="C63" s="225" t="s">
        <v>584</v>
      </c>
      <c r="D63" s="228"/>
      <c r="E63" s="218"/>
    </row>
    <row r="64" spans="1:5" x14ac:dyDescent="0.2">
      <c r="B64" s="219" t="s">
        <v>132</v>
      </c>
      <c r="C64" s="225" t="s">
        <v>585</v>
      </c>
      <c r="D64" s="228"/>
      <c r="E64" s="218"/>
    </row>
    <row r="65" spans="2:5" x14ac:dyDescent="0.2">
      <c r="B65" s="219" t="s">
        <v>133</v>
      </c>
      <c r="C65" s="225" t="s">
        <v>586</v>
      </c>
      <c r="D65" s="228"/>
      <c r="E65" s="218"/>
    </row>
    <row r="66" spans="2:5" x14ac:dyDescent="0.2">
      <c r="B66" s="219" t="s">
        <v>134</v>
      </c>
      <c r="C66" s="225" t="s">
        <v>587</v>
      </c>
      <c r="D66" s="228"/>
      <c r="E66" s="218"/>
    </row>
    <row r="67" spans="2:5" x14ac:dyDescent="0.2">
      <c r="B67" s="219" t="s">
        <v>135</v>
      </c>
      <c r="C67" s="225" t="s">
        <v>588</v>
      </c>
      <c r="D67" s="228"/>
      <c r="E67" s="218"/>
    </row>
    <row r="68" spans="2:5" x14ac:dyDescent="0.2">
      <c r="B68" s="219" t="s">
        <v>136</v>
      </c>
      <c r="C68" s="225" t="s">
        <v>426</v>
      </c>
      <c r="D68" s="228"/>
      <c r="E68" s="218"/>
    </row>
    <row r="69" spans="2:5" x14ac:dyDescent="0.2">
      <c r="B69" s="219" t="s">
        <v>137</v>
      </c>
      <c r="C69" s="225" t="s">
        <v>589</v>
      </c>
      <c r="D69" s="228"/>
      <c r="E69" s="218"/>
    </row>
    <row r="70" spans="2:5" x14ac:dyDescent="0.2">
      <c r="B70" s="219" t="s">
        <v>138</v>
      </c>
      <c r="C70" s="225" t="s">
        <v>590</v>
      </c>
      <c r="D70" s="228"/>
      <c r="E70" s="218"/>
    </row>
    <row r="71" spans="2:5" x14ac:dyDescent="0.2">
      <c r="B71" s="219" t="s">
        <v>139</v>
      </c>
      <c r="C71" s="225" t="s">
        <v>427</v>
      </c>
      <c r="D71" s="228"/>
      <c r="E71" s="218"/>
    </row>
    <row r="72" spans="2:5" x14ac:dyDescent="0.2">
      <c r="B72" s="219" t="s">
        <v>140</v>
      </c>
      <c r="C72" s="225" t="s">
        <v>428</v>
      </c>
      <c r="D72" s="228"/>
      <c r="E72" s="218"/>
    </row>
    <row r="73" spans="2:5" x14ac:dyDescent="0.2">
      <c r="B73" s="219" t="s">
        <v>141</v>
      </c>
      <c r="C73" s="225" t="s">
        <v>429</v>
      </c>
      <c r="D73" s="228"/>
      <c r="E73" s="218"/>
    </row>
    <row r="74" spans="2:5" x14ac:dyDescent="0.2">
      <c r="B74" s="219" t="s">
        <v>142</v>
      </c>
      <c r="C74" s="225" t="s">
        <v>430</v>
      </c>
      <c r="D74" s="228"/>
      <c r="E74" s="218"/>
    </row>
    <row r="75" spans="2:5" x14ac:dyDescent="0.2">
      <c r="B75" s="219" t="s">
        <v>143</v>
      </c>
      <c r="C75" s="225" t="s">
        <v>591</v>
      </c>
      <c r="D75" s="228"/>
      <c r="E75" s="218"/>
    </row>
    <row r="76" spans="2:5" x14ac:dyDescent="0.2">
      <c r="B76" s="219" t="s">
        <v>144</v>
      </c>
      <c r="C76" s="225" t="s">
        <v>431</v>
      </c>
      <c r="D76" s="228"/>
      <c r="E76" s="218"/>
    </row>
    <row r="77" spans="2:5" x14ac:dyDescent="0.2">
      <c r="B77" s="219" t="s">
        <v>145</v>
      </c>
      <c r="C77" s="225" t="s">
        <v>294</v>
      </c>
      <c r="D77" s="228"/>
      <c r="E77" s="218"/>
    </row>
    <row r="78" spans="2:5" x14ac:dyDescent="0.2">
      <c r="B78" s="219" t="s">
        <v>146</v>
      </c>
      <c r="C78" s="225" t="s">
        <v>592</v>
      </c>
      <c r="D78" s="228"/>
      <c r="E78" s="218"/>
    </row>
    <row r="79" spans="2:5" x14ac:dyDescent="0.2">
      <c r="B79" s="219" t="s">
        <v>147</v>
      </c>
      <c r="C79" s="225" t="s">
        <v>432</v>
      </c>
      <c r="D79" s="228"/>
      <c r="E79" s="218"/>
    </row>
    <row r="80" spans="2:5" x14ac:dyDescent="0.2">
      <c r="B80" s="219" t="s">
        <v>148</v>
      </c>
      <c r="C80" s="225" t="s">
        <v>433</v>
      </c>
      <c r="D80" s="228"/>
      <c r="E80" s="218"/>
    </row>
    <row r="81" spans="2:5" x14ac:dyDescent="0.2">
      <c r="B81" s="219" t="s">
        <v>149</v>
      </c>
      <c r="C81" s="225" t="s">
        <v>593</v>
      </c>
      <c r="D81" s="228"/>
      <c r="E81" s="218"/>
    </row>
    <row r="82" spans="2:5" x14ac:dyDescent="0.2">
      <c r="B82" s="219" t="s">
        <v>150</v>
      </c>
      <c r="C82" s="225" t="s">
        <v>594</v>
      </c>
      <c r="D82" s="228"/>
      <c r="E82" s="218"/>
    </row>
    <row r="83" spans="2:5" x14ac:dyDescent="0.2">
      <c r="B83" s="219" t="s">
        <v>151</v>
      </c>
      <c r="C83" s="225" t="s">
        <v>595</v>
      </c>
      <c r="D83" s="228"/>
      <c r="E83" s="218"/>
    </row>
    <row r="84" spans="2:5" x14ac:dyDescent="0.2">
      <c r="B84" s="219" t="s">
        <v>152</v>
      </c>
      <c r="C84" s="225" t="s">
        <v>434</v>
      </c>
      <c r="D84" s="228"/>
      <c r="E84" s="218"/>
    </row>
    <row r="85" spans="2:5" x14ac:dyDescent="0.2">
      <c r="B85" s="219" t="s">
        <v>153</v>
      </c>
      <c r="C85" s="225" t="s">
        <v>435</v>
      </c>
      <c r="D85" s="228"/>
      <c r="E85" s="218"/>
    </row>
    <row r="86" spans="2:5" x14ac:dyDescent="0.2">
      <c r="B86" s="219" t="s">
        <v>154</v>
      </c>
      <c r="C86" s="225" t="s">
        <v>596</v>
      </c>
      <c r="D86" s="228"/>
      <c r="E86" s="218"/>
    </row>
    <row r="87" spans="2:5" x14ac:dyDescent="0.2">
      <c r="B87" s="219" t="s">
        <v>155</v>
      </c>
      <c r="C87" s="225" t="s">
        <v>597</v>
      </c>
      <c r="D87" s="228"/>
      <c r="E87" s="218"/>
    </row>
    <row r="88" spans="2:5" x14ac:dyDescent="0.2">
      <c r="B88" s="219" t="s">
        <v>156</v>
      </c>
      <c r="C88" s="225" t="s">
        <v>598</v>
      </c>
      <c r="D88" s="228"/>
      <c r="E88" s="218"/>
    </row>
    <row r="89" spans="2:5" x14ac:dyDescent="0.2">
      <c r="B89" s="219" t="s">
        <v>157</v>
      </c>
      <c r="C89" s="225" t="s">
        <v>436</v>
      </c>
      <c r="D89" s="228"/>
      <c r="E89" s="218"/>
    </row>
    <row r="90" spans="2:5" ht="28.5" x14ac:dyDescent="0.2">
      <c r="B90" s="219" t="s">
        <v>158</v>
      </c>
      <c r="C90" s="225" t="s">
        <v>599</v>
      </c>
      <c r="D90" s="228"/>
      <c r="E90" s="218"/>
    </row>
    <row r="91" spans="2:5" x14ac:dyDescent="0.2">
      <c r="B91" s="219" t="s">
        <v>159</v>
      </c>
      <c r="C91" s="225" t="s">
        <v>437</v>
      </c>
      <c r="D91" s="228"/>
      <c r="E91" s="218"/>
    </row>
    <row r="92" spans="2:5" x14ac:dyDescent="0.2">
      <c r="B92" s="219" t="s">
        <v>160</v>
      </c>
      <c r="C92" s="225" t="s">
        <v>600</v>
      </c>
      <c r="D92" s="228"/>
      <c r="E92" s="218"/>
    </row>
    <row r="93" spans="2:5" x14ac:dyDescent="0.2">
      <c r="B93" s="219" t="s">
        <v>161</v>
      </c>
      <c r="C93" s="225" t="s">
        <v>438</v>
      </c>
      <c r="D93" s="228"/>
      <c r="E93" s="218"/>
    </row>
    <row r="94" spans="2:5" x14ac:dyDescent="0.2">
      <c r="B94" s="219" t="s">
        <v>162</v>
      </c>
      <c r="C94" s="225" t="s">
        <v>601</v>
      </c>
      <c r="D94" s="228"/>
      <c r="E94" s="218"/>
    </row>
    <row r="95" spans="2:5" x14ac:dyDescent="0.2">
      <c r="B95" s="219" t="s">
        <v>163</v>
      </c>
      <c r="C95" s="225" t="s">
        <v>439</v>
      </c>
      <c r="D95" s="228"/>
      <c r="E95" s="218"/>
    </row>
    <row r="96" spans="2:5" x14ac:dyDescent="0.2">
      <c r="B96" s="219" t="s">
        <v>1127</v>
      </c>
      <c r="C96" s="225" t="s">
        <v>1128</v>
      </c>
      <c r="D96" s="228"/>
      <c r="E96" s="218"/>
    </row>
    <row r="97" spans="1:5" x14ac:dyDescent="0.2">
      <c r="B97" s="219" t="s">
        <v>164</v>
      </c>
      <c r="C97" s="225" t="s">
        <v>602</v>
      </c>
      <c r="D97" s="228"/>
      <c r="E97" s="218"/>
    </row>
    <row r="98" spans="1:5" x14ac:dyDescent="0.2">
      <c r="B98" s="219" t="s">
        <v>165</v>
      </c>
      <c r="C98" s="225" t="s">
        <v>603</v>
      </c>
      <c r="D98" s="228"/>
      <c r="E98" s="218"/>
    </row>
    <row r="99" spans="1:5" x14ac:dyDescent="0.2">
      <c r="B99" s="219" t="s">
        <v>166</v>
      </c>
      <c r="C99" s="225" t="s">
        <v>440</v>
      </c>
      <c r="D99" s="228"/>
      <c r="E99" s="218"/>
    </row>
    <row r="100" spans="1:5" x14ac:dyDescent="0.2">
      <c r="B100" s="232" t="s">
        <v>167</v>
      </c>
      <c r="C100" s="231" t="s">
        <v>441</v>
      </c>
      <c r="D100" s="228"/>
      <c r="E100" s="218"/>
    </row>
    <row r="101" spans="1:5" ht="7.5" customHeight="1" x14ac:dyDescent="0.2">
      <c r="B101" s="211"/>
      <c r="C101" s="104"/>
    </row>
    <row r="102" spans="1:5" s="103" customFormat="1" ht="35.1" customHeight="1" x14ac:dyDescent="0.25">
      <c r="A102" s="223" t="s">
        <v>604</v>
      </c>
      <c r="B102" s="223" t="s">
        <v>48</v>
      </c>
      <c r="C102" s="223"/>
      <c r="D102" s="222"/>
    </row>
    <row r="103" spans="1:5" ht="7.5" customHeight="1" x14ac:dyDescent="0.2">
      <c r="B103" s="56"/>
      <c r="C103" s="56"/>
      <c r="D103" s="229"/>
    </row>
    <row r="104" spans="1:5" x14ac:dyDescent="0.2">
      <c r="A104" s="207" t="s">
        <v>605</v>
      </c>
      <c r="B104" s="207" t="s">
        <v>51</v>
      </c>
      <c r="C104" s="207" t="s">
        <v>606</v>
      </c>
      <c r="D104" s="229"/>
    </row>
    <row r="105" spans="1:5" ht="7.5" customHeight="1" x14ac:dyDescent="0.2">
      <c r="B105" s="56"/>
      <c r="C105" s="56"/>
      <c r="D105" s="229"/>
    </row>
    <row r="106" spans="1:5" x14ac:dyDescent="0.2">
      <c r="A106" s="207" t="s">
        <v>607</v>
      </c>
      <c r="B106" s="207" t="s">
        <v>55</v>
      </c>
      <c r="C106" s="56"/>
      <c r="D106" s="56"/>
    </row>
    <row r="107" spans="1:5" x14ac:dyDescent="0.2">
      <c r="B107" s="100" t="s">
        <v>168</v>
      </c>
      <c r="C107" s="56" t="s">
        <v>282</v>
      </c>
      <c r="D107" s="56"/>
      <c r="E107" s="173"/>
    </row>
    <row r="108" spans="1:5" x14ac:dyDescent="0.2">
      <c r="B108" s="217" t="s">
        <v>169</v>
      </c>
      <c r="C108" s="208" t="s">
        <v>608</v>
      </c>
      <c r="D108" s="56"/>
      <c r="E108" s="216"/>
    </row>
    <row r="109" spans="1:5" x14ac:dyDescent="0.2">
      <c r="B109" s="217" t="s">
        <v>170</v>
      </c>
      <c r="C109" s="208" t="s">
        <v>442</v>
      </c>
      <c r="D109" s="56"/>
      <c r="E109" s="216"/>
    </row>
    <row r="110" spans="1:5" x14ac:dyDescent="0.2">
      <c r="B110" s="217" t="s">
        <v>171</v>
      </c>
      <c r="C110" s="208" t="s">
        <v>286</v>
      </c>
      <c r="D110" s="56"/>
      <c r="E110" s="216"/>
    </row>
    <row r="111" spans="1:5" x14ac:dyDescent="0.2">
      <c r="B111" s="217" t="s">
        <v>172</v>
      </c>
      <c r="C111" s="208" t="s">
        <v>283</v>
      </c>
      <c r="D111" s="56"/>
      <c r="E111" s="216"/>
    </row>
    <row r="112" spans="1:5" x14ac:dyDescent="0.2">
      <c r="B112" s="217" t="s">
        <v>173</v>
      </c>
      <c r="C112" s="208" t="s">
        <v>287</v>
      </c>
      <c r="D112" s="56"/>
      <c r="E112" s="216"/>
    </row>
    <row r="113" spans="2:5" x14ac:dyDescent="0.2">
      <c r="B113" s="217" t="s">
        <v>174</v>
      </c>
      <c r="C113" s="208" t="s">
        <v>285</v>
      </c>
      <c r="D113" s="56"/>
      <c r="E113" s="216"/>
    </row>
    <row r="114" spans="2:5" x14ac:dyDescent="0.2">
      <c r="B114" s="217" t="s">
        <v>1129</v>
      </c>
      <c r="C114" s="208" t="s">
        <v>1130</v>
      </c>
      <c r="D114" s="56"/>
      <c r="E114" s="216"/>
    </row>
    <row r="115" spans="2:5" x14ac:dyDescent="0.2">
      <c r="B115" s="217" t="s">
        <v>175</v>
      </c>
      <c r="C115" s="208" t="s">
        <v>609</v>
      </c>
      <c r="D115" s="56"/>
      <c r="E115" s="216"/>
    </row>
    <row r="116" spans="2:5" x14ac:dyDescent="0.2">
      <c r="B116" s="217" t="s">
        <v>1131</v>
      </c>
      <c r="C116" s="208" t="s">
        <v>1132</v>
      </c>
      <c r="D116" s="56"/>
      <c r="E116" s="216"/>
    </row>
    <row r="117" spans="2:5" x14ac:dyDescent="0.2">
      <c r="B117" s="217" t="s">
        <v>176</v>
      </c>
      <c r="C117" s="208" t="s">
        <v>610</v>
      </c>
      <c r="D117" s="56"/>
      <c r="E117" s="216"/>
    </row>
    <row r="118" spans="2:5" x14ac:dyDescent="0.2">
      <c r="B118" s="217" t="s">
        <v>177</v>
      </c>
      <c r="C118" s="208" t="s">
        <v>443</v>
      </c>
      <c r="D118" s="56"/>
      <c r="E118" s="216"/>
    </row>
    <row r="119" spans="2:5" x14ac:dyDescent="0.2">
      <c r="B119" s="217" t="s">
        <v>178</v>
      </c>
      <c r="C119" s="208" t="s">
        <v>611</v>
      </c>
      <c r="D119" s="56"/>
      <c r="E119" s="216"/>
    </row>
    <row r="120" spans="2:5" x14ac:dyDescent="0.2">
      <c r="B120" s="217" t="s">
        <v>179</v>
      </c>
      <c r="C120" s="208" t="s">
        <v>288</v>
      </c>
      <c r="D120" s="56"/>
      <c r="E120" s="216"/>
    </row>
    <row r="121" spans="2:5" x14ac:dyDescent="0.2">
      <c r="B121" s="217" t="s">
        <v>180</v>
      </c>
      <c r="C121" s="208" t="s">
        <v>612</v>
      </c>
      <c r="D121" s="56"/>
      <c r="E121" s="216"/>
    </row>
    <row r="122" spans="2:5" x14ac:dyDescent="0.2">
      <c r="B122" s="217" t="s">
        <v>181</v>
      </c>
      <c r="C122" s="208" t="s">
        <v>444</v>
      </c>
      <c r="D122" s="56"/>
      <c r="E122" s="216"/>
    </row>
    <row r="123" spans="2:5" x14ac:dyDescent="0.2">
      <c r="B123" s="217" t="s">
        <v>182</v>
      </c>
      <c r="C123" s="208" t="s">
        <v>613</v>
      </c>
      <c r="D123" s="56"/>
      <c r="E123" s="216"/>
    </row>
    <row r="124" spans="2:5" x14ac:dyDescent="0.2">
      <c r="B124" s="217" t="s">
        <v>183</v>
      </c>
      <c r="C124" s="208" t="s">
        <v>445</v>
      </c>
      <c r="D124" s="56"/>
      <c r="E124" s="216"/>
    </row>
    <row r="125" spans="2:5" x14ac:dyDescent="0.2">
      <c r="B125" s="217" t="s">
        <v>184</v>
      </c>
      <c r="C125" s="208" t="s">
        <v>446</v>
      </c>
      <c r="D125" s="56"/>
      <c r="E125" s="216"/>
    </row>
    <row r="126" spans="2:5" x14ac:dyDescent="0.2">
      <c r="B126" s="217" t="s">
        <v>185</v>
      </c>
      <c r="C126" s="208" t="s">
        <v>614</v>
      </c>
      <c r="D126" s="56"/>
      <c r="E126" s="216"/>
    </row>
    <row r="127" spans="2:5" x14ac:dyDescent="0.2">
      <c r="B127" s="217" t="s">
        <v>186</v>
      </c>
      <c r="C127" s="208" t="s">
        <v>293</v>
      </c>
      <c r="D127" s="56"/>
      <c r="E127" s="216"/>
    </row>
    <row r="128" spans="2:5" x14ac:dyDescent="0.2">
      <c r="B128" s="217" t="s">
        <v>187</v>
      </c>
      <c r="C128" s="208" t="s">
        <v>295</v>
      </c>
      <c r="D128" s="56"/>
      <c r="E128" s="216"/>
    </row>
    <row r="129" spans="1:5" x14ac:dyDescent="0.2">
      <c r="B129" s="217" t="s">
        <v>189</v>
      </c>
      <c r="C129" s="208" t="s">
        <v>615</v>
      </c>
      <c r="D129" s="56"/>
      <c r="E129" s="216"/>
    </row>
    <row r="130" spans="1:5" x14ac:dyDescent="0.2">
      <c r="B130" s="217" t="s">
        <v>190</v>
      </c>
      <c r="C130" s="208" t="s">
        <v>616</v>
      </c>
      <c r="D130" s="56"/>
      <c r="E130" s="216"/>
    </row>
    <row r="131" spans="1:5" x14ac:dyDescent="0.2">
      <c r="B131" s="217" t="s">
        <v>191</v>
      </c>
      <c r="C131" s="208" t="s">
        <v>617</v>
      </c>
      <c r="D131" s="56"/>
      <c r="E131" s="216"/>
    </row>
    <row r="132" spans="1:5" x14ac:dyDescent="0.2">
      <c r="B132" s="217" t="s">
        <v>192</v>
      </c>
      <c r="C132" s="208" t="s">
        <v>618</v>
      </c>
      <c r="D132" s="56"/>
      <c r="E132" s="216"/>
    </row>
    <row r="133" spans="1:5" x14ac:dyDescent="0.2">
      <c r="B133" s="217" t="s">
        <v>1133</v>
      </c>
      <c r="C133" s="208" t="s">
        <v>1134</v>
      </c>
      <c r="D133" s="56"/>
      <c r="E133" s="216"/>
    </row>
    <row r="134" spans="1:5" x14ac:dyDescent="0.2">
      <c r="B134" s="217" t="s">
        <v>193</v>
      </c>
      <c r="C134" s="208" t="s">
        <v>619</v>
      </c>
      <c r="D134" s="56"/>
      <c r="E134" s="216"/>
    </row>
    <row r="135" spans="1:5" x14ac:dyDescent="0.2">
      <c r="B135" s="217" t="s">
        <v>194</v>
      </c>
      <c r="C135" s="208" t="s">
        <v>620</v>
      </c>
      <c r="D135" s="56"/>
      <c r="E135" s="216"/>
    </row>
    <row r="136" spans="1:5" x14ac:dyDescent="0.2">
      <c r="B136" s="217" t="s">
        <v>195</v>
      </c>
      <c r="C136" s="208" t="s">
        <v>621</v>
      </c>
      <c r="D136" s="56"/>
      <c r="E136" s="216"/>
    </row>
    <row r="137" spans="1:5" x14ac:dyDescent="0.2">
      <c r="B137" s="217" t="s">
        <v>196</v>
      </c>
      <c r="C137" s="208" t="s">
        <v>622</v>
      </c>
      <c r="D137" s="56"/>
    </row>
    <row r="138" spans="1:5" ht="7.5" customHeight="1" x14ac:dyDescent="0.2">
      <c r="B138" s="100"/>
      <c r="C138" s="56"/>
      <c r="D138" s="229"/>
    </row>
    <row r="139" spans="1:5" x14ac:dyDescent="0.2">
      <c r="A139" s="207" t="s">
        <v>623</v>
      </c>
      <c r="B139" s="207" t="s">
        <v>65</v>
      </c>
      <c r="C139" s="56"/>
      <c r="D139" s="56"/>
      <c r="E139" s="245"/>
    </row>
    <row r="140" spans="1:5" x14ac:dyDescent="0.2">
      <c r="B140" s="100" t="s">
        <v>197</v>
      </c>
      <c r="C140" s="56" t="s">
        <v>624</v>
      </c>
      <c r="D140" s="56"/>
    </row>
    <row r="141" spans="1:5" x14ac:dyDescent="0.2">
      <c r="B141" s="217" t="s">
        <v>198</v>
      </c>
      <c r="C141" s="208" t="s">
        <v>625</v>
      </c>
      <c r="D141" s="56"/>
    </row>
    <row r="142" spans="1:5" x14ac:dyDescent="0.2">
      <c r="B142" s="217" t="s">
        <v>199</v>
      </c>
      <c r="C142" s="208" t="s">
        <v>626</v>
      </c>
      <c r="D142" s="56"/>
    </row>
    <row r="143" spans="1:5" x14ac:dyDescent="0.2">
      <c r="B143" s="217" t="s">
        <v>200</v>
      </c>
      <c r="C143" s="208" t="s">
        <v>627</v>
      </c>
      <c r="D143" s="56"/>
    </row>
    <row r="144" spans="1:5" x14ac:dyDescent="0.2">
      <c r="B144" s="217" t="s">
        <v>201</v>
      </c>
      <c r="C144" s="208" t="s">
        <v>447</v>
      </c>
      <c r="D144" s="56"/>
    </row>
    <row r="145" spans="1:4" x14ac:dyDescent="0.2">
      <c r="B145" s="217" t="s">
        <v>202</v>
      </c>
      <c r="C145" s="208" t="s">
        <v>448</v>
      </c>
      <c r="D145" s="56"/>
    </row>
    <row r="146" spans="1:4" x14ac:dyDescent="0.2">
      <c r="B146" s="217" t="s">
        <v>203</v>
      </c>
      <c r="C146" s="208" t="s">
        <v>449</v>
      </c>
      <c r="D146" s="56"/>
    </row>
    <row r="147" spans="1:4" x14ac:dyDescent="0.2">
      <c r="B147" s="100" t="s">
        <v>204</v>
      </c>
      <c r="C147" s="56" t="s">
        <v>628</v>
      </c>
      <c r="D147" s="56"/>
    </row>
    <row r="148" spans="1:4" ht="7.5" customHeight="1" x14ac:dyDescent="0.2">
      <c r="A148" s="104"/>
      <c r="B148" s="211"/>
      <c r="C148" s="56"/>
    </row>
    <row r="149" spans="1:4" s="103" customFormat="1" ht="35.1" customHeight="1" x14ac:dyDescent="0.25">
      <c r="A149" s="223" t="s">
        <v>629</v>
      </c>
      <c r="B149" s="223" t="s">
        <v>66</v>
      </c>
      <c r="C149" s="223"/>
      <c r="D149" s="222"/>
    </row>
    <row r="150" spans="1:4" ht="7.5" customHeight="1" x14ac:dyDescent="0.2">
      <c r="B150" s="56"/>
      <c r="C150" s="56"/>
    </row>
    <row r="151" spans="1:4" x14ac:dyDescent="0.2">
      <c r="A151" s="207" t="s">
        <v>630</v>
      </c>
      <c r="B151" s="207" t="s">
        <v>71</v>
      </c>
      <c r="C151" s="56"/>
      <c r="D151" s="56"/>
    </row>
    <row r="152" spans="1:4" x14ac:dyDescent="0.2">
      <c r="B152" s="100" t="s">
        <v>205</v>
      </c>
      <c r="C152" s="56" t="s">
        <v>284</v>
      </c>
      <c r="D152" s="228"/>
    </row>
    <row r="153" spans="1:4" x14ac:dyDescent="0.2">
      <c r="B153" s="217" t="s">
        <v>206</v>
      </c>
      <c r="C153" s="208" t="s">
        <v>631</v>
      </c>
      <c r="D153" s="228"/>
    </row>
    <row r="154" spans="1:4" x14ac:dyDescent="0.2">
      <c r="B154" s="217" t="s">
        <v>207</v>
      </c>
      <c r="C154" s="208" t="s">
        <v>450</v>
      </c>
      <c r="D154" s="228"/>
    </row>
    <row r="155" spans="1:4" x14ac:dyDescent="0.2">
      <c r="B155" s="217" t="s">
        <v>208</v>
      </c>
      <c r="C155" s="208" t="s">
        <v>632</v>
      </c>
      <c r="D155" s="228"/>
    </row>
    <row r="156" spans="1:4" x14ac:dyDescent="0.2">
      <c r="B156" s="217" t="s">
        <v>209</v>
      </c>
      <c r="C156" s="208" t="s">
        <v>633</v>
      </c>
      <c r="D156" s="228"/>
    </row>
    <row r="157" spans="1:4" x14ac:dyDescent="0.2">
      <c r="B157" s="217" t="s">
        <v>210</v>
      </c>
      <c r="C157" s="208" t="s">
        <v>634</v>
      </c>
      <c r="D157" s="228"/>
    </row>
    <row r="158" spans="1:4" x14ac:dyDescent="0.2">
      <c r="B158" s="217" t="s">
        <v>211</v>
      </c>
      <c r="C158" s="208" t="s">
        <v>635</v>
      </c>
      <c r="D158" s="228"/>
    </row>
    <row r="159" spans="1:4" x14ac:dyDescent="0.2">
      <c r="B159" s="217" t="s">
        <v>212</v>
      </c>
      <c r="C159" s="208" t="s">
        <v>636</v>
      </c>
      <c r="D159" s="228"/>
    </row>
    <row r="160" spans="1:4" ht="7.5" customHeight="1" x14ac:dyDescent="0.2">
      <c r="A160" s="104"/>
      <c r="B160" s="211"/>
      <c r="C160" s="56"/>
    </row>
    <row r="161" spans="1:4" x14ac:dyDescent="0.2">
      <c r="A161" s="207" t="s">
        <v>637</v>
      </c>
      <c r="B161" s="207" t="s">
        <v>72</v>
      </c>
      <c r="C161" s="56"/>
      <c r="D161" s="56"/>
    </row>
    <row r="162" spans="1:4" x14ac:dyDescent="0.2">
      <c r="B162" s="100" t="s">
        <v>213</v>
      </c>
      <c r="C162" s="56" t="s">
        <v>638</v>
      </c>
      <c r="D162" s="206"/>
    </row>
    <row r="163" spans="1:4" x14ac:dyDescent="0.2">
      <c r="B163" s="217" t="s">
        <v>214</v>
      </c>
      <c r="C163" s="208" t="s">
        <v>639</v>
      </c>
      <c r="D163" s="206"/>
    </row>
    <row r="164" spans="1:4" x14ac:dyDescent="0.2">
      <c r="B164" s="217" t="s">
        <v>215</v>
      </c>
      <c r="C164" s="208" t="s">
        <v>640</v>
      </c>
      <c r="D164" s="206"/>
    </row>
    <row r="165" spans="1:4" x14ac:dyDescent="0.2">
      <c r="B165" s="217" t="s">
        <v>216</v>
      </c>
      <c r="C165" s="208" t="s">
        <v>641</v>
      </c>
      <c r="D165" s="206"/>
    </row>
    <row r="166" spans="1:4" x14ac:dyDescent="0.2">
      <c r="B166" s="217" t="s">
        <v>217</v>
      </c>
      <c r="C166" s="208" t="s">
        <v>642</v>
      </c>
      <c r="D166" s="206"/>
    </row>
    <row r="167" spans="1:4" x14ac:dyDescent="0.2">
      <c r="B167" s="217" t="s">
        <v>218</v>
      </c>
      <c r="C167" s="208" t="s">
        <v>643</v>
      </c>
      <c r="D167" s="206"/>
    </row>
    <row r="168" spans="1:4" x14ac:dyDescent="0.2">
      <c r="B168" s="217" t="s">
        <v>219</v>
      </c>
      <c r="C168" s="208" t="s">
        <v>644</v>
      </c>
      <c r="D168" s="206"/>
    </row>
    <row r="169" spans="1:4" x14ac:dyDescent="0.2">
      <c r="A169" s="207" t="s">
        <v>645</v>
      </c>
      <c r="B169" s="207" t="s">
        <v>73</v>
      </c>
      <c r="C169" s="56"/>
      <c r="D169" s="56"/>
    </row>
    <row r="170" spans="1:4" x14ac:dyDescent="0.2">
      <c r="B170" s="211" t="s">
        <v>78</v>
      </c>
      <c r="C170" s="56" t="s">
        <v>646</v>
      </c>
    </row>
    <row r="171" spans="1:4" hidden="1" x14ac:dyDescent="0.2">
      <c r="B171" s="211"/>
      <c r="C171" s="56"/>
    </row>
    <row r="172" spans="1:4" x14ac:dyDescent="0.2">
      <c r="B172" s="215" t="s">
        <v>83</v>
      </c>
      <c r="C172" s="208" t="s">
        <v>647</v>
      </c>
    </row>
    <row r="173" spans="1:4" hidden="1" x14ac:dyDescent="0.2">
      <c r="B173" s="211"/>
      <c r="C173" s="56"/>
    </row>
    <row r="174" spans="1:4" x14ac:dyDescent="0.2">
      <c r="B174" s="250" t="s">
        <v>86</v>
      </c>
      <c r="C174" s="207" t="s">
        <v>648</v>
      </c>
    </row>
    <row r="175" spans="1:4" ht="7.5" customHeight="1" x14ac:dyDescent="0.2">
      <c r="B175" s="211"/>
      <c r="C175" s="56"/>
    </row>
    <row r="176" spans="1:4" x14ac:dyDescent="0.2">
      <c r="A176" s="207" t="s">
        <v>649</v>
      </c>
      <c r="B176" s="207" t="s">
        <v>89</v>
      </c>
      <c r="C176" s="56"/>
      <c r="D176" s="56"/>
    </row>
    <row r="177" spans="2:4" x14ac:dyDescent="0.2">
      <c r="B177" s="100" t="s">
        <v>220</v>
      </c>
      <c r="C177" s="56" t="s">
        <v>451</v>
      </c>
      <c r="D177" s="206"/>
    </row>
    <row r="178" spans="2:4" x14ac:dyDescent="0.2">
      <c r="B178" s="217" t="s">
        <v>221</v>
      </c>
      <c r="C178" s="208" t="s">
        <v>650</v>
      </c>
      <c r="D178" s="206"/>
    </row>
    <row r="179" spans="2:4" x14ac:dyDescent="0.2">
      <c r="B179" s="217" t="s">
        <v>222</v>
      </c>
      <c r="C179" s="208" t="s">
        <v>452</v>
      </c>
      <c r="D179" s="206"/>
    </row>
    <row r="180" spans="2:4" x14ac:dyDescent="0.2">
      <c r="B180" s="217" t="s">
        <v>223</v>
      </c>
      <c r="C180" s="208" t="s">
        <v>651</v>
      </c>
      <c r="D180" s="206"/>
    </row>
    <row r="181" spans="2:4" x14ac:dyDescent="0.2">
      <c r="B181" s="217" t="s">
        <v>224</v>
      </c>
      <c r="C181" s="208" t="s">
        <v>652</v>
      </c>
      <c r="D181" s="206"/>
    </row>
    <row r="182" spans="2:4" x14ac:dyDescent="0.2">
      <c r="B182" s="217" t="s">
        <v>225</v>
      </c>
      <c r="C182" s="208" t="s">
        <v>653</v>
      </c>
      <c r="D182" s="206"/>
    </row>
    <row r="183" spans="2:4" x14ac:dyDescent="0.2">
      <c r="B183" s="217" t="s">
        <v>226</v>
      </c>
      <c r="C183" s="208" t="s">
        <v>654</v>
      </c>
      <c r="D183" s="206"/>
    </row>
    <row r="184" spans="2:4" x14ac:dyDescent="0.2">
      <c r="B184" s="217" t="s">
        <v>227</v>
      </c>
      <c r="C184" s="208" t="s">
        <v>655</v>
      </c>
      <c r="D184" s="206"/>
    </row>
    <row r="185" spans="2:4" x14ac:dyDescent="0.2">
      <c r="B185" s="217" t="s">
        <v>228</v>
      </c>
      <c r="C185" s="208" t="s">
        <v>656</v>
      </c>
      <c r="D185" s="206"/>
    </row>
    <row r="186" spans="2:4" x14ac:dyDescent="0.2">
      <c r="B186" s="217" t="s">
        <v>229</v>
      </c>
      <c r="C186" s="208" t="s">
        <v>657</v>
      </c>
      <c r="D186" s="206"/>
    </row>
    <row r="187" spans="2:4" x14ac:dyDescent="0.2">
      <c r="B187" s="217" t="s">
        <v>230</v>
      </c>
      <c r="C187" s="208" t="s">
        <v>658</v>
      </c>
      <c r="D187" s="206"/>
    </row>
    <row r="188" spans="2:4" x14ac:dyDescent="0.2">
      <c r="B188" s="217" t="s">
        <v>231</v>
      </c>
      <c r="C188" s="208" t="s">
        <v>659</v>
      </c>
      <c r="D188" s="206"/>
    </row>
    <row r="189" spans="2:4" x14ac:dyDescent="0.2">
      <c r="B189" s="217" t="s">
        <v>232</v>
      </c>
      <c r="C189" s="208" t="s">
        <v>453</v>
      </c>
      <c r="D189" s="206"/>
    </row>
    <row r="190" spans="2:4" x14ac:dyDescent="0.2">
      <c r="B190" s="217" t="s">
        <v>233</v>
      </c>
      <c r="C190" s="208" t="s">
        <v>454</v>
      </c>
      <c r="D190" s="206"/>
    </row>
    <row r="191" spans="2:4" x14ac:dyDescent="0.2">
      <c r="B191" s="217" t="s">
        <v>234</v>
      </c>
      <c r="C191" s="208" t="s">
        <v>455</v>
      </c>
      <c r="D191" s="206"/>
    </row>
    <row r="192" spans="2:4" x14ac:dyDescent="0.2">
      <c r="B192" s="217" t="s">
        <v>235</v>
      </c>
      <c r="C192" s="208" t="s">
        <v>456</v>
      </c>
      <c r="D192" s="206"/>
    </row>
    <row r="193" spans="1:4" x14ac:dyDescent="0.2">
      <c r="B193" s="217" t="s">
        <v>236</v>
      </c>
      <c r="C193" s="208" t="s">
        <v>660</v>
      </c>
      <c r="D193" s="206"/>
    </row>
    <row r="194" spans="1:4" x14ac:dyDescent="0.2">
      <c r="B194" s="217" t="s">
        <v>237</v>
      </c>
      <c r="C194" s="208" t="s">
        <v>661</v>
      </c>
      <c r="D194" s="206"/>
    </row>
    <row r="195" spans="1:4" x14ac:dyDescent="0.2">
      <c r="B195" s="217" t="s">
        <v>238</v>
      </c>
      <c r="C195" s="208" t="s">
        <v>457</v>
      </c>
      <c r="D195" s="206"/>
    </row>
    <row r="196" spans="1:4" x14ac:dyDescent="0.2">
      <c r="B196" s="217" t="s">
        <v>239</v>
      </c>
      <c r="C196" s="208" t="s">
        <v>662</v>
      </c>
      <c r="D196" s="206"/>
    </row>
    <row r="197" spans="1:4" ht="17.25" customHeight="1" x14ac:dyDescent="0.2">
      <c r="B197" s="100" t="s">
        <v>240</v>
      </c>
      <c r="C197" s="56" t="s">
        <v>663</v>
      </c>
      <c r="D197" s="206"/>
    </row>
    <row r="198" spans="1:4" ht="7.5" customHeight="1" x14ac:dyDescent="0.2">
      <c r="A198" s="104"/>
      <c r="B198" s="100"/>
      <c r="C198" s="56"/>
      <c r="D198" s="173"/>
    </row>
    <row r="199" spans="1:4" s="103" customFormat="1" ht="35.1" customHeight="1" x14ac:dyDescent="0.25">
      <c r="A199" s="223" t="s">
        <v>664</v>
      </c>
      <c r="B199" s="223" t="s">
        <v>90</v>
      </c>
      <c r="C199" s="224"/>
      <c r="D199" s="233"/>
    </row>
    <row r="200" spans="1:4" ht="7.5" customHeight="1" x14ac:dyDescent="0.2">
      <c r="B200" s="56"/>
      <c r="C200" s="174"/>
      <c r="D200" s="173"/>
    </row>
    <row r="201" spans="1:4" ht="28.5" x14ac:dyDescent="0.2">
      <c r="A201" s="207" t="s">
        <v>665</v>
      </c>
      <c r="B201" s="230" t="s">
        <v>92</v>
      </c>
      <c r="C201" s="207" t="s">
        <v>666</v>
      </c>
      <c r="D201" s="173"/>
    </row>
    <row r="202" spans="1:4" ht="7.5" customHeight="1" x14ac:dyDescent="0.2">
      <c r="B202" s="100"/>
      <c r="C202" s="56"/>
      <c r="D202" s="173"/>
    </row>
    <row r="203" spans="1:4" x14ac:dyDescent="0.2">
      <c r="A203" s="207" t="s">
        <v>667</v>
      </c>
      <c r="B203" s="207" t="s">
        <v>93</v>
      </c>
      <c r="C203" s="56"/>
      <c r="D203" s="56"/>
    </row>
    <row r="204" spans="1:4" x14ac:dyDescent="0.2">
      <c r="B204" s="100" t="s">
        <v>241</v>
      </c>
      <c r="C204" s="56" t="s">
        <v>668</v>
      </c>
      <c r="D204" s="206"/>
    </row>
    <row r="205" spans="1:4" x14ac:dyDescent="0.2">
      <c r="B205" s="217" t="s">
        <v>243</v>
      </c>
      <c r="C205" s="208" t="s">
        <v>242</v>
      </c>
      <c r="D205" s="206"/>
    </row>
    <row r="206" spans="1:4" ht="28.5" x14ac:dyDescent="0.2">
      <c r="B206" s="217" t="s">
        <v>244</v>
      </c>
      <c r="C206" s="208" t="s">
        <v>669</v>
      </c>
      <c r="D206" s="206"/>
    </row>
    <row r="207" spans="1:4" x14ac:dyDescent="0.2">
      <c r="B207" s="217" t="s">
        <v>245</v>
      </c>
      <c r="C207" s="208" t="s">
        <v>670</v>
      </c>
      <c r="D207" s="206"/>
    </row>
    <row r="208" spans="1:4" x14ac:dyDescent="0.2">
      <c r="B208" s="217" t="s">
        <v>246</v>
      </c>
      <c r="C208" s="208" t="s">
        <v>671</v>
      </c>
      <c r="D208" s="206"/>
    </row>
    <row r="209" spans="2:4" x14ac:dyDescent="0.2">
      <c r="B209" s="217" t="s">
        <v>247</v>
      </c>
      <c r="C209" s="208" t="s">
        <v>672</v>
      </c>
      <c r="D209" s="206"/>
    </row>
    <row r="210" spans="2:4" x14ac:dyDescent="0.2">
      <c r="B210" s="217" t="s">
        <v>248</v>
      </c>
      <c r="C210" s="208" t="s">
        <v>673</v>
      </c>
      <c r="D210" s="206"/>
    </row>
    <row r="211" spans="2:4" x14ac:dyDescent="0.2">
      <c r="B211" s="217" t="s">
        <v>249</v>
      </c>
      <c r="C211" s="208" t="s">
        <v>674</v>
      </c>
      <c r="D211" s="206"/>
    </row>
    <row r="212" spans="2:4" ht="28.5" x14ac:dyDescent="0.2">
      <c r="B212" s="217" t="s">
        <v>250</v>
      </c>
      <c r="C212" s="208" t="s">
        <v>675</v>
      </c>
      <c r="D212" s="206"/>
    </row>
    <row r="213" spans="2:4" x14ac:dyDescent="0.2">
      <c r="B213" s="217" t="s">
        <v>252</v>
      </c>
      <c r="C213" s="208" t="s">
        <v>251</v>
      </c>
      <c r="D213" s="206"/>
    </row>
    <row r="214" spans="2:4" x14ac:dyDescent="0.2">
      <c r="B214" s="217" t="s">
        <v>253</v>
      </c>
      <c r="C214" s="208" t="s">
        <v>676</v>
      </c>
      <c r="D214" s="206"/>
    </row>
    <row r="215" spans="2:4" x14ac:dyDescent="0.2">
      <c r="B215" s="217" t="s">
        <v>254</v>
      </c>
      <c r="C215" s="208" t="s">
        <v>677</v>
      </c>
      <c r="D215" s="206"/>
    </row>
    <row r="216" spans="2:4" x14ac:dyDescent="0.2">
      <c r="B216" s="217" t="s">
        <v>256</v>
      </c>
      <c r="C216" s="208" t="s">
        <v>255</v>
      </c>
      <c r="D216" s="206"/>
    </row>
    <row r="217" spans="2:4" x14ac:dyDescent="0.2">
      <c r="B217" s="217" t="s">
        <v>257</v>
      </c>
      <c r="C217" s="208" t="s">
        <v>678</v>
      </c>
      <c r="D217" s="206"/>
    </row>
    <row r="218" spans="2:4" x14ac:dyDescent="0.2">
      <c r="B218" s="217" t="s">
        <v>258</v>
      </c>
      <c r="C218" s="208" t="s">
        <v>679</v>
      </c>
      <c r="D218" s="206"/>
    </row>
    <row r="219" spans="2:4" x14ac:dyDescent="0.2">
      <c r="B219" s="217" t="s">
        <v>260</v>
      </c>
      <c r="C219" s="208" t="s">
        <v>259</v>
      </c>
      <c r="D219" s="206"/>
    </row>
    <row r="220" spans="2:4" x14ac:dyDescent="0.2">
      <c r="B220" s="217" t="s">
        <v>261</v>
      </c>
      <c r="C220" s="208" t="s">
        <v>680</v>
      </c>
      <c r="D220" s="206"/>
    </row>
    <row r="221" spans="2:4" x14ac:dyDescent="0.2">
      <c r="B221" s="217" t="s">
        <v>262</v>
      </c>
      <c r="C221" s="208" t="s">
        <v>681</v>
      </c>
      <c r="D221" s="206"/>
    </row>
    <row r="222" spans="2:4" x14ac:dyDescent="0.2">
      <c r="B222" s="217" t="s">
        <v>264</v>
      </c>
      <c r="C222" s="208" t="s">
        <v>263</v>
      </c>
      <c r="D222" s="206"/>
    </row>
    <row r="223" spans="2:4" ht="42.75" x14ac:dyDescent="0.2">
      <c r="B223" s="217" t="s">
        <v>265</v>
      </c>
      <c r="C223" s="208" t="s">
        <v>682</v>
      </c>
      <c r="D223" s="206"/>
    </row>
    <row r="224" spans="2:4" x14ac:dyDescent="0.2">
      <c r="B224" s="217" t="s">
        <v>266</v>
      </c>
      <c r="C224" s="208" t="s">
        <v>683</v>
      </c>
      <c r="D224" s="206"/>
    </row>
    <row r="225" spans="1:12" x14ac:dyDescent="0.2">
      <c r="B225" s="217" t="s">
        <v>267</v>
      </c>
      <c r="C225" s="208" t="s">
        <v>684</v>
      </c>
      <c r="D225" s="206"/>
    </row>
    <row r="226" spans="1:12" x14ac:dyDescent="0.2">
      <c r="B226" s="217" t="s">
        <v>268</v>
      </c>
      <c r="C226" s="208" t="s">
        <v>685</v>
      </c>
      <c r="D226" s="206"/>
    </row>
    <row r="227" spans="1:12" x14ac:dyDescent="0.2">
      <c r="B227" s="217" t="s">
        <v>269</v>
      </c>
      <c r="C227" s="208" t="s">
        <v>686</v>
      </c>
      <c r="D227" s="206"/>
    </row>
    <row r="228" spans="1:12" x14ac:dyDescent="0.2">
      <c r="B228" s="217" t="s">
        <v>270</v>
      </c>
      <c r="C228" s="208" t="s">
        <v>1077</v>
      </c>
      <c r="D228" s="206"/>
    </row>
    <row r="229" spans="1:12" ht="28.5" x14ac:dyDescent="0.2">
      <c r="B229" s="217" t="s">
        <v>271</v>
      </c>
      <c r="C229" s="208" t="s">
        <v>687</v>
      </c>
      <c r="D229" s="206"/>
    </row>
    <row r="230" spans="1:12" x14ac:dyDescent="0.2">
      <c r="B230" s="217" t="s">
        <v>273</v>
      </c>
      <c r="C230" s="208" t="s">
        <v>272</v>
      </c>
      <c r="D230" s="206"/>
    </row>
    <row r="231" spans="1:12" x14ac:dyDescent="0.2">
      <c r="B231" s="217" t="s">
        <v>275</v>
      </c>
      <c r="C231" s="208" t="s">
        <v>274</v>
      </c>
      <c r="D231" s="206"/>
    </row>
    <row r="232" spans="1:12" x14ac:dyDescent="0.2">
      <c r="B232" s="217" t="s">
        <v>277</v>
      </c>
      <c r="C232" s="208" t="s">
        <v>276</v>
      </c>
      <c r="D232" s="206"/>
    </row>
    <row r="233" spans="1:12" x14ac:dyDescent="0.2">
      <c r="B233" s="217" t="s">
        <v>279</v>
      </c>
      <c r="C233" s="208" t="s">
        <v>278</v>
      </c>
      <c r="D233" s="206"/>
    </row>
    <row r="234" spans="1:12" x14ac:dyDescent="0.2">
      <c r="B234" s="100" t="s">
        <v>280</v>
      </c>
      <c r="C234" s="56" t="s">
        <v>688</v>
      </c>
      <c r="D234" s="206"/>
    </row>
    <row r="235" spans="1:12" x14ac:dyDescent="0.2">
      <c r="B235" s="56"/>
      <c r="C235" s="56"/>
      <c r="D235" s="173"/>
    </row>
    <row r="236" spans="1:12" x14ac:dyDescent="0.2">
      <c r="B236" s="56"/>
      <c r="D236" s="173"/>
    </row>
    <row r="237" spans="1:12" ht="15" x14ac:dyDescent="0.2">
      <c r="A237" s="172" t="s">
        <v>980</v>
      </c>
      <c r="B237" s="56"/>
      <c r="D237" s="173"/>
    </row>
    <row r="238" spans="1:12" x14ac:dyDescent="0.2">
      <c r="B238" s="56"/>
      <c r="D238" s="173"/>
    </row>
    <row r="239" spans="1:12" s="58" customFormat="1" x14ac:dyDescent="0.2">
      <c r="A239" s="105" t="s">
        <v>281</v>
      </c>
      <c r="B239" s="105" t="s">
        <v>102</v>
      </c>
      <c r="D239" s="173"/>
      <c r="E239" s="55"/>
      <c r="F239" s="55"/>
      <c r="G239" s="55"/>
      <c r="H239" s="55"/>
      <c r="I239" s="55"/>
      <c r="J239" s="55"/>
      <c r="K239" s="55"/>
      <c r="L239" s="55"/>
    </row>
    <row r="240" spans="1:12" s="58" customFormat="1" x14ac:dyDescent="0.2">
      <c r="A240" s="214" t="s">
        <v>608</v>
      </c>
      <c r="B240" s="214" t="s">
        <v>169</v>
      </c>
      <c r="D240" s="173"/>
      <c r="E240" s="55"/>
      <c r="F240" s="55"/>
      <c r="G240" s="55"/>
      <c r="H240" s="55"/>
      <c r="I240" s="55"/>
      <c r="J240" s="55"/>
      <c r="K240" s="55"/>
      <c r="L240" s="55"/>
    </row>
    <row r="241" spans="1:12" s="58" customFormat="1" x14ac:dyDescent="0.2">
      <c r="A241" s="214" t="s">
        <v>282</v>
      </c>
      <c r="B241" s="214" t="s">
        <v>168</v>
      </c>
      <c r="D241" s="173"/>
      <c r="E241" s="55"/>
      <c r="F241" s="55"/>
      <c r="G241" s="55"/>
      <c r="H241" s="55"/>
      <c r="I241" s="55"/>
      <c r="J241" s="55"/>
      <c r="K241" s="55"/>
      <c r="L241" s="55"/>
    </row>
    <row r="242" spans="1:12" s="58" customFormat="1" x14ac:dyDescent="0.2">
      <c r="A242" s="214" t="s">
        <v>689</v>
      </c>
      <c r="B242" s="214" t="s">
        <v>188</v>
      </c>
      <c r="D242" s="173"/>
      <c r="E242" s="55"/>
      <c r="F242" s="55"/>
      <c r="G242" s="55"/>
      <c r="H242" s="55"/>
      <c r="I242" s="55"/>
      <c r="J242" s="55"/>
      <c r="K242" s="55"/>
      <c r="L242" s="55"/>
    </row>
    <row r="243" spans="1:12" s="58" customFormat="1" x14ac:dyDescent="0.2">
      <c r="A243" s="214" t="s">
        <v>283</v>
      </c>
      <c r="B243" s="214" t="s">
        <v>172</v>
      </c>
      <c r="D243" s="173"/>
      <c r="E243" s="55"/>
      <c r="F243" s="55"/>
      <c r="G243" s="55"/>
      <c r="H243" s="55"/>
      <c r="I243" s="55"/>
      <c r="J243" s="55"/>
      <c r="K243" s="55"/>
      <c r="L243" s="55"/>
    </row>
    <row r="244" spans="1:12" s="58" customFormat="1" x14ac:dyDescent="0.2">
      <c r="A244" s="214" t="s">
        <v>284</v>
      </c>
      <c r="B244" s="214" t="s">
        <v>205</v>
      </c>
      <c r="D244" s="173"/>
      <c r="E244" s="55"/>
      <c r="F244" s="55"/>
      <c r="G244" s="55"/>
      <c r="H244" s="55"/>
      <c r="I244" s="55"/>
      <c r="J244" s="55"/>
      <c r="K244" s="55"/>
      <c r="L244" s="55"/>
    </row>
    <row r="245" spans="1:12" s="58" customFormat="1" x14ac:dyDescent="0.2">
      <c r="A245" s="214" t="s">
        <v>285</v>
      </c>
      <c r="B245" s="214" t="s">
        <v>174</v>
      </c>
      <c r="D245" s="173"/>
      <c r="E245" s="55"/>
      <c r="F245" s="55"/>
      <c r="G245" s="55"/>
      <c r="H245" s="55"/>
      <c r="I245" s="55"/>
      <c r="J245" s="55"/>
      <c r="K245" s="55"/>
      <c r="L245" s="55"/>
    </row>
    <row r="246" spans="1:12" s="58" customFormat="1" ht="15.75" customHeight="1" x14ac:dyDescent="0.2">
      <c r="A246" s="214" t="s">
        <v>286</v>
      </c>
      <c r="B246" s="214" t="s">
        <v>171</v>
      </c>
      <c r="D246" s="173"/>
      <c r="E246" s="55"/>
      <c r="F246" s="55"/>
      <c r="G246" s="55"/>
      <c r="H246" s="55"/>
      <c r="I246" s="55"/>
      <c r="J246" s="55"/>
      <c r="K246" s="55"/>
      <c r="L246" s="55"/>
    </row>
    <row r="247" spans="1:12" s="58" customFormat="1" ht="15.75" customHeight="1" x14ac:dyDescent="0.2">
      <c r="A247" s="214" t="s">
        <v>287</v>
      </c>
      <c r="B247" s="214" t="s">
        <v>173</v>
      </c>
      <c r="D247" s="173"/>
      <c r="E247" s="55"/>
      <c r="F247" s="55"/>
      <c r="G247" s="55"/>
      <c r="H247" s="55"/>
      <c r="I247" s="55"/>
      <c r="J247" s="55"/>
      <c r="K247" s="55"/>
      <c r="L247" s="55"/>
    </row>
    <row r="248" spans="1:12" s="58" customFormat="1" ht="15.75" customHeight="1" x14ac:dyDescent="0.2">
      <c r="A248" s="214" t="s">
        <v>679</v>
      </c>
      <c r="B248" s="214" t="s">
        <v>258</v>
      </c>
      <c r="D248" s="173"/>
      <c r="E248" s="55"/>
      <c r="F248" s="55"/>
      <c r="G248" s="55"/>
      <c r="H248" s="55"/>
      <c r="I248" s="55"/>
      <c r="J248" s="55"/>
      <c r="K248" s="55"/>
      <c r="L248" s="55"/>
    </row>
    <row r="249" spans="1:12" s="58" customFormat="1" ht="15.75" customHeight="1" x14ac:dyDescent="0.2">
      <c r="A249" s="214" t="s">
        <v>288</v>
      </c>
      <c r="B249" s="214" t="s">
        <v>179</v>
      </c>
      <c r="D249" s="173"/>
      <c r="E249" s="55"/>
      <c r="F249" s="55"/>
      <c r="G249" s="55"/>
      <c r="H249" s="55"/>
      <c r="I249" s="55"/>
      <c r="J249" s="55"/>
      <c r="K249" s="55"/>
      <c r="L249" s="55"/>
    </row>
    <row r="250" spans="1:12" s="58" customFormat="1" x14ac:dyDescent="0.2">
      <c r="A250" s="214" t="s">
        <v>289</v>
      </c>
      <c r="B250" s="214" t="s">
        <v>182</v>
      </c>
      <c r="D250" s="173"/>
      <c r="E250" s="55"/>
      <c r="F250" s="55"/>
      <c r="G250" s="55"/>
      <c r="H250" s="55"/>
      <c r="I250" s="55"/>
      <c r="J250" s="55"/>
      <c r="K250" s="55"/>
      <c r="L250" s="55"/>
    </row>
    <row r="251" spans="1:12" s="58" customFormat="1" x14ac:dyDescent="0.2">
      <c r="A251" s="214" t="s">
        <v>290</v>
      </c>
      <c r="B251" s="214" t="s">
        <v>107</v>
      </c>
      <c r="D251" s="173"/>
      <c r="E251" s="55"/>
      <c r="F251" s="55"/>
      <c r="G251" s="55"/>
      <c r="H251" s="55"/>
      <c r="I251" s="55"/>
      <c r="J251" s="55"/>
      <c r="K251" s="55"/>
      <c r="L251" s="55"/>
    </row>
    <row r="252" spans="1:12" s="58" customFormat="1" x14ac:dyDescent="0.2">
      <c r="A252" s="214" t="s">
        <v>291</v>
      </c>
      <c r="B252" s="214" t="s">
        <v>106</v>
      </c>
      <c r="D252" s="173"/>
      <c r="E252" s="55"/>
      <c r="F252" s="55"/>
      <c r="G252" s="55"/>
      <c r="H252" s="55"/>
      <c r="I252" s="55"/>
      <c r="J252" s="55"/>
      <c r="K252" s="55"/>
      <c r="L252" s="55"/>
    </row>
    <row r="253" spans="1:12" s="58" customFormat="1" x14ac:dyDescent="0.2">
      <c r="A253" s="214" t="s">
        <v>76</v>
      </c>
      <c r="B253" s="214" t="s">
        <v>77</v>
      </c>
      <c r="D253" s="173"/>
      <c r="E253" s="55"/>
      <c r="F253" s="55"/>
      <c r="G253" s="55"/>
      <c r="H253" s="55"/>
      <c r="I253" s="55"/>
      <c r="J253" s="55"/>
      <c r="K253" s="55"/>
      <c r="L253" s="55"/>
    </row>
    <row r="254" spans="1:12" s="58" customFormat="1" x14ac:dyDescent="0.2">
      <c r="A254" s="214" t="s">
        <v>566</v>
      </c>
      <c r="B254" s="214" t="s">
        <v>109</v>
      </c>
      <c r="D254" s="173"/>
      <c r="E254" s="55"/>
      <c r="F254" s="55"/>
      <c r="G254" s="55"/>
      <c r="H254" s="55"/>
      <c r="I254" s="55"/>
      <c r="J254" s="55"/>
      <c r="K254" s="55"/>
      <c r="L254" s="55"/>
    </row>
    <row r="255" spans="1:12" s="58" customFormat="1" x14ac:dyDescent="0.2">
      <c r="A255" s="214" t="s">
        <v>292</v>
      </c>
      <c r="B255" s="214" t="s">
        <v>110</v>
      </c>
      <c r="D255" s="173"/>
      <c r="E255" s="55"/>
      <c r="F255" s="55"/>
      <c r="G255" s="55"/>
      <c r="H255" s="55"/>
      <c r="I255" s="55"/>
      <c r="J255" s="55"/>
      <c r="K255" s="55"/>
      <c r="L255" s="55"/>
    </row>
    <row r="256" spans="1:12" s="58" customFormat="1" x14ac:dyDescent="0.2">
      <c r="A256" s="214" t="s">
        <v>293</v>
      </c>
      <c r="B256" s="214" t="s">
        <v>186</v>
      </c>
      <c r="D256" s="173"/>
      <c r="E256" s="55"/>
      <c r="F256" s="55"/>
      <c r="G256" s="55"/>
      <c r="H256" s="55"/>
      <c r="I256" s="55"/>
      <c r="J256" s="55"/>
      <c r="K256" s="55"/>
      <c r="L256" s="55"/>
    </row>
    <row r="257" spans="1:12" s="58" customFormat="1" x14ac:dyDescent="0.2">
      <c r="A257" s="214" t="s">
        <v>617</v>
      </c>
      <c r="B257" s="214" t="s">
        <v>191</v>
      </c>
      <c r="D257" s="173"/>
      <c r="E257" s="55"/>
      <c r="F257" s="55"/>
      <c r="G257" s="55"/>
      <c r="H257" s="55"/>
      <c r="I257" s="55"/>
      <c r="J257" s="55"/>
      <c r="K257" s="55"/>
      <c r="L257" s="55"/>
    </row>
    <row r="258" spans="1:12" s="58" customFormat="1" x14ac:dyDescent="0.2">
      <c r="A258" s="214" t="s">
        <v>610</v>
      </c>
      <c r="B258" s="214" t="s">
        <v>176</v>
      </c>
      <c r="D258" s="173"/>
      <c r="E258" s="55"/>
      <c r="F258" s="55"/>
      <c r="G258" s="55"/>
      <c r="H258" s="55"/>
      <c r="I258" s="55"/>
      <c r="J258" s="55"/>
      <c r="K258" s="55"/>
      <c r="L258" s="55"/>
    </row>
    <row r="259" spans="1:12" s="58" customFormat="1" x14ac:dyDescent="0.2">
      <c r="A259" s="214" t="s">
        <v>642</v>
      </c>
      <c r="B259" s="214" t="s">
        <v>217</v>
      </c>
      <c r="D259" s="173"/>
      <c r="E259" s="55"/>
      <c r="F259" s="55"/>
      <c r="G259" s="55"/>
      <c r="H259" s="55"/>
      <c r="I259" s="55"/>
      <c r="J259" s="55"/>
      <c r="K259" s="55"/>
      <c r="L259" s="55"/>
    </row>
    <row r="260" spans="1:12" s="58" customFormat="1" x14ac:dyDescent="0.2">
      <c r="A260" s="214" t="s">
        <v>618</v>
      </c>
      <c r="B260" s="214" t="s">
        <v>192</v>
      </c>
      <c r="D260" s="173"/>
      <c r="E260" s="55"/>
      <c r="F260" s="55"/>
      <c r="G260" s="55"/>
      <c r="H260" s="55"/>
      <c r="I260" s="55"/>
      <c r="J260" s="55"/>
      <c r="K260" s="55"/>
      <c r="L260" s="55"/>
    </row>
    <row r="261" spans="1:12" s="58" customFormat="1" x14ac:dyDescent="0.2">
      <c r="A261" s="214" t="s">
        <v>294</v>
      </c>
      <c r="B261" s="214" t="s">
        <v>145</v>
      </c>
      <c r="D261" s="173"/>
      <c r="E261" s="55"/>
      <c r="F261" s="55"/>
      <c r="G261" s="55"/>
      <c r="H261" s="55"/>
      <c r="I261" s="55"/>
      <c r="J261" s="55"/>
      <c r="K261" s="55"/>
      <c r="L261" s="55"/>
    </row>
    <row r="262" spans="1:12" s="58" customFormat="1" x14ac:dyDescent="0.2">
      <c r="A262" s="214" t="s">
        <v>676</v>
      </c>
      <c r="B262" s="214" t="s">
        <v>253</v>
      </c>
      <c r="D262" s="173"/>
      <c r="E262" s="55"/>
      <c r="F262" s="55"/>
      <c r="G262" s="55"/>
      <c r="H262" s="55"/>
      <c r="I262" s="55"/>
      <c r="J262" s="55"/>
      <c r="K262" s="55"/>
      <c r="L262" s="55"/>
    </row>
    <row r="263" spans="1:12" s="58" customFormat="1" x14ac:dyDescent="0.2">
      <c r="A263" s="214" t="s">
        <v>295</v>
      </c>
      <c r="B263" s="214" t="s">
        <v>187</v>
      </c>
      <c r="D263" s="173"/>
      <c r="E263" s="55"/>
      <c r="F263" s="55"/>
      <c r="G263" s="55"/>
      <c r="H263" s="55"/>
      <c r="I263" s="55"/>
      <c r="J263" s="55"/>
      <c r="K263" s="55"/>
      <c r="L263" s="55"/>
    </row>
    <row r="264" spans="1:12" s="58" customFormat="1" x14ac:dyDescent="0.2">
      <c r="A264" s="214" t="s">
        <v>658</v>
      </c>
      <c r="B264" s="214" t="s">
        <v>230</v>
      </c>
      <c r="D264" s="173"/>
      <c r="E264" s="55"/>
      <c r="F264" s="55"/>
      <c r="G264" s="55"/>
      <c r="H264" s="55"/>
      <c r="I264" s="55"/>
      <c r="J264" s="55"/>
      <c r="K264" s="55"/>
      <c r="L264" s="55"/>
    </row>
    <row r="265" spans="1:12" s="58" customFormat="1" ht="15.75" customHeight="1" x14ac:dyDescent="0.2">
      <c r="A265" s="214" t="s">
        <v>255</v>
      </c>
      <c r="B265" s="214" t="s">
        <v>256</v>
      </c>
      <c r="D265" s="173"/>
      <c r="E265" s="55"/>
      <c r="F265" s="55"/>
      <c r="G265" s="55"/>
      <c r="H265" s="55"/>
      <c r="I265" s="55"/>
      <c r="J265" s="55"/>
      <c r="K265" s="55"/>
      <c r="L265" s="55"/>
    </row>
    <row r="266" spans="1:12" s="58" customFormat="1" ht="15.75" customHeight="1" x14ac:dyDescent="0.2">
      <c r="A266" s="214" t="s">
        <v>259</v>
      </c>
      <c r="B266" s="214" t="s">
        <v>260</v>
      </c>
      <c r="D266" s="173"/>
      <c r="E266" s="55"/>
      <c r="F266" s="55"/>
      <c r="G266" s="55"/>
      <c r="H266" s="55"/>
      <c r="I266" s="55"/>
      <c r="J266" s="55"/>
      <c r="K266" s="55"/>
      <c r="L266" s="55"/>
    </row>
    <row r="267" spans="1:12" s="58" customFormat="1" ht="15.75" customHeight="1" x14ac:dyDescent="0.2">
      <c r="A267" s="214" t="s">
        <v>296</v>
      </c>
      <c r="B267" s="214" t="s">
        <v>190</v>
      </c>
      <c r="D267" s="173"/>
      <c r="E267" s="55"/>
      <c r="F267" s="55"/>
      <c r="G267" s="55"/>
      <c r="H267" s="55"/>
      <c r="I267" s="55"/>
      <c r="J267" s="55"/>
      <c r="K267" s="55"/>
      <c r="L267" s="55"/>
    </row>
    <row r="268" spans="1:12" s="58" customFormat="1" x14ac:dyDescent="0.2">
      <c r="A268" s="214" t="s">
        <v>690</v>
      </c>
      <c r="B268" s="214" t="s">
        <v>84</v>
      </c>
      <c r="D268" s="173"/>
      <c r="E268" s="55"/>
      <c r="F268" s="55"/>
      <c r="G268" s="55"/>
      <c r="H268" s="55"/>
      <c r="I268" s="55"/>
      <c r="J268" s="55"/>
      <c r="K268" s="55"/>
      <c r="L268" s="55"/>
    </row>
    <row r="269" spans="1:12" s="58" customFormat="1" x14ac:dyDescent="0.2">
      <c r="A269" s="214" t="s">
        <v>691</v>
      </c>
      <c r="B269" s="214" t="s">
        <v>85</v>
      </c>
      <c r="D269" s="173"/>
      <c r="E269" s="55"/>
      <c r="F269" s="55"/>
      <c r="G269" s="55"/>
      <c r="H269" s="55"/>
      <c r="I269" s="55"/>
      <c r="J269" s="55"/>
      <c r="K269" s="55"/>
      <c r="L269" s="55"/>
    </row>
    <row r="270" spans="1:12" s="58" customFormat="1" x14ac:dyDescent="0.2">
      <c r="A270" s="214" t="s">
        <v>621</v>
      </c>
      <c r="B270" s="214" t="s">
        <v>195</v>
      </c>
      <c r="D270" s="173"/>
      <c r="E270" s="55"/>
      <c r="F270" s="55"/>
      <c r="G270" s="55"/>
      <c r="H270" s="55"/>
      <c r="I270" s="55"/>
      <c r="J270" s="55"/>
      <c r="K270" s="55"/>
      <c r="L270" s="55"/>
    </row>
    <row r="271" spans="1:12" s="58" customFormat="1" x14ac:dyDescent="0.2">
      <c r="A271" s="214" t="s">
        <v>692</v>
      </c>
      <c r="B271" s="214" t="s">
        <v>193</v>
      </c>
      <c r="D271" s="173"/>
      <c r="E271" s="55"/>
      <c r="F271" s="55"/>
      <c r="G271" s="55"/>
      <c r="H271" s="55"/>
      <c r="I271" s="55"/>
      <c r="J271" s="55"/>
      <c r="K271" s="55"/>
      <c r="L271" s="55"/>
    </row>
    <row r="272" spans="1:12" s="58" customFormat="1" x14ac:dyDescent="0.2">
      <c r="A272" s="214" t="s">
        <v>693</v>
      </c>
      <c r="B272" s="214" t="s">
        <v>175</v>
      </c>
      <c r="D272" s="173"/>
      <c r="E272" s="55"/>
      <c r="F272" s="55"/>
      <c r="G272" s="55"/>
      <c r="H272" s="55"/>
      <c r="I272" s="55"/>
      <c r="J272" s="55"/>
      <c r="K272" s="55"/>
      <c r="L272" s="55"/>
    </row>
    <row r="273" spans="1:12" s="58" customFormat="1" x14ac:dyDescent="0.2">
      <c r="A273" s="214" t="s">
        <v>622</v>
      </c>
      <c r="B273" s="214" t="s">
        <v>196</v>
      </c>
      <c r="D273" s="173"/>
      <c r="E273" s="55"/>
      <c r="F273" s="55"/>
      <c r="G273" s="55"/>
      <c r="H273" s="55"/>
      <c r="I273" s="55"/>
      <c r="J273" s="55"/>
      <c r="K273" s="55"/>
      <c r="L273" s="55"/>
    </row>
    <row r="274" spans="1:12" s="58" customFormat="1" x14ac:dyDescent="0.2">
      <c r="A274" s="214" t="s">
        <v>276</v>
      </c>
      <c r="B274" s="214" t="s">
        <v>277</v>
      </c>
      <c r="D274" s="173"/>
      <c r="E274" s="55"/>
      <c r="F274" s="55"/>
      <c r="G274" s="55"/>
      <c r="H274" s="55"/>
      <c r="I274" s="55"/>
      <c r="J274" s="55"/>
      <c r="K274" s="55"/>
      <c r="L274" s="55"/>
    </row>
    <row r="275" spans="1:12" s="58" customFormat="1" x14ac:dyDescent="0.2">
      <c r="A275" s="105" t="s">
        <v>278</v>
      </c>
      <c r="B275" s="105" t="s">
        <v>279</v>
      </c>
      <c r="D275" s="173"/>
      <c r="E275" s="55"/>
      <c r="F275" s="55"/>
      <c r="G275" s="55"/>
      <c r="H275" s="55"/>
      <c r="I275" s="55"/>
      <c r="J275" s="55"/>
      <c r="K275" s="55"/>
      <c r="L275" s="55"/>
    </row>
    <row r="276" spans="1:12" x14ac:dyDescent="0.2">
      <c r="D276" s="173"/>
    </row>
    <row r="277" spans="1:12" x14ac:dyDescent="0.2">
      <c r="D277" s="173"/>
    </row>
    <row r="278" spans="1:12" x14ac:dyDescent="0.2">
      <c r="D278" s="173"/>
    </row>
    <row r="279" spans="1:12" x14ac:dyDescent="0.2">
      <c r="D279" s="173"/>
    </row>
    <row r="280" spans="1:12" x14ac:dyDescent="0.2">
      <c r="D280" s="173"/>
    </row>
    <row r="281" spans="1:12" x14ac:dyDescent="0.2">
      <c r="D281" s="173"/>
    </row>
    <row r="282" spans="1:12" x14ac:dyDescent="0.2">
      <c r="D282" s="173"/>
    </row>
    <row r="283" spans="1:12" ht="15" x14ac:dyDescent="0.2">
      <c r="A283" s="172" t="s">
        <v>981</v>
      </c>
      <c r="D283" s="173"/>
    </row>
    <row r="284" spans="1:12" x14ac:dyDescent="0.2">
      <c r="D284" s="173"/>
    </row>
    <row r="285" spans="1:12" ht="15" x14ac:dyDescent="0.2">
      <c r="A285" s="687" t="s">
        <v>694</v>
      </c>
      <c r="B285" s="687"/>
      <c r="C285" s="687"/>
      <c r="D285" s="173"/>
    </row>
    <row r="286" spans="1:12" x14ac:dyDescent="0.2">
      <c r="D286" s="173"/>
    </row>
    <row r="287" spans="1:12" x14ac:dyDescent="0.2">
      <c r="A287" s="686" t="s">
        <v>1340</v>
      </c>
      <c r="B287" s="686"/>
      <c r="C287" s="686"/>
      <c r="D287" s="173"/>
    </row>
    <row r="288" spans="1:12" x14ac:dyDescent="0.2">
      <c r="A288" s="686" t="s">
        <v>357</v>
      </c>
      <c r="B288" s="686"/>
      <c r="C288" s="686"/>
      <c r="D288" s="173"/>
    </row>
    <row r="289" spans="1:4" x14ac:dyDescent="0.2">
      <c r="A289" s="686" t="s">
        <v>358</v>
      </c>
      <c r="B289" s="686"/>
      <c r="C289" s="686"/>
      <c r="D289" s="173"/>
    </row>
    <row r="290" spans="1:4" x14ac:dyDescent="0.2">
      <c r="A290" s="686" t="s">
        <v>1341</v>
      </c>
      <c r="B290" s="686"/>
      <c r="C290" s="686"/>
      <c r="D290" s="173"/>
    </row>
    <row r="291" spans="1:4" x14ac:dyDescent="0.2">
      <c r="A291" s="686" t="s">
        <v>359</v>
      </c>
      <c r="B291" s="686"/>
      <c r="C291" s="686"/>
      <c r="D291" s="173"/>
    </row>
    <row r="292" spans="1:4" x14ac:dyDescent="0.2">
      <c r="A292" s="686" t="s">
        <v>360</v>
      </c>
      <c r="B292" s="686"/>
      <c r="C292" s="686"/>
      <c r="D292" s="173"/>
    </row>
    <row r="293" spans="1:4" x14ac:dyDescent="0.2">
      <c r="A293" s="686" t="s">
        <v>361</v>
      </c>
      <c r="B293" s="686"/>
      <c r="C293" s="686"/>
      <c r="D293" s="173"/>
    </row>
    <row r="294" spans="1:4" x14ac:dyDescent="0.2">
      <c r="A294" s="686" t="s">
        <v>1342</v>
      </c>
      <c r="B294" s="686"/>
      <c r="C294" s="686"/>
      <c r="D294" s="173"/>
    </row>
    <row r="295" spans="1:4" x14ac:dyDescent="0.2">
      <c r="A295" s="686" t="s">
        <v>362</v>
      </c>
      <c r="B295" s="686"/>
      <c r="C295" s="686"/>
      <c r="D295" s="173"/>
    </row>
    <row r="296" spans="1:4" x14ac:dyDescent="0.2">
      <c r="A296" s="686" t="s">
        <v>363</v>
      </c>
      <c r="B296" s="686"/>
      <c r="C296" s="686"/>
      <c r="D296" s="173"/>
    </row>
    <row r="297" spans="1:4" x14ac:dyDescent="0.2">
      <c r="A297" s="686" t="s">
        <v>364</v>
      </c>
      <c r="B297" s="686"/>
      <c r="C297" s="686"/>
      <c r="D297" s="173"/>
    </row>
    <row r="298" spans="1:4" x14ac:dyDescent="0.2">
      <c r="A298" s="686" t="s">
        <v>1343</v>
      </c>
      <c r="B298" s="686"/>
      <c r="C298" s="686"/>
      <c r="D298" s="173"/>
    </row>
    <row r="299" spans="1:4" x14ac:dyDescent="0.2">
      <c r="A299" s="686" t="s">
        <v>1344</v>
      </c>
      <c r="B299" s="686"/>
      <c r="C299" s="686"/>
      <c r="D299" s="173"/>
    </row>
    <row r="300" spans="1:4" x14ac:dyDescent="0.2">
      <c r="A300" s="686" t="s">
        <v>365</v>
      </c>
      <c r="B300" s="686"/>
      <c r="C300" s="686"/>
      <c r="D300" s="173"/>
    </row>
    <row r="301" spans="1:4" x14ac:dyDescent="0.2">
      <c r="A301" s="686" t="s">
        <v>366</v>
      </c>
      <c r="B301" s="686"/>
      <c r="C301" s="686"/>
      <c r="D301" s="173"/>
    </row>
    <row r="302" spans="1:4" x14ac:dyDescent="0.2">
      <c r="A302" s="686" t="s">
        <v>1345</v>
      </c>
      <c r="B302" s="686"/>
      <c r="C302" s="686"/>
      <c r="D302" s="173"/>
    </row>
    <row r="303" spans="1:4" x14ac:dyDescent="0.2">
      <c r="A303" s="686" t="s">
        <v>1346</v>
      </c>
      <c r="B303" s="686"/>
      <c r="C303" s="686"/>
      <c r="D303" s="173"/>
    </row>
    <row r="304" spans="1:4" x14ac:dyDescent="0.2">
      <c r="A304" s="686" t="s">
        <v>1347</v>
      </c>
      <c r="B304" s="686"/>
      <c r="C304" s="686"/>
      <c r="D304" s="173"/>
    </row>
    <row r="305" spans="1:4" x14ac:dyDescent="0.2">
      <c r="A305" s="686" t="s">
        <v>1348</v>
      </c>
      <c r="B305" s="686"/>
      <c r="C305" s="686"/>
      <c r="D305" s="173"/>
    </row>
    <row r="306" spans="1:4" x14ac:dyDescent="0.2">
      <c r="A306" s="686" t="s">
        <v>1349</v>
      </c>
      <c r="B306" s="686"/>
      <c r="C306" s="686"/>
      <c r="D306" s="173"/>
    </row>
    <row r="307" spans="1:4" x14ac:dyDescent="0.2">
      <c r="D307" s="173"/>
    </row>
    <row r="308" spans="1:4" ht="15" x14ac:dyDescent="0.2">
      <c r="A308" s="687" t="s">
        <v>695</v>
      </c>
      <c r="B308" s="687"/>
      <c r="C308" s="687"/>
      <c r="D308" s="173"/>
    </row>
    <row r="309" spans="1:4" x14ac:dyDescent="0.2">
      <c r="D309" s="173"/>
    </row>
    <row r="310" spans="1:4" x14ac:dyDescent="0.2">
      <c r="A310" s="686" t="s">
        <v>1350</v>
      </c>
      <c r="B310" s="686"/>
      <c r="C310" s="686"/>
      <c r="D310" s="173"/>
    </row>
    <row r="311" spans="1:4" x14ac:dyDescent="0.2">
      <c r="A311" s="686" t="s">
        <v>1351</v>
      </c>
      <c r="B311" s="686"/>
      <c r="C311" s="686"/>
      <c r="D311" s="173"/>
    </row>
    <row r="312" spans="1:4" x14ac:dyDescent="0.2">
      <c r="A312" s="686" t="s">
        <v>700</v>
      </c>
      <c r="B312" s="686"/>
      <c r="C312" s="686"/>
      <c r="D312" s="173"/>
    </row>
    <row r="313" spans="1:4" x14ac:dyDescent="0.2">
      <c r="A313" s="686" t="s">
        <v>1352</v>
      </c>
      <c r="B313" s="686"/>
      <c r="C313" s="686"/>
      <c r="D313" s="173"/>
    </row>
    <row r="314" spans="1:4" x14ac:dyDescent="0.2">
      <c r="A314" s="686" t="s">
        <v>697</v>
      </c>
      <c r="B314" s="686"/>
      <c r="C314" s="686"/>
      <c r="D314" s="173"/>
    </row>
    <row r="315" spans="1:4" x14ac:dyDescent="0.2">
      <c r="A315" s="686" t="s">
        <v>1353</v>
      </c>
      <c r="B315" s="686"/>
      <c r="C315" s="686"/>
      <c r="D315" s="173"/>
    </row>
    <row r="316" spans="1:4" x14ac:dyDescent="0.2">
      <c r="A316" s="686" t="s">
        <v>367</v>
      </c>
      <c r="B316" s="686"/>
      <c r="C316" s="686"/>
      <c r="D316" s="173"/>
    </row>
    <row r="317" spans="1:4" x14ac:dyDescent="0.2">
      <c r="A317" s="686" t="s">
        <v>368</v>
      </c>
      <c r="B317" s="686"/>
      <c r="C317" s="686"/>
      <c r="D317" s="173"/>
    </row>
    <row r="318" spans="1:4" x14ac:dyDescent="0.2">
      <c r="A318" s="686" t="s">
        <v>1354</v>
      </c>
      <c r="B318" s="686"/>
      <c r="C318" s="686"/>
      <c r="D318" s="173"/>
    </row>
    <row r="319" spans="1:4" x14ac:dyDescent="0.2">
      <c r="A319" s="686" t="s">
        <v>696</v>
      </c>
      <c r="B319" s="686"/>
      <c r="C319" s="686"/>
      <c r="D319" s="173"/>
    </row>
    <row r="320" spans="1:4" x14ac:dyDescent="0.2">
      <c r="A320" s="686" t="s">
        <v>369</v>
      </c>
      <c r="B320" s="686"/>
      <c r="C320" s="686"/>
      <c r="D320" s="173"/>
    </row>
    <row r="321" spans="1:4" x14ac:dyDescent="0.2">
      <c r="A321" s="686" t="s">
        <v>1355</v>
      </c>
      <c r="B321" s="686"/>
      <c r="C321" s="686"/>
      <c r="D321" s="173"/>
    </row>
    <row r="322" spans="1:4" x14ac:dyDescent="0.2">
      <c r="A322" s="686" t="s">
        <v>370</v>
      </c>
      <c r="B322" s="686"/>
      <c r="C322" s="686"/>
      <c r="D322" s="173"/>
    </row>
    <row r="323" spans="1:4" x14ac:dyDescent="0.2">
      <c r="A323" s="686" t="s">
        <v>1356</v>
      </c>
      <c r="B323" s="686"/>
      <c r="C323" s="686"/>
      <c r="D323" s="173"/>
    </row>
    <row r="324" spans="1:4" x14ac:dyDescent="0.2">
      <c r="A324" s="686" t="s">
        <v>1357</v>
      </c>
      <c r="B324" s="686"/>
      <c r="C324" s="686"/>
      <c r="D324" s="173"/>
    </row>
    <row r="325" spans="1:4" x14ac:dyDescent="0.2">
      <c r="A325" s="686" t="s">
        <v>1358</v>
      </c>
      <c r="B325" s="686"/>
      <c r="C325" s="686"/>
      <c r="D325" s="173"/>
    </row>
    <row r="326" spans="1:4" x14ac:dyDescent="0.2">
      <c r="A326" s="686" t="s">
        <v>1359</v>
      </c>
      <c r="B326" s="686"/>
      <c r="C326" s="686"/>
      <c r="D326" s="173"/>
    </row>
    <row r="327" spans="1:4" x14ac:dyDescent="0.2">
      <c r="A327" s="686" t="s">
        <v>701</v>
      </c>
      <c r="B327" s="686"/>
      <c r="C327" s="686"/>
      <c r="D327" s="173"/>
    </row>
    <row r="328" spans="1:4" x14ac:dyDescent="0.2">
      <c r="A328" s="686" t="s">
        <v>699</v>
      </c>
      <c r="B328" s="686"/>
      <c r="C328" s="686"/>
      <c r="D328" s="173"/>
    </row>
    <row r="329" spans="1:4" x14ac:dyDescent="0.2">
      <c r="A329" s="686" t="s">
        <v>698</v>
      </c>
      <c r="B329" s="686"/>
      <c r="C329" s="686"/>
      <c r="D329" s="173"/>
    </row>
    <row r="330" spans="1:4" x14ac:dyDescent="0.2">
      <c r="A330" s="686" t="s">
        <v>1360</v>
      </c>
      <c r="B330" s="686"/>
      <c r="C330" s="686"/>
      <c r="D330" s="173"/>
    </row>
    <row r="331" spans="1:4" x14ac:dyDescent="0.2">
      <c r="A331" s="686" t="s">
        <v>1361</v>
      </c>
      <c r="B331" s="686"/>
      <c r="C331" s="686"/>
      <c r="D331" s="173"/>
    </row>
    <row r="332" spans="1:4" x14ac:dyDescent="0.2">
      <c r="A332" s="686" t="s">
        <v>1362</v>
      </c>
      <c r="B332" s="686"/>
      <c r="C332" s="686"/>
      <c r="D332" s="173"/>
    </row>
    <row r="333" spans="1:4" x14ac:dyDescent="0.2">
      <c r="D333" s="173"/>
    </row>
    <row r="334" spans="1:4" ht="15" x14ac:dyDescent="0.2">
      <c r="A334" s="687" t="s">
        <v>702</v>
      </c>
      <c r="B334" s="687"/>
      <c r="C334" s="687"/>
      <c r="D334" s="173"/>
    </row>
    <row r="335" spans="1:4" x14ac:dyDescent="0.2">
      <c r="D335" s="173"/>
    </row>
    <row r="336" spans="1:4" ht="15" x14ac:dyDescent="0.2">
      <c r="A336" s="687" t="s">
        <v>1397</v>
      </c>
      <c r="B336" s="687"/>
      <c r="C336" s="687"/>
      <c r="D336" s="173"/>
    </row>
    <row r="337" spans="1:4" x14ac:dyDescent="0.2">
      <c r="D337" s="173"/>
    </row>
    <row r="338" spans="1:4" x14ac:dyDescent="0.2">
      <c r="A338" s="686" t="s">
        <v>1363</v>
      </c>
      <c r="B338" s="686"/>
      <c r="C338" s="686"/>
      <c r="D338" s="173"/>
    </row>
    <row r="339" spans="1:4" x14ac:dyDescent="0.2">
      <c r="A339" s="686" t="s">
        <v>1364</v>
      </c>
      <c r="B339" s="686"/>
      <c r="C339" s="686"/>
      <c r="D339" s="173"/>
    </row>
    <row r="340" spans="1:4" x14ac:dyDescent="0.2">
      <c r="A340" s="686" t="s">
        <v>1365</v>
      </c>
      <c r="B340" s="686"/>
      <c r="C340" s="686"/>
      <c r="D340" s="173"/>
    </row>
    <row r="341" spans="1:4" x14ac:dyDescent="0.2">
      <c r="A341" s="686" t="s">
        <v>371</v>
      </c>
      <c r="B341" s="686"/>
      <c r="C341" s="686"/>
      <c r="D341" s="173"/>
    </row>
    <row r="342" spans="1:4" x14ac:dyDescent="0.2">
      <c r="A342" s="686" t="s">
        <v>1366</v>
      </c>
      <c r="B342" s="686"/>
      <c r="C342" s="686"/>
      <c r="D342" s="173"/>
    </row>
    <row r="343" spans="1:4" x14ac:dyDescent="0.2">
      <c r="A343" s="686" t="s">
        <v>1367</v>
      </c>
      <c r="B343" s="686"/>
      <c r="C343" s="686"/>
      <c r="D343" s="173"/>
    </row>
    <row r="344" spans="1:4" x14ac:dyDescent="0.2">
      <c r="A344" s="686" t="s">
        <v>372</v>
      </c>
      <c r="B344" s="686"/>
      <c r="C344" s="686"/>
      <c r="D344" s="173"/>
    </row>
    <row r="345" spans="1:4" x14ac:dyDescent="0.2">
      <c r="A345" s="686" t="s">
        <v>1368</v>
      </c>
      <c r="B345" s="686"/>
      <c r="C345" s="686"/>
      <c r="D345" s="173"/>
    </row>
    <row r="346" spans="1:4" x14ac:dyDescent="0.2">
      <c r="A346" s="686" t="s">
        <v>1369</v>
      </c>
      <c r="B346" s="686"/>
      <c r="C346" s="686"/>
      <c r="D346" s="173"/>
    </row>
    <row r="347" spans="1:4" x14ac:dyDescent="0.2">
      <c r="A347" s="686" t="s">
        <v>1370</v>
      </c>
      <c r="B347" s="686"/>
      <c r="C347" s="686"/>
      <c r="D347" s="173"/>
    </row>
    <row r="348" spans="1:4" x14ac:dyDescent="0.2">
      <c r="A348" s="686" t="s">
        <v>1371</v>
      </c>
      <c r="B348" s="686"/>
      <c r="C348" s="686"/>
      <c r="D348" s="173"/>
    </row>
    <row r="349" spans="1:4" x14ac:dyDescent="0.2">
      <c r="A349" s="686" t="s">
        <v>373</v>
      </c>
      <c r="B349" s="686"/>
      <c r="C349" s="686"/>
      <c r="D349" s="173"/>
    </row>
    <row r="350" spans="1:4" x14ac:dyDescent="0.2">
      <c r="A350" s="686" t="s">
        <v>1372</v>
      </c>
      <c r="B350" s="686"/>
      <c r="C350" s="686"/>
      <c r="D350" s="173"/>
    </row>
    <row r="351" spans="1:4" x14ac:dyDescent="0.2">
      <c r="A351" s="686" t="s">
        <v>1373</v>
      </c>
      <c r="B351" s="686"/>
      <c r="C351" s="686"/>
      <c r="D351" s="173"/>
    </row>
    <row r="352" spans="1:4" x14ac:dyDescent="0.2">
      <c r="A352" s="686" t="s">
        <v>374</v>
      </c>
      <c r="B352" s="686"/>
      <c r="C352" s="686"/>
      <c r="D352" s="173"/>
    </row>
    <row r="353" spans="1:4" x14ac:dyDescent="0.2">
      <c r="A353" s="686" t="s">
        <v>1374</v>
      </c>
      <c r="B353" s="686"/>
      <c r="C353" s="686"/>
      <c r="D353" s="173"/>
    </row>
    <row r="354" spans="1:4" x14ac:dyDescent="0.2">
      <c r="A354" s="686" t="s">
        <v>375</v>
      </c>
      <c r="B354" s="686"/>
      <c r="C354" s="686"/>
      <c r="D354" s="173"/>
    </row>
    <row r="355" spans="1:4" x14ac:dyDescent="0.2">
      <c r="A355" s="686" t="s">
        <v>1375</v>
      </c>
      <c r="B355" s="686"/>
      <c r="C355" s="686"/>
      <c r="D355" s="173"/>
    </row>
    <row r="356" spans="1:4" x14ac:dyDescent="0.2">
      <c r="A356" s="686" t="s">
        <v>703</v>
      </c>
      <c r="B356" s="686"/>
      <c r="C356" s="686"/>
      <c r="D356" s="173"/>
    </row>
    <row r="357" spans="1:4" x14ac:dyDescent="0.2">
      <c r="A357" s="686" t="s">
        <v>1376</v>
      </c>
      <c r="B357" s="686"/>
      <c r="C357" s="686"/>
      <c r="D357" s="173"/>
    </row>
    <row r="358" spans="1:4" x14ac:dyDescent="0.2">
      <c r="A358" s="686" t="s">
        <v>1377</v>
      </c>
      <c r="B358" s="686"/>
      <c r="C358" s="686"/>
      <c r="D358" s="173"/>
    </row>
    <row r="359" spans="1:4" x14ac:dyDescent="0.2">
      <c r="A359" s="686" t="s">
        <v>1378</v>
      </c>
      <c r="B359" s="686"/>
      <c r="C359" s="686"/>
      <c r="D359" s="173"/>
    </row>
    <row r="360" spans="1:4" x14ac:dyDescent="0.2">
      <c r="A360" s="686" t="s">
        <v>1379</v>
      </c>
      <c r="B360" s="686"/>
      <c r="C360" s="686"/>
      <c r="D360" s="173"/>
    </row>
    <row r="361" spans="1:4" x14ac:dyDescent="0.2">
      <c r="A361" s="686" t="s">
        <v>1380</v>
      </c>
      <c r="B361" s="686"/>
      <c r="C361" s="686"/>
      <c r="D361" s="173"/>
    </row>
    <row r="362" spans="1:4" x14ac:dyDescent="0.2">
      <c r="A362" s="686" t="s">
        <v>376</v>
      </c>
      <c r="B362" s="686"/>
      <c r="C362" s="686"/>
      <c r="D362" s="173"/>
    </row>
    <row r="363" spans="1:4" x14ac:dyDescent="0.2">
      <c r="A363" s="686" t="s">
        <v>377</v>
      </c>
      <c r="B363" s="686"/>
      <c r="C363" s="686"/>
      <c r="D363" s="173"/>
    </row>
    <row r="364" spans="1:4" x14ac:dyDescent="0.2">
      <c r="A364" s="686" t="s">
        <v>378</v>
      </c>
      <c r="B364" s="686"/>
      <c r="C364" s="686"/>
      <c r="D364" s="173"/>
    </row>
    <row r="365" spans="1:4" x14ac:dyDescent="0.2">
      <c r="A365" s="686" t="s">
        <v>1381</v>
      </c>
      <c r="B365" s="686"/>
      <c r="C365" s="686"/>
      <c r="D365" s="173"/>
    </row>
    <row r="366" spans="1:4" x14ac:dyDescent="0.2">
      <c r="A366" s="686" t="s">
        <v>1382</v>
      </c>
      <c r="B366" s="686"/>
      <c r="C366" s="686"/>
      <c r="D366" s="173"/>
    </row>
    <row r="367" spans="1:4" x14ac:dyDescent="0.2">
      <c r="A367" s="686" t="s">
        <v>1383</v>
      </c>
      <c r="B367" s="686"/>
      <c r="C367" s="686"/>
      <c r="D367" s="173"/>
    </row>
    <row r="368" spans="1:4" x14ac:dyDescent="0.2">
      <c r="A368" s="686" t="s">
        <v>379</v>
      </c>
      <c r="B368" s="686"/>
      <c r="C368" s="686"/>
    </row>
    <row r="369" spans="1:3" x14ac:dyDescent="0.2">
      <c r="A369" s="686" t="s">
        <v>1384</v>
      </c>
      <c r="B369" s="686"/>
      <c r="C369" s="686"/>
    </row>
    <row r="370" spans="1:3" x14ac:dyDescent="0.2">
      <c r="A370" s="686" t="s">
        <v>1385</v>
      </c>
      <c r="B370" s="686"/>
      <c r="C370" s="686"/>
    </row>
    <row r="371" spans="1:3" x14ac:dyDescent="0.2">
      <c r="A371" s="686" t="s">
        <v>1386</v>
      </c>
      <c r="B371" s="686"/>
      <c r="C371" s="686"/>
    </row>
    <row r="373" spans="1:3" ht="15" x14ac:dyDescent="0.2">
      <c r="A373" s="687" t="s">
        <v>704</v>
      </c>
      <c r="B373" s="687"/>
      <c r="C373" s="687"/>
    </row>
    <row r="375" spans="1:3" x14ac:dyDescent="0.2">
      <c r="A375" s="686" t="s">
        <v>1387</v>
      </c>
      <c r="B375" s="686"/>
      <c r="C375" s="686"/>
    </row>
    <row r="376" spans="1:3" x14ac:dyDescent="0.2">
      <c r="A376" s="686" t="s">
        <v>1388</v>
      </c>
      <c r="B376" s="686"/>
      <c r="C376" s="686"/>
    </row>
    <row r="377" spans="1:3" x14ac:dyDescent="0.2">
      <c r="A377" s="686" t="s">
        <v>1389</v>
      </c>
      <c r="B377" s="686"/>
      <c r="C377" s="686"/>
    </row>
    <row r="378" spans="1:3" x14ac:dyDescent="0.2">
      <c r="A378" s="686" t="s">
        <v>380</v>
      </c>
      <c r="B378" s="686"/>
      <c r="C378" s="686"/>
    </row>
    <row r="379" spans="1:3" x14ac:dyDescent="0.2">
      <c r="A379" s="686" t="s">
        <v>381</v>
      </c>
      <c r="B379" s="686"/>
      <c r="C379" s="686"/>
    </row>
    <row r="380" spans="1:3" x14ac:dyDescent="0.2">
      <c r="A380" s="686" t="s">
        <v>705</v>
      </c>
      <c r="B380" s="686"/>
      <c r="C380" s="686"/>
    </row>
    <row r="381" spans="1:3" x14ac:dyDescent="0.2">
      <c r="A381" s="686" t="s">
        <v>382</v>
      </c>
      <c r="B381" s="686"/>
      <c r="C381" s="686"/>
    </row>
    <row r="382" spans="1:3" x14ac:dyDescent="0.2">
      <c r="A382" s="686" t="s">
        <v>383</v>
      </c>
      <c r="B382" s="686"/>
      <c r="C382" s="686"/>
    </row>
    <row r="383" spans="1:3" x14ac:dyDescent="0.2">
      <c r="A383" s="686" t="s">
        <v>1390</v>
      </c>
      <c r="B383" s="686"/>
      <c r="C383" s="686"/>
    </row>
    <row r="384" spans="1:3" x14ac:dyDescent="0.2">
      <c r="A384" s="686" t="s">
        <v>384</v>
      </c>
      <c r="B384" s="686"/>
      <c r="C384" s="686"/>
    </row>
    <row r="385" spans="1:3" x14ac:dyDescent="0.2">
      <c r="A385" s="686" t="s">
        <v>1391</v>
      </c>
      <c r="B385" s="686"/>
      <c r="C385" s="686"/>
    </row>
    <row r="386" spans="1:3" x14ac:dyDescent="0.2">
      <c r="A386" s="686" t="s">
        <v>385</v>
      </c>
      <c r="B386" s="686"/>
      <c r="C386" s="686"/>
    </row>
    <row r="387" spans="1:3" x14ac:dyDescent="0.2">
      <c r="A387" s="686" t="s">
        <v>1392</v>
      </c>
      <c r="B387" s="686"/>
      <c r="C387" s="686"/>
    </row>
    <row r="388" spans="1:3" x14ac:dyDescent="0.2">
      <c r="A388" s="686" t="s">
        <v>1393</v>
      </c>
      <c r="B388" s="686"/>
      <c r="C388" s="686"/>
    </row>
    <row r="389" spans="1:3" x14ac:dyDescent="0.2">
      <c r="A389" s="686" t="s">
        <v>1394</v>
      </c>
      <c r="B389" s="686"/>
      <c r="C389" s="686"/>
    </row>
    <row r="390" spans="1:3" x14ac:dyDescent="0.2">
      <c r="A390" s="686" t="s">
        <v>1395</v>
      </c>
      <c r="B390" s="686"/>
      <c r="C390" s="686"/>
    </row>
    <row r="391" spans="1:3" x14ac:dyDescent="0.2">
      <c r="A391" s="686" t="s">
        <v>1396</v>
      </c>
      <c r="B391" s="686"/>
      <c r="C391" s="686"/>
    </row>
    <row r="393" spans="1:3" ht="15" x14ac:dyDescent="0.2">
      <c r="A393" s="687" t="s">
        <v>706</v>
      </c>
      <c r="B393" s="687"/>
      <c r="C393" s="687"/>
    </row>
  </sheetData>
  <sheetProtection sheet="1" objects="1" scenarios="1"/>
  <hyperlinks>
    <hyperlink ref="A5" location="CNTR_off" display="2.2 Definitionen Offshore Zentren"/>
    <hyperlink ref="A6" location="CNTR_IOrg" display="3. Internationale Organisationen"/>
    <hyperlink ref="A4" location="CNTR_Laender" display="2.1 Abgrenzung Länder"/>
  </hyperlinks>
  <pageMargins left="0.70866141732283472" right="0.70866141732283472" top="0.78740157480314965" bottom="0.78740157480314965" header="0.31496062992125984" footer="0.31496062992125984"/>
  <pageSetup paperSize="9" scale="50" fitToHeight="4" orientation="portrait" r:id="rId1"/>
  <headerFooter>
    <oddFooter>&amp;L&amp;"Arial,Fett"SNB Confidential&amp;C&amp;D&amp;Rpage &amp;P</oddFooter>
  </headerFooter>
  <rowBreaks count="7" manualBreakCount="7">
    <brk id="41" max="3" man="1"/>
    <brk id="101" max="3" man="1"/>
    <brk id="148" max="3" man="1"/>
    <brk id="198" max="3" man="1"/>
    <brk id="236" max="3" man="1"/>
    <brk id="277" max="3" man="1"/>
    <brk id="333"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1"/>
  <sheetViews>
    <sheetView showGridLines="0" showRowColHeaders="0" zoomScale="80" zoomScaleNormal="80" workbookViewId="0">
      <selection activeCell="H3" sqref="H3"/>
    </sheetView>
  </sheetViews>
  <sheetFormatPr baseColWidth="10" defaultRowHeight="14.25" x14ac:dyDescent="0.2"/>
  <cols>
    <col min="1" max="1" width="0.85546875" style="21" customWidth="1"/>
    <col min="2" max="2" width="13.85546875" style="21" customWidth="1"/>
    <col min="3" max="3" width="18.140625" style="21" customWidth="1"/>
    <col min="4" max="4" width="32.28515625" style="21" customWidth="1"/>
    <col min="5" max="5" width="17" style="21" customWidth="1"/>
    <col min="6" max="6" width="12.140625" style="21" customWidth="1"/>
    <col min="7" max="7" width="12.7109375" style="21" customWidth="1"/>
    <col min="8" max="8" width="15" style="21" customWidth="1"/>
    <col min="9" max="9" width="7.28515625" style="21" customWidth="1"/>
    <col min="10" max="10" width="11.85546875" style="21" bestFit="1" customWidth="1"/>
    <col min="11" max="16384" width="11.42578125" style="21"/>
  </cols>
  <sheetData>
    <row r="1" spans="1:10" ht="15" x14ac:dyDescent="0.2">
      <c r="B1" s="19"/>
      <c r="G1" s="22" t="s">
        <v>1003</v>
      </c>
      <c r="H1" s="23" t="s">
        <v>1135</v>
      </c>
    </row>
    <row r="2" spans="1:10" ht="19.5" customHeight="1" x14ac:dyDescent="0.2">
      <c r="G2" s="22" t="s">
        <v>1004</v>
      </c>
      <c r="H2" s="23" t="s">
        <v>347</v>
      </c>
    </row>
    <row r="3" spans="1:10" ht="21" customHeight="1" x14ac:dyDescent="0.2">
      <c r="G3" s="24" t="s">
        <v>1324</v>
      </c>
      <c r="H3" s="25" t="s">
        <v>3</v>
      </c>
      <c r="J3" s="26" t="s">
        <v>1050</v>
      </c>
    </row>
    <row r="4" spans="1:10" ht="21" customHeight="1" x14ac:dyDescent="0.2">
      <c r="G4" s="24" t="s">
        <v>771</v>
      </c>
      <c r="H4" s="316" t="s">
        <v>1051</v>
      </c>
    </row>
    <row r="5" spans="1:10" ht="21" customHeight="1" x14ac:dyDescent="0.2">
      <c r="B5" s="393" t="s">
        <v>1407</v>
      </c>
      <c r="G5" s="24" t="s">
        <v>1005</v>
      </c>
      <c r="H5" s="27"/>
    </row>
    <row r="6" spans="1:10" ht="27" customHeight="1" x14ac:dyDescent="0.25">
      <c r="B6" s="28" t="s">
        <v>464</v>
      </c>
    </row>
    <row r="7" spans="1:10" ht="33.75" customHeight="1" x14ac:dyDescent="0.25">
      <c r="B7" s="28"/>
      <c r="C7" s="120"/>
      <c r="F7" s="119"/>
    </row>
    <row r="8" spans="1:10" x14ac:dyDescent="0.2">
      <c r="B8" s="153" t="b">
        <v>0</v>
      </c>
      <c r="C8" s="778" t="s">
        <v>1079</v>
      </c>
      <c r="D8" s="778"/>
      <c r="E8" s="778"/>
      <c r="F8" s="778"/>
      <c r="G8" s="778"/>
      <c r="H8" s="778"/>
      <c r="J8" s="118"/>
    </row>
    <row r="9" spans="1:10" ht="21.75" customHeight="1" x14ac:dyDescent="0.2">
      <c r="B9" s="293"/>
      <c r="C9" s="117"/>
      <c r="E9" s="46"/>
    </row>
    <row r="10" spans="1:10" ht="30" customHeight="1" x14ac:dyDescent="0.25">
      <c r="B10" s="294" t="b">
        <v>0</v>
      </c>
      <c r="C10" s="779" t="s">
        <v>1080</v>
      </c>
      <c r="D10" s="779"/>
      <c r="E10" s="779"/>
      <c r="F10" s="779"/>
      <c r="G10" s="779"/>
      <c r="H10" s="779"/>
    </row>
    <row r="11" spans="1:10" ht="18" x14ac:dyDescent="0.25">
      <c r="B11" s="1"/>
      <c r="C11" s="780" t="s">
        <v>1002</v>
      </c>
      <c r="D11" s="781"/>
      <c r="E11" s="781"/>
      <c r="F11" s="781"/>
      <c r="G11" s="781"/>
    </row>
    <row r="13" spans="1:10" x14ac:dyDescent="0.2">
      <c r="A13" s="29"/>
      <c r="B13" s="30"/>
      <c r="C13" s="30"/>
      <c r="D13" s="378" t="s">
        <v>1006</v>
      </c>
      <c r="E13" s="31"/>
      <c r="F13" s="31"/>
      <c r="G13" s="31"/>
      <c r="H13" s="30"/>
    </row>
    <row r="14" spans="1:10" x14ac:dyDescent="0.2">
      <c r="A14" s="29"/>
      <c r="B14" s="379" t="s">
        <v>1007</v>
      </c>
      <c r="C14" s="30"/>
      <c r="D14" s="769"/>
      <c r="E14" s="769"/>
      <c r="F14" s="310"/>
      <c r="G14" s="310"/>
      <c r="H14" s="30"/>
    </row>
    <row r="15" spans="1:10" x14ac:dyDescent="0.2">
      <c r="A15" s="29"/>
      <c r="B15" s="379" t="s">
        <v>1008</v>
      </c>
      <c r="C15" s="30"/>
      <c r="D15" s="769"/>
      <c r="E15" s="769"/>
      <c r="F15" s="310"/>
      <c r="G15" s="310"/>
      <c r="H15" s="30"/>
    </row>
    <row r="16" spans="1:10" x14ac:dyDescent="0.2">
      <c r="A16" s="29"/>
      <c r="B16" s="379" t="s">
        <v>1009</v>
      </c>
      <c r="C16" s="30"/>
      <c r="D16" s="769"/>
      <c r="E16" s="769"/>
      <c r="F16" s="310"/>
      <c r="G16" s="310"/>
      <c r="H16" s="30"/>
    </row>
    <row r="17" spans="1:9" x14ac:dyDescent="0.2">
      <c r="A17" s="29"/>
      <c r="B17" s="379" t="s">
        <v>1010</v>
      </c>
      <c r="C17" s="30"/>
      <c r="D17" s="769"/>
      <c r="E17" s="769"/>
      <c r="F17" s="310"/>
      <c r="G17" s="310"/>
      <c r="H17" s="30"/>
    </row>
    <row r="18" spans="1:9" x14ac:dyDescent="0.2">
      <c r="A18" s="29"/>
      <c r="B18" s="32"/>
      <c r="C18" s="30"/>
      <c r="D18" s="375"/>
      <c r="E18" s="375"/>
      <c r="F18" s="308"/>
      <c r="G18" s="308"/>
      <c r="H18" s="30"/>
    </row>
    <row r="19" spans="1:9" x14ac:dyDescent="0.2">
      <c r="A19" s="29"/>
      <c r="B19" s="379" t="s">
        <v>1011</v>
      </c>
      <c r="C19" s="30"/>
      <c r="D19" s="375"/>
      <c r="E19" s="149" t="s">
        <v>952</v>
      </c>
      <c r="F19" s="308"/>
      <c r="H19" s="30"/>
    </row>
    <row r="20" spans="1:9" x14ac:dyDescent="0.2">
      <c r="A20" s="29"/>
      <c r="B20" s="32"/>
      <c r="C20" s="30"/>
      <c r="D20" s="375"/>
      <c r="E20" s="375"/>
      <c r="F20" s="308"/>
      <c r="H20" s="30"/>
    </row>
    <row r="21" spans="1:9" x14ac:dyDescent="0.2">
      <c r="A21" s="29"/>
      <c r="B21" s="379" t="s">
        <v>1012</v>
      </c>
      <c r="C21" s="30"/>
      <c r="D21" s="375"/>
      <c r="E21" s="149" t="s">
        <v>808</v>
      </c>
      <c r="F21" s="308"/>
      <c r="H21" s="30"/>
    </row>
    <row r="22" spans="1:9" ht="20.100000000000001" customHeight="1" x14ac:dyDescent="0.2">
      <c r="A22" s="29"/>
      <c r="B22" s="32"/>
      <c r="C22" s="30"/>
      <c r="D22" s="33"/>
      <c r="E22" s="33"/>
      <c r="F22" s="33"/>
      <c r="H22" s="30"/>
    </row>
    <row r="23" spans="1:9" s="308" customFormat="1" ht="15" customHeight="1" x14ac:dyDescent="0.25">
      <c r="B23" s="776" t="s">
        <v>1013</v>
      </c>
      <c r="C23" s="777"/>
      <c r="D23" s="777"/>
      <c r="E23" s="323"/>
      <c r="F23" s="323"/>
      <c r="G23" s="323"/>
      <c r="H23" s="323"/>
    </row>
    <row r="24" spans="1:9" s="308" customFormat="1" ht="21" customHeight="1" x14ac:dyDescent="0.2">
      <c r="B24" s="178" t="s">
        <v>1014</v>
      </c>
      <c r="C24" s="178"/>
      <c r="D24" s="178"/>
      <c r="E24" s="178"/>
      <c r="F24" s="178"/>
      <c r="G24" s="178"/>
      <c r="H24" s="178"/>
    </row>
    <row r="25" spans="1:9" s="308" customFormat="1" ht="18.75" customHeight="1" x14ac:dyDescent="0.2">
      <c r="B25" s="178" t="s">
        <v>1015</v>
      </c>
      <c r="C25" s="178" t="s">
        <v>1016</v>
      </c>
      <c r="D25" s="178"/>
      <c r="E25" s="178"/>
      <c r="F25" s="178"/>
      <c r="G25" s="178"/>
      <c r="H25" s="178"/>
    </row>
    <row r="26" spans="1:9" s="308" customFormat="1" ht="33.75" customHeight="1" x14ac:dyDescent="0.2">
      <c r="B26" s="321" t="s">
        <v>1017</v>
      </c>
      <c r="C26" s="772" t="s">
        <v>1018</v>
      </c>
      <c r="D26" s="772"/>
      <c r="E26" s="772"/>
      <c r="F26" s="772"/>
      <c r="G26" s="772"/>
      <c r="H26" s="772"/>
    </row>
    <row r="27" spans="1:9" ht="15" customHeight="1" x14ac:dyDescent="0.2">
      <c r="B27" s="34" t="s">
        <v>1019</v>
      </c>
      <c r="C27" s="35"/>
      <c r="D27" s="35"/>
      <c r="E27" s="36" t="s">
        <v>1020</v>
      </c>
      <c r="F27" s="36" t="s">
        <v>1021</v>
      </c>
      <c r="G27" s="35"/>
      <c r="H27" s="37" t="s">
        <v>1022</v>
      </c>
      <c r="I27" s="308"/>
    </row>
    <row r="28" spans="1:9" ht="5.25" customHeight="1" x14ac:dyDescent="0.2">
      <c r="B28" s="312"/>
      <c r="C28" s="312"/>
      <c r="D28" s="312"/>
      <c r="E28" s="312"/>
      <c r="F28" s="313"/>
      <c r="G28" s="312"/>
      <c r="H28" s="314"/>
      <c r="I28" s="308"/>
    </row>
    <row r="29" spans="1:9" ht="15" customHeight="1" x14ac:dyDescent="0.2">
      <c r="B29" s="383" t="s">
        <v>346</v>
      </c>
      <c r="C29" s="380" t="s">
        <v>1023</v>
      </c>
      <c r="D29" s="312"/>
      <c r="E29" s="317">
        <f>IF(AND(TYPE(H3)=1,H3&gt;100000),0,1)</f>
        <v>1</v>
      </c>
      <c r="F29" s="313"/>
      <c r="G29" s="312"/>
      <c r="H29" s="314"/>
      <c r="I29" s="308"/>
    </row>
    <row r="30" spans="1:9" ht="15" hidden="1" customHeight="1" x14ac:dyDescent="0.2">
      <c r="B30" s="384"/>
      <c r="C30" s="381"/>
      <c r="D30" s="38"/>
      <c r="E30" s="39"/>
      <c r="F30" s="38"/>
      <c r="G30" s="38"/>
      <c r="H30" s="38"/>
      <c r="I30" s="308"/>
    </row>
    <row r="31" spans="1:9" ht="15" customHeight="1" x14ac:dyDescent="0.2">
      <c r="B31" s="384"/>
      <c r="C31" s="381" t="str">
        <f>IF(AND(H91&gt;0,B10=FALSE),"Put a cross next to no. 2","Table of group report completed?")</f>
        <v>Table of group report completed?</v>
      </c>
      <c r="D31" s="38"/>
      <c r="E31" s="39">
        <f>IF(AND(B10=FALSE,H91=0),0,IF(AND(B10=TRUE,H91&gt;0),0,1))</f>
        <v>0</v>
      </c>
      <c r="F31" s="38"/>
      <c r="G31" s="38"/>
      <c r="H31" s="38"/>
      <c r="I31" s="392"/>
    </row>
    <row r="32" spans="1:9" ht="28.5" customHeight="1" x14ac:dyDescent="0.2">
      <c r="B32" s="490" t="s">
        <v>386</v>
      </c>
      <c r="C32" s="774" t="s">
        <v>1168</v>
      </c>
      <c r="D32" s="774"/>
      <c r="E32" s="385">
        <f>'CAG01.MELD'!$C$148</f>
        <v>0</v>
      </c>
      <c r="F32" s="385">
        <f>'CAG01.MELD'!$C$149</f>
        <v>0</v>
      </c>
      <c r="G32" s="386" t="str">
        <f>IF(AND(H32=FALSE,F32&gt;0),"!","OK")</f>
        <v>OK</v>
      </c>
      <c r="H32" s="387" t="b">
        <v>0</v>
      </c>
      <c r="I32" s="375"/>
    </row>
    <row r="33" spans="2:17" ht="15" customHeight="1" x14ac:dyDescent="0.2">
      <c r="B33" s="382" t="s">
        <v>387</v>
      </c>
      <c r="C33" s="773" t="s">
        <v>1024</v>
      </c>
      <c r="D33" s="773"/>
      <c r="E33" s="385">
        <f>'CAG02.MELD'!$C$148</f>
        <v>0</v>
      </c>
      <c r="F33" s="385">
        <f>'CAG02.MELD'!$C$149</f>
        <v>0</v>
      </c>
      <c r="G33" s="386" t="str">
        <f t="shared" ref="G33:G42" si="0">IF(AND(H33=FALSE,F33&gt;0),"!","OK")</f>
        <v>OK</v>
      </c>
      <c r="H33" s="387" t="b">
        <v>0</v>
      </c>
      <c r="I33" s="375"/>
    </row>
    <row r="34" spans="2:17" ht="15" customHeight="1" x14ac:dyDescent="0.2">
      <c r="B34" s="382" t="s">
        <v>388</v>
      </c>
      <c r="C34" s="773" t="s">
        <v>501</v>
      </c>
      <c r="D34" s="773"/>
      <c r="E34" s="385">
        <f>'CAG03.MELD'!$C$148</f>
        <v>0</v>
      </c>
      <c r="F34" s="385">
        <f>'CAG03.MELD'!$C$149</f>
        <v>0</v>
      </c>
      <c r="G34" s="386" t="str">
        <f t="shared" si="0"/>
        <v>OK</v>
      </c>
      <c r="H34" s="387" t="b">
        <v>0</v>
      </c>
      <c r="I34" s="375"/>
    </row>
    <row r="35" spans="2:17" ht="27" customHeight="1" x14ac:dyDescent="0.2">
      <c r="B35" s="382" t="s">
        <v>389</v>
      </c>
      <c r="C35" s="773" t="s">
        <v>1025</v>
      </c>
      <c r="D35" s="773"/>
      <c r="E35" s="385">
        <f>'CAG04.MELD'!$C$148</f>
        <v>0</v>
      </c>
      <c r="F35" s="385">
        <f>'CAG04.MELD'!$C$149</f>
        <v>0</v>
      </c>
      <c r="G35" s="386" t="str">
        <f t="shared" si="0"/>
        <v>OK</v>
      </c>
      <c r="H35" s="387" t="b">
        <v>0</v>
      </c>
      <c r="I35" s="375"/>
    </row>
    <row r="36" spans="2:17" x14ac:dyDescent="0.2">
      <c r="B36" s="382" t="s">
        <v>390</v>
      </c>
      <c r="C36" s="773" t="s">
        <v>1026</v>
      </c>
      <c r="D36" s="773"/>
      <c r="E36" s="385">
        <f>'CAG05.MELD'!$C$148</f>
        <v>0</v>
      </c>
      <c r="F36" s="385">
        <f>'CAG05.MELD'!$C$149</f>
        <v>0</v>
      </c>
      <c r="G36" s="386" t="str">
        <f t="shared" si="0"/>
        <v>OK</v>
      </c>
      <c r="H36" s="387" t="b">
        <v>0</v>
      </c>
      <c r="I36" s="375"/>
    </row>
    <row r="37" spans="2:17" ht="15" customHeight="1" x14ac:dyDescent="0.2">
      <c r="B37" s="382" t="s">
        <v>391</v>
      </c>
      <c r="C37" s="773" t="s">
        <v>505</v>
      </c>
      <c r="D37" s="773"/>
      <c r="E37" s="385">
        <f>'CAG06.MELD'!$C$148</f>
        <v>0</v>
      </c>
      <c r="F37" s="385">
        <f>'CAG06.MELD'!$C$149</f>
        <v>0</v>
      </c>
      <c r="G37" s="386" t="str">
        <f t="shared" si="0"/>
        <v>OK</v>
      </c>
      <c r="H37" s="387" t="b">
        <v>0</v>
      </c>
      <c r="I37" s="375"/>
    </row>
    <row r="38" spans="2:17" ht="15" customHeight="1" x14ac:dyDescent="0.2">
      <c r="B38" s="382" t="s">
        <v>392</v>
      </c>
      <c r="C38" s="773" t="s">
        <v>507</v>
      </c>
      <c r="D38" s="773"/>
      <c r="E38" s="385">
        <f>'CAG07.MELD'!$C$148</f>
        <v>0</v>
      </c>
      <c r="F38" s="385">
        <f>'CAG07.MELD'!$C$149</f>
        <v>0</v>
      </c>
      <c r="G38" s="386" t="str">
        <f t="shared" si="0"/>
        <v>OK</v>
      </c>
      <c r="H38" s="387" t="b">
        <v>0</v>
      </c>
      <c r="I38" s="375"/>
    </row>
    <row r="39" spans="2:17" ht="39.75" customHeight="1" x14ac:dyDescent="0.2">
      <c r="B39" s="490" t="s">
        <v>393</v>
      </c>
      <c r="C39" s="773" t="s">
        <v>1169</v>
      </c>
      <c r="D39" s="773"/>
      <c r="E39" s="385">
        <f>'CAG08.MELD'!$C$148</f>
        <v>0</v>
      </c>
      <c r="F39" s="385">
        <f>'CAG08.MELD'!$C$149</f>
        <v>0</v>
      </c>
      <c r="G39" s="386" t="str">
        <f t="shared" si="0"/>
        <v>OK</v>
      </c>
      <c r="H39" s="387" t="b">
        <v>0</v>
      </c>
      <c r="I39" s="375"/>
    </row>
    <row r="40" spans="2:17" ht="28.5" customHeight="1" x14ac:dyDescent="0.2">
      <c r="B40" s="382" t="s">
        <v>394</v>
      </c>
      <c r="C40" s="773" t="s">
        <v>1170</v>
      </c>
      <c r="D40" s="773"/>
      <c r="E40" s="385">
        <f>'CAG09.MELD'!$C$148</f>
        <v>0</v>
      </c>
      <c r="F40" s="385">
        <f>'CAG09.MELD'!$C$149</f>
        <v>0</v>
      </c>
      <c r="G40" s="386" t="str">
        <f t="shared" si="0"/>
        <v>OK</v>
      </c>
      <c r="H40" s="387" t="b">
        <v>0</v>
      </c>
      <c r="I40" s="375"/>
    </row>
    <row r="41" spans="2:17" ht="15" customHeight="1" x14ac:dyDescent="0.2">
      <c r="B41" s="382"/>
      <c r="C41" s="40"/>
      <c r="D41" s="40"/>
      <c r="E41" s="39"/>
      <c r="F41" s="39"/>
      <c r="G41" s="40"/>
      <c r="H41" s="338"/>
      <c r="I41" s="310"/>
    </row>
    <row r="42" spans="2:17" ht="15" customHeight="1" x14ac:dyDescent="0.2">
      <c r="B42" s="782" t="s">
        <v>458</v>
      </c>
      <c r="C42" s="782"/>
      <c r="D42" s="40" t="str">
        <f>IF(F42=1,"no intragroup transaction reported","")</f>
        <v/>
      </c>
      <c r="E42" s="39"/>
      <c r="F42" s="39">
        <f>IF(B8=FALSE,0,IF(SUM('CAG01.MELD:CAG08.MELD'!F115)&gt;0,0,1))</f>
        <v>0</v>
      </c>
      <c r="G42" s="40" t="str">
        <f t="shared" si="0"/>
        <v>OK</v>
      </c>
      <c r="H42" s="322" t="b">
        <v>0</v>
      </c>
      <c r="I42" s="310"/>
    </row>
    <row r="43" spans="2:17" ht="15" customHeight="1" x14ac:dyDescent="0.2">
      <c r="B43" s="315"/>
      <c r="C43" s="38"/>
      <c r="D43" s="38"/>
      <c r="E43" s="38"/>
      <c r="F43" s="41"/>
      <c r="G43" s="38"/>
      <c r="H43" s="38"/>
      <c r="I43" s="308"/>
    </row>
    <row r="44" spans="2:17" ht="15" customHeight="1" x14ac:dyDescent="0.2">
      <c r="B44" s="42" t="str">
        <f>IF(E44&gt;0,"Error in report","")</f>
        <v>Error in report</v>
      </c>
      <c r="C44" s="43"/>
      <c r="D44" s="43"/>
      <c r="E44" s="44">
        <f>SUM(E29:E43)</f>
        <v>1</v>
      </c>
      <c r="F44" s="44">
        <f>SUM(F32:F43)</f>
        <v>0</v>
      </c>
      <c r="G44" s="43"/>
      <c r="H44" s="45" t="str">
        <f>IF(COUNTIF(G32:G43,"!")&gt;0,"Warning in report","")</f>
        <v/>
      </c>
      <c r="I44" s="308"/>
      <c r="Q44" s="46"/>
    </row>
    <row r="45" spans="2:17" ht="15" customHeight="1" x14ac:dyDescent="0.2">
      <c r="B45" s="150"/>
      <c r="C45" s="151"/>
      <c r="D45" s="151"/>
      <c r="E45" s="152"/>
      <c r="F45" s="152"/>
      <c r="G45" s="151"/>
      <c r="H45" s="151"/>
      <c r="I45" s="308"/>
      <c r="Q45" s="46"/>
    </row>
    <row r="46" spans="2:17" ht="45" customHeight="1" x14ac:dyDescent="0.2">
      <c r="B46" s="770" t="s">
        <v>1171</v>
      </c>
      <c r="C46" s="771"/>
      <c r="D46" s="771"/>
      <c r="E46" s="771"/>
      <c r="F46" s="771"/>
      <c r="G46" s="771"/>
      <c r="H46" s="771"/>
    </row>
    <row r="47" spans="2:17" ht="30" hidden="1" customHeight="1" x14ac:dyDescent="0.2">
      <c r="B47" s="771"/>
      <c r="C47" s="771"/>
      <c r="D47" s="771"/>
      <c r="E47" s="771"/>
      <c r="F47" s="771"/>
      <c r="G47" s="771"/>
      <c r="H47" s="771"/>
    </row>
    <row r="48" spans="2:17" s="310" customFormat="1" ht="18" hidden="1" customHeight="1" x14ac:dyDescent="0.2">
      <c r="F48" s="698"/>
      <c r="G48" s="698"/>
      <c r="H48" s="698"/>
    </row>
    <row r="49" spans="2:14" s="310" customFormat="1" ht="18" hidden="1" customHeight="1" x14ac:dyDescent="0.2">
      <c r="F49" s="698"/>
      <c r="G49" s="698"/>
      <c r="H49" s="698"/>
    </row>
    <row r="50" spans="2:14" s="310" customFormat="1" ht="18" hidden="1" customHeight="1" x14ac:dyDescent="0.2">
      <c r="B50" s="698"/>
      <c r="C50" s="698"/>
      <c r="D50" s="698"/>
      <c r="F50" s="698"/>
      <c r="G50" s="698"/>
      <c r="H50" s="698"/>
    </row>
    <row r="51" spans="2:14" s="310" customFormat="1" ht="18" hidden="1" customHeight="1" x14ac:dyDescent="0.2">
      <c r="F51" s="698"/>
      <c r="G51" s="698"/>
      <c r="H51" s="698"/>
    </row>
    <row r="52" spans="2:14" ht="6.75" customHeight="1" x14ac:dyDescent="0.2">
      <c r="B52" s="47"/>
      <c r="C52" s="48"/>
      <c r="D52" s="48"/>
      <c r="E52" s="48"/>
      <c r="F52" s="48"/>
      <c r="G52" s="48"/>
      <c r="H52" s="48"/>
    </row>
    <row r="53" spans="2:14" ht="21" customHeight="1" x14ac:dyDescent="0.2">
      <c r="B53" s="148" t="s">
        <v>1027</v>
      </c>
      <c r="C53" s="49"/>
      <c r="D53" s="49"/>
      <c r="E53" s="49"/>
      <c r="F53" s="15" t="s">
        <v>1031</v>
      </c>
      <c r="G53" s="112"/>
      <c r="H53" s="125" t="str">
        <f>HYPERLINK("mailto:servicebop@snb.ch?subject="&amp;H58&amp;" Question","servicebop@snb.ch")</f>
        <v>servicebop@snb.ch</v>
      </c>
    </row>
    <row r="54" spans="2:14" ht="14.25" customHeight="1" x14ac:dyDescent="0.2">
      <c r="B54" s="375" t="s">
        <v>1028</v>
      </c>
      <c r="C54" s="49"/>
      <c r="D54" s="49"/>
      <c r="F54" s="124" t="s">
        <v>1189</v>
      </c>
      <c r="G54" s="19"/>
      <c r="H54" s="584" t="s">
        <v>1302</v>
      </c>
      <c r="I54" s="204"/>
      <c r="J54" s="204"/>
      <c r="K54" s="204"/>
      <c r="L54" s="204"/>
      <c r="M54" s="204"/>
      <c r="N54" s="204"/>
    </row>
    <row r="55" spans="2:14" x14ac:dyDescent="0.2">
      <c r="B55" s="148" t="s">
        <v>1029</v>
      </c>
      <c r="C55" s="49"/>
      <c r="D55" s="49"/>
      <c r="E55" s="49"/>
      <c r="F55" s="51"/>
      <c r="G55" s="49"/>
      <c r="H55" s="50"/>
      <c r="K55" s="19"/>
    </row>
    <row r="56" spans="2:14" x14ac:dyDescent="0.2">
      <c r="B56" s="148" t="s">
        <v>1030</v>
      </c>
      <c r="C56" s="49"/>
      <c r="D56" s="49"/>
      <c r="E56" s="49"/>
      <c r="F56" s="124"/>
      <c r="G56" s="49"/>
      <c r="H56" s="51"/>
      <c r="K56" s="19"/>
    </row>
    <row r="57" spans="2:14" x14ac:dyDescent="0.2">
      <c r="B57" s="148" t="s">
        <v>1301</v>
      </c>
      <c r="C57" s="49"/>
      <c r="D57" s="49"/>
      <c r="E57" s="49"/>
      <c r="F57" s="15" t="s">
        <v>1032</v>
      </c>
      <c r="H57" s="125" t="str">
        <f>HYPERLINK("mailto:forms@snb.ch?subject="&amp;H58&amp;" Question","forms@snb.ch")</f>
        <v>forms@snb.ch</v>
      </c>
    </row>
    <row r="58" spans="2:14" x14ac:dyDescent="0.2">
      <c r="B58" s="148"/>
      <c r="C58" s="49"/>
      <c r="D58" s="49"/>
      <c r="E58" s="49"/>
      <c r="F58" s="49"/>
      <c r="G58" s="49"/>
      <c r="H58" s="324" t="str">
        <f>IF(TYPE(H4)=2,H3,H3&amp;"  "&amp;DAY(H4)&amp;"."&amp;MONTH(H4)&amp;"."&amp;YEAR(H4))</f>
        <v>XXXXXX</v>
      </c>
    </row>
    <row r="59" spans="2:14" ht="12.95" customHeight="1" x14ac:dyDescent="0.2">
      <c r="C59" s="18"/>
      <c r="D59" s="18"/>
      <c r="E59" s="18"/>
      <c r="F59" s="18"/>
      <c r="G59" s="18"/>
      <c r="H59" s="18"/>
    </row>
    <row r="61" spans="2:14" ht="42.75" customHeight="1" x14ac:dyDescent="0.2">
      <c r="B61" s="783" t="s">
        <v>1033</v>
      </c>
      <c r="C61" s="784"/>
      <c r="D61" s="784"/>
      <c r="E61" s="784"/>
      <c r="F61" s="784"/>
      <c r="G61" s="784"/>
      <c r="H61" s="784"/>
    </row>
    <row r="63" spans="2:14" ht="31.5" customHeight="1" x14ac:dyDescent="0.2">
      <c r="B63" s="374" t="s">
        <v>1034</v>
      </c>
      <c r="C63" s="389" t="s">
        <v>1071</v>
      </c>
      <c r="D63" s="318" t="s">
        <v>1035</v>
      </c>
      <c r="E63" s="319"/>
      <c r="F63" s="320"/>
      <c r="G63" s="785" t="s">
        <v>1036</v>
      </c>
      <c r="H63" s="785"/>
    </row>
    <row r="64" spans="2:14" x14ac:dyDescent="0.2">
      <c r="B64" s="295"/>
      <c r="C64" s="295"/>
      <c r="D64" s="766"/>
      <c r="E64" s="767"/>
      <c r="F64" s="768"/>
      <c r="G64" s="775"/>
      <c r="H64" s="775"/>
    </row>
    <row r="65" spans="2:8" x14ac:dyDescent="0.2">
      <c r="B65" s="295"/>
      <c r="C65" s="295"/>
      <c r="D65" s="766"/>
      <c r="E65" s="767"/>
      <c r="F65" s="768"/>
      <c r="G65" s="775"/>
      <c r="H65" s="775"/>
    </row>
    <row r="66" spans="2:8" x14ac:dyDescent="0.2">
      <c r="B66" s="295"/>
      <c r="C66" s="295"/>
      <c r="D66" s="766"/>
      <c r="E66" s="767"/>
      <c r="F66" s="768"/>
      <c r="G66" s="775"/>
      <c r="H66" s="775"/>
    </row>
    <row r="67" spans="2:8" x14ac:dyDescent="0.2">
      <c r="B67" s="295"/>
      <c r="C67" s="295"/>
      <c r="D67" s="766"/>
      <c r="E67" s="767"/>
      <c r="F67" s="768"/>
      <c r="G67" s="775"/>
      <c r="H67" s="775"/>
    </row>
    <row r="68" spans="2:8" x14ac:dyDescent="0.2">
      <c r="B68" s="295"/>
      <c r="C68" s="295"/>
      <c r="D68" s="766"/>
      <c r="E68" s="767"/>
      <c r="F68" s="768"/>
      <c r="G68" s="775"/>
      <c r="H68" s="775"/>
    </row>
    <row r="69" spans="2:8" x14ac:dyDescent="0.2">
      <c r="B69" s="295"/>
      <c r="C69" s="295"/>
      <c r="D69" s="766"/>
      <c r="E69" s="767"/>
      <c r="F69" s="768"/>
      <c r="G69" s="775"/>
      <c r="H69" s="775"/>
    </row>
    <row r="70" spans="2:8" x14ac:dyDescent="0.2">
      <c r="B70" s="295"/>
      <c r="C70" s="295"/>
      <c r="D70" s="766"/>
      <c r="E70" s="767"/>
      <c r="F70" s="768"/>
      <c r="G70" s="775"/>
      <c r="H70" s="775"/>
    </row>
    <row r="71" spans="2:8" x14ac:dyDescent="0.2">
      <c r="B71" s="295"/>
      <c r="C71" s="295"/>
      <c r="D71" s="766"/>
      <c r="E71" s="767"/>
      <c r="F71" s="768"/>
      <c r="G71" s="775"/>
      <c r="H71" s="775"/>
    </row>
    <row r="72" spans="2:8" x14ac:dyDescent="0.2">
      <c r="B72" s="295"/>
      <c r="C72" s="295"/>
      <c r="D72" s="766"/>
      <c r="E72" s="767"/>
      <c r="F72" s="768"/>
      <c r="G72" s="775"/>
      <c r="H72" s="775"/>
    </row>
    <row r="73" spans="2:8" x14ac:dyDescent="0.2">
      <c r="B73" s="295"/>
      <c r="C73" s="295"/>
      <c r="D73" s="766"/>
      <c r="E73" s="767"/>
      <c r="F73" s="768"/>
      <c r="G73" s="775"/>
      <c r="H73" s="775"/>
    </row>
    <row r="74" spans="2:8" x14ac:dyDescent="0.2">
      <c r="B74" s="295"/>
      <c r="C74" s="295"/>
      <c r="D74" s="766"/>
      <c r="E74" s="767"/>
      <c r="F74" s="768"/>
      <c r="G74" s="775"/>
      <c r="H74" s="775"/>
    </row>
    <row r="75" spans="2:8" x14ac:dyDescent="0.2">
      <c r="B75" s="295"/>
      <c r="C75" s="295"/>
      <c r="D75" s="766"/>
      <c r="E75" s="767"/>
      <c r="F75" s="768"/>
      <c r="G75" s="775"/>
      <c r="H75" s="775"/>
    </row>
    <row r="76" spans="2:8" x14ac:dyDescent="0.2">
      <c r="B76" s="295"/>
      <c r="C76" s="295"/>
      <c r="D76" s="766"/>
      <c r="E76" s="767"/>
      <c r="F76" s="768"/>
      <c r="G76" s="775"/>
      <c r="H76" s="775"/>
    </row>
    <row r="77" spans="2:8" x14ac:dyDescent="0.2">
      <c r="B77" s="295"/>
      <c r="C77" s="295"/>
      <c r="D77" s="766"/>
      <c r="E77" s="767"/>
      <c r="F77" s="768"/>
      <c r="G77" s="775"/>
      <c r="H77" s="775"/>
    </row>
    <row r="78" spans="2:8" x14ac:dyDescent="0.2">
      <c r="B78" s="295"/>
      <c r="C78" s="295"/>
      <c r="D78" s="766"/>
      <c r="E78" s="767"/>
      <c r="F78" s="768"/>
      <c r="G78" s="775"/>
      <c r="H78" s="775"/>
    </row>
    <row r="79" spans="2:8" x14ac:dyDescent="0.2">
      <c r="B79" s="295"/>
      <c r="C79" s="295"/>
      <c r="D79" s="766"/>
      <c r="E79" s="767"/>
      <c r="F79" s="768"/>
      <c r="G79" s="775"/>
      <c r="H79" s="775"/>
    </row>
    <row r="80" spans="2:8" x14ac:dyDescent="0.2">
      <c r="B80" s="295"/>
      <c r="C80" s="295"/>
      <c r="D80" s="766"/>
      <c r="E80" s="767"/>
      <c r="F80" s="768"/>
      <c r="G80" s="775"/>
      <c r="H80" s="775"/>
    </row>
    <row r="81" spans="2:8" x14ac:dyDescent="0.2">
      <c r="B81" s="295"/>
      <c r="C81" s="295"/>
      <c r="D81" s="766"/>
      <c r="E81" s="767"/>
      <c r="F81" s="768"/>
      <c r="G81" s="775"/>
      <c r="H81" s="775"/>
    </row>
    <row r="82" spans="2:8" x14ac:dyDescent="0.2">
      <c r="B82" s="295"/>
      <c r="C82" s="295"/>
      <c r="D82" s="766"/>
      <c r="E82" s="767"/>
      <c r="F82" s="768"/>
      <c r="G82" s="775"/>
      <c r="H82" s="775"/>
    </row>
    <row r="83" spans="2:8" x14ac:dyDescent="0.2">
      <c r="B83" s="295"/>
      <c r="C83" s="295"/>
      <c r="D83" s="766"/>
      <c r="E83" s="767"/>
      <c r="F83" s="768"/>
      <c r="G83" s="775"/>
      <c r="H83" s="775"/>
    </row>
    <row r="84" spans="2:8" x14ac:dyDescent="0.2">
      <c r="B84" s="295"/>
      <c r="C84" s="295"/>
      <c r="D84" s="766"/>
      <c r="E84" s="767"/>
      <c r="F84" s="768"/>
      <c r="G84" s="775"/>
      <c r="H84" s="775"/>
    </row>
    <row r="85" spans="2:8" x14ac:dyDescent="0.2">
      <c r="B85" s="295"/>
      <c r="C85" s="295"/>
      <c r="D85" s="766"/>
      <c r="E85" s="767"/>
      <c r="F85" s="768"/>
      <c r="G85" s="775"/>
      <c r="H85" s="775"/>
    </row>
    <row r="86" spans="2:8" x14ac:dyDescent="0.2">
      <c r="B86" s="295"/>
      <c r="C86" s="295"/>
      <c r="D86" s="766"/>
      <c r="E86" s="767"/>
      <c r="F86" s="768"/>
      <c r="G86" s="775"/>
      <c r="H86" s="775"/>
    </row>
    <row r="87" spans="2:8" x14ac:dyDescent="0.2">
      <c r="B87" s="295"/>
      <c r="C87" s="295"/>
      <c r="D87" s="766"/>
      <c r="E87" s="767"/>
      <c r="F87" s="768"/>
      <c r="G87" s="775"/>
      <c r="H87" s="775"/>
    </row>
    <row r="88" spans="2:8" x14ac:dyDescent="0.2">
      <c r="B88" s="295"/>
      <c r="C88" s="295"/>
      <c r="D88" s="766"/>
      <c r="E88" s="767"/>
      <c r="F88" s="768"/>
      <c r="G88" s="775"/>
      <c r="H88" s="775"/>
    </row>
    <row r="89" spans="2:8" x14ac:dyDescent="0.2">
      <c r="B89" s="295"/>
      <c r="C89" s="295"/>
      <c r="D89" s="766"/>
      <c r="E89" s="767"/>
      <c r="F89" s="768"/>
      <c r="G89" s="775"/>
      <c r="H89" s="775"/>
    </row>
    <row r="90" spans="2:8" x14ac:dyDescent="0.2">
      <c r="B90" s="295"/>
      <c r="C90" s="295"/>
      <c r="D90" s="766"/>
      <c r="E90" s="767"/>
      <c r="F90" s="768"/>
      <c r="G90" s="775"/>
      <c r="H90" s="775"/>
    </row>
    <row r="91" spans="2:8" x14ac:dyDescent="0.2">
      <c r="H91" s="21">
        <f>COUNTA(B64:H90)</f>
        <v>0</v>
      </c>
    </row>
  </sheetData>
  <sheetProtection sheet="1" objects="1"/>
  <mergeCells count="82">
    <mergeCell ref="G67:H67"/>
    <mergeCell ref="G68:H68"/>
    <mergeCell ref="D67:F67"/>
    <mergeCell ref="D68:F68"/>
    <mergeCell ref="B42:C42"/>
    <mergeCell ref="B50:D50"/>
    <mergeCell ref="B61:H61"/>
    <mergeCell ref="F51:H51"/>
    <mergeCell ref="F50:H50"/>
    <mergeCell ref="F49:H49"/>
    <mergeCell ref="F48:H48"/>
    <mergeCell ref="G63:H63"/>
    <mergeCell ref="G64:H64"/>
    <mergeCell ref="G65:H65"/>
    <mergeCell ref="D65:F65"/>
    <mergeCell ref="D66:F66"/>
    <mergeCell ref="G83:H83"/>
    <mergeCell ref="D81:F81"/>
    <mergeCell ref="D82:F82"/>
    <mergeCell ref="D83:F83"/>
    <mergeCell ref="G78:H78"/>
    <mergeCell ref="G79:H79"/>
    <mergeCell ref="G80:H80"/>
    <mergeCell ref="D78:F78"/>
    <mergeCell ref="D79:F79"/>
    <mergeCell ref="D80:F80"/>
    <mergeCell ref="G81:H81"/>
    <mergeCell ref="G82:H82"/>
    <mergeCell ref="G90:H90"/>
    <mergeCell ref="C8:H8"/>
    <mergeCell ref="C10:H10"/>
    <mergeCell ref="G87:H87"/>
    <mergeCell ref="G88:H88"/>
    <mergeCell ref="G89:H89"/>
    <mergeCell ref="G84:H84"/>
    <mergeCell ref="G85:H85"/>
    <mergeCell ref="G86:H86"/>
    <mergeCell ref="D64:F64"/>
    <mergeCell ref="C11:G11"/>
    <mergeCell ref="D84:F84"/>
    <mergeCell ref="D85:F85"/>
    <mergeCell ref="D86:F86"/>
    <mergeCell ref="D87:F87"/>
    <mergeCell ref="D88:F88"/>
    <mergeCell ref="B23:D23"/>
    <mergeCell ref="C36:D36"/>
    <mergeCell ref="C37:D37"/>
    <mergeCell ref="G75:H75"/>
    <mergeCell ref="G76:H76"/>
    <mergeCell ref="D72:F72"/>
    <mergeCell ref="D73:F73"/>
    <mergeCell ref="D74:F74"/>
    <mergeCell ref="G71:H71"/>
    <mergeCell ref="D69:F69"/>
    <mergeCell ref="D70:F70"/>
    <mergeCell ref="D71:F71"/>
    <mergeCell ref="G72:H72"/>
    <mergeCell ref="G69:H69"/>
    <mergeCell ref="G70:H70"/>
    <mergeCell ref="G66:H66"/>
    <mergeCell ref="G77:H77"/>
    <mergeCell ref="D75:F75"/>
    <mergeCell ref="D76:F76"/>
    <mergeCell ref="D77:F77"/>
    <mergeCell ref="G73:H73"/>
    <mergeCell ref="G74:H74"/>
    <mergeCell ref="D90:F90"/>
    <mergeCell ref="D14:E14"/>
    <mergeCell ref="D15:E15"/>
    <mergeCell ref="D16:E16"/>
    <mergeCell ref="D17:E17"/>
    <mergeCell ref="D89:F89"/>
    <mergeCell ref="B46:H46"/>
    <mergeCell ref="B47:H47"/>
    <mergeCell ref="C26:H26"/>
    <mergeCell ref="C38:D38"/>
    <mergeCell ref="C39:D39"/>
    <mergeCell ref="C40:D40"/>
    <mergeCell ref="C32:D32"/>
    <mergeCell ref="C33:D33"/>
    <mergeCell ref="C34:D34"/>
    <mergeCell ref="C35:D35"/>
  </mergeCells>
  <conditionalFormatting sqref="G32:G42">
    <cfRule type="cellIs" dxfId="190" priority="13" stopIfTrue="1" operator="equal">
      <formula>"!"</formula>
    </cfRule>
  </conditionalFormatting>
  <conditionalFormatting sqref="E44:F45">
    <cfRule type="cellIs" dxfId="189" priority="12" stopIfTrue="1" operator="greaterThan">
      <formula>0</formula>
    </cfRule>
  </conditionalFormatting>
  <conditionalFormatting sqref="I4">
    <cfRule type="expression" dxfId="188" priority="9" stopIfTrue="1">
      <formula>($E$9)="Bitte letzten Tag des Jahres (31.12.) eingeben"</formula>
    </cfRule>
  </conditionalFormatting>
  <conditionalFormatting sqref="B47:H47">
    <cfRule type="expression" dxfId="187" priority="7" stopIfTrue="1">
      <formula>$B$9=TRUE</formula>
    </cfRule>
  </conditionalFormatting>
  <conditionalFormatting sqref="B63:H63">
    <cfRule type="expression" dxfId="186" priority="6" stopIfTrue="1">
      <formula>$B$10=TRUE</formula>
    </cfRule>
  </conditionalFormatting>
  <conditionalFormatting sqref="B27:H27">
    <cfRule type="expression" dxfId="185" priority="14" stopIfTrue="1">
      <formula>$E44&gt;0</formula>
    </cfRule>
  </conditionalFormatting>
  <conditionalFormatting sqref="B63:H63">
    <cfRule type="expression" dxfId="184" priority="1" stopIfTrue="1">
      <formula>$B$10=TRUE</formula>
    </cfRule>
  </conditionalFormatting>
  <dataValidations count="2">
    <dataValidation type="list" allowBlank="1" showInputMessage="1" showErrorMessage="1" sqref="H5">
      <formula1>"Correction,Test"</formula1>
    </dataValidation>
    <dataValidation type="whole" allowBlank="1" showInputMessage="1" showErrorMessage="1" sqref="H3">
      <formula1>100000</formula1>
      <formula2>999999</formula2>
    </dataValidation>
  </dataValidations>
  <hyperlinks>
    <hyperlink ref="B33" location="CAG02_Checks" display="CAG02"/>
    <hyperlink ref="B34" location="CAG03_Checks" display="CAG03"/>
    <hyperlink ref="B35" location="CAG04_Checks" display="CAG04"/>
    <hyperlink ref="B36" location="CAG05_Checks" display="CAG05"/>
    <hyperlink ref="B37" location="CAG06_Checks" display="CAG06"/>
    <hyperlink ref="B38" location="CAG07_Checks" display="CAG07"/>
    <hyperlink ref="B39" location="CAG08_Checks" display="CAG08"/>
    <hyperlink ref="B40" location="CAG09_Checks" display="CAG09"/>
    <hyperlink ref="B32" location="CAG01_Checks" display="CAG01"/>
    <hyperlink ref="C8:H8" location="COM_2.4" display="Wir melden auch konzerninterne Transaktionen"/>
    <hyperlink ref="C10:H10" location="COM_2.5" display="Aggregierte Meldung für alle unten aufgeführten verbundenen Unternehmen"/>
    <hyperlink ref="E19" location="Instructions!A1" display="Instructions"/>
    <hyperlink ref="E21" location="Selection!A1" display="Selection"/>
    <hyperlink ref="B23" location="Manual_6" display="Konsistenzprüfungen (rechnerische Prüfungen)"/>
    <hyperlink ref="B61:H61" location="COM_2.5" display="COM_2.5"/>
  </hyperlinks>
  <pageMargins left="0.78740157480314965" right="0.78740157480314965" top="0.78740157480314965" bottom="0.78740157480314965" header="0.31496062992125984" footer="0.31496062992125984"/>
  <pageSetup paperSize="9" scale="70" fitToHeight="2" orientation="portrait" r:id="rId1"/>
  <headerFooter>
    <oddFooter>&amp;L&amp;"Arial,Fett"SNB Confidential&amp;C&amp;D&amp;Rpage &amp;P</oddFooter>
  </headerFooter>
  <rowBreaks count="1" manualBreakCount="1">
    <brk id="5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422" r:id="rId4" name="Check Box 374">
              <controlPr defaultSize="0" autoFill="0" autoLine="0" autoPict="0">
                <anchor moveWithCells="1">
                  <from>
                    <xdr:col>7</xdr:col>
                    <xdr:colOff>47625</xdr:colOff>
                    <xdr:row>31</xdr:row>
                    <xdr:rowOff>57150</xdr:rowOff>
                  </from>
                  <to>
                    <xdr:col>7</xdr:col>
                    <xdr:colOff>419100</xdr:colOff>
                    <xdr:row>31</xdr:row>
                    <xdr:rowOff>276225</xdr:rowOff>
                  </to>
                </anchor>
              </controlPr>
            </control>
          </mc:Choice>
        </mc:AlternateContent>
        <mc:AlternateContent xmlns:mc="http://schemas.openxmlformats.org/markup-compatibility/2006">
          <mc:Choice Requires="x14">
            <control shapeId="2423" r:id="rId5" name="Check Box 375">
              <controlPr defaultSize="0" autoFill="0" autoLine="0" autoPict="0">
                <anchor moveWithCells="1">
                  <from>
                    <xdr:col>7</xdr:col>
                    <xdr:colOff>47625</xdr:colOff>
                    <xdr:row>32</xdr:row>
                    <xdr:rowOff>171450</xdr:rowOff>
                  </from>
                  <to>
                    <xdr:col>7</xdr:col>
                    <xdr:colOff>419100</xdr:colOff>
                    <xdr:row>34</xdr:row>
                    <xdr:rowOff>9525</xdr:rowOff>
                  </to>
                </anchor>
              </controlPr>
            </control>
          </mc:Choice>
        </mc:AlternateContent>
        <mc:AlternateContent xmlns:mc="http://schemas.openxmlformats.org/markup-compatibility/2006">
          <mc:Choice Requires="x14">
            <control shapeId="2424" r:id="rId6" name="Check Box 376">
              <controlPr defaultSize="0" autoFill="0" autoLine="0" autoPict="0">
                <anchor moveWithCells="1">
                  <from>
                    <xdr:col>7</xdr:col>
                    <xdr:colOff>47625</xdr:colOff>
                    <xdr:row>34</xdr:row>
                    <xdr:rowOff>76200</xdr:rowOff>
                  </from>
                  <to>
                    <xdr:col>7</xdr:col>
                    <xdr:colOff>419100</xdr:colOff>
                    <xdr:row>34</xdr:row>
                    <xdr:rowOff>295275</xdr:rowOff>
                  </to>
                </anchor>
              </controlPr>
            </control>
          </mc:Choice>
        </mc:AlternateContent>
        <mc:AlternateContent xmlns:mc="http://schemas.openxmlformats.org/markup-compatibility/2006">
          <mc:Choice Requires="x14">
            <control shapeId="2425" r:id="rId7" name="Check Box 377">
              <controlPr defaultSize="0" autoFill="0" autoLine="0" autoPict="0">
                <anchor moveWithCells="1">
                  <from>
                    <xdr:col>7</xdr:col>
                    <xdr:colOff>47625</xdr:colOff>
                    <xdr:row>34</xdr:row>
                    <xdr:rowOff>323850</xdr:rowOff>
                  </from>
                  <to>
                    <xdr:col>7</xdr:col>
                    <xdr:colOff>419100</xdr:colOff>
                    <xdr:row>36</xdr:row>
                    <xdr:rowOff>19050</xdr:rowOff>
                  </to>
                </anchor>
              </controlPr>
            </control>
          </mc:Choice>
        </mc:AlternateContent>
        <mc:AlternateContent xmlns:mc="http://schemas.openxmlformats.org/markup-compatibility/2006">
          <mc:Choice Requires="x14">
            <control shapeId="2426" r:id="rId8" name="Check Box 378">
              <controlPr defaultSize="0" autoFill="0" autoLine="0" autoPict="0">
                <anchor moveWithCells="1">
                  <from>
                    <xdr:col>7</xdr:col>
                    <xdr:colOff>47625</xdr:colOff>
                    <xdr:row>35</xdr:row>
                    <xdr:rowOff>171450</xdr:rowOff>
                  </from>
                  <to>
                    <xdr:col>7</xdr:col>
                    <xdr:colOff>419100</xdr:colOff>
                    <xdr:row>37</xdr:row>
                    <xdr:rowOff>19050</xdr:rowOff>
                  </to>
                </anchor>
              </controlPr>
            </control>
          </mc:Choice>
        </mc:AlternateContent>
        <mc:AlternateContent xmlns:mc="http://schemas.openxmlformats.org/markup-compatibility/2006">
          <mc:Choice Requires="x14">
            <control shapeId="2427" r:id="rId9" name="Check Box 379">
              <controlPr defaultSize="0" autoFill="0" autoLine="0" autoPict="0">
                <anchor moveWithCells="1">
                  <from>
                    <xdr:col>7</xdr:col>
                    <xdr:colOff>47625</xdr:colOff>
                    <xdr:row>36</xdr:row>
                    <xdr:rowOff>171450</xdr:rowOff>
                  </from>
                  <to>
                    <xdr:col>7</xdr:col>
                    <xdr:colOff>419100</xdr:colOff>
                    <xdr:row>38</xdr:row>
                    <xdr:rowOff>9525</xdr:rowOff>
                  </to>
                </anchor>
              </controlPr>
            </control>
          </mc:Choice>
        </mc:AlternateContent>
        <mc:AlternateContent xmlns:mc="http://schemas.openxmlformats.org/markup-compatibility/2006">
          <mc:Choice Requires="x14">
            <control shapeId="2428" r:id="rId10" name="Check Box 380">
              <controlPr defaultSize="0" autoFill="0" autoLine="0" autoPict="0">
                <anchor moveWithCells="1">
                  <from>
                    <xdr:col>7</xdr:col>
                    <xdr:colOff>47625</xdr:colOff>
                    <xdr:row>38</xdr:row>
                    <xdr:rowOff>142875</xdr:rowOff>
                  </from>
                  <to>
                    <xdr:col>7</xdr:col>
                    <xdr:colOff>419100</xdr:colOff>
                    <xdr:row>38</xdr:row>
                    <xdr:rowOff>361950</xdr:rowOff>
                  </to>
                </anchor>
              </controlPr>
            </control>
          </mc:Choice>
        </mc:AlternateContent>
        <mc:AlternateContent xmlns:mc="http://schemas.openxmlformats.org/markup-compatibility/2006">
          <mc:Choice Requires="x14">
            <control shapeId="2429" r:id="rId11" name="Check Box 381">
              <controlPr defaultSize="0" autoFill="0" autoLine="0" autoPict="0">
                <anchor moveWithCells="1">
                  <from>
                    <xdr:col>7</xdr:col>
                    <xdr:colOff>47625</xdr:colOff>
                    <xdr:row>39</xdr:row>
                    <xdr:rowOff>66675</xdr:rowOff>
                  </from>
                  <to>
                    <xdr:col>7</xdr:col>
                    <xdr:colOff>419100</xdr:colOff>
                    <xdr:row>39</xdr:row>
                    <xdr:rowOff>285750</xdr:rowOff>
                  </to>
                </anchor>
              </controlPr>
            </control>
          </mc:Choice>
        </mc:AlternateContent>
        <mc:AlternateContent xmlns:mc="http://schemas.openxmlformats.org/markup-compatibility/2006">
          <mc:Choice Requires="x14">
            <control shapeId="2598" r:id="rId12" name="Check Box 550">
              <controlPr defaultSize="0" autoFill="0" autoLine="0" autoPict="0">
                <anchor moveWithCells="1">
                  <from>
                    <xdr:col>1</xdr:col>
                    <xdr:colOff>552450</xdr:colOff>
                    <xdr:row>7</xdr:row>
                    <xdr:rowOff>0</xdr:rowOff>
                  </from>
                  <to>
                    <xdr:col>2</xdr:col>
                    <xdr:colOff>0</xdr:colOff>
                    <xdr:row>8</xdr:row>
                    <xdr:rowOff>38100</xdr:rowOff>
                  </to>
                </anchor>
              </controlPr>
            </control>
          </mc:Choice>
        </mc:AlternateContent>
        <mc:AlternateContent xmlns:mc="http://schemas.openxmlformats.org/markup-compatibility/2006">
          <mc:Choice Requires="x14">
            <control shapeId="2599" r:id="rId13" name="Check Box 551">
              <controlPr defaultSize="0" autoFill="0" autoLine="0" autoPict="0">
                <anchor moveWithCells="1">
                  <from>
                    <xdr:col>1</xdr:col>
                    <xdr:colOff>552450</xdr:colOff>
                    <xdr:row>9</xdr:row>
                    <xdr:rowOff>0</xdr:rowOff>
                  </from>
                  <to>
                    <xdr:col>2</xdr:col>
                    <xdr:colOff>0</xdr:colOff>
                    <xdr:row>9</xdr:row>
                    <xdr:rowOff>219075</xdr:rowOff>
                  </to>
                </anchor>
              </controlPr>
            </control>
          </mc:Choice>
        </mc:AlternateContent>
        <mc:AlternateContent xmlns:mc="http://schemas.openxmlformats.org/markup-compatibility/2006">
          <mc:Choice Requires="x14">
            <control shapeId="2647" r:id="rId14" name="Check Box 599">
              <controlPr defaultSize="0" autoFill="0" autoLine="0" autoPict="0">
                <anchor moveWithCells="1">
                  <from>
                    <xdr:col>7</xdr:col>
                    <xdr:colOff>47625</xdr:colOff>
                    <xdr:row>40</xdr:row>
                    <xdr:rowOff>171450</xdr:rowOff>
                  </from>
                  <to>
                    <xdr:col>7</xdr:col>
                    <xdr:colOff>419100</xdr:colOff>
                    <xdr:row>42</xdr:row>
                    <xdr:rowOff>9525</xdr:rowOff>
                  </to>
                </anchor>
              </controlPr>
            </control>
          </mc:Choice>
        </mc:AlternateContent>
        <mc:AlternateContent xmlns:mc="http://schemas.openxmlformats.org/markup-compatibility/2006">
          <mc:Choice Requires="x14">
            <control shapeId="2648" r:id="rId15" name="Check Box 600">
              <controlPr defaultSize="0" autoFill="0" autoLine="0" autoPict="0">
                <anchor moveWithCells="1">
                  <from>
                    <xdr:col>7</xdr:col>
                    <xdr:colOff>47625</xdr:colOff>
                    <xdr:row>40</xdr:row>
                    <xdr:rowOff>171450</xdr:rowOff>
                  </from>
                  <to>
                    <xdr:col>7</xdr:col>
                    <xdr:colOff>419100</xdr:colOff>
                    <xdr:row>42</xdr:row>
                    <xdr:rowOff>9525</xdr:rowOff>
                  </to>
                </anchor>
              </controlPr>
            </control>
          </mc:Choice>
        </mc:AlternateContent>
        <mc:AlternateContent xmlns:mc="http://schemas.openxmlformats.org/markup-compatibility/2006">
          <mc:Choice Requires="x14">
            <control shapeId="2936" r:id="rId16" name="Check Box 888">
              <controlPr defaultSize="0" autoFill="0" autoLine="0" autoPict="0">
                <anchor moveWithCells="1">
                  <from>
                    <xdr:col>7</xdr:col>
                    <xdr:colOff>47625</xdr:colOff>
                    <xdr:row>31</xdr:row>
                    <xdr:rowOff>352425</xdr:rowOff>
                  </from>
                  <to>
                    <xdr:col>7</xdr:col>
                    <xdr:colOff>419100</xdr:colOff>
                    <xdr:row>33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0"/>
  <sheetViews>
    <sheetView showGridLines="0" showRowColHeaders="0" zoomScale="80" zoomScaleNormal="80" workbookViewId="0">
      <pane ySplit="13" topLeftCell="A14" activePane="bottomLeft" state="frozenSplit"/>
      <selection pane="bottomLeft" activeCell="B6" sqref="B6:D6"/>
    </sheetView>
  </sheetViews>
  <sheetFormatPr baseColWidth="10" defaultRowHeight="14.25" x14ac:dyDescent="0.2"/>
  <cols>
    <col min="1" max="1" width="6.7109375" style="55" customWidth="1"/>
    <col min="2" max="2" width="12.85546875" style="74" customWidth="1"/>
    <col min="3" max="3" width="10.42578125" style="74" customWidth="1"/>
    <col min="4" max="4" width="79.7109375" style="60" customWidth="1"/>
    <col min="5" max="5" width="14" style="60" customWidth="1"/>
    <col min="6" max="7" width="17.140625" style="61" customWidth="1"/>
    <col min="8" max="8" width="6.28515625" style="55" customWidth="1"/>
    <col min="9" max="9" width="15.5703125" style="55" customWidth="1"/>
    <col min="10" max="11" width="10.42578125" style="55" hidden="1" customWidth="1"/>
    <col min="12" max="12" width="15.5703125" style="55" customWidth="1"/>
    <col min="13" max="16384" width="11.42578125" style="55"/>
  </cols>
  <sheetData>
    <row r="1" spans="1:11" ht="15.75" x14ac:dyDescent="0.2">
      <c r="F1" s="15" t="s">
        <v>1003</v>
      </c>
      <c r="G1" s="494" t="s">
        <v>1135</v>
      </c>
    </row>
    <row r="2" spans="1:11" ht="15.75" x14ac:dyDescent="0.2">
      <c r="F2" s="15" t="s">
        <v>770</v>
      </c>
      <c r="G2" s="494" t="s">
        <v>808</v>
      </c>
    </row>
    <row r="3" spans="1:11" ht="17.25" customHeight="1" x14ac:dyDescent="0.2">
      <c r="B3" s="53"/>
      <c r="C3" s="53"/>
      <c r="D3" s="54"/>
      <c r="E3" s="54"/>
      <c r="F3" s="15" t="s">
        <v>1324</v>
      </c>
      <c r="G3" s="494" t="str">
        <f>Start!H3</f>
        <v>XXXXXX</v>
      </c>
    </row>
    <row r="4" spans="1:11" ht="15.75" x14ac:dyDescent="0.2">
      <c r="B4" s="56"/>
      <c r="C4" s="56"/>
      <c r="D4" s="57"/>
      <c r="E4" s="57"/>
      <c r="F4" s="15" t="s">
        <v>1123</v>
      </c>
      <c r="G4" s="493" t="str">
        <f>Start!H4</f>
        <v>DD.MM.YYYY</v>
      </c>
    </row>
    <row r="5" spans="1:11" ht="18" x14ac:dyDescent="0.2">
      <c r="B5" s="808" t="s">
        <v>464</v>
      </c>
      <c r="C5" s="808"/>
      <c r="D5" s="808"/>
    </row>
    <row r="6" spans="1:11" ht="18" x14ac:dyDescent="0.2">
      <c r="B6" s="809" t="s">
        <v>1037</v>
      </c>
      <c r="C6" s="809"/>
      <c r="D6" s="809"/>
      <c r="E6" s="55"/>
      <c r="F6" s="62"/>
      <c r="G6" s="62"/>
      <c r="I6" s="357"/>
    </row>
    <row r="7" spans="1:11" s="63" customFormat="1" ht="76.5" customHeight="1" x14ac:dyDescent="0.2">
      <c r="B7" s="793" t="s">
        <v>1069</v>
      </c>
      <c r="C7" s="793"/>
      <c r="D7" s="793"/>
      <c r="E7" s="793"/>
      <c r="F7" s="793"/>
      <c r="G7" s="793"/>
    </row>
    <row r="8" spans="1:11" s="63" customFormat="1" ht="15" hidden="1" x14ac:dyDescent="0.2">
      <c r="B8" s="65"/>
      <c r="C8" s="65"/>
      <c r="F8" s="64"/>
      <c r="G8" s="64"/>
    </row>
    <row r="9" spans="1:11" s="67" customFormat="1" ht="15" customHeight="1" x14ac:dyDescent="0.2">
      <c r="B9" s="66"/>
      <c r="C9" s="66"/>
      <c r="F9" s="68"/>
      <c r="G9" s="68"/>
    </row>
    <row r="10" spans="1:11" s="69" customFormat="1" ht="20.100000000000001" customHeight="1" x14ac:dyDescent="0.2">
      <c r="A10" s="802" t="s">
        <v>770</v>
      </c>
      <c r="B10" s="532" t="s">
        <v>499</v>
      </c>
      <c r="C10" s="529" t="s">
        <v>808</v>
      </c>
      <c r="D10" s="530" t="s">
        <v>806</v>
      </c>
      <c r="E10" s="526" t="s">
        <v>773</v>
      </c>
      <c r="F10" s="794" t="s">
        <v>1038</v>
      </c>
      <c r="G10" s="795"/>
      <c r="I10" s="358"/>
    </row>
    <row r="11" spans="1:11" s="69" customFormat="1" ht="20.100000000000001" customHeight="1" x14ac:dyDescent="0.2">
      <c r="A11" s="803"/>
      <c r="B11" s="533"/>
      <c r="C11" s="534"/>
      <c r="D11" s="535"/>
      <c r="E11" s="536"/>
      <c r="F11" s="537" t="s">
        <v>807</v>
      </c>
      <c r="G11" s="537" t="s">
        <v>865</v>
      </c>
    </row>
    <row r="12" spans="1:11" s="67" customFormat="1" ht="20.100000000000001" customHeight="1" x14ac:dyDescent="0.2">
      <c r="A12" s="803"/>
      <c r="B12" s="538"/>
      <c r="C12" s="539"/>
      <c r="D12" s="535"/>
      <c r="E12" s="536"/>
      <c r="F12" s="540" t="s">
        <v>1</v>
      </c>
      <c r="G12" s="540" t="s">
        <v>1</v>
      </c>
    </row>
    <row r="13" spans="1:11" s="67" customFormat="1" ht="20.100000000000001" customHeight="1" x14ac:dyDescent="0.2">
      <c r="A13" s="804"/>
      <c r="B13" s="538"/>
      <c r="C13" s="539"/>
      <c r="D13" s="535"/>
      <c r="E13" s="536"/>
      <c r="F13" s="800" t="s">
        <v>1040</v>
      </c>
      <c r="G13" s="801"/>
    </row>
    <row r="14" spans="1:11" s="67" customFormat="1" ht="20.100000000000001" customHeight="1" x14ac:dyDescent="0.2">
      <c r="A14" s="600"/>
      <c r="B14" s="596"/>
      <c r="C14" s="597"/>
      <c r="D14" s="598" t="s">
        <v>809</v>
      </c>
      <c r="E14" s="599"/>
      <c r="F14" s="604"/>
      <c r="G14" s="663"/>
    </row>
    <row r="15" spans="1:11" s="70" customFormat="1" ht="33" customHeight="1" x14ac:dyDescent="0.2">
      <c r="A15" s="797" t="s">
        <v>348</v>
      </c>
      <c r="B15" s="575" t="s">
        <v>395</v>
      </c>
      <c r="C15" s="542"/>
      <c r="D15" s="543" t="s">
        <v>1172</v>
      </c>
      <c r="E15" s="454" t="s">
        <v>774</v>
      </c>
      <c r="F15" s="97" t="s">
        <v>1039</v>
      </c>
      <c r="G15" s="397">
        <f>'CAG01.MELD'!F100</f>
        <v>0</v>
      </c>
      <c r="J15" s="398" t="b">
        <v>0</v>
      </c>
      <c r="K15" s="399" t="b">
        <f>IF(J16=TRUE,TRUE,J15)</f>
        <v>0</v>
      </c>
    </row>
    <row r="16" spans="1:11" s="70" customFormat="1" ht="20.100000000000001" customHeight="1" x14ac:dyDescent="0.2">
      <c r="A16" s="798"/>
      <c r="B16" s="576"/>
      <c r="C16" s="545"/>
      <c r="D16" s="546" t="s">
        <v>810</v>
      </c>
      <c r="E16" s="395" t="s">
        <v>774</v>
      </c>
      <c r="F16" s="394" t="s">
        <v>1039</v>
      </c>
      <c r="G16" s="93">
        <f>'CAG01.MELD'!F101</f>
        <v>0</v>
      </c>
      <c r="J16" s="398" t="b">
        <v>0</v>
      </c>
      <c r="K16" s="399" t="b">
        <f>J16</f>
        <v>0</v>
      </c>
    </row>
    <row r="17" spans="1:12" s="71" customFormat="1" ht="47.25" customHeight="1" x14ac:dyDescent="0.2">
      <c r="A17" s="798"/>
      <c r="B17" s="577" t="s">
        <v>1081</v>
      </c>
      <c r="C17" s="547"/>
      <c r="D17" s="528" t="s">
        <v>1085</v>
      </c>
      <c r="E17" s="454" t="s">
        <v>802</v>
      </c>
      <c r="F17" s="98" t="s">
        <v>1039</v>
      </c>
      <c r="G17" s="95">
        <f>'CAG01.MELD'!G100</f>
        <v>0</v>
      </c>
      <c r="J17" s="398" t="b">
        <v>0</v>
      </c>
      <c r="K17" s="415" t="b">
        <f>IF(J18=TRUE,TRUE,J17)</f>
        <v>0</v>
      </c>
    </row>
    <row r="18" spans="1:12" s="70" customFormat="1" ht="20.100000000000001" customHeight="1" x14ac:dyDescent="0.2">
      <c r="A18" s="798"/>
      <c r="B18" s="576"/>
      <c r="C18" s="545"/>
      <c r="D18" s="546" t="s">
        <v>810</v>
      </c>
      <c r="E18" s="455" t="s">
        <v>802</v>
      </c>
      <c r="F18" s="394" t="s">
        <v>1039</v>
      </c>
      <c r="G18" s="93">
        <f>'CAG01.MELD'!G101</f>
        <v>0</v>
      </c>
      <c r="J18" s="398" t="b">
        <v>0</v>
      </c>
      <c r="K18" s="399" t="b">
        <f>J18</f>
        <v>0</v>
      </c>
    </row>
    <row r="19" spans="1:12" s="71" customFormat="1" ht="47.25" customHeight="1" x14ac:dyDescent="0.2">
      <c r="A19" s="798"/>
      <c r="B19" s="578" t="s">
        <v>396</v>
      </c>
      <c r="C19" s="547"/>
      <c r="D19" s="528" t="s">
        <v>861</v>
      </c>
      <c r="E19" s="345" t="s">
        <v>775</v>
      </c>
      <c r="F19" s="94">
        <f>'CAG01.MELD'!H100</f>
        <v>0</v>
      </c>
      <c r="G19" s="95">
        <f>'CAG01.MELD'!I100</f>
        <v>0</v>
      </c>
      <c r="J19" s="398" t="b">
        <v>0</v>
      </c>
      <c r="K19" s="399" t="b">
        <f>IF(J20=TRUE,TRUE,J19)</f>
        <v>0</v>
      </c>
    </row>
    <row r="20" spans="1:12" s="70" customFormat="1" ht="20.100000000000001" customHeight="1" x14ac:dyDescent="0.2">
      <c r="A20" s="799"/>
      <c r="B20" s="576"/>
      <c r="C20" s="545"/>
      <c r="D20" s="546" t="s">
        <v>810</v>
      </c>
      <c r="E20" s="395" t="s">
        <v>775</v>
      </c>
      <c r="F20" s="96">
        <f>'CAG01.MELD'!H101</f>
        <v>0</v>
      </c>
      <c r="G20" s="96">
        <f>'CAG01.MELD'!I101</f>
        <v>0</v>
      </c>
      <c r="J20" s="398" t="b">
        <v>0</v>
      </c>
      <c r="K20" s="399" t="b">
        <f>J20</f>
        <v>0</v>
      </c>
    </row>
    <row r="21" spans="1:12" s="70" customFormat="1" ht="31.5" customHeight="1" x14ac:dyDescent="0.2">
      <c r="A21" s="805" t="s">
        <v>349</v>
      </c>
      <c r="B21" s="578" t="s">
        <v>298</v>
      </c>
      <c r="C21" s="547"/>
      <c r="D21" s="528" t="s">
        <v>862</v>
      </c>
      <c r="E21" s="346"/>
      <c r="F21" s="94">
        <f>'CAG02.MELD'!F100</f>
        <v>0</v>
      </c>
      <c r="G21" s="95">
        <f>'CAG02.MELD'!G100</f>
        <v>0</v>
      </c>
      <c r="J21" s="399"/>
      <c r="K21" s="398" t="e">
        <f>IF((MATCH(TRUE,J22:J35,0)&gt;0),TRUE,FALSE)</f>
        <v>#N/A</v>
      </c>
    </row>
    <row r="22" spans="1:12" s="70" customFormat="1" ht="20.100000000000001" customHeight="1" x14ac:dyDescent="0.2">
      <c r="A22" s="806"/>
      <c r="B22" s="576"/>
      <c r="C22" s="544"/>
      <c r="D22" s="548" t="s">
        <v>810</v>
      </c>
      <c r="E22" s="347" t="s">
        <v>776</v>
      </c>
      <c r="F22" s="121">
        <f>'CAG02.MELD'!F101</f>
        <v>0</v>
      </c>
      <c r="G22" s="121">
        <f>'CAG02.MELD'!G101</f>
        <v>0</v>
      </c>
      <c r="J22" s="398" t="b">
        <v>0</v>
      </c>
      <c r="K22" s="399" t="b">
        <f>J22</f>
        <v>0</v>
      </c>
    </row>
    <row r="23" spans="1:12" s="70" customFormat="1" ht="20.100000000000001" customHeight="1" x14ac:dyDescent="0.2">
      <c r="A23" s="806"/>
      <c r="B23" s="579" t="s">
        <v>397</v>
      </c>
      <c r="C23" s="549"/>
      <c r="D23" s="550" t="s">
        <v>811</v>
      </c>
      <c r="E23" s="348" t="s">
        <v>775</v>
      </c>
      <c r="F23" s="122">
        <f>'CAG02.MELD'!H100</f>
        <v>0</v>
      </c>
      <c r="G23" s="122">
        <f>'CAG02.MELD'!I100</f>
        <v>0</v>
      </c>
      <c r="J23" s="398" t="b">
        <v>0</v>
      </c>
      <c r="K23" s="399" t="b">
        <f>J23</f>
        <v>0</v>
      </c>
    </row>
    <row r="24" spans="1:12" s="70" customFormat="1" ht="20.100000000000001" customHeight="1" x14ac:dyDescent="0.2">
      <c r="A24" s="806"/>
      <c r="B24" s="579" t="s">
        <v>398</v>
      </c>
      <c r="C24" s="549"/>
      <c r="D24" s="550" t="s">
        <v>812</v>
      </c>
      <c r="E24" s="349"/>
      <c r="F24" s="122">
        <f>'CAG02.MELD'!J100</f>
        <v>0</v>
      </c>
      <c r="G24" s="122">
        <f>'CAG02.MELD'!K100</f>
        <v>0</v>
      </c>
      <c r="J24" s="399"/>
      <c r="K24" s="398" t="e">
        <f>IF((MATCH(TRUE,J25:J29,0)&gt;0),TRUE,FALSE)</f>
        <v>#N/A</v>
      </c>
    </row>
    <row r="25" spans="1:12" s="70" customFormat="1" ht="20.100000000000001" customHeight="1" x14ac:dyDescent="0.2">
      <c r="A25" s="806"/>
      <c r="B25" s="73" t="s">
        <v>299</v>
      </c>
      <c r="C25" s="551"/>
      <c r="D25" s="552" t="s">
        <v>813</v>
      </c>
      <c r="E25" s="348" t="s">
        <v>777</v>
      </c>
      <c r="F25" s="122">
        <f>'CAG02.MELD'!L100</f>
        <v>0</v>
      </c>
      <c r="G25" s="122">
        <f>'CAG02.MELD'!M100</f>
        <v>0</v>
      </c>
      <c r="J25" s="398" t="b">
        <v>0</v>
      </c>
      <c r="K25" s="399" t="b">
        <f>J25</f>
        <v>0</v>
      </c>
    </row>
    <row r="26" spans="1:12" s="70" customFormat="1" ht="20.100000000000001" customHeight="1" x14ac:dyDescent="0.2">
      <c r="A26" s="806"/>
      <c r="B26" s="73" t="s">
        <v>300</v>
      </c>
      <c r="C26" s="551"/>
      <c r="D26" s="552" t="s">
        <v>814</v>
      </c>
      <c r="E26" s="348" t="s">
        <v>778</v>
      </c>
      <c r="F26" s="122">
        <f>'CAG02.MELD'!N100</f>
        <v>0</v>
      </c>
      <c r="G26" s="122">
        <f>'CAG02.MELD'!O100</f>
        <v>0</v>
      </c>
      <c r="J26" s="398" t="b">
        <v>0</v>
      </c>
      <c r="K26" s="399" t="b">
        <f t="shared" ref="K26:K35" si="0">J26</f>
        <v>0</v>
      </c>
    </row>
    <row r="27" spans="1:12" s="70" customFormat="1" ht="20.100000000000001" customHeight="1" x14ac:dyDescent="0.2">
      <c r="A27" s="806"/>
      <c r="B27" s="73" t="s">
        <v>301</v>
      </c>
      <c r="C27" s="551"/>
      <c r="D27" s="552" t="s">
        <v>815</v>
      </c>
      <c r="E27" s="348" t="s">
        <v>779</v>
      </c>
      <c r="F27" s="122">
        <f>'CAG02.MELD'!P100</f>
        <v>0</v>
      </c>
      <c r="G27" s="122">
        <f>'CAG02.MELD'!Q100</f>
        <v>0</v>
      </c>
      <c r="J27" s="398" t="b">
        <v>0</v>
      </c>
      <c r="K27" s="399" t="b">
        <f t="shared" si="0"/>
        <v>0</v>
      </c>
    </row>
    <row r="28" spans="1:12" s="70" customFormat="1" ht="20.100000000000001" customHeight="1" x14ac:dyDescent="0.2">
      <c r="A28" s="806"/>
      <c r="B28" s="73" t="s">
        <v>302</v>
      </c>
      <c r="C28" s="551"/>
      <c r="D28" s="552" t="s">
        <v>816</v>
      </c>
      <c r="E28" s="348" t="s">
        <v>780</v>
      </c>
      <c r="F28" s="122">
        <f>'CAG02.MELD'!R100</f>
        <v>0</v>
      </c>
      <c r="G28" s="122">
        <f>'CAG02.MELD'!S100</f>
        <v>0</v>
      </c>
      <c r="J28" s="398" t="b">
        <v>0</v>
      </c>
      <c r="K28" s="399" t="b">
        <f t="shared" si="0"/>
        <v>0</v>
      </c>
      <c r="L28" s="145"/>
    </row>
    <row r="29" spans="1:12" s="70" customFormat="1" ht="19.5" customHeight="1" x14ac:dyDescent="0.2">
      <c r="A29" s="806"/>
      <c r="B29" s="73" t="s">
        <v>303</v>
      </c>
      <c r="C29" s="551"/>
      <c r="D29" s="552" t="s">
        <v>817</v>
      </c>
      <c r="E29" s="348" t="s">
        <v>781</v>
      </c>
      <c r="F29" s="122">
        <f>'CAG02.MELD'!T100</f>
        <v>0</v>
      </c>
      <c r="G29" s="122">
        <f>'CAG02.MELD'!U100</f>
        <v>0</v>
      </c>
      <c r="J29" s="398" t="b">
        <v>0</v>
      </c>
      <c r="K29" s="399" t="b">
        <f t="shared" si="0"/>
        <v>0</v>
      </c>
    </row>
    <row r="30" spans="1:12" s="70" customFormat="1" ht="20.100000000000001" customHeight="1" x14ac:dyDescent="0.2">
      <c r="A30" s="806"/>
      <c r="B30" s="579" t="s">
        <v>399</v>
      </c>
      <c r="C30" s="549"/>
      <c r="D30" s="550" t="s">
        <v>818</v>
      </c>
      <c r="E30" s="348" t="s">
        <v>782</v>
      </c>
      <c r="F30" s="122">
        <f>'CAG02.MELD'!V100</f>
        <v>0</v>
      </c>
      <c r="G30" s="122">
        <f>'CAG02.MELD'!W100</f>
        <v>0</v>
      </c>
      <c r="J30" s="398" t="b">
        <v>0</v>
      </c>
      <c r="K30" s="399" t="b">
        <f t="shared" si="0"/>
        <v>0</v>
      </c>
    </row>
    <row r="31" spans="1:12" s="70" customFormat="1" ht="20.100000000000001" customHeight="1" x14ac:dyDescent="0.2">
      <c r="A31" s="806"/>
      <c r="B31" s="579" t="s">
        <v>400</v>
      </c>
      <c r="C31" s="549"/>
      <c r="D31" s="550" t="s">
        <v>819</v>
      </c>
      <c r="E31" s="348" t="s">
        <v>783</v>
      </c>
      <c r="F31" s="122">
        <f>'CAG02.MELD'!X100</f>
        <v>0</v>
      </c>
      <c r="G31" s="122">
        <f>'CAG02.MELD'!Y100</f>
        <v>0</v>
      </c>
      <c r="J31" s="398" t="b">
        <v>0</v>
      </c>
      <c r="K31" s="399" t="b">
        <f t="shared" si="0"/>
        <v>0</v>
      </c>
    </row>
    <row r="32" spans="1:12" s="70" customFormat="1" ht="20.100000000000001" customHeight="1" x14ac:dyDescent="0.2">
      <c r="A32" s="806"/>
      <c r="B32" s="579" t="s">
        <v>401</v>
      </c>
      <c r="C32" s="549"/>
      <c r="D32" s="550" t="s">
        <v>820</v>
      </c>
      <c r="E32" s="348" t="s">
        <v>784</v>
      </c>
      <c r="F32" s="122">
        <f>'CAG02.MELD'!Z100</f>
        <v>0</v>
      </c>
      <c r="G32" s="122">
        <f>'CAG02.MELD'!AA100</f>
        <v>0</v>
      </c>
      <c r="J32" s="398" t="b">
        <v>0</v>
      </c>
      <c r="K32" s="399" t="b">
        <f t="shared" si="0"/>
        <v>0</v>
      </c>
    </row>
    <row r="33" spans="1:11" s="70" customFormat="1" ht="20.100000000000001" customHeight="1" x14ac:dyDescent="0.2">
      <c r="A33" s="806"/>
      <c r="B33" s="579" t="s">
        <v>402</v>
      </c>
      <c r="C33" s="549"/>
      <c r="D33" s="550" t="s">
        <v>821</v>
      </c>
      <c r="E33" s="348" t="s">
        <v>785</v>
      </c>
      <c r="F33" s="122">
        <f>'CAG02.MELD'!AB100</f>
        <v>0</v>
      </c>
      <c r="G33" s="122">
        <f>'CAG02.MELD'!AC100</f>
        <v>0</v>
      </c>
      <c r="J33" s="398" t="b">
        <v>0</v>
      </c>
      <c r="K33" s="399" t="b">
        <f t="shared" si="0"/>
        <v>0</v>
      </c>
    </row>
    <row r="34" spans="1:11" s="70" customFormat="1" ht="20.100000000000001" customHeight="1" x14ac:dyDescent="0.2">
      <c r="A34" s="806"/>
      <c r="B34" s="579" t="s">
        <v>403</v>
      </c>
      <c r="C34" s="549"/>
      <c r="D34" s="550" t="s">
        <v>822</v>
      </c>
      <c r="E34" s="348" t="s">
        <v>786</v>
      </c>
      <c r="F34" s="122">
        <f>'CAG02.MELD'!AD100</f>
        <v>0</v>
      </c>
      <c r="G34" s="122">
        <f>'CAG02.MELD'!AE100</f>
        <v>0</v>
      </c>
      <c r="J34" s="398" t="b">
        <v>0</v>
      </c>
      <c r="K34" s="399" t="b">
        <f t="shared" si="0"/>
        <v>0</v>
      </c>
    </row>
    <row r="35" spans="1:11" s="70" customFormat="1" ht="20.100000000000001" customHeight="1" x14ac:dyDescent="0.2">
      <c r="A35" s="807"/>
      <c r="B35" s="579" t="s">
        <v>404</v>
      </c>
      <c r="C35" s="549"/>
      <c r="D35" s="553" t="s">
        <v>823</v>
      </c>
      <c r="E35" s="350" t="s">
        <v>787</v>
      </c>
      <c r="F35" s="93">
        <f>'CAG02.MELD'!AF100</f>
        <v>0</v>
      </c>
      <c r="G35" s="93">
        <f>'CAG02.MELD'!AG100</f>
        <v>0</v>
      </c>
      <c r="J35" s="398" t="b">
        <v>0</v>
      </c>
      <c r="K35" s="399" t="b">
        <f t="shared" si="0"/>
        <v>0</v>
      </c>
    </row>
    <row r="36" spans="1:11" s="70" customFormat="1" ht="31.5" customHeight="1" x14ac:dyDescent="0.2">
      <c r="A36" s="796" t="s">
        <v>350</v>
      </c>
      <c r="B36" s="578" t="s">
        <v>304</v>
      </c>
      <c r="C36" s="554"/>
      <c r="D36" s="528" t="s">
        <v>1173</v>
      </c>
      <c r="E36" s="555"/>
      <c r="F36" s="94">
        <f>'CAG03.MELD'!F100</f>
        <v>0</v>
      </c>
      <c r="G36" s="94">
        <f>'CAG03.MELD'!G100</f>
        <v>0</v>
      </c>
      <c r="J36" s="398"/>
      <c r="K36" s="399" t="e">
        <f>IF((MATCH(TRUE,K37:K42,0)&gt;0),TRUE,FALSE)</f>
        <v>#N/A</v>
      </c>
    </row>
    <row r="37" spans="1:11" s="70" customFormat="1" ht="20.100000000000001" customHeight="1" x14ac:dyDescent="0.2">
      <c r="A37" s="796"/>
      <c r="B37" s="72">
        <v>4.0999999999999996</v>
      </c>
      <c r="C37" s="556"/>
      <c r="D37" s="557" t="s">
        <v>1060</v>
      </c>
      <c r="E37" s="522"/>
      <c r="F37" s="258">
        <f>'CAG03.MELD'!H100</f>
        <v>0</v>
      </c>
      <c r="G37" s="122">
        <f>'CAG03.MELD'!I100</f>
        <v>0</v>
      </c>
      <c r="J37" s="398"/>
      <c r="K37" s="399" t="e">
        <f>IF((MATCH(TRUE,J38:J41,0)&gt;0),TRUE,FALSE)</f>
        <v>#N/A</v>
      </c>
    </row>
    <row r="38" spans="1:11" s="70" customFormat="1" ht="20.100000000000001" customHeight="1" x14ac:dyDescent="0.2">
      <c r="A38" s="796"/>
      <c r="B38" s="576"/>
      <c r="C38" s="544"/>
      <c r="D38" s="558" t="s">
        <v>810</v>
      </c>
      <c r="E38" s="516" t="s">
        <v>775</v>
      </c>
      <c r="F38" s="259">
        <f>'CAG03.MELD'!H101</f>
        <v>0</v>
      </c>
      <c r="G38" s="122">
        <f>'CAG03.MELD'!I101</f>
        <v>0</v>
      </c>
      <c r="J38" s="398" t="b">
        <v>0</v>
      </c>
      <c r="K38" s="399" t="b">
        <f>J38</f>
        <v>0</v>
      </c>
    </row>
    <row r="39" spans="1:11" s="70" customFormat="1" ht="20.100000000000001" customHeight="1" x14ac:dyDescent="0.2">
      <c r="A39" s="796"/>
      <c r="B39" s="73" t="s">
        <v>305</v>
      </c>
      <c r="C39" s="559"/>
      <c r="D39" s="552" t="s">
        <v>824</v>
      </c>
      <c r="E39" s="516" t="s">
        <v>788</v>
      </c>
      <c r="F39" s="259">
        <f>'CAG03.MELD'!J100</f>
        <v>0</v>
      </c>
      <c r="G39" s="122">
        <f>'CAG03.MELD'!K100</f>
        <v>0</v>
      </c>
      <c r="J39" s="398" t="b">
        <v>0</v>
      </c>
      <c r="K39" s="399" t="b">
        <f>J39</f>
        <v>0</v>
      </c>
    </row>
    <row r="40" spans="1:11" s="70" customFormat="1" ht="20.100000000000001" customHeight="1" x14ac:dyDescent="0.2">
      <c r="A40" s="796"/>
      <c r="B40" s="73" t="s">
        <v>306</v>
      </c>
      <c r="C40" s="559"/>
      <c r="D40" s="552" t="s">
        <v>825</v>
      </c>
      <c r="E40" s="516" t="s">
        <v>777</v>
      </c>
      <c r="F40" s="259">
        <f>'CAG03.MELD'!L100</f>
        <v>0</v>
      </c>
      <c r="G40" s="122">
        <f>'CAG03.MELD'!M100</f>
        <v>0</v>
      </c>
      <c r="J40" s="398" t="b">
        <v>0</v>
      </c>
      <c r="K40" s="399" t="b">
        <f>J40</f>
        <v>0</v>
      </c>
    </row>
    <row r="41" spans="1:11" s="70" customFormat="1" ht="20.100000000000001" customHeight="1" x14ac:dyDescent="0.2">
      <c r="A41" s="796"/>
      <c r="B41" s="73" t="s">
        <v>307</v>
      </c>
      <c r="C41" s="559"/>
      <c r="D41" s="552" t="s">
        <v>826</v>
      </c>
      <c r="E41" s="516" t="s">
        <v>778</v>
      </c>
      <c r="F41" s="259">
        <f>'CAG03.MELD'!N100</f>
        <v>0</v>
      </c>
      <c r="G41" s="122">
        <f>'CAG03.MELD'!O100</f>
        <v>0</v>
      </c>
      <c r="J41" s="398" t="b">
        <v>0</v>
      </c>
      <c r="K41" s="399" t="b">
        <f>J41</f>
        <v>0</v>
      </c>
    </row>
    <row r="42" spans="1:11" s="70" customFormat="1" ht="20.100000000000001" customHeight="1" x14ac:dyDescent="0.2">
      <c r="A42" s="796"/>
      <c r="B42" s="72">
        <v>4.2</v>
      </c>
      <c r="C42" s="556"/>
      <c r="D42" s="550" t="s">
        <v>1057</v>
      </c>
      <c r="E42" s="517"/>
      <c r="F42" s="259">
        <f>'CAG03.MELD'!P100</f>
        <v>0</v>
      </c>
      <c r="G42" s="122">
        <f>'CAG03.MELD'!Q100</f>
        <v>0</v>
      </c>
      <c r="J42" s="398"/>
      <c r="K42" s="399" t="e">
        <f>IF((MATCH(TRUE,J43:J46,0)&gt;0),TRUE,FALSE)</f>
        <v>#N/A</v>
      </c>
    </row>
    <row r="43" spans="1:11" s="70" customFormat="1" ht="20.100000000000001" customHeight="1" x14ac:dyDescent="0.2">
      <c r="A43" s="796"/>
      <c r="B43" s="576"/>
      <c r="C43" s="544"/>
      <c r="D43" s="558" t="s">
        <v>810</v>
      </c>
      <c r="E43" s="516" t="s">
        <v>779</v>
      </c>
      <c r="F43" s="259">
        <f>'CAG03.MELD'!P101</f>
        <v>0</v>
      </c>
      <c r="G43" s="122">
        <f>'CAG03.MELD'!Q101</f>
        <v>0</v>
      </c>
      <c r="J43" s="398" t="b">
        <v>0</v>
      </c>
      <c r="K43" s="399" t="b">
        <f>J43</f>
        <v>0</v>
      </c>
    </row>
    <row r="44" spans="1:11" s="70" customFormat="1" ht="20.100000000000001" customHeight="1" x14ac:dyDescent="0.2">
      <c r="A44" s="796"/>
      <c r="B44" s="73" t="s">
        <v>308</v>
      </c>
      <c r="C44" s="559"/>
      <c r="D44" s="552" t="s">
        <v>824</v>
      </c>
      <c r="E44" s="516" t="s">
        <v>780</v>
      </c>
      <c r="F44" s="259">
        <f>'CAG03.MELD'!R100</f>
        <v>0</v>
      </c>
      <c r="G44" s="122">
        <f>'CAG03.MELD'!S100</f>
        <v>0</v>
      </c>
      <c r="J44" s="398" t="b">
        <v>0</v>
      </c>
      <c r="K44" s="399" t="b">
        <f>J44</f>
        <v>0</v>
      </c>
    </row>
    <row r="45" spans="1:11" s="70" customFormat="1" ht="20.100000000000001" customHeight="1" x14ac:dyDescent="0.2">
      <c r="A45" s="796"/>
      <c r="B45" s="73" t="s">
        <v>309</v>
      </c>
      <c r="C45" s="559"/>
      <c r="D45" s="552" t="s">
        <v>825</v>
      </c>
      <c r="E45" s="516" t="s">
        <v>781</v>
      </c>
      <c r="F45" s="259">
        <f>'CAG03.MELD'!T100</f>
        <v>0</v>
      </c>
      <c r="G45" s="122">
        <f>'CAG03.MELD'!U100</f>
        <v>0</v>
      </c>
      <c r="J45" s="398" t="b">
        <v>0</v>
      </c>
      <c r="K45" s="399" t="b">
        <f>J45</f>
        <v>0</v>
      </c>
    </row>
    <row r="46" spans="1:11" s="70" customFormat="1" ht="20.100000000000001" customHeight="1" x14ac:dyDescent="0.2">
      <c r="A46" s="796"/>
      <c r="B46" s="73" t="s">
        <v>310</v>
      </c>
      <c r="C46" s="559"/>
      <c r="D46" s="560" t="s">
        <v>826</v>
      </c>
      <c r="E46" s="455" t="s">
        <v>782</v>
      </c>
      <c r="F46" s="260">
        <f>'CAG03.MELD'!V100</f>
        <v>0</v>
      </c>
      <c r="G46" s="122">
        <f>'CAG03.MELD'!W100</f>
        <v>0</v>
      </c>
      <c r="J46" s="398" t="b">
        <v>0</v>
      </c>
      <c r="K46" s="399" t="b">
        <f>J46</f>
        <v>0</v>
      </c>
    </row>
    <row r="47" spans="1:11" s="70" customFormat="1" ht="31.5" customHeight="1" x14ac:dyDescent="0.2">
      <c r="A47" s="789" t="s">
        <v>351</v>
      </c>
      <c r="B47" s="578" t="s">
        <v>311</v>
      </c>
      <c r="C47" s="554"/>
      <c r="D47" s="528" t="s">
        <v>1174</v>
      </c>
      <c r="E47" s="520"/>
      <c r="F47" s="647"/>
      <c r="G47" s="664"/>
      <c r="J47" s="398"/>
      <c r="K47" s="399" t="e">
        <f>IF((MATCH(TRUE,J48:J50,0)&gt;0),TRUE,FALSE)</f>
        <v>#N/A</v>
      </c>
    </row>
    <row r="48" spans="1:11" s="70" customFormat="1" ht="20.100000000000001" customHeight="1" x14ac:dyDescent="0.2">
      <c r="A48" s="790"/>
      <c r="B48" s="579" t="s">
        <v>1082</v>
      </c>
      <c r="C48" s="551"/>
      <c r="D48" s="557" t="s">
        <v>1059</v>
      </c>
      <c r="E48" s="518" t="s">
        <v>789</v>
      </c>
      <c r="F48" s="561" t="s">
        <v>1039</v>
      </c>
      <c r="G48" s="122">
        <f>'CAG04.MELD'!F100</f>
        <v>0</v>
      </c>
      <c r="J48" s="398" t="b">
        <v>0</v>
      </c>
      <c r="K48" s="399" t="b">
        <f>J48</f>
        <v>0</v>
      </c>
    </row>
    <row r="49" spans="1:16" s="70" customFormat="1" ht="20.100000000000001" customHeight="1" x14ac:dyDescent="0.2">
      <c r="A49" s="790"/>
      <c r="B49" s="579" t="s">
        <v>1083</v>
      </c>
      <c r="C49" s="551"/>
      <c r="D49" s="550" t="s">
        <v>1058</v>
      </c>
      <c r="E49" s="516" t="s">
        <v>790</v>
      </c>
      <c r="F49" s="329">
        <f>'CAG04.MELD'!G100</f>
        <v>0</v>
      </c>
      <c r="G49" s="562" t="s">
        <v>1039</v>
      </c>
      <c r="J49" s="398" t="b">
        <v>0</v>
      </c>
      <c r="K49" s="399" t="b">
        <f t="shared" ref="K49:K54" si="1">J49</f>
        <v>0</v>
      </c>
    </row>
    <row r="50" spans="1:16" s="70" customFormat="1" ht="20.100000000000001" customHeight="1" x14ac:dyDescent="0.2">
      <c r="A50" s="790"/>
      <c r="B50" s="579" t="s">
        <v>1084</v>
      </c>
      <c r="C50" s="551"/>
      <c r="D50" s="550" t="s">
        <v>827</v>
      </c>
      <c r="E50" s="455" t="s">
        <v>777</v>
      </c>
      <c r="F50" s="260">
        <f>'CAG04.MELD'!H100</f>
        <v>0</v>
      </c>
      <c r="G50" s="122">
        <f>'CAG04.MELD'!I100</f>
        <v>0</v>
      </c>
      <c r="J50" s="398" t="b">
        <v>0</v>
      </c>
      <c r="K50" s="399" t="b">
        <f t="shared" si="1"/>
        <v>0</v>
      </c>
    </row>
    <row r="51" spans="1:16" s="70" customFormat="1" ht="31.5" customHeight="1" x14ac:dyDescent="0.2">
      <c r="A51" s="790"/>
      <c r="B51" s="578" t="s">
        <v>405</v>
      </c>
      <c r="C51" s="554"/>
      <c r="D51" s="528" t="s">
        <v>1175</v>
      </c>
      <c r="E51" s="519" t="s">
        <v>778</v>
      </c>
      <c r="F51" s="94">
        <f>'CAG04.MELD'!J100</f>
        <v>0</v>
      </c>
      <c r="G51" s="94">
        <f>'CAG04.MELD'!K100</f>
        <v>0</v>
      </c>
      <c r="J51" s="398" t="b">
        <v>0</v>
      </c>
      <c r="K51" s="399" t="b">
        <f>IF(J52=TRUE,TRUE,J51)</f>
        <v>0</v>
      </c>
      <c r="P51" s="145"/>
    </row>
    <row r="52" spans="1:16" s="70" customFormat="1" ht="20.100000000000001" customHeight="1" x14ac:dyDescent="0.2">
      <c r="A52" s="790"/>
      <c r="B52" s="576"/>
      <c r="C52" s="544"/>
      <c r="D52" s="546" t="s">
        <v>810</v>
      </c>
      <c r="E52" s="455" t="s">
        <v>778</v>
      </c>
      <c r="F52" s="260">
        <f>'CAG04.MELD'!J101</f>
        <v>0</v>
      </c>
      <c r="G52" s="260">
        <f>'CAG04.MELD'!K101</f>
        <v>0</v>
      </c>
      <c r="J52" s="398" t="b">
        <v>0</v>
      </c>
      <c r="K52" s="399" t="b">
        <f t="shared" si="1"/>
        <v>0</v>
      </c>
    </row>
    <row r="53" spans="1:16" s="70" customFormat="1" ht="19.5" customHeight="1" x14ac:dyDescent="0.2">
      <c r="A53" s="790"/>
      <c r="B53" s="578" t="s">
        <v>406</v>
      </c>
      <c r="C53" s="554"/>
      <c r="D53" s="528" t="s">
        <v>1070</v>
      </c>
      <c r="E53" s="519" t="s">
        <v>779</v>
      </c>
      <c r="F53" s="94">
        <f>'CAG04.MELD'!L100</f>
        <v>0</v>
      </c>
      <c r="G53" s="94">
        <f>'CAG04.MELD'!M100</f>
        <v>0</v>
      </c>
      <c r="J53" s="398" t="b">
        <v>0</v>
      </c>
      <c r="K53" s="399" t="b">
        <f>IF(J54=TRUE,TRUE,J53)</f>
        <v>0</v>
      </c>
    </row>
    <row r="54" spans="1:16" s="70" customFormat="1" ht="20.100000000000001" customHeight="1" x14ac:dyDescent="0.2">
      <c r="A54" s="791"/>
      <c r="B54" s="576"/>
      <c r="C54" s="544"/>
      <c r="D54" s="546" t="s">
        <v>810</v>
      </c>
      <c r="E54" s="455" t="s">
        <v>779</v>
      </c>
      <c r="F54" s="648">
        <f>'CAG04.MELD'!L101</f>
        <v>0</v>
      </c>
      <c r="G54" s="659">
        <f>'CAG04.MELD'!M101</f>
        <v>0</v>
      </c>
      <c r="J54" s="398" t="b">
        <v>0</v>
      </c>
      <c r="K54" s="399" t="b">
        <f t="shared" si="1"/>
        <v>0</v>
      </c>
    </row>
    <row r="55" spans="1:16" s="70" customFormat="1" ht="18.75" customHeight="1" x14ac:dyDescent="0.2">
      <c r="A55" s="786" t="s">
        <v>352</v>
      </c>
      <c r="B55" s="578" t="s">
        <v>312</v>
      </c>
      <c r="C55" s="554"/>
      <c r="D55" s="528" t="s">
        <v>503</v>
      </c>
      <c r="E55" s="520"/>
      <c r="F55" s="649"/>
      <c r="G55" s="656"/>
      <c r="J55" s="398"/>
      <c r="K55" s="399"/>
    </row>
    <row r="56" spans="1:16" s="70" customFormat="1" ht="20.100000000000001" customHeight="1" x14ac:dyDescent="0.2">
      <c r="A56" s="787"/>
      <c r="B56" s="580">
        <v>8.1</v>
      </c>
      <c r="C56" s="549"/>
      <c r="D56" s="557" t="s">
        <v>828</v>
      </c>
      <c r="E56" s="518" t="s">
        <v>775</v>
      </c>
      <c r="F56" s="650">
        <f>'CAG05.MELD'!F100</f>
        <v>0</v>
      </c>
      <c r="G56" s="660">
        <f>'CAG05.MELD'!G100</f>
        <v>0</v>
      </c>
      <c r="J56" s="398" t="b">
        <v>0</v>
      </c>
      <c r="K56" s="399" t="b">
        <f>IF(J57=TRUE,TRUE,J56)</f>
        <v>0</v>
      </c>
    </row>
    <row r="57" spans="1:16" s="70" customFormat="1" ht="20.100000000000001" customHeight="1" x14ac:dyDescent="0.2">
      <c r="A57" s="787"/>
      <c r="B57" s="576"/>
      <c r="C57" s="544"/>
      <c r="D57" s="558" t="s">
        <v>810</v>
      </c>
      <c r="E57" s="516" t="s">
        <v>775</v>
      </c>
      <c r="F57" s="651">
        <f>'CAG05.MELD'!F101</f>
        <v>0</v>
      </c>
      <c r="G57" s="661">
        <f>'CAG05.MELD'!G101</f>
        <v>0</v>
      </c>
      <c r="J57" s="398" t="b">
        <v>0</v>
      </c>
      <c r="K57" s="399" t="b">
        <f>J57</f>
        <v>0</v>
      </c>
    </row>
    <row r="58" spans="1:16" s="70" customFormat="1" ht="20.100000000000001" customHeight="1" x14ac:dyDescent="0.2">
      <c r="A58" s="787"/>
      <c r="B58" s="580">
        <v>8.1999999999999993</v>
      </c>
      <c r="C58" s="549"/>
      <c r="D58" s="550" t="s">
        <v>504</v>
      </c>
      <c r="E58" s="516" t="s">
        <v>788</v>
      </c>
      <c r="F58" s="651">
        <f>'CAG05.MELD'!H100</f>
        <v>0</v>
      </c>
      <c r="G58" s="661">
        <f>'CAG05.MELD'!I100</f>
        <v>0</v>
      </c>
      <c r="J58" s="398" t="b">
        <v>0</v>
      </c>
      <c r="K58" s="399" t="b">
        <f>IF(J59=TRUE,TRUE,J58)</f>
        <v>0</v>
      </c>
    </row>
    <row r="59" spans="1:16" s="70" customFormat="1" ht="20.100000000000001" customHeight="1" x14ac:dyDescent="0.2">
      <c r="A59" s="787"/>
      <c r="B59" s="576"/>
      <c r="C59" s="544"/>
      <c r="D59" s="558" t="s">
        <v>810</v>
      </c>
      <c r="E59" s="516" t="s">
        <v>788</v>
      </c>
      <c r="F59" s="651">
        <f>'CAG05.MELD'!H101</f>
        <v>0</v>
      </c>
      <c r="G59" s="661">
        <f>'CAG05.MELD'!I101</f>
        <v>0</v>
      </c>
      <c r="J59" s="398" t="b">
        <v>0</v>
      </c>
      <c r="K59" s="399" t="b">
        <f>J59</f>
        <v>0</v>
      </c>
    </row>
    <row r="60" spans="1:16" s="70" customFormat="1" ht="20.100000000000001" customHeight="1" x14ac:dyDescent="0.2">
      <c r="A60" s="787"/>
      <c r="B60" s="580">
        <v>8.3000000000000007</v>
      </c>
      <c r="C60" s="549"/>
      <c r="D60" s="550" t="s">
        <v>829</v>
      </c>
      <c r="E60" s="517"/>
      <c r="F60" s="651">
        <f>'CAG05.MELD'!J100</f>
        <v>0</v>
      </c>
      <c r="G60" s="661">
        <f>'CAG05.MELD'!K100</f>
        <v>0</v>
      </c>
      <c r="J60" s="398"/>
      <c r="K60" s="399" t="e">
        <f>IF((MATCH(TRUE,J61:J63,0)&gt;0),TRUE,FALSE)</f>
        <v>#N/A</v>
      </c>
    </row>
    <row r="61" spans="1:16" s="70" customFormat="1" ht="20.100000000000001" customHeight="1" x14ac:dyDescent="0.2">
      <c r="A61" s="787"/>
      <c r="B61" s="576"/>
      <c r="C61" s="544"/>
      <c r="D61" s="558" t="s">
        <v>810</v>
      </c>
      <c r="E61" s="516" t="s">
        <v>777</v>
      </c>
      <c r="F61" s="651">
        <f>'CAG05.MELD'!J101</f>
        <v>0</v>
      </c>
      <c r="G61" s="661">
        <f>'CAG05.MELD'!K101</f>
        <v>0</v>
      </c>
      <c r="J61" s="398" t="b">
        <v>0</v>
      </c>
      <c r="K61" s="399" t="b">
        <f>J61</f>
        <v>0</v>
      </c>
    </row>
    <row r="62" spans="1:16" s="70" customFormat="1" ht="20.100000000000001" customHeight="1" x14ac:dyDescent="0.2">
      <c r="A62" s="787"/>
      <c r="B62" s="73" t="s">
        <v>313</v>
      </c>
      <c r="C62" s="551"/>
      <c r="D62" s="552" t="s">
        <v>830</v>
      </c>
      <c r="E62" s="516" t="s">
        <v>778</v>
      </c>
      <c r="F62" s="651">
        <f>'CAG05.MELD'!L100</f>
        <v>0</v>
      </c>
      <c r="G62" s="661">
        <f>'CAG05.MELD'!M100</f>
        <v>0</v>
      </c>
      <c r="J62" s="398" t="b">
        <v>0</v>
      </c>
      <c r="K62" s="399" t="b">
        <f>J62</f>
        <v>0</v>
      </c>
    </row>
    <row r="63" spans="1:16" s="70" customFormat="1" ht="20.100000000000001" customHeight="1" x14ac:dyDescent="0.2">
      <c r="A63" s="788"/>
      <c r="B63" s="581" t="s">
        <v>314</v>
      </c>
      <c r="C63" s="563"/>
      <c r="D63" s="564" t="s">
        <v>831</v>
      </c>
      <c r="E63" s="521" t="s">
        <v>779</v>
      </c>
      <c r="F63" s="652">
        <f>'CAG05.MELD'!N100</f>
        <v>0</v>
      </c>
      <c r="G63" s="657">
        <f>'CAG05.MELD'!O100</f>
        <v>0</v>
      </c>
      <c r="J63" s="398" t="b">
        <v>0</v>
      </c>
      <c r="K63" s="399" t="b">
        <f>J63</f>
        <v>0</v>
      </c>
    </row>
    <row r="64" spans="1:16" s="70" customFormat="1" ht="20.100000000000001" customHeight="1" x14ac:dyDescent="0.2">
      <c r="A64" s="796" t="s">
        <v>353</v>
      </c>
      <c r="B64" s="578" t="s">
        <v>315</v>
      </c>
      <c r="C64" s="554"/>
      <c r="D64" s="528" t="s">
        <v>505</v>
      </c>
      <c r="E64" s="520"/>
      <c r="F64" s="649"/>
      <c r="G64" s="656"/>
      <c r="J64" s="398"/>
      <c r="K64" s="399"/>
    </row>
    <row r="65" spans="1:11" s="70" customFormat="1" ht="20.100000000000001" customHeight="1" x14ac:dyDescent="0.2">
      <c r="A65" s="796"/>
      <c r="B65" s="580">
        <v>9.1</v>
      </c>
      <c r="C65" s="549"/>
      <c r="D65" s="550" t="s">
        <v>506</v>
      </c>
      <c r="E65" s="522"/>
      <c r="F65" s="650">
        <f>'CAG06.MELD'!F100</f>
        <v>0</v>
      </c>
      <c r="G65" s="660">
        <f>'CAG06.MELD'!G100</f>
        <v>0</v>
      </c>
      <c r="J65" s="398"/>
      <c r="K65" s="399" t="e">
        <f>IF((MATCH(TRUE,J66:J68,0)&gt;0),TRUE,FALSE)</f>
        <v>#N/A</v>
      </c>
    </row>
    <row r="66" spans="1:11" s="70" customFormat="1" ht="20.100000000000001" customHeight="1" x14ac:dyDescent="0.2">
      <c r="A66" s="796"/>
      <c r="B66" s="576"/>
      <c r="C66" s="544"/>
      <c r="D66" s="558" t="s">
        <v>810</v>
      </c>
      <c r="E66" s="516" t="s">
        <v>775</v>
      </c>
      <c r="F66" s="651">
        <f>'CAG06.MELD'!F101</f>
        <v>0</v>
      </c>
      <c r="G66" s="661">
        <f>'CAG06.MELD'!G101</f>
        <v>0</v>
      </c>
      <c r="J66" s="398" t="b">
        <v>0</v>
      </c>
      <c r="K66" s="399" t="b">
        <f>J66</f>
        <v>0</v>
      </c>
    </row>
    <row r="67" spans="1:11" s="70" customFormat="1" ht="20.100000000000001" customHeight="1" x14ac:dyDescent="0.2">
      <c r="A67" s="796"/>
      <c r="B67" s="73" t="s">
        <v>316</v>
      </c>
      <c r="C67" s="551"/>
      <c r="D67" s="552" t="s">
        <v>832</v>
      </c>
      <c r="E67" s="516" t="s">
        <v>788</v>
      </c>
      <c r="F67" s="651">
        <f>'CAG06.MELD'!H100</f>
        <v>0</v>
      </c>
      <c r="G67" s="661">
        <f>'CAG06.MELD'!I100</f>
        <v>0</v>
      </c>
      <c r="J67" s="398" t="b">
        <v>0</v>
      </c>
      <c r="K67" s="399" t="b">
        <f>J67</f>
        <v>0</v>
      </c>
    </row>
    <row r="68" spans="1:11" s="70" customFormat="1" ht="29.25" customHeight="1" x14ac:dyDescent="0.2">
      <c r="A68" s="796"/>
      <c r="B68" s="73" t="s">
        <v>317</v>
      </c>
      <c r="C68" s="551"/>
      <c r="D68" s="552" t="s">
        <v>833</v>
      </c>
      <c r="E68" s="516" t="s">
        <v>777</v>
      </c>
      <c r="F68" s="651">
        <f>'CAG06.MELD'!J100</f>
        <v>0</v>
      </c>
      <c r="G68" s="661">
        <f>'CAG06.MELD'!K100</f>
        <v>0</v>
      </c>
      <c r="J68" s="398" t="b">
        <v>0</v>
      </c>
      <c r="K68" s="399" t="b">
        <f>J68</f>
        <v>0</v>
      </c>
    </row>
    <row r="69" spans="1:11" s="70" customFormat="1" ht="20.100000000000001" customHeight="1" x14ac:dyDescent="0.2">
      <c r="A69" s="796"/>
      <c r="B69" s="580">
        <v>9.1999999999999993</v>
      </c>
      <c r="C69" s="549"/>
      <c r="D69" s="550" t="s">
        <v>834</v>
      </c>
      <c r="E69" s="517"/>
      <c r="F69" s="651">
        <f>'CAG06.MELD'!L100</f>
        <v>0</v>
      </c>
      <c r="G69" s="661">
        <f>'CAG06.MELD'!M100</f>
        <v>0</v>
      </c>
      <c r="J69" s="398"/>
      <c r="K69" s="399" t="e">
        <f>IF((MATCH(TRUE,J69:J74,0)&gt;0),TRUE,FALSE)</f>
        <v>#N/A</v>
      </c>
    </row>
    <row r="70" spans="1:11" s="70" customFormat="1" ht="20.100000000000001" customHeight="1" x14ac:dyDescent="0.2">
      <c r="A70" s="796"/>
      <c r="B70" s="576"/>
      <c r="C70" s="544"/>
      <c r="D70" s="558" t="s">
        <v>810</v>
      </c>
      <c r="E70" s="516" t="s">
        <v>778</v>
      </c>
      <c r="F70" s="651">
        <f>'CAG06.MELD'!L101</f>
        <v>0</v>
      </c>
      <c r="G70" s="661">
        <f>'CAG06.MELD'!M101</f>
        <v>0</v>
      </c>
      <c r="J70" s="398" t="b">
        <v>0</v>
      </c>
      <c r="K70" s="399" t="b">
        <f>J70</f>
        <v>0</v>
      </c>
    </row>
    <row r="71" spans="1:11" s="70" customFormat="1" ht="20.100000000000001" customHeight="1" x14ac:dyDescent="0.2">
      <c r="A71" s="796"/>
      <c r="B71" s="73" t="s">
        <v>318</v>
      </c>
      <c r="C71" s="551"/>
      <c r="D71" s="552" t="s">
        <v>835</v>
      </c>
      <c r="E71" s="516" t="s">
        <v>779</v>
      </c>
      <c r="F71" s="651">
        <f>'CAG06.MELD'!N100</f>
        <v>0</v>
      </c>
      <c r="G71" s="661">
        <f>'CAG06.MELD'!O100</f>
        <v>0</v>
      </c>
      <c r="J71" s="398" t="b">
        <v>0</v>
      </c>
      <c r="K71" s="399" t="b">
        <f>J71</f>
        <v>0</v>
      </c>
    </row>
    <row r="72" spans="1:11" s="70" customFormat="1" ht="20.100000000000001" customHeight="1" x14ac:dyDescent="0.2">
      <c r="A72" s="796"/>
      <c r="B72" s="73" t="s">
        <v>319</v>
      </c>
      <c r="C72" s="551"/>
      <c r="D72" s="552" t="s">
        <v>836</v>
      </c>
      <c r="E72" s="516" t="s">
        <v>780</v>
      </c>
      <c r="F72" s="651">
        <f>'CAG06.MELD'!P100</f>
        <v>0</v>
      </c>
      <c r="G72" s="661">
        <f>'CAG06.MELD'!Q100</f>
        <v>0</v>
      </c>
      <c r="J72" s="398" t="b">
        <v>0</v>
      </c>
      <c r="K72" s="399" t="b">
        <f>J72</f>
        <v>0</v>
      </c>
    </row>
    <row r="73" spans="1:11" s="70" customFormat="1" ht="20.100000000000001" customHeight="1" x14ac:dyDescent="0.2">
      <c r="A73" s="796"/>
      <c r="B73" s="73" t="s">
        <v>320</v>
      </c>
      <c r="C73" s="551"/>
      <c r="D73" s="552" t="s">
        <v>837</v>
      </c>
      <c r="E73" s="516" t="s">
        <v>781</v>
      </c>
      <c r="F73" s="651">
        <f>'CAG06.MELD'!R100</f>
        <v>0</v>
      </c>
      <c r="G73" s="661">
        <f>'CAG06.MELD'!S100</f>
        <v>0</v>
      </c>
      <c r="J73" s="398" t="b">
        <v>0</v>
      </c>
      <c r="K73" s="399" t="b">
        <f>J73</f>
        <v>0</v>
      </c>
    </row>
    <row r="74" spans="1:11" s="70" customFormat="1" ht="20.100000000000001" customHeight="1" x14ac:dyDescent="0.2">
      <c r="A74" s="796"/>
      <c r="B74" s="73" t="s">
        <v>321</v>
      </c>
      <c r="C74" s="551"/>
      <c r="D74" s="552" t="s">
        <v>1176</v>
      </c>
      <c r="E74" s="516" t="s">
        <v>782</v>
      </c>
      <c r="F74" s="651">
        <f>'CAG06.MELD'!T100</f>
        <v>0</v>
      </c>
      <c r="G74" s="661">
        <f>'CAG06.MELD'!U100</f>
        <v>0</v>
      </c>
      <c r="J74" s="398" t="b">
        <v>0</v>
      </c>
      <c r="K74" s="399" t="b">
        <f>J74</f>
        <v>0</v>
      </c>
    </row>
    <row r="75" spans="1:11" s="70" customFormat="1" ht="20.100000000000001" customHeight="1" x14ac:dyDescent="0.2">
      <c r="A75" s="796"/>
      <c r="B75" s="580">
        <v>9.3000000000000007</v>
      </c>
      <c r="C75" s="549"/>
      <c r="D75" s="550" t="s">
        <v>838</v>
      </c>
      <c r="E75" s="523"/>
      <c r="F75" s="651">
        <f>'CAG06.MELD'!V100</f>
        <v>0</v>
      </c>
      <c r="G75" s="661">
        <f>'CAG06.MELD'!W100</f>
        <v>0</v>
      </c>
      <c r="J75" s="398"/>
      <c r="K75" s="399" t="e">
        <f>IF((MATCH(TRUE,J75:J83,0)&gt;0),TRUE,FALSE)</f>
        <v>#N/A</v>
      </c>
    </row>
    <row r="76" spans="1:11" s="70" customFormat="1" ht="20.100000000000001" customHeight="1" x14ac:dyDescent="0.2">
      <c r="A76" s="796"/>
      <c r="B76" s="576"/>
      <c r="C76" s="544"/>
      <c r="D76" s="558" t="s">
        <v>810</v>
      </c>
      <c r="E76" s="516" t="s">
        <v>783</v>
      </c>
      <c r="F76" s="651">
        <f>'CAG06.MELD'!V101</f>
        <v>0</v>
      </c>
      <c r="G76" s="661">
        <f>'CAG06.MELD'!W101</f>
        <v>0</v>
      </c>
      <c r="J76" s="398" t="b">
        <v>0</v>
      </c>
      <c r="K76" s="399" t="b">
        <f>J76</f>
        <v>0</v>
      </c>
    </row>
    <row r="77" spans="1:11" s="70" customFormat="1" ht="20.100000000000001" customHeight="1" x14ac:dyDescent="0.2">
      <c r="A77" s="796"/>
      <c r="B77" s="73" t="s">
        <v>322</v>
      </c>
      <c r="C77" s="551"/>
      <c r="D77" s="552" t="s">
        <v>839</v>
      </c>
      <c r="E77" s="516" t="s">
        <v>784</v>
      </c>
      <c r="F77" s="651">
        <f>'CAG06.MELD'!X100</f>
        <v>0</v>
      </c>
      <c r="G77" s="661">
        <f>'CAG06.MELD'!Y100</f>
        <v>0</v>
      </c>
      <c r="J77" s="398" t="b">
        <v>0</v>
      </c>
      <c r="K77" s="399" t="b">
        <f>J77</f>
        <v>0</v>
      </c>
    </row>
    <row r="78" spans="1:11" s="70" customFormat="1" ht="20.100000000000001" customHeight="1" x14ac:dyDescent="0.2">
      <c r="A78" s="796"/>
      <c r="B78" s="73" t="s">
        <v>323</v>
      </c>
      <c r="C78" s="551"/>
      <c r="D78" s="552" t="s">
        <v>840</v>
      </c>
      <c r="E78" s="516" t="s">
        <v>785</v>
      </c>
      <c r="F78" s="651">
        <f>'CAG06.MELD'!Z100</f>
        <v>0</v>
      </c>
      <c r="G78" s="661">
        <f>'CAG06.MELD'!AA100</f>
        <v>0</v>
      </c>
      <c r="J78" s="398" t="b">
        <v>0</v>
      </c>
      <c r="K78" s="399" t="b">
        <f t="shared" ref="K78:K83" si="2">J78</f>
        <v>0</v>
      </c>
    </row>
    <row r="79" spans="1:11" s="70" customFormat="1" ht="20.100000000000001" customHeight="1" x14ac:dyDescent="0.2">
      <c r="A79" s="796"/>
      <c r="B79" s="73" t="s">
        <v>324</v>
      </c>
      <c r="C79" s="551"/>
      <c r="D79" s="552" t="s">
        <v>841</v>
      </c>
      <c r="E79" s="516" t="s">
        <v>786</v>
      </c>
      <c r="F79" s="651">
        <f>'CAG06.MELD'!AB100</f>
        <v>0</v>
      </c>
      <c r="G79" s="661">
        <f>'CAG06.MELD'!AC100</f>
        <v>0</v>
      </c>
      <c r="J79" s="398" t="b">
        <v>0</v>
      </c>
      <c r="K79" s="399" t="b">
        <f t="shared" si="2"/>
        <v>0</v>
      </c>
    </row>
    <row r="80" spans="1:11" s="70" customFormat="1" ht="20.100000000000001" customHeight="1" x14ac:dyDescent="0.2">
      <c r="A80" s="796"/>
      <c r="B80" s="73" t="s">
        <v>325</v>
      </c>
      <c r="C80" s="551"/>
      <c r="D80" s="552" t="s">
        <v>842</v>
      </c>
      <c r="E80" s="516" t="s">
        <v>787</v>
      </c>
      <c r="F80" s="651">
        <f>'CAG06.MELD'!AD100</f>
        <v>0</v>
      </c>
      <c r="G80" s="661">
        <f>'CAG06.MELD'!AE100</f>
        <v>0</v>
      </c>
      <c r="J80" s="398" t="b">
        <v>0</v>
      </c>
      <c r="K80" s="399" t="b">
        <f t="shared" si="2"/>
        <v>0</v>
      </c>
    </row>
    <row r="81" spans="1:11" s="70" customFormat="1" ht="20.100000000000001" customHeight="1" x14ac:dyDescent="0.2">
      <c r="A81" s="796"/>
      <c r="B81" s="73" t="s">
        <v>326</v>
      </c>
      <c r="C81" s="551"/>
      <c r="D81" s="565" t="s">
        <v>843</v>
      </c>
      <c r="E81" s="516" t="s">
        <v>791</v>
      </c>
      <c r="F81" s="651">
        <f>'CAG06.MELD'!AF100</f>
        <v>0</v>
      </c>
      <c r="G81" s="661">
        <f>'CAG06.MELD'!AG100</f>
        <v>0</v>
      </c>
      <c r="J81" s="398" t="b">
        <v>0</v>
      </c>
      <c r="K81" s="399" t="b">
        <f t="shared" si="2"/>
        <v>0</v>
      </c>
    </row>
    <row r="82" spans="1:11" s="70" customFormat="1" ht="20.100000000000001" customHeight="1" x14ac:dyDescent="0.2">
      <c r="A82" s="796"/>
      <c r="B82" s="73" t="s">
        <v>327</v>
      </c>
      <c r="C82" s="551"/>
      <c r="D82" s="565" t="s">
        <v>844</v>
      </c>
      <c r="E82" s="516" t="s">
        <v>792</v>
      </c>
      <c r="F82" s="651">
        <f>'CAG06.MELD'!AH100</f>
        <v>0</v>
      </c>
      <c r="G82" s="661">
        <f>'CAG06.MELD'!AI100</f>
        <v>0</v>
      </c>
      <c r="J82" s="398" t="b">
        <v>0</v>
      </c>
      <c r="K82" s="399" t="b">
        <f t="shared" si="2"/>
        <v>0</v>
      </c>
    </row>
    <row r="83" spans="1:11" s="70" customFormat="1" ht="20.100000000000001" customHeight="1" x14ac:dyDescent="0.2">
      <c r="A83" s="796"/>
      <c r="B83" s="73" t="s">
        <v>328</v>
      </c>
      <c r="C83" s="551"/>
      <c r="D83" s="566" t="s">
        <v>505</v>
      </c>
      <c r="E83" s="516" t="s">
        <v>793</v>
      </c>
      <c r="F83" s="648">
        <f>'CAG06.MELD'!AJ100</f>
        <v>0</v>
      </c>
      <c r="G83" s="659">
        <f>'CAG06.MELD'!AK100</f>
        <v>0</v>
      </c>
      <c r="J83" s="398" t="b">
        <v>0</v>
      </c>
      <c r="K83" s="399" t="b">
        <f t="shared" si="2"/>
        <v>0</v>
      </c>
    </row>
    <row r="84" spans="1:11" s="70" customFormat="1" ht="20.100000000000001" customHeight="1" x14ac:dyDescent="0.2">
      <c r="A84" s="810" t="s">
        <v>354</v>
      </c>
      <c r="B84" s="578" t="s">
        <v>462</v>
      </c>
      <c r="C84" s="554"/>
      <c r="D84" s="528" t="s">
        <v>507</v>
      </c>
      <c r="E84" s="520"/>
      <c r="F84" s="649">
        <f>'CAG07.MELD'!F100</f>
        <v>0</v>
      </c>
      <c r="G84" s="656">
        <f>'CAG07.MELD'!G100</f>
        <v>0</v>
      </c>
      <c r="J84" s="398"/>
      <c r="K84" s="399" t="e">
        <f>IF((MATCH(TRUE,J85:J89,0)&gt;0),TRUE,FALSE)</f>
        <v>#N/A</v>
      </c>
    </row>
    <row r="85" spans="1:11" s="70" customFormat="1" ht="20.100000000000001" customHeight="1" x14ac:dyDescent="0.2">
      <c r="A85" s="810"/>
      <c r="B85" s="576"/>
      <c r="C85" s="544"/>
      <c r="D85" s="548" t="s">
        <v>810</v>
      </c>
      <c r="E85" s="518" t="s">
        <v>776</v>
      </c>
      <c r="F85" s="650">
        <f>'CAG07.MELD'!F101</f>
        <v>0</v>
      </c>
      <c r="G85" s="660">
        <f>'CAG07.MELD'!G101</f>
        <v>0</v>
      </c>
      <c r="J85" s="398" t="b">
        <v>0</v>
      </c>
      <c r="K85" s="399" t="b">
        <f>J85</f>
        <v>0</v>
      </c>
    </row>
    <row r="86" spans="1:11" s="70" customFormat="1" ht="20.100000000000001" customHeight="1" x14ac:dyDescent="0.2">
      <c r="A86" s="810"/>
      <c r="B86" s="580" t="s">
        <v>329</v>
      </c>
      <c r="C86" s="551"/>
      <c r="D86" s="550" t="s">
        <v>845</v>
      </c>
      <c r="E86" s="516" t="s">
        <v>775</v>
      </c>
      <c r="F86" s="651">
        <f>'CAG07.MELD'!H100</f>
        <v>0</v>
      </c>
      <c r="G86" s="661">
        <f>'CAG07.MELD'!I100</f>
        <v>0</v>
      </c>
      <c r="J86" s="398" t="b">
        <v>0</v>
      </c>
      <c r="K86" s="399" t="b">
        <f>J86</f>
        <v>0</v>
      </c>
    </row>
    <row r="87" spans="1:11" s="70" customFormat="1" ht="20.100000000000001" customHeight="1" x14ac:dyDescent="0.2">
      <c r="A87" s="810"/>
      <c r="B87" s="580" t="s">
        <v>330</v>
      </c>
      <c r="C87" s="551"/>
      <c r="D87" s="550" t="s">
        <v>508</v>
      </c>
      <c r="E87" s="516" t="s">
        <v>788</v>
      </c>
      <c r="F87" s="651">
        <f>'CAG07.MELD'!J100</f>
        <v>0</v>
      </c>
      <c r="G87" s="661">
        <f>'CAG07.MELD'!K100</f>
        <v>0</v>
      </c>
      <c r="J87" s="398" t="b">
        <v>0</v>
      </c>
      <c r="K87" s="399" t="b">
        <f>J87</f>
        <v>0</v>
      </c>
    </row>
    <row r="88" spans="1:11" s="70" customFormat="1" ht="20.100000000000001" customHeight="1" x14ac:dyDescent="0.2">
      <c r="A88" s="810"/>
      <c r="B88" s="580" t="s">
        <v>331</v>
      </c>
      <c r="C88" s="551"/>
      <c r="D88" s="550" t="s">
        <v>509</v>
      </c>
      <c r="E88" s="516" t="s">
        <v>777</v>
      </c>
      <c r="F88" s="651">
        <f>'CAG07.MELD'!L100</f>
        <v>0</v>
      </c>
      <c r="G88" s="661">
        <f>'CAG07.MELD'!M100</f>
        <v>0</v>
      </c>
      <c r="J88" s="398" t="b">
        <v>0</v>
      </c>
      <c r="K88" s="399" t="b">
        <f>J88</f>
        <v>0</v>
      </c>
    </row>
    <row r="89" spans="1:11" s="70" customFormat="1" ht="20.100000000000001" customHeight="1" x14ac:dyDescent="0.2">
      <c r="A89" s="810"/>
      <c r="B89" s="580" t="s">
        <v>332</v>
      </c>
      <c r="C89" s="551"/>
      <c r="D89" s="553" t="s">
        <v>846</v>
      </c>
      <c r="E89" s="455" t="s">
        <v>778</v>
      </c>
      <c r="F89" s="648">
        <f>'CAG07.MELD'!N100</f>
        <v>0</v>
      </c>
      <c r="G89" s="659">
        <f>'CAG07.MELD'!O100</f>
        <v>0</v>
      </c>
      <c r="J89" s="398" t="b">
        <v>0</v>
      </c>
      <c r="K89" s="399" t="b">
        <f>J89</f>
        <v>0</v>
      </c>
    </row>
    <row r="90" spans="1:11" s="70" customFormat="1" ht="20.100000000000001" customHeight="1" x14ac:dyDescent="0.2">
      <c r="A90" s="811" t="s">
        <v>355</v>
      </c>
      <c r="B90" s="596"/>
      <c r="C90" s="601"/>
      <c r="D90" s="602" t="s">
        <v>847</v>
      </c>
      <c r="E90" s="603"/>
      <c r="F90" s="653"/>
      <c r="G90" s="662"/>
      <c r="J90" s="398"/>
      <c r="K90" s="399"/>
    </row>
    <row r="91" spans="1:11" s="70" customFormat="1" ht="47.25" customHeight="1" x14ac:dyDescent="0.2">
      <c r="A91" s="811"/>
      <c r="B91" s="578" t="s">
        <v>459</v>
      </c>
      <c r="C91" s="554"/>
      <c r="D91" s="528" t="s">
        <v>1177</v>
      </c>
      <c r="E91" s="519" t="s">
        <v>776</v>
      </c>
      <c r="F91" s="649">
        <f>'CAG08.MELD'!F100</f>
        <v>0</v>
      </c>
      <c r="G91" s="656">
        <f>'CAG08.MELD'!G100</f>
        <v>0</v>
      </c>
      <c r="J91" s="398" t="b">
        <v>0</v>
      </c>
      <c r="K91" s="399" t="e">
        <f>IF((MATCH(TRUE,J91:J92,0)&gt;0),TRUE,FALSE)</f>
        <v>#N/A</v>
      </c>
    </row>
    <row r="92" spans="1:11" s="67" customFormat="1" ht="20.100000000000001" customHeight="1" x14ac:dyDescent="0.2">
      <c r="A92" s="811"/>
      <c r="B92" s="576"/>
      <c r="C92" s="544"/>
      <c r="D92" s="548" t="s">
        <v>810</v>
      </c>
      <c r="E92" s="518" t="s">
        <v>776</v>
      </c>
      <c r="F92" s="650">
        <f>'CAG08.MELD'!F101</f>
        <v>0</v>
      </c>
      <c r="G92" s="659">
        <f>'CAG08.MELD'!G101</f>
        <v>0</v>
      </c>
      <c r="J92" s="400" t="b">
        <v>0</v>
      </c>
      <c r="K92" s="401" t="b">
        <f>J92</f>
        <v>0</v>
      </c>
    </row>
    <row r="93" spans="1:11" s="70" customFormat="1" ht="20.100000000000001" customHeight="1" x14ac:dyDescent="0.2">
      <c r="A93" s="811"/>
      <c r="B93" s="579" t="s">
        <v>333</v>
      </c>
      <c r="C93" s="551"/>
      <c r="D93" s="552" t="s">
        <v>848</v>
      </c>
      <c r="E93" s="516" t="s">
        <v>794</v>
      </c>
      <c r="F93" s="651">
        <f>'CAG08.MELD'!H100</f>
        <v>0</v>
      </c>
      <c r="G93" s="568" t="s">
        <v>1039</v>
      </c>
      <c r="J93" s="398" t="b">
        <v>0</v>
      </c>
      <c r="K93" s="401" t="b">
        <f t="shared" ref="K93:K101" si="3">J93</f>
        <v>0</v>
      </c>
    </row>
    <row r="94" spans="1:11" s="67" customFormat="1" ht="20.100000000000001" customHeight="1" x14ac:dyDescent="0.2">
      <c r="A94" s="811"/>
      <c r="B94" s="579" t="s">
        <v>334</v>
      </c>
      <c r="C94" s="551"/>
      <c r="D94" s="552" t="s">
        <v>849</v>
      </c>
      <c r="E94" s="516" t="s">
        <v>790</v>
      </c>
      <c r="F94" s="651">
        <f>'CAG08.MELD'!I100</f>
        <v>0</v>
      </c>
      <c r="G94" s="568" t="s">
        <v>1039</v>
      </c>
      <c r="J94" s="400" t="b">
        <v>0</v>
      </c>
      <c r="K94" s="401" t="b">
        <f t="shared" si="3"/>
        <v>0</v>
      </c>
    </row>
    <row r="95" spans="1:11" s="67" customFormat="1" ht="20.100000000000001" customHeight="1" x14ac:dyDescent="0.2">
      <c r="A95" s="811"/>
      <c r="B95" s="579" t="s">
        <v>335</v>
      </c>
      <c r="C95" s="551"/>
      <c r="D95" s="552" t="s">
        <v>850</v>
      </c>
      <c r="E95" s="516" t="s">
        <v>795</v>
      </c>
      <c r="F95" s="651">
        <f>'CAG08.MELD'!J100</f>
        <v>0</v>
      </c>
      <c r="G95" s="568" t="s">
        <v>1039</v>
      </c>
      <c r="J95" s="400" t="b">
        <v>0</v>
      </c>
      <c r="K95" s="401" t="b">
        <f t="shared" si="3"/>
        <v>0</v>
      </c>
    </row>
    <row r="96" spans="1:11" s="67" customFormat="1" ht="20.100000000000001" customHeight="1" x14ac:dyDescent="0.2">
      <c r="A96" s="811"/>
      <c r="B96" s="579" t="s">
        <v>336</v>
      </c>
      <c r="C96" s="551"/>
      <c r="D96" s="552" t="s">
        <v>851</v>
      </c>
      <c r="E96" s="516" t="s">
        <v>796</v>
      </c>
      <c r="F96" s="651">
        <f>'CAG08.MELD'!K100</f>
        <v>0</v>
      </c>
      <c r="G96" s="568" t="s">
        <v>1039</v>
      </c>
      <c r="J96" s="400" t="b">
        <v>0</v>
      </c>
      <c r="K96" s="401" t="b">
        <f t="shared" si="3"/>
        <v>0</v>
      </c>
    </row>
    <row r="97" spans="1:12" s="67" customFormat="1" ht="20.100000000000001" customHeight="1" x14ac:dyDescent="0.2">
      <c r="A97" s="811"/>
      <c r="B97" s="579" t="s">
        <v>337</v>
      </c>
      <c r="C97" s="551"/>
      <c r="D97" s="552" t="s">
        <v>1178</v>
      </c>
      <c r="E97" s="516" t="s">
        <v>797</v>
      </c>
      <c r="F97" s="651">
        <f>'CAG08.MELD'!L100</f>
        <v>0</v>
      </c>
      <c r="G97" s="568" t="s">
        <v>1039</v>
      </c>
      <c r="J97" s="400" t="b">
        <v>0</v>
      </c>
      <c r="K97" s="401" t="b">
        <f t="shared" si="3"/>
        <v>0</v>
      </c>
    </row>
    <row r="98" spans="1:12" s="67" customFormat="1" ht="20.100000000000001" customHeight="1" x14ac:dyDescent="0.2">
      <c r="A98" s="811"/>
      <c r="B98" s="579" t="s">
        <v>338</v>
      </c>
      <c r="C98" s="551"/>
      <c r="D98" s="552" t="s">
        <v>852</v>
      </c>
      <c r="E98" s="516" t="s">
        <v>798</v>
      </c>
      <c r="F98" s="651">
        <f>'CAG08.MELD'!M100</f>
        <v>0</v>
      </c>
      <c r="G98" s="568" t="s">
        <v>1039</v>
      </c>
      <c r="J98" s="400" t="b">
        <v>0</v>
      </c>
      <c r="K98" s="401" t="b">
        <f t="shared" si="3"/>
        <v>0</v>
      </c>
    </row>
    <row r="99" spans="1:12" s="67" customFormat="1" ht="20.100000000000001" customHeight="1" x14ac:dyDescent="0.2">
      <c r="A99" s="811"/>
      <c r="B99" s="579" t="s">
        <v>339</v>
      </c>
      <c r="C99" s="551"/>
      <c r="D99" s="552" t="s">
        <v>853</v>
      </c>
      <c r="E99" s="516" t="s">
        <v>799</v>
      </c>
      <c r="F99" s="651">
        <f>'CAG08.MELD'!N100</f>
        <v>0</v>
      </c>
      <c r="G99" s="568" t="s">
        <v>1039</v>
      </c>
      <c r="J99" s="400" t="b">
        <v>0</v>
      </c>
      <c r="K99" s="401" t="b">
        <f t="shared" si="3"/>
        <v>0</v>
      </c>
    </row>
    <row r="100" spans="1:12" s="67" customFormat="1" ht="20.100000000000001" customHeight="1" x14ac:dyDescent="0.2">
      <c r="A100" s="811"/>
      <c r="B100" s="579" t="s">
        <v>340</v>
      </c>
      <c r="C100" s="551"/>
      <c r="D100" s="552" t="s">
        <v>854</v>
      </c>
      <c r="E100" s="516" t="s">
        <v>800</v>
      </c>
      <c r="F100" s="651">
        <f>'CAG08.MELD'!O100</f>
        <v>0</v>
      </c>
      <c r="G100" s="568" t="s">
        <v>1039</v>
      </c>
      <c r="J100" s="400" t="b">
        <v>0</v>
      </c>
      <c r="K100" s="401" t="b">
        <f t="shared" si="3"/>
        <v>0</v>
      </c>
    </row>
    <row r="101" spans="1:12" s="67" customFormat="1" ht="20.100000000000001" customHeight="1" x14ac:dyDescent="0.2">
      <c r="A101" s="811"/>
      <c r="B101" s="579" t="s">
        <v>341</v>
      </c>
      <c r="C101" s="551"/>
      <c r="D101" s="560" t="s">
        <v>855</v>
      </c>
      <c r="E101" s="524" t="s">
        <v>801</v>
      </c>
      <c r="F101" s="654">
        <f>'CAG08.MELD'!P100</f>
        <v>0</v>
      </c>
      <c r="G101" s="569" t="s">
        <v>1039</v>
      </c>
      <c r="J101" s="400" t="b">
        <v>0</v>
      </c>
      <c r="K101" s="401" t="b">
        <f t="shared" si="3"/>
        <v>0</v>
      </c>
    </row>
    <row r="102" spans="1:12" s="71" customFormat="1" ht="47.25" customHeight="1" x14ac:dyDescent="0.2">
      <c r="A102" s="811"/>
      <c r="B102" s="577" t="s">
        <v>1086</v>
      </c>
      <c r="C102" s="547"/>
      <c r="D102" s="528" t="s">
        <v>1179</v>
      </c>
      <c r="E102" s="454" t="s">
        <v>786</v>
      </c>
      <c r="F102" s="94">
        <f>'CAG08.MELD'!Q100</f>
        <v>0</v>
      </c>
      <c r="G102" s="397">
        <f>'CAG08.MELD'!R100</f>
        <v>0</v>
      </c>
      <c r="J102" s="398" t="b">
        <v>0</v>
      </c>
      <c r="K102" s="415" t="b">
        <f>IF(J103=TRUE,TRUE,J102)</f>
        <v>0</v>
      </c>
    </row>
    <row r="103" spans="1:12" s="70" customFormat="1" ht="20.100000000000001" customHeight="1" x14ac:dyDescent="0.2">
      <c r="A103" s="811"/>
      <c r="B103" s="576"/>
      <c r="C103" s="545"/>
      <c r="D103" s="546" t="s">
        <v>810</v>
      </c>
      <c r="E103" s="457" t="s">
        <v>786</v>
      </c>
      <c r="F103" s="472">
        <f>'CAG08.MELD'!Q101</f>
        <v>0</v>
      </c>
      <c r="G103" s="396">
        <f>'CAG08.MELD'!R101</f>
        <v>0</v>
      </c>
      <c r="J103" s="398" t="b">
        <v>0</v>
      </c>
      <c r="K103" s="399" t="b">
        <f>J103</f>
        <v>0</v>
      </c>
    </row>
    <row r="104" spans="1:12" s="71" customFormat="1" ht="65.25" customHeight="1" x14ac:dyDescent="0.25">
      <c r="A104" s="811"/>
      <c r="B104" s="578" t="s">
        <v>1087</v>
      </c>
      <c r="C104" s="531"/>
      <c r="D104" s="528" t="s">
        <v>1180</v>
      </c>
      <c r="E104" s="454" t="s">
        <v>787</v>
      </c>
      <c r="F104" s="485">
        <f>'CAG08.MELD'!S100</f>
        <v>0</v>
      </c>
      <c r="G104" s="397">
        <f>'CAG08.MELD'!T100</f>
        <v>0</v>
      </c>
      <c r="J104" s="398" t="b">
        <v>0</v>
      </c>
      <c r="K104" s="415" t="b">
        <f>IF(J105=TRUE,TRUE,J104)</f>
        <v>0</v>
      </c>
    </row>
    <row r="105" spans="1:12" s="70" customFormat="1" ht="20.100000000000001" customHeight="1" x14ac:dyDescent="0.2">
      <c r="A105" s="811"/>
      <c r="B105" s="576"/>
      <c r="C105" s="545"/>
      <c r="D105" s="546" t="s">
        <v>810</v>
      </c>
      <c r="E105" s="455" t="s">
        <v>787</v>
      </c>
      <c r="F105" s="486">
        <f>'CAG08.MELD'!S101</f>
        <v>0</v>
      </c>
      <c r="G105" s="93">
        <f>'CAG08.MELD'!T101</f>
        <v>0</v>
      </c>
      <c r="J105" s="398" t="b">
        <v>0</v>
      </c>
      <c r="K105" s="399" t="b">
        <f>J105</f>
        <v>0</v>
      </c>
    </row>
    <row r="106" spans="1:12" s="67" customFormat="1" ht="20.100000000000001" customHeight="1" x14ac:dyDescent="0.2">
      <c r="A106" s="811"/>
      <c r="B106" s="578" t="s">
        <v>412</v>
      </c>
      <c r="C106" s="554"/>
      <c r="D106" s="528" t="s">
        <v>856</v>
      </c>
      <c r="E106" s="519" t="s">
        <v>784</v>
      </c>
      <c r="F106" s="649">
        <f>'CAG08.MELD'!U100</f>
        <v>0</v>
      </c>
      <c r="G106" s="656">
        <f>'CAG08.MELD'!V100</f>
        <v>0</v>
      </c>
      <c r="J106" s="400" t="b">
        <v>0</v>
      </c>
      <c r="K106" s="443" t="b">
        <f>IF(J107=TRUE,TRUE,J106)</f>
        <v>0</v>
      </c>
    </row>
    <row r="107" spans="1:12" s="70" customFormat="1" ht="20.100000000000001" customHeight="1" x14ac:dyDescent="0.2">
      <c r="A107" s="811"/>
      <c r="B107" s="582"/>
      <c r="C107" s="570"/>
      <c r="D107" s="571" t="s">
        <v>810</v>
      </c>
      <c r="E107" s="457" t="s">
        <v>784</v>
      </c>
      <c r="F107" s="472">
        <f>'CAG08.MELD'!U101</f>
        <v>0</v>
      </c>
      <c r="G107" s="396">
        <f>'CAG08.MELD'!V101</f>
        <v>0</v>
      </c>
      <c r="J107" s="442" t="b">
        <v>0</v>
      </c>
      <c r="K107" s="443" t="b">
        <f>J107</f>
        <v>0</v>
      </c>
    </row>
    <row r="108" spans="1:12" s="70" customFormat="1" ht="12" customHeight="1" x14ac:dyDescent="0.2">
      <c r="A108" s="811"/>
      <c r="B108" s="583"/>
      <c r="C108" s="572"/>
      <c r="D108" s="573"/>
      <c r="E108" s="525"/>
      <c r="F108" s="652"/>
      <c r="G108" s="657"/>
      <c r="J108" s="398"/>
      <c r="K108" s="399"/>
      <c r="L108" s="145"/>
    </row>
    <row r="109" spans="1:12" s="70" customFormat="1" ht="20.100000000000001" customHeight="1" x14ac:dyDescent="0.2">
      <c r="A109" s="811"/>
      <c r="B109" s="578" t="s">
        <v>413</v>
      </c>
      <c r="C109" s="554"/>
      <c r="D109" s="528" t="s">
        <v>857</v>
      </c>
      <c r="E109" s="519" t="s">
        <v>785</v>
      </c>
      <c r="F109" s="649">
        <f>'CAG08.MELD'!W100</f>
        <v>0</v>
      </c>
      <c r="G109" s="656">
        <f>'CAG08.MELD'!X100</f>
        <v>0</v>
      </c>
      <c r="J109" s="398" t="b">
        <v>0</v>
      </c>
      <c r="K109" s="443" t="b">
        <f>IF(J110=TRUE,TRUE,J109)</f>
        <v>0</v>
      </c>
    </row>
    <row r="110" spans="1:12" s="70" customFormat="1" ht="20.100000000000001" customHeight="1" x14ac:dyDescent="0.2">
      <c r="A110" s="811"/>
      <c r="B110" s="582"/>
      <c r="C110" s="570"/>
      <c r="D110" s="571" t="s">
        <v>810</v>
      </c>
      <c r="E110" s="457" t="s">
        <v>785</v>
      </c>
      <c r="F110" s="472">
        <f>'CAG08.MELD'!W101</f>
        <v>0</v>
      </c>
      <c r="G110" s="396">
        <f>'CAG08.MELD'!X101</f>
        <v>0</v>
      </c>
      <c r="J110" s="442" t="b">
        <v>0</v>
      </c>
      <c r="K110" s="443" t="b">
        <f>J110</f>
        <v>0</v>
      </c>
    </row>
    <row r="111" spans="1:12" s="67" customFormat="1" ht="20.100000000000001" customHeight="1" x14ac:dyDescent="0.2">
      <c r="A111" s="786" t="s">
        <v>356</v>
      </c>
      <c r="B111" s="574"/>
      <c r="C111" s="541"/>
      <c r="D111" s="567" t="s">
        <v>858</v>
      </c>
      <c r="E111" s="527"/>
      <c r="F111" s="655"/>
      <c r="G111" s="658"/>
      <c r="J111" s="400"/>
      <c r="K111" s="401"/>
    </row>
    <row r="112" spans="1:12" s="70" customFormat="1" ht="20.100000000000001" customHeight="1" x14ac:dyDescent="0.2">
      <c r="A112" s="787"/>
      <c r="B112" s="578" t="s">
        <v>414</v>
      </c>
      <c r="C112" s="554"/>
      <c r="D112" s="528" t="s">
        <v>859</v>
      </c>
      <c r="E112" s="519" t="s">
        <v>776</v>
      </c>
      <c r="F112" s="649">
        <f>'CAG09.MELD'!F100</f>
        <v>0</v>
      </c>
      <c r="G112" s="656">
        <f>'CAG09.MELD'!G100</f>
        <v>0</v>
      </c>
      <c r="J112" s="398" t="b">
        <v>0</v>
      </c>
      <c r="K112" s="399" t="b">
        <f>J112</f>
        <v>0</v>
      </c>
    </row>
    <row r="113" spans="1:11" s="67" customFormat="1" ht="20.100000000000001" customHeight="1" x14ac:dyDescent="0.2">
      <c r="A113" s="787"/>
      <c r="B113" s="574"/>
      <c r="C113" s="541"/>
      <c r="D113" s="567" t="s">
        <v>860</v>
      </c>
      <c r="E113" s="527"/>
      <c r="F113" s="655"/>
      <c r="G113" s="658"/>
      <c r="J113" s="400"/>
      <c r="K113" s="401"/>
    </row>
    <row r="114" spans="1:11" s="70" customFormat="1" ht="20.100000000000001" customHeight="1" x14ac:dyDescent="0.2">
      <c r="A114" s="787"/>
      <c r="B114" s="578" t="s">
        <v>415</v>
      </c>
      <c r="C114" s="554"/>
      <c r="D114" s="528" t="s">
        <v>514</v>
      </c>
      <c r="E114" s="519" t="s">
        <v>775</v>
      </c>
      <c r="F114" s="649">
        <f>'CAG09.MELD'!H100</f>
        <v>0</v>
      </c>
      <c r="G114" s="656">
        <f>'CAG09.MELD'!I100</f>
        <v>0</v>
      </c>
      <c r="J114" s="398" t="b">
        <v>0</v>
      </c>
      <c r="K114" s="399" t="b">
        <f>J114</f>
        <v>0</v>
      </c>
    </row>
    <row r="115" spans="1:11" s="70" customFormat="1" ht="20.100000000000001" customHeight="1" x14ac:dyDescent="0.2">
      <c r="A115" s="787"/>
      <c r="B115" s="578" t="s">
        <v>460</v>
      </c>
      <c r="C115" s="554"/>
      <c r="D115" s="528" t="s">
        <v>863</v>
      </c>
      <c r="E115" s="519" t="s">
        <v>802</v>
      </c>
      <c r="F115" s="568" t="s">
        <v>1039</v>
      </c>
      <c r="G115" s="656">
        <f>'CAG09.MELD'!J100</f>
        <v>0</v>
      </c>
      <c r="J115" s="398" t="b">
        <v>0</v>
      </c>
      <c r="K115" s="399" t="b">
        <f>J115</f>
        <v>0</v>
      </c>
    </row>
    <row r="116" spans="1:11" s="70" customFormat="1" ht="20.100000000000001" customHeight="1" x14ac:dyDescent="0.2">
      <c r="A116" s="787"/>
      <c r="B116" s="578" t="s">
        <v>461</v>
      </c>
      <c r="C116" s="554"/>
      <c r="D116" s="528" t="s">
        <v>864</v>
      </c>
      <c r="E116" s="519" t="s">
        <v>803</v>
      </c>
      <c r="F116" s="568" t="s">
        <v>1039</v>
      </c>
      <c r="G116" s="656">
        <f>'CAG09.MELD'!K100</f>
        <v>0</v>
      </c>
      <c r="J116" s="398" t="b">
        <v>0</v>
      </c>
      <c r="K116" s="399" t="b">
        <f>J116</f>
        <v>0</v>
      </c>
    </row>
    <row r="117" spans="1:11" s="70" customFormat="1" ht="19.899999999999999" customHeight="1" x14ac:dyDescent="0.2">
      <c r="A117" s="787"/>
      <c r="B117" s="578" t="s">
        <v>416</v>
      </c>
      <c r="C117" s="554"/>
      <c r="D117" s="528" t="s">
        <v>516</v>
      </c>
      <c r="E117" s="519" t="s">
        <v>778</v>
      </c>
      <c r="F117" s="649">
        <f>'CAG09.MELD'!L100</f>
        <v>0</v>
      </c>
      <c r="G117" s="656">
        <f>'CAG09.MELD'!M100</f>
        <v>0</v>
      </c>
      <c r="J117" s="398" t="b">
        <v>0</v>
      </c>
      <c r="K117" s="399" t="b">
        <f>J117</f>
        <v>0</v>
      </c>
    </row>
    <row r="118" spans="1:11" s="70" customFormat="1" ht="19.899999999999999" customHeight="1" x14ac:dyDescent="0.2">
      <c r="A118" s="788"/>
      <c r="B118" s="578" t="s">
        <v>1088</v>
      </c>
      <c r="C118" s="554"/>
      <c r="D118" s="528" t="s">
        <v>1090</v>
      </c>
      <c r="E118" s="519" t="s">
        <v>1089</v>
      </c>
      <c r="F118" s="649">
        <f>'CAG09.MELD'!N100</f>
        <v>0</v>
      </c>
      <c r="G118" s="656">
        <f>'CAG09.MELD'!O100</f>
        <v>0</v>
      </c>
      <c r="J118" s="398" t="b">
        <v>0</v>
      </c>
      <c r="K118" s="399" t="b">
        <f>J118</f>
        <v>0</v>
      </c>
    </row>
    <row r="119" spans="1:11" s="70" customFormat="1" ht="15" x14ac:dyDescent="0.2">
      <c r="B119" s="75"/>
      <c r="C119" s="75"/>
      <c r="D119" s="60"/>
      <c r="E119" s="60"/>
      <c r="F119" s="61"/>
      <c r="G119" s="61"/>
    </row>
    <row r="120" spans="1:11" ht="15" x14ac:dyDescent="0.2">
      <c r="B120" s="792"/>
      <c r="C120" s="792"/>
      <c r="D120" s="792"/>
      <c r="E120" s="792"/>
    </row>
  </sheetData>
  <sheetProtection sheet="1" objects="1" scenarios="1"/>
  <mergeCells count="16">
    <mergeCell ref="B5:D5"/>
    <mergeCell ref="B6:D6"/>
    <mergeCell ref="A64:A83"/>
    <mergeCell ref="A84:A89"/>
    <mergeCell ref="A90:A110"/>
    <mergeCell ref="A111:A118"/>
    <mergeCell ref="A47:A54"/>
    <mergeCell ref="B120:E120"/>
    <mergeCell ref="A55:A63"/>
    <mergeCell ref="B7:G7"/>
    <mergeCell ref="F10:G10"/>
    <mergeCell ref="A36:A46"/>
    <mergeCell ref="A15:A20"/>
    <mergeCell ref="F13:G13"/>
    <mergeCell ref="A10:A13"/>
    <mergeCell ref="A21:A35"/>
  </mergeCells>
  <conditionalFormatting sqref="F22:G22">
    <cfRule type="expression" dxfId="183" priority="132" stopIfTrue="1">
      <formula>$K$22</formula>
    </cfRule>
  </conditionalFormatting>
  <conditionalFormatting sqref="F19:G19">
    <cfRule type="expression" dxfId="182" priority="130" stopIfTrue="1">
      <formula>$K19=TRUE</formula>
    </cfRule>
  </conditionalFormatting>
  <conditionalFormatting sqref="F20:G20">
    <cfRule type="expression" dxfId="181" priority="126" stopIfTrue="1">
      <formula>$K20=TRUE</formula>
    </cfRule>
  </conditionalFormatting>
  <conditionalFormatting sqref="F21:G21">
    <cfRule type="expression" dxfId="180" priority="133" stopIfTrue="1">
      <formula>$K21=TRUE</formula>
    </cfRule>
  </conditionalFormatting>
  <conditionalFormatting sqref="F23:G23">
    <cfRule type="expression" dxfId="179" priority="125" stopIfTrue="1">
      <formula>$K$23=TRUE</formula>
    </cfRule>
  </conditionalFormatting>
  <conditionalFormatting sqref="F24:G24">
    <cfRule type="expression" dxfId="178" priority="124" stopIfTrue="1">
      <formula>$K24=TRUE</formula>
    </cfRule>
  </conditionalFormatting>
  <conditionalFormatting sqref="F25:G25">
    <cfRule type="expression" dxfId="177" priority="123" stopIfTrue="1">
      <formula>$K25=TRUE</formula>
    </cfRule>
  </conditionalFormatting>
  <conditionalFormatting sqref="F26:G26">
    <cfRule type="expression" dxfId="176" priority="122" stopIfTrue="1">
      <formula>$K26=TRUE</formula>
    </cfRule>
  </conditionalFormatting>
  <conditionalFormatting sqref="F27:G27">
    <cfRule type="expression" dxfId="175" priority="121" stopIfTrue="1">
      <formula>$K27=TRUE</formula>
    </cfRule>
  </conditionalFormatting>
  <conditionalFormatting sqref="F28:G28">
    <cfRule type="expression" dxfId="174" priority="120" stopIfTrue="1">
      <formula>$K28=TRUE</formula>
    </cfRule>
  </conditionalFormatting>
  <conditionalFormatting sqref="F29:G29">
    <cfRule type="expression" dxfId="173" priority="119" stopIfTrue="1">
      <formula>$K29=TRUE</formula>
    </cfRule>
  </conditionalFormatting>
  <conditionalFormatting sqref="F30:G30">
    <cfRule type="expression" dxfId="172" priority="118" stopIfTrue="1">
      <formula>$K30=TRUE</formula>
    </cfRule>
  </conditionalFormatting>
  <conditionalFormatting sqref="F31:G31">
    <cfRule type="expression" dxfId="171" priority="117" stopIfTrue="1">
      <formula>$K31=TRUE</formula>
    </cfRule>
  </conditionalFormatting>
  <conditionalFormatting sqref="F32:G32">
    <cfRule type="expression" dxfId="170" priority="116" stopIfTrue="1">
      <formula>$K32=TRUE</formula>
    </cfRule>
  </conditionalFormatting>
  <conditionalFormatting sqref="F33:G33">
    <cfRule type="expression" dxfId="169" priority="115" stopIfTrue="1">
      <formula>$K33=TRUE</formula>
    </cfRule>
  </conditionalFormatting>
  <conditionalFormatting sqref="F34:G34">
    <cfRule type="expression" dxfId="168" priority="114" stopIfTrue="1">
      <formula>$K34=TRUE</formula>
    </cfRule>
  </conditionalFormatting>
  <conditionalFormatting sqref="F35:G35">
    <cfRule type="expression" dxfId="167" priority="113" stopIfTrue="1">
      <formula>$K35=TRUE</formula>
    </cfRule>
  </conditionalFormatting>
  <conditionalFormatting sqref="G15">
    <cfRule type="expression" dxfId="166" priority="112" stopIfTrue="1">
      <formula>$K$15=TRUE</formula>
    </cfRule>
  </conditionalFormatting>
  <conditionalFormatting sqref="F37:G37">
    <cfRule type="expression" dxfId="165" priority="110" stopIfTrue="1">
      <formula>$K$37=TRUE</formula>
    </cfRule>
  </conditionalFormatting>
  <conditionalFormatting sqref="F38:G38">
    <cfRule type="expression" dxfId="164" priority="109" stopIfTrue="1">
      <formula>$K$38=TRUE</formula>
    </cfRule>
  </conditionalFormatting>
  <conditionalFormatting sqref="F39:G39">
    <cfRule type="expression" dxfId="163" priority="108" stopIfTrue="1">
      <formula>$K$39=TRUE</formula>
    </cfRule>
  </conditionalFormatting>
  <conditionalFormatting sqref="F40:G40">
    <cfRule type="expression" dxfId="162" priority="107" stopIfTrue="1">
      <formula>$K$40=TRUE</formula>
    </cfRule>
  </conditionalFormatting>
  <conditionalFormatting sqref="F41:G41">
    <cfRule type="expression" dxfId="161" priority="106" stopIfTrue="1">
      <formula>$K$41=TRUE</formula>
    </cfRule>
  </conditionalFormatting>
  <conditionalFormatting sqref="F42:G42">
    <cfRule type="expression" dxfId="160" priority="105" stopIfTrue="1">
      <formula>$K$42=TRUE</formula>
    </cfRule>
  </conditionalFormatting>
  <conditionalFormatting sqref="F43:G43">
    <cfRule type="expression" dxfId="159" priority="104" stopIfTrue="1">
      <formula>$K$43=TRUE</formula>
    </cfRule>
  </conditionalFormatting>
  <conditionalFormatting sqref="F44:G44">
    <cfRule type="expression" dxfId="158" priority="103" stopIfTrue="1">
      <formula>$K$44=TRUE</formula>
    </cfRule>
  </conditionalFormatting>
  <conditionalFormatting sqref="F45:G45">
    <cfRule type="expression" dxfId="157" priority="102" stopIfTrue="1">
      <formula>$K$45=TRUE</formula>
    </cfRule>
  </conditionalFormatting>
  <conditionalFormatting sqref="F46:G46">
    <cfRule type="expression" dxfId="156" priority="101" stopIfTrue="1">
      <formula>$K$46=TRUE</formula>
    </cfRule>
  </conditionalFormatting>
  <conditionalFormatting sqref="F51:G51">
    <cfRule type="expression" dxfId="155" priority="95" stopIfTrue="1">
      <formula>$K$51</formula>
    </cfRule>
  </conditionalFormatting>
  <conditionalFormatting sqref="F54:G54">
    <cfRule type="expression" dxfId="154" priority="92" stopIfTrue="1">
      <formula>$K$54=TRUE</formula>
    </cfRule>
  </conditionalFormatting>
  <conditionalFormatting sqref="F55:G55">
    <cfRule type="expression" dxfId="153" priority="91" stopIfTrue="1">
      <formula>$K$55=TRUE</formula>
    </cfRule>
  </conditionalFormatting>
  <conditionalFormatting sqref="F56:G56">
    <cfRule type="expression" dxfId="152" priority="90" stopIfTrue="1">
      <formula>$K$56</formula>
    </cfRule>
  </conditionalFormatting>
  <conditionalFormatting sqref="F57:G57">
    <cfRule type="expression" dxfId="151" priority="89" stopIfTrue="1">
      <formula>$K$57</formula>
    </cfRule>
  </conditionalFormatting>
  <conditionalFormatting sqref="F58:G58">
    <cfRule type="expression" dxfId="150" priority="88" stopIfTrue="1">
      <formula>$K$58=TRUE</formula>
    </cfRule>
  </conditionalFormatting>
  <conditionalFormatting sqref="F59:G59">
    <cfRule type="expression" dxfId="149" priority="87" stopIfTrue="1">
      <formula>$K$59=TRUE</formula>
    </cfRule>
  </conditionalFormatting>
  <conditionalFormatting sqref="F60:G60">
    <cfRule type="expression" dxfId="148" priority="86" stopIfTrue="1">
      <formula>$K$60=TRUE</formula>
    </cfRule>
  </conditionalFormatting>
  <conditionalFormatting sqref="F61:G61">
    <cfRule type="expression" dxfId="147" priority="85" stopIfTrue="1">
      <formula>$K$61=TRUE</formula>
    </cfRule>
  </conditionalFormatting>
  <conditionalFormatting sqref="F62:G62">
    <cfRule type="expression" dxfId="146" priority="84" stopIfTrue="1">
      <formula>$K$62=TRUE</formula>
    </cfRule>
  </conditionalFormatting>
  <conditionalFormatting sqref="F63:G63">
    <cfRule type="expression" dxfId="145" priority="83" stopIfTrue="1">
      <formula>$K$63=TRUE</formula>
    </cfRule>
  </conditionalFormatting>
  <conditionalFormatting sqref="F64:G64">
    <cfRule type="expression" dxfId="144" priority="81" stopIfTrue="1">
      <formula>$K$64=TRUE</formula>
    </cfRule>
  </conditionalFormatting>
  <conditionalFormatting sqref="F65:G65">
    <cfRule type="expression" dxfId="143" priority="80" stopIfTrue="1">
      <formula>$K$65=TRUE</formula>
    </cfRule>
  </conditionalFormatting>
  <conditionalFormatting sqref="F66:G66">
    <cfRule type="expression" dxfId="142" priority="79" stopIfTrue="1">
      <formula>$K$66=TRUE</formula>
    </cfRule>
  </conditionalFormatting>
  <conditionalFormatting sqref="F67:G67">
    <cfRule type="expression" dxfId="141" priority="78" stopIfTrue="1">
      <formula>$K$67=TRUE</formula>
    </cfRule>
  </conditionalFormatting>
  <conditionalFormatting sqref="F68:G68">
    <cfRule type="expression" dxfId="140" priority="77" stopIfTrue="1">
      <formula>$K$68=TRUE</formula>
    </cfRule>
  </conditionalFormatting>
  <conditionalFormatting sqref="F69:G69">
    <cfRule type="expression" dxfId="139" priority="76" stopIfTrue="1">
      <formula>$K$69=TRUE</formula>
    </cfRule>
  </conditionalFormatting>
  <conditionalFormatting sqref="F70:G70">
    <cfRule type="expression" dxfId="138" priority="75" stopIfTrue="1">
      <formula>$K$70=TRUE</formula>
    </cfRule>
  </conditionalFormatting>
  <conditionalFormatting sqref="F71:G71">
    <cfRule type="expression" dxfId="137" priority="74" stopIfTrue="1">
      <formula>$K$71=TRUE</formula>
    </cfRule>
  </conditionalFormatting>
  <conditionalFormatting sqref="F72:G72">
    <cfRule type="expression" dxfId="136" priority="73" stopIfTrue="1">
      <formula>$K$72=TRUE</formula>
    </cfRule>
  </conditionalFormatting>
  <conditionalFormatting sqref="F73:G73">
    <cfRule type="expression" dxfId="135" priority="72" stopIfTrue="1">
      <formula>$K$73=TRUE</formula>
    </cfRule>
  </conditionalFormatting>
  <conditionalFormatting sqref="F74:G74">
    <cfRule type="expression" dxfId="134" priority="71" stopIfTrue="1">
      <formula>$K$74=TRUE</formula>
    </cfRule>
  </conditionalFormatting>
  <conditionalFormatting sqref="F75:G75">
    <cfRule type="expression" dxfId="133" priority="70" stopIfTrue="1">
      <formula>$K$75=TRUE</formula>
    </cfRule>
  </conditionalFormatting>
  <conditionalFormatting sqref="F76:G76">
    <cfRule type="expression" dxfId="132" priority="69" stopIfTrue="1">
      <formula>$K$76=TRUE</formula>
    </cfRule>
  </conditionalFormatting>
  <conditionalFormatting sqref="F77:G77">
    <cfRule type="expression" dxfId="131" priority="68" stopIfTrue="1">
      <formula>$K$77=TRUE</formula>
    </cfRule>
  </conditionalFormatting>
  <conditionalFormatting sqref="F78:G78">
    <cfRule type="expression" dxfId="130" priority="67" stopIfTrue="1">
      <formula>$K$78=TRUE</formula>
    </cfRule>
  </conditionalFormatting>
  <conditionalFormatting sqref="F79:G79">
    <cfRule type="expression" dxfId="129" priority="66" stopIfTrue="1">
      <formula>$K$79=TRUE</formula>
    </cfRule>
  </conditionalFormatting>
  <conditionalFormatting sqref="F80:G80">
    <cfRule type="expression" dxfId="128" priority="65" stopIfTrue="1">
      <formula>$K$80=TRUE</formula>
    </cfRule>
  </conditionalFormatting>
  <conditionalFormatting sqref="F81:G81">
    <cfRule type="expression" dxfId="127" priority="64" stopIfTrue="1">
      <formula>$K$81=TRUE</formula>
    </cfRule>
  </conditionalFormatting>
  <conditionalFormatting sqref="F82:G82">
    <cfRule type="expression" dxfId="126" priority="63" stopIfTrue="1">
      <formula>$K$82=TRUE</formula>
    </cfRule>
  </conditionalFormatting>
  <conditionalFormatting sqref="F83:G83">
    <cfRule type="expression" dxfId="125" priority="62" stopIfTrue="1">
      <formula>$K$83=TRUE</formula>
    </cfRule>
  </conditionalFormatting>
  <conditionalFormatting sqref="F84:G84">
    <cfRule type="expression" dxfId="124" priority="61" stopIfTrue="1">
      <formula>$K$84=TRUE</formula>
    </cfRule>
  </conditionalFormatting>
  <conditionalFormatting sqref="F85:G85">
    <cfRule type="expression" dxfId="123" priority="60" stopIfTrue="1">
      <formula>$K$85=TRUE</formula>
    </cfRule>
  </conditionalFormatting>
  <conditionalFormatting sqref="F86:G86">
    <cfRule type="expression" dxfId="122" priority="59" stopIfTrue="1">
      <formula>$K$86=TRUE</formula>
    </cfRule>
  </conditionalFormatting>
  <conditionalFormatting sqref="F87:G87">
    <cfRule type="expression" dxfId="121" priority="58" stopIfTrue="1">
      <formula>$K$87=TRUE</formula>
    </cfRule>
  </conditionalFormatting>
  <conditionalFormatting sqref="F88:G88">
    <cfRule type="expression" dxfId="120" priority="57" stopIfTrue="1">
      <formula>$K$88=TRUE</formula>
    </cfRule>
  </conditionalFormatting>
  <conditionalFormatting sqref="F89:G89">
    <cfRule type="expression" dxfId="119" priority="56" stopIfTrue="1">
      <formula>$K$89=TRUE</formula>
    </cfRule>
  </conditionalFormatting>
  <conditionalFormatting sqref="F91:G91">
    <cfRule type="expression" dxfId="118" priority="55" stopIfTrue="1">
      <formula>$K$91=TRUE</formula>
    </cfRule>
  </conditionalFormatting>
  <conditionalFormatting sqref="F92:G92">
    <cfRule type="expression" dxfId="117" priority="54" stopIfTrue="1">
      <formula>$K$92=TRUE</formula>
    </cfRule>
  </conditionalFormatting>
  <conditionalFormatting sqref="F93">
    <cfRule type="expression" dxfId="116" priority="53" stopIfTrue="1">
      <formula>$K$93=TRUE</formula>
    </cfRule>
  </conditionalFormatting>
  <conditionalFormatting sqref="F94">
    <cfRule type="expression" dxfId="115" priority="52" stopIfTrue="1">
      <formula>$K$94=TRUE</formula>
    </cfRule>
  </conditionalFormatting>
  <conditionalFormatting sqref="F95">
    <cfRule type="expression" dxfId="114" priority="51" stopIfTrue="1">
      <formula>$K$95=TRUE</formula>
    </cfRule>
  </conditionalFormatting>
  <conditionalFormatting sqref="F96">
    <cfRule type="expression" dxfId="113" priority="50" stopIfTrue="1">
      <formula>$K$96=TRUE</formula>
    </cfRule>
  </conditionalFormatting>
  <conditionalFormatting sqref="F97">
    <cfRule type="expression" dxfId="112" priority="49" stopIfTrue="1">
      <formula>$K$97=TRUE</formula>
    </cfRule>
  </conditionalFormatting>
  <conditionalFormatting sqref="F98">
    <cfRule type="expression" dxfId="111" priority="48" stopIfTrue="1">
      <formula>$K$98=TRUE</formula>
    </cfRule>
  </conditionalFormatting>
  <conditionalFormatting sqref="F99">
    <cfRule type="expression" dxfId="110" priority="47" stopIfTrue="1">
      <formula>$K$99=TRUE</formula>
    </cfRule>
  </conditionalFormatting>
  <conditionalFormatting sqref="F100">
    <cfRule type="expression" dxfId="109" priority="46" stopIfTrue="1">
      <formula>$K$100=TRUE</formula>
    </cfRule>
  </conditionalFormatting>
  <conditionalFormatting sqref="F106:G106">
    <cfRule type="expression" dxfId="108" priority="44" stopIfTrue="1">
      <formula>$K$106=TRUE</formula>
    </cfRule>
  </conditionalFormatting>
  <conditionalFormatting sqref="F114:G114">
    <cfRule type="expression" dxfId="107" priority="42" stopIfTrue="1">
      <formula>$K$114=TRUE</formula>
    </cfRule>
  </conditionalFormatting>
  <conditionalFormatting sqref="F112:G112">
    <cfRule type="expression" dxfId="106" priority="41" stopIfTrue="1">
      <formula>$K$112=TRUE</formula>
    </cfRule>
  </conditionalFormatting>
  <conditionalFormatting sqref="G115">
    <cfRule type="expression" dxfId="105" priority="40" stopIfTrue="1">
      <formula>$K$115=TRUE</formula>
    </cfRule>
  </conditionalFormatting>
  <conditionalFormatting sqref="G116">
    <cfRule type="expression" dxfId="104" priority="39" stopIfTrue="1">
      <formula>$K$116=TRUE</formula>
    </cfRule>
  </conditionalFormatting>
  <conditionalFormatting sqref="F117:G117">
    <cfRule type="expression" dxfId="103" priority="38" stopIfTrue="1">
      <formula>$K$117=TRUE</formula>
    </cfRule>
  </conditionalFormatting>
  <conditionalFormatting sqref="F36:G36">
    <cfRule type="expression" dxfId="102" priority="37" stopIfTrue="1">
      <formula>$K36=TRUE</formula>
    </cfRule>
  </conditionalFormatting>
  <conditionalFormatting sqref="F49">
    <cfRule type="expression" dxfId="101" priority="28" stopIfTrue="1">
      <formula>$K49=TRUE</formula>
    </cfRule>
  </conditionalFormatting>
  <conditionalFormatting sqref="F52:G52">
    <cfRule type="expression" dxfId="100" priority="17" stopIfTrue="1">
      <formula>$K52=TRUE</formula>
    </cfRule>
  </conditionalFormatting>
  <conditionalFormatting sqref="G48">
    <cfRule type="expression" dxfId="99" priority="16" stopIfTrue="1">
      <formula>$K$48=TRUE</formula>
    </cfRule>
  </conditionalFormatting>
  <conditionalFormatting sqref="F53:G53">
    <cfRule type="expression" dxfId="98" priority="15" stopIfTrue="1">
      <formula>$K$53=TRUE</formula>
    </cfRule>
  </conditionalFormatting>
  <conditionalFormatting sqref="F50:G50">
    <cfRule type="expression" dxfId="97" priority="14" stopIfTrue="1">
      <formula>$K$50=TRUE</formula>
    </cfRule>
  </conditionalFormatting>
  <conditionalFormatting sqref="G17:G18">
    <cfRule type="expression" dxfId="96" priority="13" stopIfTrue="1">
      <formula>$K17=TRUE</formula>
    </cfRule>
  </conditionalFormatting>
  <conditionalFormatting sqref="G104">
    <cfRule type="expression" dxfId="95" priority="12" stopIfTrue="1">
      <formula>$K104=TRUE</formula>
    </cfRule>
  </conditionalFormatting>
  <conditionalFormatting sqref="G105">
    <cfRule type="expression" dxfId="94" priority="11" stopIfTrue="1">
      <formula>$K105=TRUE</formula>
    </cfRule>
  </conditionalFormatting>
  <conditionalFormatting sqref="G102:G103">
    <cfRule type="expression" dxfId="93" priority="10" stopIfTrue="1">
      <formula>$K102=TRUE</formula>
    </cfRule>
  </conditionalFormatting>
  <conditionalFormatting sqref="F118:G118">
    <cfRule type="expression" dxfId="92" priority="9" stopIfTrue="1">
      <formula>$K$118=TRUE</formula>
    </cfRule>
  </conditionalFormatting>
  <conditionalFormatting sqref="G16">
    <cfRule type="expression" dxfId="91" priority="7" stopIfTrue="1">
      <formula>$K$16=TRUE</formula>
    </cfRule>
  </conditionalFormatting>
  <conditionalFormatting sqref="F107:G107">
    <cfRule type="expression" dxfId="90" priority="6" stopIfTrue="1">
      <formula>$K107=TRUE</formula>
    </cfRule>
  </conditionalFormatting>
  <conditionalFormatting sqref="F110:G110">
    <cfRule type="expression" dxfId="89" priority="5" stopIfTrue="1">
      <formula>$K110=TRUE</formula>
    </cfRule>
  </conditionalFormatting>
  <conditionalFormatting sqref="F109:G109">
    <cfRule type="expression" dxfId="88" priority="4" stopIfTrue="1">
      <formula>$K$109=TRUE</formula>
    </cfRule>
  </conditionalFormatting>
  <conditionalFormatting sqref="F104">
    <cfRule type="expression" dxfId="87" priority="3" stopIfTrue="1">
      <formula>$K104=TRUE</formula>
    </cfRule>
  </conditionalFormatting>
  <conditionalFormatting sqref="F105">
    <cfRule type="expression" dxfId="86" priority="2" stopIfTrue="1">
      <formula>$K105=TRUE</formula>
    </cfRule>
  </conditionalFormatting>
  <conditionalFormatting sqref="F102:F103">
    <cfRule type="expression" dxfId="85" priority="1" stopIfTrue="1">
      <formula>$K102=TRUE</formula>
    </cfRule>
  </conditionalFormatting>
  <hyperlinks>
    <hyperlink ref="E15" location="CAG01.MELD!F12" display="Kol. 001"/>
    <hyperlink ref="E16" location="CAG01.MELD!F101" display="Kol. 201"/>
    <hyperlink ref="E19" location="CAG01.MELD!H12" display="Col. 102/202"/>
    <hyperlink ref="E20" location="CAG01.MELD!H101" display="Col. 102/202"/>
    <hyperlink ref="E22" location="CAG02.MELD!F101" display="Kol. 101"/>
    <hyperlink ref="E25" location="CAG02.MELD!L12" display="Kol. 104"/>
    <hyperlink ref="E26" location="CAG02.MELD!N12" display="Kol. 105"/>
    <hyperlink ref="E27" location="CAG02.MELD!P12" display="Kol. 106"/>
    <hyperlink ref="E28" location="CAG02.MELD!R12" display="Kol. 107"/>
    <hyperlink ref="E29" location="CAG02.MELD!T12" display="Kol. 108"/>
    <hyperlink ref="E30" location="CAG02.MELD!V100" display="Kol. 109"/>
    <hyperlink ref="E31" location="CAG02.MELD!X12" display="Kol. 110"/>
    <hyperlink ref="E32" location="CAG02.MELD!Z12" display="Kol. 111"/>
    <hyperlink ref="E33" location="CAG02.MELD!AB12" display="Kol. 112"/>
    <hyperlink ref="E34" location="CAG02.MELD!AD12" display="Kol. 113"/>
    <hyperlink ref="B15" location="Note_01" display="1.*"/>
    <hyperlink ref="B19" location="Note_02" display="2.*"/>
    <hyperlink ref="B21" location="Note_03" display="3."/>
    <hyperlink ref="B36" location="Note_04" display="4."/>
    <hyperlink ref="B47" location="Note_05" display="5."/>
    <hyperlink ref="B51" location="Note_06" display="6.*"/>
    <hyperlink ref="B53" location="Note_07" display="7.*"/>
    <hyperlink ref="B91" location="Note_11" display="11.*"/>
    <hyperlink ref="B106" location="Note_12" display="12.*"/>
    <hyperlink ref="B109" location="Note_13" display="13.*"/>
    <hyperlink ref="B112" location="Note_14" display="14.*"/>
    <hyperlink ref="B114" location="Note_15" display="15.*"/>
    <hyperlink ref="B115" location="Note_16" display="16.*"/>
    <hyperlink ref="B116" location="Note_17" display="17.*"/>
    <hyperlink ref="B117" location="Note_18" display="18.*"/>
    <hyperlink ref="A15:A19" location="CAG01.MELD!A1" display="CAG01"/>
    <hyperlink ref="A21:A35" location="CAG02.MELD!A1" display="CAG02"/>
    <hyperlink ref="E23" location="CAG02.MELD!H100" display="Kol. 102"/>
    <hyperlink ref="E35" location="CAG02.MELD!AF12" display="Kol. 114"/>
    <hyperlink ref="E38" location="CAG03.MELD!H101" display="Kol. 302"/>
    <hyperlink ref="E39" location="CAG03.MELD!J12" display="Kol. 103"/>
    <hyperlink ref="E40" location="CAG03.MELD!L12" display="Kol. 104"/>
    <hyperlink ref="E41" location="CAG03.MELD!N12" display="Kol. 105"/>
    <hyperlink ref="E43" location="CAG03.MELD!P101" display="Kol. 306"/>
    <hyperlink ref="E44" location="CAG03.MELD!R12" display="Kol. 107"/>
    <hyperlink ref="E45" location="CAG03.MELD!T12" display="Kol. 108"/>
    <hyperlink ref="E46" location="CAG03.MELD!V12" display="Kol. 109"/>
    <hyperlink ref="A47:A54" location="CAG04.MELD!A1" display="CAG04"/>
    <hyperlink ref="A55:A63" location="CAG05.MELD!A1" display="CAG05"/>
    <hyperlink ref="E48" location="CAG04.MELD!F12" display="Kol. 202"/>
    <hyperlink ref="E49" location="CAG04.MELD!G12" display="Kol. 103"/>
    <hyperlink ref="E50" location="CAG04.MELD!H12" display="Kol. 104"/>
    <hyperlink ref="E51" location="CAG04.MELD!J12" display="Kol 105"/>
    <hyperlink ref="E52" location="CAG04.MELD!J101" display="Kol 305"/>
    <hyperlink ref="E53" location="CAG04.MELD!L12" display="Kol 106"/>
    <hyperlink ref="E54" location="CAG04.MELD!L101" display="Kol. 306"/>
    <hyperlink ref="E56" location="CAG05.MELD!F12" display="Kol. 102"/>
    <hyperlink ref="E57" location="CAG05.MELD!F101" display="Kol. 102"/>
    <hyperlink ref="E58" location="CAG05.MELD!H12" display="Kol. 103"/>
    <hyperlink ref="E59" location="CAG05.MELD!H101" display="Kol. 103"/>
    <hyperlink ref="E61" location="CAG05.MELD!J101" display="Kol. 104"/>
    <hyperlink ref="E62" location="CAG05.MELD!L12" display="Kol. 105"/>
    <hyperlink ref="E63" location="CAG05.MELD!N12" display="Kol. 106"/>
    <hyperlink ref="A64:A83" location="CAG06.MELD!A1" display="CAG06"/>
    <hyperlink ref="E66" location="CAG06.MELD!F101" display="Kol. 102"/>
    <hyperlink ref="E67" location="CAG06.MELD!H12" display="Kol. 103"/>
    <hyperlink ref="E68" location="CAG06.MELD!J12" display="Kol. 104"/>
    <hyperlink ref="E70" location="CAG06.MELD!L101" display="Kol. 105"/>
    <hyperlink ref="E71" location="CAG06.MELD!N12" display="Kol. 106"/>
    <hyperlink ref="E72" location="CAG06.MELD!P12" display="Kol. 107"/>
    <hyperlink ref="E73" location="CAG06.MELD!R12" display="Kol. 108"/>
    <hyperlink ref="E74" location="CAG06.MELD!T12" display="Kol. 109"/>
    <hyperlink ref="E76" location="CAG06.MELD!V101" display="Kol. 110"/>
    <hyperlink ref="E77" location="CAG06.MELD!X12" display="Kol. 111"/>
    <hyperlink ref="E78" location="CAG06.MELD!Z12" display="Kol. 112"/>
    <hyperlink ref="E79" location="CAG06.MELD!AB12" display="Kol. 113"/>
    <hyperlink ref="E80" location="CAG06.MELD!AD12" display="Kol. 114"/>
    <hyperlink ref="E81" location="CAG06.MELD!AF12" display="Kol. 115"/>
    <hyperlink ref="E82" location="CAG06.MELD!AH12" display="Kol. 116"/>
    <hyperlink ref="E83" location="CAG06.MELD!AJ12" display="Kol. 117"/>
    <hyperlink ref="E85" location="CAG07.MELD!F101" display="Kol. 101"/>
    <hyperlink ref="E86" location="CAG07.MELD!H12" display="Kol. 102"/>
    <hyperlink ref="E87" location="CAG07.MELD!J12" display="Kol. 103"/>
    <hyperlink ref="E88" location="CAG07.MELD!L12" display="Kol. 104"/>
    <hyperlink ref="E89" location="CAG07.MELD!N12" display="Kol. 105"/>
    <hyperlink ref="E91" location="CAG08.MELD!F12" display="Kol. 101"/>
    <hyperlink ref="E92" location="CAG08.MELD!F101" display="Kol. 101"/>
    <hyperlink ref="E93" location="CAG08.MELD!H100" display="Kol. 102"/>
    <hyperlink ref="E94" location="CAG08.MELD!I100" display="Kol. 103"/>
    <hyperlink ref="E95" location="CAG08.MELD!J100" display="Kol. 104"/>
    <hyperlink ref="E96" location="CAG08.MELD!K100" display="Kol. 105"/>
    <hyperlink ref="E97" location="CAG08.MELD!L100" display="Kol. 106"/>
    <hyperlink ref="E98" location="CAG08.MELD!M100" display="Kol. 107"/>
    <hyperlink ref="E99" location="CAG08.MELD!N100" display="Kol. 108"/>
    <hyperlink ref="E100" location="CAG08.MELD!O100" display="Kol. 109"/>
    <hyperlink ref="E101" location="CAG08.MELD!P100" display="Kol. 110"/>
    <hyperlink ref="E106" location="CAG08.MELD!U12" display="Col. 111/211"/>
    <hyperlink ref="E109" location="CAG08.MELD!W12" display="Col. 112/212"/>
    <hyperlink ref="A111:A117" location="CAG09.MELD!A1" display="CAG09"/>
    <hyperlink ref="E112" location="CAG09.MELD!F12" display="Kol. 101"/>
    <hyperlink ref="E114" location="CAG09.MELD!H12" display="Kol. 115"/>
    <hyperlink ref="E115" location="CAG09.MELD!J12" display="Kol. 203"/>
    <hyperlink ref="E116" location="CAG09.MELD!K12" display="Kol. 204"/>
    <hyperlink ref="E117" location="CAG09.MELD!L12" display="Kol. 105"/>
    <hyperlink ref="A84:A89" location="CAG07.MELD!A1" display="CAG07"/>
    <hyperlink ref="A36:A46" location="CAG03.MELD!A1" display="CAG03"/>
    <hyperlink ref="B64" location="Note_09" display="9."/>
    <hyperlink ref="B84" location="Note_10.1" display="10.*"/>
    <hyperlink ref="B55" location="Note_08.1" display="8."/>
    <hyperlink ref="B17" location="Note_19" display="19."/>
    <hyperlink ref="A17" location="CAG01.MELD!A1" display="CAG01"/>
    <hyperlink ref="E17" location="CAG01.MELD!G12" display="Kol. 203"/>
    <hyperlink ref="A18" location="CAG01.MELD!A1" display="CAG01"/>
    <hyperlink ref="E18" location="CAG01.MELD!G101" display="Kol. 203"/>
    <hyperlink ref="B104" location="Note_02" display="2.*"/>
    <hyperlink ref="B102" location="Note_20" display="20."/>
    <hyperlink ref="E102" location="CAG08.MELD!Q12" display="Kol. 203"/>
    <hyperlink ref="E103" location="CAG08.MELD!Q101" display="Kol. 213"/>
    <hyperlink ref="E104" location="CAG08.MELD!S12" display="Col. 114/214"/>
    <hyperlink ref="E105" location="CAG08.MELD!S101" display="Col. 114/214"/>
    <hyperlink ref="B118" location="Note_22" display="22."/>
    <hyperlink ref="E118" location="CAG09.MELD!N12" display="Kol. 106/206"/>
    <hyperlink ref="E107" location="CAG08.MELD!U101" display="Col. 111/211"/>
    <hyperlink ref="E110" location="CAG08.MELD!W101" display="Col. 112/212"/>
    <hyperlink ref="A111:A118" location="CAG09.MELD!A1" display="CAG09"/>
    <hyperlink ref="A90:A107" location="CAG08.MELD!A1" display="CAG08"/>
    <hyperlink ref="A90:A110" location="CAG08.MELD!A1" display="CAG08"/>
  </hyperlinks>
  <pageMargins left="0.59055118110236227" right="0.39370078740157483" top="0.78740157480314965" bottom="0.78740157480314965" header="0.31496062992125984" footer="0.31496062992125984"/>
  <pageSetup paperSize="9" scale="54" fitToHeight="2" orientation="portrait" r:id="rId1"/>
  <headerFooter>
    <oddFooter>&amp;L&amp;"Arial,Fett"SNB Confidential&amp;C&amp;D&amp;Rpage &amp;P</oddFooter>
  </headerFooter>
  <rowBreaks count="2" manualBreakCount="2">
    <brk id="63" max="6" man="1"/>
    <brk id="11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0</xdr:colOff>
                    <xdr:row>14</xdr:row>
                    <xdr:rowOff>9525</xdr:rowOff>
                  </from>
                  <to>
                    <xdr:col>3</xdr:col>
                    <xdr:colOff>0</xdr:colOff>
                    <xdr:row>14</xdr:row>
                    <xdr:rowOff>371475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2</xdr:col>
                    <xdr:colOff>0</xdr:colOff>
                    <xdr:row>18</xdr:row>
                    <xdr:rowOff>0</xdr:rowOff>
                  </from>
                  <to>
                    <xdr:col>3</xdr:col>
                    <xdr:colOff>0</xdr:colOff>
                    <xdr:row>18</xdr:row>
                    <xdr:rowOff>457200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4115" r:id="rId11" name="Check Box 19">
              <controlPr defaultSize="0" autoFill="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4117" r:id="rId13" name="Check Box 2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4118" r:id="rId14" name="Check Box 22">
              <controlPr defaultSize="0" autoFill="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2</xdr:col>
                    <xdr:colOff>0</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2</xdr:col>
                    <xdr:colOff>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4121" r:id="rId17" name="Check Box 25">
              <controlPr defaultSize="0" autoFill="0" autoLine="0" autoPict="0">
                <anchor moveWithCells="1">
                  <from>
                    <xdr:col>2</xdr:col>
                    <xdr:colOff>0</xdr:colOff>
                    <xdr:row>31</xdr:row>
                    <xdr:rowOff>9525</xdr:rowOff>
                  </from>
                  <to>
                    <xdr:col>3</xdr:col>
                    <xdr:colOff>0</xdr:colOff>
                    <xdr:row>32</xdr:row>
                    <xdr:rowOff>0</xdr:rowOff>
                  </to>
                </anchor>
              </controlPr>
            </control>
          </mc:Choice>
        </mc:AlternateContent>
        <mc:AlternateContent xmlns:mc="http://schemas.openxmlformats.org/markup-compatibility/2006">
          <mc:Choice Requires="x14">
            <control shapeId="4122" r:id="rId18" name="Check Box 26">
              <controlPr defaultSize="0" autoFill="0" autoLine="0" autoPict="0">
                <anchor moveWithCells="1">
                  <from>
                    <xdr:col>2</xdr:col>
                    <xdr:colOff>0</xdr:colOff>
                    <xdr:row>32</xdr:row>
                    <xdr:rowOff>9525</xdr:rowOff>
                  </from>
                  <to>
                    <xdr:col>3</xdr:col>
                    <xdr:colOff>0</xdr:colOff>
                    <xdr:row>33</xdr:row>
                    <xdr:rowOff>0</xdr:rowOff>
                  </to>
                </anchor>
              </controlPr>
            </control>
          </mc:Choice>
        </mc:AlternateContent>
        <mc:AlternateContent xmlns:mc="http://schemas.openxmlformats.org/markup-compatibility/2006">
          <mc:Choice Requires="x14">
            <control shapeId="4123" r:id="rId19" name="Check Box 27">
              <controlPr defaultSize="0" autoFill="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4124" r:id="rId20" name="Check Box 28">
              <controlPr defaultSize="0" autoFill="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4307" r:id="rId21" name="Check Box 211">
              <controlPr defaultSize="0" autoFill="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4308" r:id="rId22" name="Check Box 212">
              <controlPr defaultSize="0" autoFill="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4309" r:id="rId23" name="Check Box 213">
              <controlPr defaultSize="0" autoFill="0" autoLine="0" autoPict="0">
                <anchor moveWithCells="1">
                  <from>
                    <xdr:col>2</xdr:col>
                    <xdr:colOff>0</xdr:colOff>
                    <xdr:row>36</xdr:row>
                    <xdr:rowOff>228600</xdr:rowOff>
                  </from>
                  <to>
                    <xdr:col>3</xdr:col>
                    <xdr:colOff>0</xdr:colOff>
                    <xdr:row>38</xdr:row>
                    <xdr:rowOff>0</xdr:rowOff>
                  </to>
                </anchor>
              </controlPr>
            </control>
          </mc:Choice>
        </mc:AlternateContent>
        <mc:AlternateContent xmlns:mc="http://schemas.openxmlformats.org/markup-compatibility/2006">
          <mc:Choice Requires="x14">
            <control shapeId="4310" r:id="rId24" name="Check Box 214">
              <controlPr defaultSize="0" autoFill="0" autoLine="0" autoPict="0">
                <anchor moveWithCells="1">
                  <from>
                    <xdr:col>2</xdr:col>
                    <xdr:colOff>0</xdr:colOff>
                    <xdr:row>37</xdr:row>
                    <xdr:rowOff>238125</xdr:rowOff>
                  </from>
                  <to>
                    <xdr:col>3</xdr:col>
                    <xdr:colOff>0</xdr:colOff>
                    <xdr:row>39</xdr:row>
                    <xdr:rowOff>0</xdr:rowOff>
                  </to>
                </anchor>
              </controlPr>
            </control>
          </mc:Choice>
        </mc:AlternateContent>
        <mc:AlternateContent xmlns:mc="http://schemas.openxmlformats.org/markup-compatibility/2006">
          <mc:Choice Requires="x14">
            <control shapeId="4311" r:id="rId25" name="Check Box 215">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312" r:id="rId26" name="Check Box 216">
              <controlPr defaultSize="0" autoFill="0" autoLine="0" autoPict="0">
                <anchor moveWithCells="1">
                  <from>
                    <xdr:col>2</xdr:col>
                    <xdr:colOff>0</xdr:colOff>
                    <xdr:row>40</xdr:row>
                    <xdr:rowOff>0</xdr:rowOff>
                  </from>
                  <to>
                    <xdr:col>3</xdr:col>
                    <xdr:colOff>0</xdr:colOff>
                    <xdr:row>40</xdr:row>
                    <xdr:rowOff>247650</xdr:rowOff>
                  </to>
                </anchor>
              </controlPr>
            </control>
          </mc:Choice>
        </mc:AlternateContent>
        <mc:AlternateContent xmlns:mc="http://schemas.openxmlformats.org/markup-compatibility/2006">
          <mc:Choice Requires="x14">
            <control shapeId="4313" r:id="rId27" name="Check Box 217">
              <controlPr defaultSize="0" autoFill="0" autoLine="0" autoPict="0">
                <anchor mov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4314" r:id="rId28" name="Check Box 218">
              <controlPr defaultSize="0" autoFill="0" autoLine="0" autoPict="0">
                <anchor mov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4315" r:id="rId29" name="Check Box 219">
              <controlPr defaultSize="0" autoFill="0" autoLine="0" autoPict="0">
                <anchor moveWithCells="1">
                  <from>
                    <xdr:col>2</xdr:col>
                    <xdr:colOff>0</xdr:colOff>
                    <xdr:row>44</xdr:row>
                    <xdr:rowOff>0</xdr:rowOff>
                  </from>
                  <to>
                    <xdr:col>3</xdr:col>
                    <xdr:colOff>0</xdr:colOff>
                    <xdr:row>44</xdr:row>
                    <xdr:rowOff>247650</xdr:rowOff>
                  </to>
                </anchor>
              </controlPr>
            </control>
          </mc:Choice>
        </mc:AlternateContent>
        <mc:AlternateContent xmlns:mc="http://schemas.openxmlformats.org/markup-compatibility/2006">
          <mc:Choice Requires="x14">
            <control shapeId="4316" r:id="rId30" name="Check Box 220">
              <controlPr defaultSize="0" autoFill="0" autoLine="0" autoPict="0">
                <anchor moveWithCells="1">
                  <from>
                    <xdr:col>2</xdr:col>
                    <xdr:colOff>0</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4333" r:id="rId31" name="Check Box 237">
              <controlPr defaultSize="0" autoFill="0" autoLine="0" autoPict="0">
                <anchor mov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4334" r:id="rId32" name="Check Box 238">
              <controlPr defaultSize="0" autoFill="0" autoLine="0" autoPict="0">
                <anchor moveWithCells="1">
                  <from>
                    <xdr:col>2</xdr:col>
                    <xdr:colOff>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4335" r:id="rId33" name="Check Box 239">
              <controlPr defaultSize="0" autoFill="0" autoLine="0" autoPict="0">
                <anchor moveWithCells="1">
                  <from>
                    <xdr:col>2</xdr:col>
                    <xdr:colOff>0</xdr:colOff>
                    <xdr:row>50</xdr:row>
                    <xdr:rowOff>0</xdr:rowOff>
                  </from>
                  <to>
                    <xdr:col>3</xdr:col>
                    <xdr:colOff>0</xdr:colOff>
                    <xdr:row>50</xdr:row>
                    <xdr:rowOff>247650</xdr:rowOff>
                  </to>
                </anchor>
              </controlPr>
            </control>
          </mc:Choice>
        </mc:AlternateContent>
        <mc:AlternateContent xmlns:mc="http://schemas.openxmlformats.org/markup-compatibility/2006">
          <mc:Choice Requires="x14">
            <control shapeId="4336" r:id="rId34" name="Check Box 240">
              <controlPr defaultSize="0" autoFill="0" autoLine="0" autoPict="0">
                <anchor moveWithCells="1">
                  <from>
                    <xdr:col>2</xdr:col>
                    <xdr:colOff>0</xdr:colOff>
                    <xdr:row>51</xdr:row>
                    <xdr:rowOff>0</xdr:rowOff>
                  </from>
                  <to>
                    <xdr:col>3</xdr:col>
                    <xdr:colOff>0</xdr:colOff>
                    <xdr:row>52</xdr:row>
                    <xdr:rowOff>0</xdr:rowOff>
                  </to>
                </anchor>
              </controlPr>
            </control>
          </mc:Choice>
        </mc:AlternateContent>
        <mc:AlternateContent xmlns:mc="http://schemas.openxmlformats.org/markup-compatibility/2006">
          <mc:Choice Requires="x14">
            <control shapeId="4337" r:id="rId35" name="Check Box 241">
              <controlPr defaultSize="0" autoFill="0" autoLine="0" autoPict="0">
                <anchor moveWithCells="1">
                  <from>
                    <xdr:col>2</xdr:col>
                    <xdr:colOff>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4338" r:id="rId36" name="Check Box 24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4339" r:id="rId37" name="Check Box 243">
              <controlPr defaultSize="0" autoFill="0" autoLine="0" autoPict="0">
                <anchor moveWithCells="1">
                  <from>
                    <xdr:col>2</xdr:col>
                    <xdr:colOff>0</xdr:colOff>
                    <xdr:row>55</xdr:row>
                    <xdr:rowOff>0</xdr:rowOff>
                  </from>
                  <to>
                    <xdr:col>3</xdr:col>
                    <xdr:colOff>0</xdr:colOff>
                    <xdr:row>55</xdr:row>
                    <xdr:rowOff>247650</xdr:rowOff>
                  </to>
                </anchor>
              </controlPr>
            </control>
          </mc:Choice>
        </mc:AlternateContent>
        <mc:AlternateContent xmlns:mc="http://schemas.openxmlformats.org/markup-compatibility/2006">
          <mc:Choice Requires="x14">
            <control shapeId="4340" r:id="rId38" name="Check Box 24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341" r:id="rId39" name="Check Box 245">
              <controlPr defaultSize="0" autoFill="0" autoLine="0" autoPict="0">
                <anchor moveWithCells="1">
                  <from>
                    <xdr:col>2</xdr:col>
                    <xdr:colOff>0</xdr:colOff>
                    <xdr:row>57</xdr:row>
                    <xdr:rowOff>0</xdr:rowOff>
                  </from>
                  <to>
                    <xdr:col>3</xdr:col>
                    <xdr:colOff>0</xdr:colOff>
                    <xdr:row>58</xdr:row>
                    <xdr:rowOff>0</xdr:rowOff>
                  </to>
                </anchor>
              </controlPr>
            </control>
          </mc:Choice>
        </mc:AlternateContent>
        <mc:AlternateContent xmlns:mc="http://schemas.openxmlformats.org/markup-compatibility/2006">
          <mc:Choice Requires="x14">
            <control shapeId="4342" r:id="rId40" name="Check Box 246">
              <controlPr defaultSize="0" autoFill="0" autoLine="0" autoPict="0">
                <anchor moveWithCells="1">
                  <from>
                    <xdr:col>2</xdr:col>
                    <xdr:colOff>0</xdr:colOff>
                    <xdr:row>58</xdr:row>
                    <xdr:rowOff>0</xdr:rowOff>
                  </from>
                  <to>
                    <xdr:col>3</xdr:col>
                    <xdr:colOff>0</xdr:colOff>
                    <xdr:row>59</xdr:row>
                    <xdr:rowOff>0</xdr:rowOff>
                  </to>
                </anchor>
              </controlPr>
            </control>
          </mc:Choice>
        </mc:AlternateContent>
        <mc:AlternateContent xmlns:mc="http://schemas.openxmlformats.org/markup-compatibility/2006">
          <mc:Choice Requires="x14">
            <control shapeId="4343" r:id="rId41" name="Check Box 247">
              <controlPr defaultSize="0" autoFill="0" autoLine="0" autoPict="0">
                <anchor moveWithCells="1">
                  <from>
                    <xdr:col>2</xdr:col>
                    <xdr:colOff>0</xdr:colOff>
                    <xdr:row>60</xdr:row>
                    <xdr:rowOff>0</xdr:rowOff>
                  </from>
                  <to>
                    <xdr:col>3</xdr:col>
                    <xdr:colOff>0</xdr:colOff>
                    <xdr:row>61</xdr:row>
                    <xdr:rowOff>0</xdr:rowOff>
                  </to>
                </anchor>
              </controlPr>
            </control>
          </mc:Choice>
        </mc:AlternateContent>
        <mc:AlternateContent xmlns:mc="http://schemas.openxmlformats.org/markup-compatibility/2006">
          <mc:Choice Requires="x14">
            <control shapeId="4344" r:id="rId42" name="Check Box 248">
              <controlPr defaultSize="0" autoFill="0" autoLine="0" autoPict="0">
                <anchor moveWithCells="1">
                  <from>
                    <xdr:col>2</xdr:col>
                    <xdr:colOff>0</xdr:colOff>
                    <xdr:row>61</xdr:row>
                    <xdr:rowOff>0</xdr:rowOff>
                  </from>
                  <to>
                    <xdr:col>3</xdr:col>
                    <xdr:colOff>0</xdr:colOff>
                    <xdr:row>62</xdr:row>
                    <xdr:rowOff>0</xdr:rowOff>
                  </to>
                </anchor>
              </controlPr>
            </control>
          </mc:Choice>
        </mc:AlternateContent>
        <mc:AlternateContent xmlns:mc="http://schemas.openxmlformats.org/markup-compatibility/2006">
          <mc:Choice Requires="x14">
            <control shapeId="4345" r:id="rId43" name="Check Box 249">
              <controlPr defaultSize="0" autoFill="0" autoLine="0" autoPict="0">
                <anchor mov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4348" r:id="rId44" name="Check Box 252">
              <controlPr defaultSize="0" autoFill="0" autoLine="0" autoPict="0">
                <anchor moveWithCells="1">
                  <from>
                    <xdr:col>2</xdr:col>
                    <xdr:colOff>0</xdr:colOff>
                    <xdr:row>47</xdr:row>
                    <xdr:rowOff>0</xdr:rowOff>
                  </from>
                  <to>
                    <xdr:col>3</xdr:col>
                    <xdr:colOff>0</xdr:colOff>
                    <xdr:row>47</xdr:row>
                    <xdr:rowOff>247650</xdr:rowOff>
                  </to>
                </anchor>
              </controlPr>
            </control>
          </mc:Choice>
        </mc:AlternateContent>
        <mc:AlternateContent xmlns:mc="http://schemas.openxmlformats.org/markup-compatibility/2006">
          <mc:Choice Requires="x14">
            <control shapeId="4349" r:id="rId45" name="Check Box 253">
              <controlPr defaultSize="0" autoFill="0" autoLine="0" autoPict="0">
                <anchor moveWithCells="1">
                  <from>
                    <xdr:col>2</xdr:col>
                    <xdr:colOff>0</xdr:colOff>
                    <xdr:row>58</xdr:row>
                    <xdr:rowOff>0</xdr:rowOff>
                  </from>
                  <to>
                    <xdr:col>3</xdr:col>
                    <xdr:colOff>0</xdr:colOff>
                    <xdr:row>59</xdr:row>
                    <xdr:rowOff>0</xdr:rowOff>
                  </to>
                </anchor>
              </controlPr>
            </control>
          </mc:Choice>
        </mc:AlternateContent>
        <mc:AlternateContent xmlns:mc="http://schemas.openxmlformats.org/markup-compatibility/2006">
          <mc:Choice Requires="x14">
            <control shapeId="4367" r:id="rId46" name="Check Box 271">
              <controlPr defaultSize="0" autoFill="0" autoLine="0" autoPict="0">
                <anchor moveWithCells="1">
                  <from>
                    <xdr:col>2</xdr:col>
                    <xdr:colOff>0</xdr:colOff>
                    <xdr:row>65</xdr:row>
                    <xdr:rowOff>0</xdr:rowOff>
                  </from>
                  <to>
                    <xdr:col>3</xdr:col>
                    <xdr:colOff>0</xdr:colOff>
                    <xdr:row>66</xdr:row>
                    <xdr:rowOff>0</xdr:rowOff>
                  </to>
                </anchor>
              </controlPr>
            </control>
          </mc:Choice>
        </mc:AlternateContent>
        <mc:AlternateContent xmlns:mc="http://schemas.openxmlformats.org/markup-compatibility/2006">
          <mc:Choice Requires="x14">
            <control shapeId="4368" r:id="rId47" name="Check Box 272">
              <controlPr defaultSize="0" autoFill="0" autoLine="0" autoPict="0">
                <anchor moveWithCells="1">
                  <from>
                    <xdr:col>2</xdr:col>
                    <xdr:colOff>0</xdr:colOff>
                    <xdr:row>66</xdr:row>
                    <xdr:rowOff>0</xdr:rowOff>
                  </from>
                  <to>
                    <xdr:col>3</xdr:col>
                    <xdr:colOff>0</xdr:colOff>
                    <xdr:row>67</xdr:row>
                    <xdr:rowOff>0</xdr:rowOff>
                  </to>
                </anchor>
              </controlPr>
            </control>
          </mc:Choice>
        </mc:AlternateContent>
        <mc:AlternateContent xmlns:mc="http://schemas.openxmlformats.org/markup-compatibility/2006">
          <mc:Choice Requires="x14">
            <control shapeId="4369" r:id="rId48" name="Check Box 273">
              <controlPr defaultSize="0" autoFill="0" autoLine="0" autoPict="0">
                <anchor moveWithCells="1">
                  <from>
                    <xdr:col>2</xdr:col>
                    <xdr:colOff>0</xdr:colOff>
                    <xdr:row>67</xdr:row>
                    <xdr:rowOff>0</xdr:rowOff>
                  </from>
                  <to>
                    <xdr:col>3</xdr:col>
                    <xdr:colOff>0</xdr:colOff>
                    <xdr:row>67</xdr:row>
                    <xdr:rowOff>247650</xdr:rowOff>
                  </to>
                </anchor>
              </controlPr>
            </control>
          </mc:Choice>
        </mc:AlternateContent>
        <mc:AlternateContent xmlns:mc="http://schemas.openxmlformats.org/markup-compatibility/2006">
          <mc:Choice Requires="x14">
            <control shapeId="4370" r:id="rId49" name="Check Box 274">
              <controlPr defaultSize="0" autoFill="0" autoLine="0" autoPict="0">
                <anchor moveWithCells="1">
                  <from>
                    <xdr:col>2</xdr:col>
                    <xdr:colOff>0</xdr:colOff>
                    <xdr:row>69</xdr:row>
                    <xdr:rowOff>0</xdr:rowOff>
                  </from>
                  <to>
                    <xdr:col>3</xdr:col>
                    <xdr:colOff>0</xdr:colOff>
                    <xdr:row>69</xdr:row>
                    <xdr:rowOff>247650</xdr:rowOff>
                  </to>
                </anchor>
              </controlPr>
            </control>
          </mc:Choice>
        </mc:AlternateContent>
        <mc:AlternateContent xmlns:mc="http://schemas.openxmlformats.org/markup-compatibility/2006">
          <mc:Choice Requires="x14">
            <control shapeId="4371" r:id="rId50" name="Check Box 275">
              <controlPr defaultSize="0" autoFill="0" autoLine="0" autoPict="0">
                <anchor moveWithCells="1">
                  <from>
                    <xdr:col>2</xdr:col>
                    <xdr:colOff>0</xdr:colOff>
                    <xdr:row>70</xdr:row>
                    <xdr:rowOff>0</xdr:rowOff>
                  </from>
                  <to>
                    <xdr:col>3</xdr:col>
                    <xdr:colOff>0</xdr:colOff>
                    <xdr:row>71</xdr:row>
                    <xdr:rowOff>0</xdr:rowOff>
                  </to>
                </anchor>
              </controlPr>
            </control>
          </mc:Choice>
        </mc:AlternateContent>
        <mc:AlternateContent xmlns:mc="http://schemas.openxmlformats.org/markup-compatibility/2006">
          <mc:Choice Requires="x14">
            <control shapeId="4372" r:id="rId51" name="Check Box 2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373" r:id="rId52" name="Check Box 2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374" r:id="rId53" name="Check Box 278">
              <controlPr defaultSize="0" autoFill="0" autoLine="0" autoPict="0">
                <anchor moveWithCells="1">
                  <from>
                    <xdr:col>2</xdr:col>
                    <xdr:colOff>0</xdr:colOff>
                    <xdr:row>73</xdr:row>
                    <xdr:rowOff>0</xdr:rowOff>
                  </from>
                  <to>
                    <xdr:col>3</xdr:col>
                    <xdr:colOff>0</xdr:colOff>
                    <xdr:row>73</xdr:row>
                    <xdr:rowOff>247650</xdr:rowOff>
                  </to>
                </anchor>
              </controlPr>
            </control>
          </mc:Choice>
        </mc:AlternateContent>
        <mc:AlternateContent xmlns:mc="http://schemas.openxmlformats.org/markup-compatibility/2006">
          <mc:Choice Requires="x14">
            <control shapeId="4375" r:id="rId54" name="Check Box 279">
              <controlPr defaultSize="0" autoFill="0" autoLine="0" autoPict="0">
                <anchor moveWithCells="1">
                  <from>
                    <xdr:col>2</xdr:col>
                    <xdr:colOff>0</xdr:colOff>
                    <xdr:row>75</xdr:row>
                    <xdr:rowOff>0</xdr:rowOff>
                  </from>
                  <to>
                    <xdr:col>3</xdr:col>
                    <xdr:colOff>0</xdr:colOff>
                    <xdr:row>76</xdr:row>
                    <xdr:rowOff>0</xdr:rowOff>
                  </to>
                </anchor>
              </controlPr>
            </control>
          </mc:Choice>
        </mc:AlternateContent>
        <mc:AlternateContent xmlns:mc="http://schemas.openxmlformats.org/markup-compatibility/2006">
          <mc:Choice Requires="x14">
            <control shapeId="4376" r:id="rId55" name="Check Box 280">
              <controlPr defaultSize="0" autoFill="0" autoLine="0" autoPict="0">
                <anchor moveWithCells="1">
                  <from>
                    <xdr:col>2</xdr:col>
                    <xdr:colOff>0</xdr:colOff>
                    <xdr:row>76</xdr:row>
                    <xdr:rowOff>0</xdr:rowOff>
                  </from>
                  <to>
                    <xdr:col>3</xdr:col>
                    <xdr:colOff>0</xdr:colOff>
                    <xdr:row>77</xdr:row>
                    <xdr:rowOff>0</xdr:rowOff>
                  </to>
                </anchor>
              </controlPr>
            </control>
          </mc:Choice>
        </mc:AlternateContent>
        <mc:AlternateContent xmlns:mc="http://schemas.openxmlformats.org/markup-compatibility/2006">
          <mc:Choice Requires="x14">
            <control shapeId="4377" r:id="rId56" name="Check Box 281">
              <controlPr defaultSize="0" autoFill="0" autoLine="0" autoPict="0">
                <anchor moveWithCells="1">
                  <from>
                    <xdr:col>2</xdr:col>
                    <xdr:colOff>0</xdr:colOff>
                    <xdr:row>77</xdr:row>
                    <xdr:rowOff>0</xdr:rowOff>
                  </from>
                  <to>
                    <xdr:col>3</xdr:col>
                    <xdr:colOff>0</xdr:colOff>
                    <xdr:row>77</xdr:row>
                    <xdr:rowOff>247650</xdr:rowOff>
                  </to>
                </anchor>
              </controlPr>
            </control>
          </mc:Choice>
        </mc:AlternateContent>
        <mc:AlternateContent xmlns:mc="http://schemas.openxmlformats.org/markup-compatibility/2006">
          <mc:Choice Requires="x14">
            <control shapeId="4378" r:id="rId57" name="Check Box 282">
              <controlPr defaultSize="0" autoFill="0" autoLine="0" autoPict="0">
                <anchor moveWithCells="1">
                  <from>
                    <xdr:col>2</xdr:col>
                    <xdr:colOff>0</xdr:colOff>
                    <xdr:row>78</xdr:row>
                    <xdr:rowOff>0</xdr:rowOff>
                  </from>
                  <to>
                    <xdr:col>3</xdr:col>
                    <xdr:colOff>0</xdr:colOff>
                    <xdr:row>79</xdr:row>
                    <xdr:rowOff>0</xdr:rowOff>
                  </to>
                </anchor>
              </controlPr>
            </control>
          </mc:Choice>
        </mc:AlternateContent>
        <mc:AlternateContent xmlns:mc="http://schemas.openxmlformats.org/markup-compatibility/2006">
          <mc:Choice Requires="x14">
            <control shapeId="4379" r:id="rId58" name="Check Box 283">
              <controlPr defaultSize="0" autoFill="0" autoLine="0" autoPict="0">
                <anchor moveWithCells="1">
                  <from>
                    <xdr:col>2</xdr:col>
                    <xdr:colOff>0</xdr:colOff>
                    <xdr:row>79</xdr:row>
                    <xdr:rowOff>0</xdr:rowOff>
                  </from>
                  <to>
                    <xdr:col>3</xdr:col>
                    <xdr:colOff>0</xdr:colOff>
                    <xdr:row>80</xdr:row>
                    <xdr:rowOff>0</xdr:rowOff>
                  </to>
                </anchor>
              </controlPr>
            </control>
          </mc:Choice>
        </mc:AlternateContent>
        <mc:AlternateContent xmlns:mc="http://schemas.openxmlformats.org/markup-compatibility/2006">
          <mc:Choice Requires="x14">
            <control shapeId="4380" r:id="rId59" name="Check Box 284">
              <controlPr defaultSize="0" autoFill="0" autoLine="0" autoPict="0">
                <anchor moveWithCells="1">
                  <from>
                    <xdr:col>2</xdr:col>
                    <xdr:colOff>0</xdr:colOff>
                    <xdr:row>80</xdr:row>
                    <xdr:rowOff>0</xdr:rowOff>
                  </from>
                  <to>
                    <xdr:col>3</xdr:col>
                    <xdr:colOff>0</xdr:colOff>
                    <xdr:row>81</xdr:row>
                    <xdr:rowOff>0</xdr:rowOff>
                  </to>
                </anchor>
              </controlPr>
            </control>
          </mc:Choice>
        </mc:AlternateContent>
        <mc:AlternateContent xmlns:mc="http://schemas.openxmlformats.org/markup-compatibility/2006">
          <mc:Choice Requires="x14">
            <control shapeId="4381" r:id="rId60" name="Check Box 285">
              <controlPr defaultSize="0" autoFill="0" autoLine="0" autoPict="0">
                <anchor moveWithCells="1">
                  <from>
                    <xdr:col>2</xdr:col>
                    <xdr:colOff>0</xdr:colOff>
                    <xdr:row>80</xdr:row>
                    <xdr:rowOff>200025</xdr:rowOff>
                  </from>
                  <to>
                    <xdr:col>3</xdr:col>
                    <xdr:colOff>0</xdr:colOff>
                    <xdr:row>82</xdr:row>
                    <xdr:rowOff>0</xdr:rowOff>
                  </to>
                </anchor>
              </controlPr>
            </control>
          </mc:Choice>
        </mc:AlternateContent>
        <mc:AlternateContent xmlns:mc="http://schemas.openxmlformats.org/markup-compatibility/2006">
          <mc:Choice Requires="x14">
            <control shapeId="4382" r:id="rId61" name="Check Box 286">
              <controlPr defaultSize="0" autoFill="0" autoLine="0" autoPict="0">
                <anchor moveWithCells="1">
                  <from>
                    <xdr:col>2</xdr:col>
                    <xdr:colOff>0</xdr:colOff>
                    <xdr:row>82</xdr:row>
                    <xdr:rowOff>0</xdr:rowOff>
                  </from>
                  <to>
                    <xdr:col>3</xdr:col>
                    <xdr:colOff>0</xdr:colOff>
                    <xdr:row>83</xdr:row>
                    <xdr:rowOff>0</xdr:rowOff>
                  </to>
                </anchor>
              </controlPr>
            </control>
          </mc:Choice>
        </mc:AlternateContent>
        <mc:AlternateContent xmlns:mc="http://schemas.openxmlformats.org/markup-compatibility/2006">
          <mc:Choice Requires="x14">
            <control shapeId="4391" r:id="rId62" name="Check Box 295">
              <controlPr defaultSize="0" autoFill="0" autoLine="0" autoPict="0">
                <anchor moveWithCells="1">
                  <from>
                    <xdr:col>2</xdr:col>
                    <xdr:colOff>0</xdr:colOff>
                    <xdr:row>84</xdr:row>
                    <xdr:rowOff>0</xdr:rowOff>
                  </from>
                  <to>
                    <xdr:col>3</xdr:col>
                    <xdr:colOff>0</xdr:colOff>
                    <xdr:row>85</xdr:row>
                    <xdr:rowOff>0</xdr:rowOff>
                  </to>
                </anchor>
              </controlPr>
            </control>
          </mc:Choice>
        </mc:AlternateContent>
        <mc:AlternateContent xmlns:mc="http://schemas.openxmlformats.org/markup-compatibility/2006">
          <mc:Choice Requires="x14">
            <control shapeId="4392" r:id="rId63" name="Check Box 296">
              <controlPr defaultSize="0" autoFill="0" autoLine="0" autoPict="0">
                <anchor moveWithCells="1">
                  <from>
                    <xdr:col>2</xdr:col>
                    <xdr:colOff>0</xdr:colOff>
                    <xdr:row>85</xdr:row>
                    <xdr:rowOff>0</xdr:rowOff>
                  </from>
                  <to>
                    <xdr:col>3</xdr:col>
                    <xdr:colOff>0</xdr:colOff>
                    <xdr:row>85</xdr:row>
                    <xdr:rowOff>247650</xdr:rowOff>
                  </to>
                </anchor>
              </controlPr>
            </control>
          </mc:Choice>
        </mc:AlternateContent>
        <mc:AlternateContent xmlns:mc="http://schemas.openxmlformats.org/markup-compatibility/2006">
          <mc:Choice Requires="x14">
            <control shapeId="4393" r:id="rId64" name="Check Box 297">
              <controlPr defaultSize="0" autoFill="0" autoLine="0" autoPict="0">
                <anchor moveWithCells="1">
                  <from>
                    <xdr:col>2</xdr:col>
                    <xdr:colOff>0</xdr:colOff>
                    <xdr:row>86</xdr:row>
                    <xdr:rowOff>0</xdr:rowOff>
                  </from>
                  <to>
                    <xdr:col>3</xdr:col>
                    <xdr:colOff>0</xdr:colOff>
                    <xdr:row>87</xdr:row>
                    <xdr:rowOff>0</xdr:rowOff>
                  </to>
                </anchor>
              </controlPr>
            </control>
          </mc:Choice>
        </mc:AlternateContent>
        <mc:AlternateContent xmlns:mc="http://schemas.openxmlformats.org/markup-compatibility/2006">
          <mc:Choice Requires="x14">
            <control shapeId="4394" r:id="rId65" name="Check Box 298">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395" r:id="rId66" name="Check Box 299">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401" r:id="rId67" name="Check Box 305">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402" r:id="rId68" name="Check Box 306">
              <controlPr defaultSize="0" autoFill="0" autoLine="0" autoPict="0">
                <anchor moveWithCells="1">
                  <from>
                    <xdr:col>2</xdr:col>
                    <xdr:colOff>0</xdr:colOff>
                    <xdr:row>91</xdr:row>
                    <xdr:rowOff>0</xdr:rowOff>
                  </from>
                  <to>
                    <xdr:col>3</xdr:col>
                    <xdr:colOff>0</xdr:colOff>
                    <xdr:row>92</xdr:row>
                    <xdr:rowOff>0</xdr:rowOff>
                  </to>
                </anchor>
              </controlPr>
            </control>
          </mc:Choice>
        </mc:AlternateContent>
        <mc:AlternateContent xmlns:mc="http://schemas.openxmlformats.org/markup-compatibility/2006">
          <mc:Choice Requires="x14">
            <control shapeId="4403" r:id="rId69" name="Check Box 307">
              <controlPr defaultSize="0" autoFill="0" autoLine="0" autoPict="0">
                <anchor moveWithCells="1">
                  <from>
                    <xdr:col>2</xdr:col>
                    <xdr:colOff>0</xdr:colOff>
                    <xdr:row>92</xdr:row>
                    <xdr:rowOff>0</xdr:rowOff>
                  </from>
                  <to>
                    <xdr:col>3</xdr:col>
                    <xdr:colOff>0</xdr:colOff>
                    <xdr:row>93</xdr:row>
                    <xdr:rowOff>0</xdr:rowOff>
                  </to>
                </anchor>
              </controlPr>
            </control>
          </mc:Choice>
        </mc:AlternateContent>
        <mc:AlternateContent xmlns:mc="http://schemas.openxmlformats.org/markup-compatibility/2006">
          <mc:Choice Requires="x14">
            <control shapeId="4404" r:id="rId70" name="Check Box 308">
              <controlPr defaultSize="0" autoFill="0" autoLine="0" autoPict="0">
                <anchor moveWithCells="1">
                  <from>
                    <xdr:col>2</xdr:col>
                    <xdr:colOff>0</xdr:colOff>
                    <xdr:row>93</xdr:row>
                    <xdr:rowOff>0</xdr:rowOff>
                  </from>
                  <to>
                    <xdr:col>3</xdr:col>
                    <xdr:colOff>0</xdr:colOff>
                    <xdr:row>94</xdr:row>
                    <xdr:rowOff>0</xdr:rowOff>
                  </to>
                </anchor>
              </controlPr>
            </control>
          </mc:Choice>
        </mc:AlternateContent>
        <mc:AlternateContent xmlns:mc="http://schemas.openxmlformats.org/markup-compatibility/2006">
          <mc:Choice Requires="x14">
            <control shapeId="4405" r:id="rId71" name="Check Box 309">
              <controlPr defaultSize="0" autoFill="0" autoLine="0" autoPict="0">
                <anchor moveWithCells="1">
                  <from>
                    <xdr:col>2</xdr:col>
                    <xdr:colOff>0</xdr:colOff>
                    <xdr:row>94</xdr:row>
                    <xdr:rowOff>0</xdr:rowOff>
                  </from>
                  <to>
                    <xdr:col>3</xdr:col>
                    <xdr:colOff>0</xdr:colOff>
                    <xdr:row>95</xdr:row>
                    <xdr:rowOff>0</xdr:rowOff>
                  </to>
                </anchor>
              </controlPr>
            </control>
          </mc:Choice>
        </mc:AlternateContent>
        <mc:AlternateContent xmlns:mc="http://schemas.openxmlformats.org/markup-compatibility/2006">
          <mc:Choice Requires="x14">
            <control shapeId="4406" r:id="rId72" name="Check Box 310">
              <controlPr defaultSize="0" autoFill="0" autoLine="0" autoPict="0">
                <anchor moveWithCells="1">
                  <from>
                    <xdr:col>2</xdr:col>
                    <xdr:colOff>0</xdr:colOff>
                    <xdr:row>95</xdr:row>
                    <xdr:rowOff>0</xdr:rowOff>
                  </from>
                  <to>
                    <xdr:col>3</xdr:col>
                    <xdr:colOff>0</xdr:colOff>
                    <xdr:row>96</xdr:row>
                    <xdr:rowOff>0</xdr:rowOff>
                  </to>
                </anchor>
              </controlPr>
            </control>
          </mc:Choice>
        </mc:AlternateContent>
        <mc:AlternateContent xmlns:mc="http://schemas.openxmlformats.org/markup-compatibility/2006">
          <mc:Choice Requires="x14">
            <control shapeId="4407" r:id="rId73" name="Check Box 311">
              <controlPr defaultSize="0" autoFill="0" autoLine="0" autoPict="0">
                <anchor moveWithCells="1">
                  <from>
                    <xdr:col>2</xdr:col>
                    <xdr:colOff>0</xdr:colOff>
                    <xdr:row>96</xdr:row>
                    <xdr:rowOff>0</xdr:rowOff>
                  </from>
                  <to>
                    <xdr:col>3</xdr:col>
                    <xdr:colOff>0</xdr:colOff>
                    <xdr:row>97</xdr:row>
                    <xdr:rowOff>0</xdr:rowOff>
                  </to>
                </anchor>
              </controlPr>
            </control>
          </mc:Choice>
        </mc:AlternateContent>
        <mc:AlternateContent xmlns:mc="http://schemas.openxmlformats.org/markup-compatibility/2006">
          <mc:Choice Requires="x14">
            <control shapeId="4408" r:id="rId74" name="Check Box 312">
              <controlPr defaultSize="0" autoFill="0" autoLine="0" autoPict="0">
                <anchor moveWithCells="1">
                  <from>
                    <xdr:col>2</xdr:col>
                    <xdr:colOff>0</xdr:colOff>
                    <xdr:row>97</xdr:row>
                    <xdr:rowOff>0</xdr:rowOff>
                  </from>
                  <to>
                    <xdr:col>3</xdr:col>
                    <xdr:colOff>0</xdr:colOff>
                    <xdr:row>98</xdr:row>
                    <xdr:rowOff>0</xdr:rowOff>
                  </to>
                </anchor>
              </controlPr>
            </control>
          </mc:Choice>
        </mc:AlternateContent>
        <mc:AlternateContent xmlns:mc="http://schemas.openxmlformats.org/markup-compatibility/2006">
          <mc:Choice Requires="x14">
            <control shapeId="4409" r:id="rId75" name="Check Box 313">
              <controlPr defaultSize="0" autoFill="0" autoLine="0" autoPict="0">
                <anchor moveWithCells="1">
                  <from>
                    <xdr:col>2</xdr:col>
                    <xdr:colOff>0</xdr:colOff>
                    <xdr:row>98</xdr:row>
                    <xdr:rowOff>0</xdr:rowOff>
                  </from>
                  <to>
                    <xdr:col>3</xdr:col>
                    <xdr:colOff>0</xdr:colOff>
                    <xdr:row>99</xdr:row>
                    <xdr:rowOff>0</xdr:rowOff>
                  </to>
                </anchor>
              </controlPr>
            </control>
          </mc:Choice>
        </mc:AlternateContent>
        <mc:AlternateContent xmlns:mc="http://schemas.openxmlformats.org/markup-compatibility/2006">
          <mc:Choice Requires="x14">
            <control shapeId="4410" r:id="rId76" name="Check Box 314">
              <controlPr defaultSize="0" autoFill="0" autoLine="0" autoPict="0">
                <anchor moveWithCells="1">
                  <from>
                    <xdr:col>2</xdr:col>
                    <xdr:colOff>0</xdr:colOff>
                    <xdr:row>99</xdr:row>
                    <xdr:rowOff>0</xdr:rowOff>
                  </from>
                  <to>
                    <xdr:col>3</xdr:col>
                    <xdr:colOff>0</xdr:colOff>
                    <xdr:row>100</xdr:row>
                    <xdr:rowOff>0</xdr:rowOff>
                  </to>
                </anchor>
              </controlPr>
            </control>
          </mc:Choice>
        </mc:AlternateContent>
        <mc:AlternateContent xmlns:mc="http://schemas.openxmlformats.org/markup-compatibility/2006">
          <mc:Choice Requires="x14">
            <control shapeId="4411" r:id="rId77" name="Check Box 315">
              <controlPr defaultSize="0" autoFill="0" autoLine="0" autoPict="0">
                <anchor moveWithCells="1">
                  <from>
                    <xdr:col>2</xdr:col>
                    <xdr:colOff>0</xdr:colOff>
                    <xdr:row>100</xdr:row>
                    <xdr:rowOff>0</xdr:rowOff>
                  </from>
                  <to>
                    <xdr:col>3</xdr:col>
                    <xdr:colOff>0</xdr:colOff>
                    <xdr:row>101</xdr:row>
                    <xdr:rowOff>0</xdr:rowOff>
                  </to>
                </anchor>
              </controlPr>
            </control>
          </mc:Choice>
        </mc:AlternateContent>
        <mc:AlternateContent xmlns:mc="http://schemas.openxmlformats.org/markup-compatibility/2006">
          <mc:Choice Requires="x14">
            <control shapeId="4418" r:id="rId78" name="Check Box 322">
              <controlPr defaultSize="0" autoFill="0" autoLine="0" autoPict="0">
                <anchor moveWithCells="1">
                  <from>
                    <xdr:col>2</xdr:col>
                    <xdr:colOff>0</xdr:colOff>
                    <xdr:row>100</xdr:row>
                    <xdr:rowOff>0</xdr:rowOff>
                  </from>
                  <to>
                    <xdr:col>3</xdr:col>
                    <xdr:colOff>0</xdr:colOff>
                    <xdr:row>101</xdr:row>
                    <xdr:rowOff>0</xdr:rowOff>
                  </to>
                </anchor>
              </controlPr>
            </control>
          </mc:Choice>
        </mc:AlternateContent>
        <mc:AlternateContent xmlns:mc="http://schemas.openxmlformats.org/markup-compatibility/2006">
          <mc:Choice Requires="x14">
            <control shapeId="4419" r:id="rId79" name="Check Box 323">
              <controlPr defaultSize="0" autoFill="0" autoLine="0" autoPict="0">
                <anchor moveWithCells="1">
                  <from>
                    <xdr:col>2</xdr:col>
                    <xdr:colOff>0</xdr:colOff>
                    <xdr:row>105</xdr:row>
                    <xdr:rowOff>0</xdr:rowOff>
                  </from>
                  <to>
                    <xdr:col>3</xdr:col>
                    <xdr:colOff>0</xdr:colOff>
                    <xdr:row>106</xdr:row>
                    <xdr:rowOff>0</xdr:rowOff>
                  </to>
                </anchor>
              </controlPr>
            </control>
          </mc:Choice>
        </mc:AlternateContent>
        <mc:AlternateContent xmlns:mc="http://schemas.openxmlformats.org/markup-compatibility/2006">
          <mc:Choice Requires="x14">
            <control shapeId="4420" r:id="rId80" name="Check Box 324">
              <controlPr defaultSize="0" autoFill="0" autoLine="0" autoPict="0">
                <anchor moveWithCells="1">
                  <from>
                    <xdr:col>2</xdr:col>
                    <xdr:colOff>0</xdr:colOff>
                    <xdr:row>108</xdr:row>
                    <xdr:rowOff>0</xdr:rowOff>
                  </from>
                  <to>
                    <xdr:col>3</xdr:col>
                    <xdr:colOff>0</xdr:colOff>
                    <xdr:row>109</xdr:row>
                    <xdr:rowOff>0</xdr:rowOff>
                  </to>
                </anchor>
              </controlPr>
            </control>
          </mc:Choice>
        </mc:AlternateContent>
        <mc:AlternateContent xmlns:mc="http://schemas.openxmlformats.org/markup-compatibility/2006">
          <mc:Choice Requires="x14">
            <control shapeId="4428" r:id="rId81" name="Check Box 332">
              <controlPr defaultSize="0" autoFill="0" autoLine="0" autoPict="0">
                <anchor moveWithCells="1">
                  <from>
                    <xdr:col>2</xdr:col>
                    <xdr:colOff>0</xdr:colOff>
                    <xdr:row>111</xdr:row>
                    <xdr:rowOff>0</xdr:rowOff>
                  </from>
                  <to>
                    <xdr:col>3</xdr:col>
                    <xdr:colOff>0</xdr:colOff>
                    <xdr:row>112</xdr:row>
                    <xdr:rowOff>0</xdr:rowOff>
                  </to>
                </anchor>
              </controlPr>
            </control>
          </mc:Choice>
        </mc:AlternateContent>
        <mc:AlternateContent xmlns:mc="http://schemas.openxmlformats.org/markup-compatibility/2006">
          <mc:Choice Requires="x14">
            <control shapeId="4429" r:id="rId82" name="Check Box 333">
              <controlPr defaultSize="0" autoFill="0" autoLine="0" autoPict="0">
                <anchor moveWithCells="1">
                  <from>
                    <xdr:col>2</xdr:col>
                    <xdr:colOff>0</xdr:colOff>
                    <xdr:row>113</xdr:row>
                    <xdr:rowOff>0</xdr:rowOff>
                  </from>
                  <to>
                    <xdr:col>3</xdr:col>
                    <xdr:colOff>0</xdr:colOff>
                    <xdr:row>114</xdr:row>
                    <xdr:rowOff>0</xdr:rowOff>
                  </to>
                </anchor>
              </controlPr>
            </control>
          </mc:Choice>
        </mc:AlternateContent>
        <mc:AlternateContent xmlns:mc="http://schemas.openxmlformats.org/markup-compatibility/2006">
          <mc:Choice Requires="x14">
            <control shapeId="4430" r:id="rId83" name="Check Box 334">
              <controlPr defaultSize="0" autoFill="0" autoLine="0" autoPict="0">
                <anchor moveWithCells="1">
                  <from>
                    <xdr:col>2</xdr:col>
                    <xdr:colOff>0</xdr:colOff>
                    <xdr:row>114</xdr:row>
                    <xdr:rowOff>0</xdr:rowOff>
                  </from>
                  <to>
                    <xdr:col>3</xdr:col>
                    <xdr:colOff>0</xdr:colOff>
                    <xdr:row>115</xdr:row>
                    <xdr:rowOff>0</xdr:rowOff>
                  </to>
                </anchor>
              </controlPr>
            </control>
          </mc:Choice>
        </mc:AlternateContent>
        <mc:AlternateContent xmlns:mc="http://schemas.openxmlformats.org/markup-compatibility/2006">
          <mc:Choice Requires="x14">
            <control shapeId="4431" r:id="rId84" name="Check Box 335">
              <controlPr defaultSize="0" autoFill="0" autoLine="0" autoPict="0">
                <anchor moveWithCells="1">
                  <from>
                    <xdr:col>2</xdr:col>
                    <xdr:colOff>0</xdr:colOff>
                    <xdr:row>115</xdr:row>
                    <xdr:rowOff>0</xdr:rowOff>
                  </from>
                  <to>
                    <xdr:col>3</xdr:col>
                    <xdr:colOff>0</xdr:colOff>
                    <xdr:row>116</xdr:row>
                    <xdr:rowOff>0</xdr:rowOff>
                  </to>
                </anchor>
              </controlPr>
            </control>
          </mc:Choice>
        </mc:AlternateContent>
        <mc:AlternateContent xmlns:mc="http://schemas.openxmlformats.org/markup-compatibility/2006">
          <mc:Choice Requires="x14">
            <control shapeId="4432" r:id="rId85" name="Check Box 336">
              <controlPr defaultSize="0" autoFill="0" autoLine="0" autoPict="0">
                <anchor moveWithCells="1">
                  <from>
                    <xdr:col>2</xdr:col>
                    <xdr:colOff>0</xdr:colOff>
                    <xdr:row>116</xdr:row>
                    <xdr:rowOff>0</xdr:rowOff>
                  </from>
                  <to>
                    <xdr:col>3</xdr:col>
                    <xdr:colOff>0</xdr:colOff>
                    <xdr:row>116</xdr:row>
                    <xdr:rowOff>238125</xdr:rowOff>
                  </to>
                </anchor>
              </controlPr>
            </control>
          </mc:Choice>
        </mc:AlternateContent>
        <mc:AlternateContent xmlns:mc="http://schemas.openxmlformats.org/markup-compatibility/2006">
          <mc:Choice Requires="x14">
            <control shapeId="4793" r:id="rId86" name="Check Box 697">
              <controlPr defaultSize="0" autoFill="0" autoLine="0" autoPict="0">
                <anchor moveWithCells="1">
                  <from>
                    <xdr:col>2</xdr:col>
                    <xdr:colOff>0</xdr:colOff>
                    <xdr:row>90</xdr:row>
                    <xdr:rowOff>0</xdr:rowOff>
                  </from>
                  <to>
                    <xdr:col>3</xdr:col>
                    <xdr:colOff>0</xdr:colOff>
                    <xdr:row>90</xdr:row>
                    <xdr:rowOff>247650</xdr:rowOff>
                  </to>
                </anchor>
              </controlPr>
            </control>
          </mc:Choice>
        </mc:AlternateContent>
        <mc:AlternateContent xmlns:mc="http://schemas.openxmlformats.org/markup-compatibility/2006">
          <mc:Choice Requires="x14">
            <control shapeId="4799" r:id="rId87" name="Check Box 703">
              <controlPr defaultSize="0" autoFill="0" autoLine="0" autoPict="0">
                <anchor moveWithCells="1">
                  <from>
                    <xdr:col>2</xdr:col>
                    <xdr:colOff>0</xdr:colOff>
                    <xdr:row>16</xdr:row>
                    <xdr:rowOff>0</xdr:rowOff>
                  </from>
                  <to>
                    <xdr:col>3</xdr:col>
                    <xdr:colOff>0</xdr:colOff>
                    <xdr:row>16</xdr:row>
                    <xdr:rowOff>457200</xdr:rowOff>
                  </to>
                </anchor>
              </controlPr>
            </control>
          </mc:Choice>
        </mc:AlternateContent>
        <mc:AlternateContent xmlns:mc="http://schemas.openxmlformats.org/markup-compatibility/2006">
          <mc:Choice Requires="x14">
            <control shapeId="4800" r:id="rId88" name="Check Box 704">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4801" r:id="rId89" name="Check Box 705">
              <controlPr defaultSize="0" autoFill="0" autoLine="0" autoPict="0">
                <anchor moveWithCells="1">
                  <from>
                    <xdr:col>2</xdr:col>
                    <xdr:colOff>0</xdr:colOff>
                    <xdr:row>103</xdr:row>
                    <xdr:rowOff>0</xdr:rowOff>
                  </from>
                  <to>
                    <xdr:col>3</xdr:col>
                    <xdr:colOff>0</xdr:colOff>
                    <xdr:row>103</xdr:row>
                    <xdr:rowOff>457200</xdr:rowOff>
                  </to>
                </anchor>
              </controlPr>
            </control>
          </mc:Choice>
        </mc:AlternateContent>
        <mc:AlternateContent xmlns:mc="http://schemas.openxmlformats.org/markup-compatibility/2006">
          <mc:Choice Requires="x14">
            <control shapeId="4802" r:id="rId90" name="Check Box 706">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mc:AlternateContent xmlns:mc="http://schemas.openxmlformats.org/markup-compatibility/2006">
          <mc:Choice Requires="x14">
            <control shapeId="4803" r:id="rId91" name="Check Box 707">
              <controlPr defaultSize="0" autoFill="0" autoLine="0" autoPict="0">
                <anchor moveWithCells="1">
                  <from>
                    <xdr:col>2</xdr:col>
                    <xdr:colOff>0</xdr:colOff>
                    <xdr:row>101</xdr:row>
                    <xdr:rowOff>0</xdr:rowOff>
                  </from>
                  <to>
                    <xdr:col>3</xdr:col>
                    <xdr:colOff>0</xdr:colOff>
                    <xdr:row>101</xdr:row>
                    <xdr:rowOff>457200</xdr:rowOff>
                  </to>
                </anchor>
              </controlPr>
            </control>
          </mc:Choice>
        </mc:AlternateContent>
        <mc:AlternateContent xmlns:mc="http://schemas.openxmlformats.org/markup-compatibility/2006">
          <mc:Choice Requires="x14">
            <control shapeId="4804" r:id="rId92" name="Check Box 708">
              <controlPr defaultSize="0" autoFill="0" autoLine="0" autoPict="0">
                <anchor moveWithCells="1">
                  <from>
                    <xdr:col>2</xdr:col>
                    <xdr:colOff>0</xdr:colOff>
                    <xdr:row>102</xdr:row>
                    <xdr:rowOff>0</xdr:rowOff>
                  </from>
                  <to>
                    <xdr:col>3</xdr:col>
                    <xdr:colOff>0</xdr:colOff>
                    <xdr:row>103</xdr:row>
                    <xdr:rowOff>0</xdr:rowOff>
                  </to>
                </anchor>
              </controlPr>
            </control>
          </mc:Choice>
        </mc:AlternateContent>
        <mc:AlternateContent xmlns:mc="http://schemas.openxmlformats.org/markup-compatibility/2006">
          <mc:Choice Requires="x14">
            <control shapeId="4806" r:id="rId93" name="Check Box 710">
              <controlPr defaultSize="0" autoFill="0" autoLine="0" autoPict="0">
                <anchor moveWithCells="1">
                  <from>
                    <xdr:col>2</xdr:col>
                    <xdr:colOff>0</xdr:colOff>
                    <xdr:row>117</xdr:row>
                    <xdr:rowOff>0</xdr:rowOff>
                  </from>
                  <to>
                    <xdr:col>3</xdr:col>
                    <xdr:colOff>0</xdr:colOff>
                    <xdr:row>117</xdr:row>
                    <xdr:rowOff>238125</xdr:rowOff>
                  </to>
                </anchor>
              </controlPr>
            </control>
          </mc:Choice>
        </mc:AlternateContent>
        <mc:AlternateContent xmlns:mc="http://schemas.openxmlformats.org/markup-compatibility/2006">
          <mc:Choice Requires="x14">
            <control shapeId="4816" r:id="rId94" name="Check Box 720">
              <controlPr defaultSize="0" autoFill="0" autoLine="0" autoPict="0">
                <anchor moveWithCells="1">
                  <from>
                    <xdr:col>2</xdr:col>
                    <xdr:colOff>0</xdr:colOff>
                    <xdr:row>106</xdr:row>
                    <xdr:rowOff>0</xdr:rowOff>
                  </from>
                  <to>
                    <xdr:col>3</xdr:col>
                    <xdr:colOff>0</xdr:colOff>
                    <xdr:row>107</xdr:row>
                    <xdr:rowOff>0</xdr:rowOff>
                  </to>
                </anchor>
              </controlPr>
            </control>
          </mc:Choice>
        </mc:AlternateContent>
        <mc:AlternateContent xmlns:mc="http://schemas.openxmlformats.org/markup-compatibility/2006">
          <mc:Choice Requires="x14">
            <control shapeId="4817" r:id="rId95" name="Check Box 721">
              <controlPr defaultSize="0" autoFill="0" autoLine="0" autoPict="0">
                <anchor moveWithCells="1">
                  <from>
                    <xdr:col>2</xdr:col>
                    <xdr:colOff>0</xdr:colOff>
                    <xdr:row>109</xdr:row>
                    <xdr:rowOff>0</xdr:rowOff>
                  </from>
                  <to>
                    <xdr:col>3</xdr:col>
                    <xdr:colOff>0</xdr:colOff>
                    <xdr:row>110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F14" sqref="F14"/>
    </sheetView>
  </sheetViews>
  <sheetFormatPr baseColWidth="10" defaultRowHeight="12.75" x14ac:dyDescent="0.2"/>
  <cols>
    <col min="1" max="1" width="4.7109375" style="52" customWidth="1"/>
    <col min="2" max="2" width="10.42578125" style="3" customWidth="1"/>
    <col min="3" max="3" width="51.140625" style="3" customWidth="1"/>
    <col min="4" max="4" width="7.85546875" style="3" customWidth="1"/>
    <col min="5" max="5" width="4.7109375" style="3" customWidth="1"/>
    <col min="6" max="6" width="36.5703125" style="52" customWidth="1"/>
    <col min="7" max="7" width="36.5703125" style="402" customWidth="1"/>
    <col min="8" max="9" width="36.5703125" style="52" customWidth="1"/>
    <col min="10" max="10" width="4.7109375" style="52" customWidth="1"/>
    <col min="11" max="11" width="19.7109375" style="3" customWidth="1"/>
    <col min="12" max="12" width="1.5703125" style="3" customWidth="1"/>
    <col min="13" max="16384" width="11.42578125" style="3"/>
  </cols>
  <sheetData>
    <row r="1" spans="1:12" ht="20.25" customHeight="1" x14ac:dyDescent="0.25">
      <c r="F1" s="352" t="s">
        <v>464</v>
      </c>
      <c r="G1" s="352"/>
      <c r="L1" s="325"/>
    </row>
    <row r="2" spans="1:12" ht="18" x14ac:dyDescent="0.25">
      <c r="F2" s="1" t="s">
        <v>772</v>
      </c>
      <c r="G2" s="403"/>
      <c r="J2" s="15" t="s">
        <v>770</v>
      </c>
      <c r="K2" s="326" t="s">
        <v>348</v>
      </c>
    </row>
    <row r="3" spans="1:12" ht="15.75" x14ac:dyDescent="0.25">
      <c r="F3" s="20" t="s">
        <v>1181</v>
      </c>
      <c r="G3" s="408"/>
      <c r="J3" s="15" t="s">
        <v>1324</v>
      </c>
      <c r="K3" s="326" t="str">
        <f>Start!H3</f>
        <v>XXXXXX</v>
      </c>
    </row>
    <row r="4" spans="1:12" ht="15.75" x14ac:dyDescent="0.2">
      <c r="F4" s="484" t="s">
        <v>1041</v>
      </c>
      <c r="G4" s="407"/>
      <c r="J4" s="15" t="s">
        <v>771</v>
      </c>
      <c r="K4" s="327" t="str">
        <f>Start!H4</f>
        <v>DD.MM.YYYY</v>
      </c>
    </row>
    <row r="5" spans="1:12" hidden="1" x14ac:dyDescent="0.2"/>
    <row r="6" spans="1:12" ht="12.75" customHeight="1" x14ac:dyDescent="0.2">
      <c r="B6" s="335"/>
      <c r="C6" s="335"/>
      <c r="D6" s="16"/>
      <c r="E6" s="16"/>
    </row>
    <row r="7" spans="1:12" s="52" customFormat="1" ht="12.75" customHeight="1" x14ac:dyDescent="0.2">
      <c r="B7" s="335"/>
      <c r="C7" s="335"/>
      <c r="D7" s="16"/>
      <c r="E7" s="5"/>
      <c r="F7" s="815" t="s">
        <v>1182</v>
      </c>
      <c r="G7" s="818" t="s">
        <v>1121</v>
      </c>
      <c r="H7" s="700" t="s">
        <v>866</v>
      </c>
      <c r="I7" s="696"/>
      <c r="J7" s="5"/>
    </row>
    <row r="8" spans="1:12" ht="72.75" customHeight="1" x14ac:dyDescent="0.2">
      <c r="B8" s="816" t="s">
        <v>1042</v>
      </c>
      <c r="C8" s="817"/>
      <c r="D8" s="16"/>
      <c r="E8" s="6"/>
      <c r="F8" s="814"/>
      <c r="G8" s="819"/>
      <c r="H8" s="814"/>
      <c r="I8" s="726"/>
      <c r="J8" s="6"/>
    </row>
    <row r="9" spans="1:12" ht="11.25" hidden="1" customHeight="1" x14ac:dyDescent="0.2">
      <c r="B9" s="337"/>
      <c r="C9" s="337"/>
      <c r="D9" s="16"/>
      <c r="E9" s="6"/>
      <c r="F9" s="106"/>
      <c r="G9" s="417"/>
      <c r="H9" s="79"/>
      <c r="I9" s="80"/>
      <c r="J9" s="6"/>
    </row>
    <row r="10" spans="1:12" s="52" customFormat="1" ht="12.75" customHeight="1" x14ac:dyDescent="0.2">
      <c r="B10" s="298"/>
      <c r="C10" s="298"/>
      <c r="D10" s="16"/>
      <c r="E10" s="6"/>
      <c r="F10" s="234" t="s">
        <v>395</v>
      </c>
      <c r="G10" s="456" t="s">
        <v>1081</v>
      </c>
      <c r="H10" s="812" t="s">
        <v>396</v>
      </c>
      <c r="I10" s="813"/>
      <c r="J10" s="6"/>
    </row>
    <row r="11" spans="1:12" ht="15" x14ac:dyDescent="0.25">
      <c r="C11" s="489" t="s">
        <v>1122</v>
      </c>
      <c r="D11" s="16"/>
      <c r="E11" s="6"/>
      <c r="F11" s="77" t="s">
        <v>865</v>
      </c>
      <c r="G11" s="410" t="s">
        <v>865</v>
      </c>
      <c r="H11" s="10" t="s">
        <v>807</v>
      </c>
      <c r="I11" s="10" t="s">
        <v>865</v>
      </c>
      <c r="J11" s="6"/>
    </row>
    <row r="12" spans="1:12" ht="36" customHeight="1" x14ac:dyDescent="0.2">
      <c r="A12" s="240"/>
      <c r="B12" s="81" t="s">
        <v>994</v>
      </c>
      <c r="C12" s="82" t="s">
        <v>995</v>
      </c>
      <c r="D12" s="109" t="s">
        <v>0</v>
      </c>
      <c r="E12" s="7"/>
      <c r="F12" s="78" t="s">
        <v>774</v>
      </c>
      <c r="G12" s="411" t="s">
        <v>802</v>
      </c>
      <c r="H12" s="78" t="s">
        <v>794</v>
      </c>
      <c r="I12" s="2" t="s">
        <v>789</v>
      </c>
      <c r="J12" s="7"/>
    </row>
    <row r="13" spans="1:12" s="52" customFormat="1" ht="35.1" customHeight="1" thickBot="1" x14ac:dyDescent="0.25">
      <c r="A13" s="115"/>
      <c r="B13" s="182" t="s">
        <v>545</v>
      </c>
      <c r="C13" s="183"/>
      <c r="D13" s="184" t="s">
        <v>4</v>
      </c>
      <c r="E13" s="4"/>
      <c r="F13" s="116">
        <f>SUM(F14:F46)</f>
        <v>0</v>
      </c>
      <c r="G13" s="414">
        <f>SUM(G14:G46)</f>
        <v>0</v>
      </c>
      <c r="H13" s="116">
        <f>SUM(H14:H46)</f>
        <v>0</v>
      </c>
      <c r="I13" s="116">
        <f>SUM(I14:I46)</f>
        <v>0</v>
      </c>
      <c r="J13" s="4"/>
    </row>
    <row r="14" spans="1:12" ht="15.95" customHeight="1" thickTop="1" x14ac:dyDescent="0.2">
      <c r="A14" s="115"/>
      <c r="B14" s="154" t="s">
        <v>545</v>
      </c>
      <c r="C14" s="181" t="s">
        <v>520</v>
      </c>
      <c r="D14" s="110" t="s">
        <v>5</v>
      </c>
      <c r="E14" s="4">
        <v>3</v>
      </c>
      <c r="F14" s="9"/>
      <c r="G14" s="404"/>
      <c r="H14" s="9"/>
      <c r="I14" s="9"/>
      <c r="J14" s="4">
        <v>3</v>
      </c>
    </row>
    <row r="15" spans="1:12" ht="15.95" customHeight="1" x14ac:dyDescent="0.2">
      <c r="A15" s="115"/>
      <c r="B15" s="154" t="s">
        <v>545</v>
      </c>
      <c r="C15" s="179" t="s">
        <v>707</v>
      </c>
      <c r="D15" s="110" t="s">
        <v>6</v>
      </c>
      <c r="E15" s="4">
        <v>4</v>
      </c>
      <c r="F15" s="9"/>
      <c r="G15" s="404"/>
      <c r="H15" s="9"/>
      <c r="I15" s="9"/>
      <c r="J15" s="4">
        <v>4</v>
      </c>
    </row>
    <row r="16" spans="1:12" ht="15.95" customHeight="1" x14ac:dyDescent="0.2">
      <c r="A16" s="115"/>
      <c r="B16" s="154" t="s">
        <v>545</v>
      </c>
      <c r="C16" s="180" t="s">
        <v>1398</v>
      </c>
      <c r="D16" s="110" t="s">
        <v>7</v>
      </c>
      <c r="E16" s="4">
        <v>31</v>
      </c>
      <c r="F16" s="9"/>
      <c r="G16" s="404"/>
      <c r="H16" s="9"/>
      <c r="I16" s="9"/>
      <c r="J16" s="4">
        <v>31</v>
      </c>
    </row>
    <row r="17" spans="1:10" ht="15.95" customHeight="1" x14ac:dyDescent="0.2">
      <c r="A17" s="115"/>
      <c r="B17" s="154" t="s">
        <v>545</v>
      </c>
      <c r="C17" s="180" t="s">
        <v>708</v>
      </c>
      <c r="D17" s="110" t="s">
        <v>8</v>
      </c>
      <c r="E17" s="4">
        <v>6</v>
      </c>
      <c r="F17" s="9"/>
      <c r="G17" s="404"/>
      <c r="H17" s="9"/>
      <c r="I17" s="9"/>
      <c r="J17" s="4">
        <v>6</v>
      </c>
    </row>
    <row r="18" spans="1:10" ht="15.95" customHeight="1" x14ac:dyDescent="0.2">
      <c r="A18" s="115"/>
      <c r="B18" s="154" t="s">
        <v>545</v>
      </c>
      <c r="C18" s="180" t="s">
        <v>709</v>
      </c>
      <c r="D18" s="175" t="s">
        <v>9</v>
      </c>
      <c r="E18" s="4">
        <v>5</v>
      </c>
      <c r="F18" s="9"/>
      <c r="G18" s="404"/>
      <c r="H18" s="9"/>
      <c r="I18" s="9"/>
      <c r="J18" s="4">
        <v>5</v>
      </c>
    </row>
    <row r="19" spans="1:10" ht="15.95" customHeight="1" x14ac:dyDescent="0.2">
      <c r="A19" s="115"/>
      <c r="B19" s="154" t="s">
        <v>545</v>
      </c>
      <c r="C19" s="180" t="s">
        <v>710</v>
      </c>
      <c r="D19" s="110" t="s">
        <v>10</v>
      </c>
      <c r="E19" s="4">
        <v>27</v>
      </c>
      <c r="F19" s="9"/>
      <c r="G19" s="404"/>
      <c r="H19" s="9"/>
      <c r="I19" s="9"/>
      <c r="J19" s="4">
        <v>27</v>
      </c>
    </row>
    <row r="20" spans="1:10" ht="15.95" customHeight="1" x14ac:dyDescent="0.2">
      <c r="A20" s="115"/>
      <c r="B20" s="154" t="s">
        <v>545</v>
      </c>
      <c r="C20" s="180" t="s">
        <v>711</v>
      </c>
      <c r="D20" s="110" t="s">
        <v>11</v>
      </c>
      <c r="E20" s="4">
        <v>11</v>
      </c>
      <c r="F20" s="9"/>
      <c r="G20" s="404"/>
      <c r="H20" s="9"/>
      <c r="I20" s="9"/>
      <c r="J20" s="4">
        <v>11</v>
      </c>
    </row>
    <row r="21" spans="1:10" ht="15.95" customHeight="1" x14ac:dyDescent="0.2">
      <c r="A21" s="115"/>
      <c r="B21" s="154" t="s">
        <v>545</v>
      </c>
      <c r="C21" s="180" t="s">
        <v>712</v>
      </c>
      <c r="D21" s="110" t="s">
        <v>12</v>
      </c>
      <c r="E21" s="4">
        <v>10</v>
      </c>
      <c r="F21" s="9"/>
      <c r="G21" s="404"/>
      <c r="H21" s="9"/>
      <c r="I21" s="9"/>
      <c r="J21" s="4">
        <v>10</v>
      </c>
    </row>
    <row r="22" spans="1:10" ht="15.95" customHeight="1" x14ac:dyDescent="0.2">
      <c r="A22" s="115"/>
      <c r="B22" s="154" t="s">
        <v>545</v>
      </c>
      <c r="C22" s="180" t="s">
        <v>713</v>
      </c>
      <c r="D22" s="175" t="s">
        <v>13</v>
      </c>
      <c r="E22" s="4">
        <v>30</v>
      </c>
      <c r="F22" s="9"/>
      <c r="G22" s="404"/>
      <c r="H22" s="9"/>
      <c r="I22" s="9"/>
      <c r="J22" s="4">
        <v>30</v>
      </c>
    </row>
    <row r="23" spans="1:10" ht="15.95" customHeight="1" x14ac:dyDescent="0.2">
      <c r="A23" s="115"/>
      <c r="B23" s="154" t="s">
        <v>545</v>
      </c>
      <c r="C23" s="180" t="s">
        <v>714</v>
      </c>
      <c r="D23" s="175" t="s">
        <v>14</v>
      </c>
      <c r="E23" s="4">
        <v>8</v>
      </c>
      <c r="F23" s="9"/>
      <c r="G23" s="404"/>
      <c r="H23" s="9"/>
      <c r="I23" s="9"/>
      <c r="J23" s="4">
        <v>8</v>
      </c>
    </row>
    <row r="24" spans="1:10" ht="15.95" customHeight="1" x14ac:dyDescent="0.2">
      <c r="A24" s="115"/>
      <c r="B24" s="154" t="s">
        <v>545</v>
      </c>
      <c r="C24" s="180" t="s">
        <v>715</v>
      </c>
      <c r="D24" s="175" t="s">
        <v>15</v>
      </c>
      <c r="E24" s="4">
        <v>13</v>
      </c>
      <c r="F24" s="9"/>
      <c r="G24" s="404"/>
      <c r="H24" s="9"/>
      <c r="I24" s="9"/>
      <c r="J24" s="4">
        <v>13</v>
      </c>
    </row>
    <row r="25" spans="1:10" ht="15.95" customHeight="1" x14ac:dyDescent="0.2">
      <c r="A25" s="115"/>
      <c r="B25" s="154" t="s">
        <v>545</v>
      </c>
      <c r="C25" s="180" t="s">
        <v>716</v>
      </c>
      <c r="D25" s="110" t="s">
        <v>16</v>
      </c>
      <c r="E25" s="4">
        <v>36</v>
      </c>
      <c r="F25" s="9"/>
      <c r="G25" s="404"/>
      <c r="H25" s="9"/>
      <c r="I25" s="9"/>
      <c r="J25" s="4">
        <v>36</v>
      </c>
    </row>
    <row r="26" spans="1:10" ht="15.95" customHeight="1" x14ac:dyDescent="0.2">
      <c r="A26" s="115"/>
      <c r="B26" s="154" t="s">
        <v>545</v>
      </c>
      <c r="C26" s="180" t="s">
        <v>717</v>
      </c>
      <c r="D26" s="110" t="s">
        <v>17</v>
      </c>
      <c r="E26" s="4">
        <v>28</v>
      </c>
      <c r="F26" s="9"/>
      <c r="G26" s="404"/>
      <c r="H26" s="9"/>
      <c r="I26" s="9"/>
      <c r="J26" s="4">
        <v>28</v>
      </c>
    </row>
    <row r="27" spans="1:10" ht="15.95" customHeight="1" x14ac:dyDescent="0.2">
      <c r="A27" s="115"/>
      <c r="B27" s="154" t="s">
        <v>545</v>
      </c>
      <c r="C27" s="180" t="s">
        <v>718</v>
      </c>
      <c r="D27" s="110" t="s">
        <v>18</v>
      </c>
      <c r="E27" s="4">
        <v>29</v>
      </c>
      <c r="F27" s="9"/>
      <c r="G27" s="404"/>
      <c r="H27" s="9"/>
      <c r="I27" s="9"/>
      <c r="J27" s="4">
        <v>29</v>
      </c>
    </row>
    <row r="28" spans="1:10" ht="15.95" customHeight="1" x14ac:dyDescent="0.2">
      <c r="A28" s="115"/>
      <c r="B28" s="154" t="s">
        <v>545</v>
      </c>
      <c r="C28" s="180" t="s">
        <v>719</v>
      </c>
      <c r="D28" s="110" t="s">
        <v>19</v>
      </c>
      <c r="E28" s="4">
        <v>15</v>
      </c>
      <c r="F28" s="9"/>
      <c r="G28" s="404"/>
      <c r="H28" s="9"/>
      <c r="I28" s="9"/>
      <c r="J28" s="4">
        <v>15</v>
      </c>
    </row>
    <row r="29" spans="1:10" ht="15.95" customHeight="1" x14ac:dyDescent="0.2">
      <c r="A29" s="115"/>
      <c r="B29" s="154" t="s">
        <v>545</v>
      </c>
      <c r="C29" s="180" t="s">
        <v>720</v>
      </c>
      <c r="D29" s="110" t="s">
        <v>20</v>
      </c>
      <c r="E29" s="4">
        <v>33</v>
      </c>
      <c r="F29" s="9"/>
      <c r="G29" s="404"/>
      <c r="H29" s="9"/>
      <c r="I29" s="9"/>
      <c r="J29" s="4">
        <v>33</v>
      </c>
    </row>
    <row r="30" spans="1:10" ht="15.95" customHeight="1" x14ac:dyDescent="0.2">
      <c r="A30" s="115"/>
      <c r="B30" s="154" t="s">
        <v>545</v>
      </c>
      <c r="C30" s="180" t="s">
        <v>342</v>
      </c>
      <c r="D30" s="175" t="s">
        <v>21</v>
      </c>
      <c r="E30" s="4">
        <v>16</v>
      </c>
      <c r="F30" s="9"/>
      <c r="G30" s="404"/>
      <c r="H30" s="9"/>
      <c r="I30" s="9"/>
      <c r="J30" s="4">
        <v>16</v>
      </c>
    </row>
    <row r="31" spans="1:10" ht="15.95" customHeight="1" x14ac:dyDescent="0.2">
      <c r="A31" s="115"/>
      <c r="B31" s="154" t="s">
        <v>545</v>
      </c>
      <c r="C31" s="180" t="s">
        <v>721</v>
      </c>
      <c r="D31" s="110" t="s">
        <v>22</v>
      </c>
      <c r="E31" s="4">
        <v>18</v>
      </c>
      <c r="F31" s="9"/>
      <c r="G31" s="404"/>
      <c r="H31" s="9"/>
      <c r="I31" s="9"/>
      <c r="J31" s="4">
        <v>18</v>
      </c>
    </row>
    <row r="32" spans="1:10" ht="15.95" customHeight="1" x14ac:dyDescent="0.2">
      <c r="A32" s="115"/>
      <c r="B32" s="154" t="s">
        <v>545</v>
      </c>
      <c r="C32" s="180" t="s">
        <v>722</v>
      </c>
      <c r="D32" s="110" t="s">
        <v>23</v>
      </c>
      <c r="E32" s="4">
        <v>20</v>
      </c>
      <c r="F32" s="9"/>
      <c r="G32" s="404"/>
      <c r="H32" s="9"/>
      <c r="I32" s="9"/>
      <c r="J32" s="4">
        <v>20</v>
      </c>
    </row>
    <row r="33" spans="1:10" ht="15.95" customHeight="1" x14ac:dyDescent="0.2">
      <c r="A33" s="115"/>
      <c r="B33" s="154" t="s">
        <v>545</v>
      </c>
      <c r="C33" s="180" t="s">
        <v>723</v>
      </c>
      <c r="D33" s="110" t="s">
        <v>24</v>
      </c>
      <c r="E33" s="4">
        <v>21</v>
      </c>
      <c r="F33" s="9"/>
      <c r="G33" s="404"/>
      <c r="H33" s="9"/>
      <c r="I33" s="9"/>
      <c r="J33" s="4">
        <v>21</v>
      </c>
    </row>
    <row r="34" spans="1:10" ht="15.95" customHeight="1" x14ac:dyDescent="0.2">
      <c r="A34" s="115"/>
      <c r="B34" s="154" t="s">
        <v>545</v>
      </c>
      <c r="C34" s="180" t="s">
        <v>343</v>
      </c>
      <c r="D34" s="175" t="s">
        <v>25</v>
      </c>
      <c r="E34" s="4">
        <v>22</v>
      </c>
      <c r="F34" s="9"/>
      <c r="G34" s="404"/>
      <c r="H34" s="9"/>
      <c r="I34" s="9"/>
      <c r="J34" s="4">
        <v>22</v>
      </c>
    </row>
    <row r="35" spans="1:10" ht="15.95" customHeight="1" x14ac:dyDescent="0.2">
      <c r="A35" s="115"/>
      <c r="B35" s="154" t="s">
        <v>545</v>
      </c>
      <c r="C35" s="180" t="s">
        <v>724</v>
      </c>
      <c r="D35" s="110" t="s">
        <v>26</v>
      </c>
      <c r="E35" s="4">
        <v>23</v>
      </c>
      <c r="F35" s="9"/>
      <c r="G35" s="404"/>
      <c r="H35" s="9"/>
      <c r="I35" s="9"/>
      <c r="J35" s="4">
        <v>23</v>
      </c>
    </row>
    <row r="36" spans="1:10" ht="15.95" customHeight="1" x14ac:dyDescent="0.2">
      <c r="A36" s="115"/>
      <c r="B36" s="154" t="s">
        <v>545</v>
      </c>
      <c r="C36" s="180" t="s">
        <v>725</v>
      </c>
      <c r="D36" s="110" t="s">
        <v>27</v>
      </c>
      <c r="E36" s="4">
        <v>46</v>
      </c>
      <c r="F36" s="9"/>
      <c r="G36" s="404"/>
      <c r="H36" s="9"/>
      <c r="I36" s="9"/>
      <c r="J36" s="4">
        <v>46</v>
      </c>
    </row>
    <row r="37" spans="1:10" ht="15.95" customHeight="1" x14ac:dyDescent="0.2">
      <c r="A37" s="115"/>
      <c r="B37" s="154" t="s">
        <v>545</v>
      </c>
      <c r="C37" s="180" t="s">
        <v>726</v>
      </c>
      <c r="D37" s="110" t="s">
        <v>28</v>
      </c>
      <c r="E37" s="4">
        <v>49</v>
      </c>
      <c r="F37" s="9"/>
      <c r="G37" s="404"/>
      <c r="H37" s="9"/>
      <c r="I37" s="9"/>
      <c r="J37" s="4">
        <v>49</v>
      </c>
    </row>
    <row r="38" spans="1:10" ht="15.95" customHeight="1" x14ac:dyDescent="0.2">
      <c r="A38" s="115"/>
      <c r="B38" s="154" t="s">
        <v>545</v>
      </c>
      <c r="C38" s="180" t="s">
        <v>727</v>
      </c>
      <c r="D38" s="175" t="s">
        <v>29</v>
      </c>
      <c r="E38" s="4">
        <v>7</v>
      </c>
      <c r="F38" s="9"/>
      <c r="G38" s="404"/>
      <c r="H38" s="9"/>
      <c r="I38" s="9"/>
      <c r="J38" s="4">
        <v>7</v>
      </c>
    </row>
    <row r="39" spans="1:10" ht="15.95" customHeight="1" x14ac:dyDescent="0.2">
      <c r="A39" s="115"/>
      <c r="B39" s="154" t="s">
        <v>545</v>
      </c>
      <c r="C39" s="180" t="s">
        <v>728</v>
      </c>
      <c r="D39" s="110" t="s">
        <v>30</v>
      </c>
      <c r="E39" s="4">
        <v>25</v>
      </c>
      <c r="F39" s="9"/>
      <c r="G39" s="404"/>
      <c r="H39" s="9"/>
      <c r="I39" s="9"/>
      <c r="J39" s="4">
        <v>25</v>
      </c>
    </row>
    <row r="40" spans="1:10" ht="15.95" customHeight="1" x14ac:dyDescent="0.2">
      <c r="A40" s="115"/>
      <c r="B40" s="154" t="s">
        <v>545</v>
      </c>
      <c r="C40" s="180" t="s">
        <v>729</v>
      </c>
      <c r="D40" s="175" t="s">
        <v>31</v>
      </c>
      <c r="E40" s="4">
        <v>35</v>
      </c>
      <c r="F40" s="9"/>
      <c r="G40" s="404"/>
      <c r="H40" s="9"/>
      <c r="I40" s="9"/>
      <c r="J40" s="4">
        <v>35</v>
      </c>
    </row>
    <row r="41" spans="1:10" ht="15.95" customHeight="1" x14ac:dyDescent="0.2">
      <c r="A41" s="115"/>
      <c r="B41" s="154" t="s">
        <v>545</v>
      </c>
      <c r="C41" s="180" t="s">
        <v>730</v>
      </c>
      <c r="D41" s="110" t="s">
        <v>32</v>
      </c>
      <c r="E41" s="4">
        <v>12</v>
      </c>
      <c r="F41" s="9"/>
      <c r="G41" s="404"/>
      <c r="H41" s="9"/>
      <c r="I41" s="9"/>
      <c r="J41" s="4">
        <v>12</v>
      </c>
    </row>
    <row r="42" spans="1:10" ht="15.95" customHeight="1" x14ac:dyDescent="0.2">
      <c r="A42" s="115"/>
      <c r="B42" s="154" t="s">
        <v>545</v>
      </c>
      <c r="C42" s="180" t="s">
        <v>731</v>
      </c>
      <c r="D42" s="175" t="s">
        <v>33</v>
      </c>
      <c r="E42" s="4">
        <v>19</v>
      </c>
      <c r="F42" s="87"/>
      <c r="G42" s="412"/>
      <c r="H42" s="87"/>
      <c r="I42" s="87"/>
      <c r="J42" s="4">
        <v>19</v>
      </c>
    </row>
    <row r="43" spans="1:10" ht="15.95" customHeight="1" x14ac:dyDescent="0.2">
      <c r="A43" s="115"/>
      <c r="B43" s="154" t="s">
        <v>545</v>
      </c>
      <c r="C43" s="180" t="s">
        <v>732</v>
      </c>
      <c r="D43" s="110" t="s">
        <v>34</v>
      </c>
      <c r="E43" s="4">
        <v>45</v>
      </c>
      <c r="F43" s="87"/>
      <c r="G43" s="412"/>
      <c r="H43" s="87"/>
      <c r="I43" s="87"/>
      <c r="J43" s="4">
        <v>45</v>
      </c>
    </row>
    <row r="44" spans="1:10" ht="15.95" customHeight="1" x14ac:dyDescent="0.2">
      <c r="A44" s="115"/>
      <c r="B44" s="154" t="s">
        <v>545</v>
      </c>
      <c r="C44" s="180" t="s">
        <v>1399</v>
      </c>
      <c r="D44" s="110" t="s">
        <v>35</v>
      </c>
      <c r="E44" s="4">
        <v>42</v>
      </c>
      <c r="F44" s="9"/>
      <c r="G44" s="404"/>
      <c r="H44" s="9"/>
      <c r="I44" s="9"/>
      <c r="J44" s="4">
        <v>42</v>
      </c>
    </row>
    <row r="45" spans="1:10" ht="15.95" customHeight="1" x14ac:dyDescent="0.2">
      <c r="A45" s="115"/>
      <c r="B45" s="154" t="s">
        <v>545</v>
      </c>
      <c r="C45" s="180" t="s">
        <v>733</v>
      </c>
      <c r="D45" s="110" t="s">
        <v>36</v>
      </c>
      <c r="E45" s="4">
        <v>32</v>
      </c>
      <c r="F45" s="9"/>
      <c r="G45" s="404"/>
      <c r="H45" s="9"/>
      <c r="I45" s="9"/>
      <c r="J45" s="4">
        <v>32</v>
      </c>
    </row>
    <row r="46" spans="1:10" s="52" customFormat="1" ht="15.95" customHeight="1" x14ac:dyDescent="0.2">
      <c r="A46" s="115"/>
      <c r="B46" s="154" t="s">
        <v>545</v>
      </c>
      <c r="C46" s="330" t="s">
        <v>734</v>
      </c>
      <c r="D46" s="235" t="s">
        <v>37</v>
      </c>
      <c r="E46" s="4">
        <v>301</v>
      </c>
      <c r="F46" s="9"/>
      <c r="G46" s="404"/>
      <c r="H46" s="9"/>
      <c r="I46" s="9"/>
      <c r="J46" s="4">
        <v>301</v>
      </c>
    </row>
    <row r="47" spans="1:10" s="52" customFormat="1" ht="35.1" customHeight="1" thickBot="1" x14ac:dyDescent="0.25">
      <c r="A47" s="115"/>
      <c r="B47" s="186" t="s">
        <v>569</v>
      </c>
      <c r="C47" s="187"/>
      <c r="D47" s="188" t="s">
        <v>38</v>
      </c>
      <c r="E47" s="8"/>
      <c r="F47" s="116">
        <f>SUM(F48,F52)</f>
        <v>0</v>
      </c>
      <c r="G47" s="414">
        <f>SUM(G48,G52)</f>
        <v>0</v>
      </c>
      <c r="H47" s="116">
        <f>SUM(H48,H52)</f>
        <v>0</v>
      </c>
      <c r="I47" s="116">
        <f>SUM(I48,I52)</f>
        <v>0</v>
      </c>
      <c r="J47" s="8"/>
    </row>
    <row r="48" spans="1:10" ht="35.1" customHeight="1" thickTop="1" thickBot="1" x14ac:dyDescent="0.25">
      <c r="A48" s="115"/>
      <c r="B48" s="189" t="s">
        <v>735</v>
      </c>
      <c r="C48" s="190"/>
      <c r="D48" s="191" t="s">
        <v>39</v>
      </c>
      <c r="E48" s="4"/>
      <c r="F48" s="116">
        <f>SUM(F49:F51)</f>
        <v>0</v>
      </c>
      <c r="G48" s="414">
        <f>SUM(G49:G51)</f>
        <v>0</v>
      </c>
      <c r="H48" s="116">
        <f>SUM(H49:H51)</f>
        <v>0</v>
      </c>
      <c r="I48" s="116">
        <f>SUM(I49:I51)</f>
        <v>0</v>
      </c>
      <c r="J48" s="4"/>
    </row>
    <row r="49" spans="1:10" ht="15.95" customHeight="1" thickTop="1" x14ac:dyDescent="0.2">
      <c r="A49" s="115"/>
      <c r="B49" s="154" t="s">
        <v>735</v>
      </c>
      <c r="C49" s="181" t="s">
        <v>736</v>
      </c>
      <c r="D49" s="110" t="s">
        <v>40</v>
      </c>
      <c r="E49" s="4">
        <v>103</v>
      </c>
      <c r="F49" s="9"/>
      <c r="G49" s="404"/>
      <c r="H49" s="9"/>
      <c r="I49" s="9"/>
      <c r="J49" s="4">
        <v>103</v>
      </c>
    </row>
    <row r="50" spans="1:10" ht="15.95" customHeight="1" x14ac:dyDescent="0.2">
      <c r="A50" s="115"/>
      <c r="B50" s="154" t="s">
        <v>735</v>
      </c>
      <c r="C50" s="179" t="s">
        <v>737</v>
      </c>
      <c r="D50" s="175" t="s">
        <v>41</v>
      </c>
      <c r="E50" s="4">
        <v>130</v>
      </c>
      <c r="F50" s="9"/>
      <c r="G50" s="404"/>
      <c r="H50" s="9"/>
      <c r="I50" s="9"/>
      <c r="J50" s="4">
        <v>130</v>
      </c>
    </row>
    <row r="51" spans="1:10" s="52" customFormat="1" ht="15.95" customHeight="1" x14ac:dyDescent="0.2">
      <c r="A51" s="115"/>
      <c r="B51" s="154" t="s">
        <v>735</v>
      </c>
      <c r="C51" s="330" t="s">
        <v>738</v>
      </c>
      <c r="D51" s="235" t="s">
        <v>42</v>
      </c>
      <c r="E51" s="4">
        <v>302</v>
      </c>
      <c r="F51" s="9"/>
      <c r="G51" s="404"/>
      <c r="H51" s="9"/>
      <c r="I51" s="9"/>
      <c r="J51" s="4">
        <v>302</v>
      </c>
    </row>
    <row r="52" spans="1:10" ht="35.1" customHeight="1" thickBot="1" x14ac:dyDescent="0.25">
      <c r="A52" s="115"/>
      <c r="B52" s="197" t="s">
        <v>739</v>
      </c>
      <c r="C52" s="178"/>
      <c r="D52" s="331" t="s">
        <v>43</v>
      </c>
      <c r="E52" s="111"/>
      <c r="F52" s="116">
        <f>SUM(F53:F55)</f>
        <v>0</v>
      </c>
      <c r="G52" s="414">
        <f>SUM(G53:G55)</f>
        <v>0</v>
      </c>
      <c r="H52" s="116">
        <f>SUM(H53:H55)</f>
        <v>0</v>
      </c>
      <c r="I52" s="116">
        <f>SUM(I53:I55)</f>
        <v>0</v>
      </c>
      <c r="J52" s="111"/>
    </row>
    <row r="53" spans="1:10" ht="15.95" customHeight="1" thickTop="1" x14ac:dyDescent="0.2">
      <c r="A53" s="115"/>
      <c r="B53" s="154" t="s">
        <v>739</v>
      </c>
      <c r="C53" s="179" t="s">
        <v>44</v>
      </c>
      <c r="D53" s="110" t="s">
        <v>45</v>
      </c>
      <c r="E53" s="4">
        <v>136</v>
      </c>
      <c r="F53" s="87"/>
      <c r="G53" s="412"/>
      <c r="H53" s="87"/>
      <c r="I53" s="87"/>
      <c r="J53" s="4">
        <v>136</v>
      </c>
    </row>
    <row r="54" spans="1:10" ht="15.95" customHeight="1" x14ac:dyDescent="0.2">
      <c r="A54" s="115"/>
      <c r="B54" s="154" t="s">
        <v>739</v>
      </c>
      <c r="C54" s="179" t="s">
        <v>740</v>
      </c>
      <c r="D54" s="114" t="s">
        <v>46</v>
      </c>
      <c r="E54" s="4">
        <v>148</v>
      </c>
      <c r="F54" s="87"/>
      <c r="G54" s="412"/>
      <c r="H54" s="87"/>
      <c r="I54" s="87"/>
      <c r="J54" s="4">
        <v>148</v>
      </c>
    </row>
    <row r="55" spans="1:10" s="52" customFormat="1" ht="15.95" customHeight="1" x14ac:dyDescent="0.2">
      <c r="A55" s="115"/>
      <c r="B55" s="154" t="s">
        <v>739</v>
      </c>
      <c r="C55" s="330" t="s">
        <v>741</v>
      </c>
      <c r="D55" s="235" t="s">
        <v>47</v>
      </c>
      <c r="E55" s="4">
        <v>303</v>
      </c>
      <c r="F55" s="9"/>
      <c r="G55" s="404"/>
      <c r="H55" s="9"/>
      <c r="I55" s="9"/>
      <c r="J55" s="4">
        <v>303</v>
      </c>
    </row>
    <row r="56" spans="1:10" s="52" customFormat="1" ht="35.1" customHeight="1" thickBot="1" x14ac:dyDescent="0.25">
      <c r="A56" s="115"/>
      <c r="B56" s="192" t="s">
        <v>604</v>
      </c>
      <c r="C56" s="187"/>
      <c r="D56" s="188" t="s">
        <v>48</v>
      </c>
      <c r="E56" s="8"/>
      <c r="F56" s="116">
        <f>SUM(F57,F61,F64)</f>
        <v>0</v>
      </c>
      <c r="G56" s="414">
        <f>SUM(G57,G61,G64)</f>
        <v>0</v>
      </c>
      <c r="H56" s="116">
        <f>SUM(H57,H61,H64)</f>
        <v>0</v>
      </c>
      <c r="I56" s="116">
        <f>SUM(I57,I61,I64)</f>
        <v>0</v>
      </c>
      <c r="J56" s="8"/>
    </row>
    <row r="57" spans="1:10" ht="35.1" customHeight="1" thickTop="1" thickBot="1" x14ac:dyDescent="0.25">
      <c r="A57" s="115"/>
      <c r="B57" s="189" t="s">
        <v>742</v>
      </c>
      <c r="C57" s="194"/>
      <c r="D57" s="195" t="s">
        <v>49</v>
      </c>
      <c r="E57" s="4"/>
      <c r="F57" s="116">
        <f>SUM(F58:F60)</f>
        <v>0</v>
      </c>
      <c r="G57" s="414">
        <f>SUM(G58:G60)</f>
        <v>0</v>
      </c>
      <c r="H57" s="116">
        <f>SUM(H58:H60)</f>
        <v>0</v>
      </c>
      <c r="I57" s="116">
        <f>SUM(I58:I60)</f>
        <v>0</v>
      </c>
      <c r="J57" s="4"/>
    </row>
    <row r="58" spans="1:10" ht="15.95" customHeight="1" thickTop="1" x14ac:dyDescent="0.2">
      <c r="A58" s="115"/>
      <c r="B58" s="154" t="s">
        <v>742</v>
      </c>
      <c r="C58" s="181" t="s">
        <v>743</v>
      </c>
      <c r="D58" s="113" t="s">
        <v>50</v>
      </c>
      <c r="E58" s="4">
        <v>52</v>
      </c>
      <c r="F58" s="9"/>
      <c r="G58" s="404"/>
      <c r="H58" s="9"/>
      <c r="I58" s="9"/>
      <c r="J58" s="4">
        <v>52</v>
      </c>
    </row>
    <row r="59" spans="1:10" ht="15.95" customHeight="1" x14ac:dyDescent="0.2">
      <c r="A59" s="115"/>
      <c r="B59" s="154" t="s">
        <v>742</v>
      </c>
      <c r="C59" s="179" t="s">
        <v>744</v>
      </c>
      <c r="D59" s="177" t="s">
        <v>51</v>
      </c>
      <c r="E59" s="4">
        <v>53</v>
      </c>
      <c r="F59" s="87"/>
      <c r="G59" s="412"/>
      <c r="H59" s="87"/>
      <c r="I59" s="87"/>
      <c r="J59" s="4">
        <v>53</v>
      </c>
    </row>
    <row r="60" spans="1:10" ht="15.95" customHeight="1" x14ac:dyDescent="0.2">
      <c r="A60" s="115"/>
      <c r="B60" s="154" t="s">
        <v>742</v>
      </c>
      <c r="C60" s="179" t="s">
        <v>745</v>
      </c>
      <c r="D60" s="332" t="s">
        <v>52</v>
      </c>
      <c r="E60" s="4">
        <v>51</v>
      </c>
      <c r="F60" s="87"/>
      <c r="G60" s="412"/>
      <c r="H60" s="87"/>
      <c r="I60" s="87"/>
      <c r="J60" s="4">
        <v>51</v>
      </c>
    </row>
    <row r="61" spans="1:10" ht="35.1" customHeight="1" thickBot="1" x14ac:dyDescent="0.25">
      <c r="A61" s="115"/>
      <c r="B61" s="197" t="s">
        <v>746</v>
      </c>
      <c r="C61" s="185"/>
      <c r="D61" s="196" t="s">
        <v>53</v>
      </c>
      <c r="E61" s="4"/>
      <c r="F61" s="116">
        <f>SUM(F62:F63)</f>
        <v>0</v>
      </c>
      <c r="G61" s="414">
        <f>SUM(G62:G63)</f>
        <v>0</v>
      </c>
      <c r="H61" s="116">
        <f>SUM(H62:H63)</f>
        <v>0</v>
      </c>
      <c r="I61" s="116">
        <f>SUM(I62:I63)</f>
        <v>0</v>
      </c>
      <c r="J61" s="4"/>
    </row>
    <row r="62" spans="1:10" ht="15.95" customHeight="1" thickTop="1" x14ac:dyDescent="0.2">
      <c r="A62" s="115"/>
      <c r="B62" s="154" t="s">
        <v>746</v>
      </c>
      <c r="C62" s="179" t="s">
        <v>747</v>
      </c>
      <c r="D62" s="113" t="s">
        <v>54</v>
      </c>
      <c r="E62" s="4">
        <v>69</v>
      </c>
      <c r="F62" s="87"/>
      <c r="G62" s="412"/>
      <c r="H62" s="87"/>
      <c r="I62" s="87"/>
      <c r="J62" s="4">
        <v>69</v>
      </c>
    </row>
    <row r="63" spans="1:10" s="52" customFormat="1" ht="15.95" customHeight="1" x14ac:dyDescent="0.2">
      <c r="A63" s="115"/>
      <c r="B63" s="154" t="s">
        <v>746</v>
      </c>
      <c r="C63" s="330" t="s">
        <v>748</v>
      </c>
      <c r="D63" s="235" t="s">
        <v>55</v>
      </c>
      <c r="E63" s="4">
        <v>304</v>
      </c>
      <c r="F63" s="9"/>
      <c r="G63" s="404"/>
      <c r="H63" s="9"/>
      <c r="I63" s="9"/>
      <c r="J63" s="4">
        <v>304</v>
      </c>
    </row>
    <row r="64" spans="1:10" ht="35.1" customHeight="1" thickBot="1" x14ac:dyDescent="0.25">
      <c r="A64" s="115"/>
      <c r="B64" s="197" t="s">
        <v>749</v>
      </c>
      <c r="C64" s="185"/>
      <c r="D64" s="196" t="s">
        <v>56</v>
      </c>
      <c r="E64" s="4"/>
      <c r="F64" s="116">
        <f>SUM(F65:F70)</f>
        <v>0</v>
      </c>
      <c r="G64" s="414">
        <f>SUM(G65:G70)</f>
        <v>0</v>
      </c>
      <c r="H64" s="116">
        <f>SUM(H65:H70)</f>
        <v>0</v>
      </c>
      <c r="I64" s="116">
        <f>SUM(I65:I70)</f>
        <v>0</v>
      </c>
      <c r="J64" s="4"/>
    </row>
    <row r="65" spans="1:10" ht="15.95" customHeight="1" thickTop="1" x14ac:dyDescent="0.2">
      <c r="A65" s="115"/>
      <c r="B65" s="154" t="s">
        <v>749</v>
      </c>
      <c r="C65" s="181" t="s">
        <v>750</v>
      </c>
      <c r="D65" s="88" t="s">
        <v>57</v>
      </c>
      <c r="E65" s="4">
        <v>55</v>
      </c>
      <c r="F65" s="87"/>
      <c r="G65" s="412"/>
      <c r="H65" s="87"/>
      <c r="I65" s="87"/>
      <c r="J65" s="4">
        <v>55</v>
      </c>
    </row>
    <row r="66" spans="1:10" ht="15.95" customHeight="1" x14ac:dyDescent="0.2">
      <c r="A66" s="115"/>
      <c r="B66" s="154" t="s">
        <v>749</v>
      </c>
      <c r="C66" s="179" t="s">
        <v>751</v>
      </c>
      <c r="D66" s="88" t="s">
        <v>58</v>
      </c>
      <c r="E66" s="4">
        <v>58</v>
      </c>
      <c r="F66" s="87"/>
      <c r="G66" s="412"/>
      <c r="H66" s="87"/>
      <c r="I66" s="87"/>
      <c r="J66" s="4">
        <v>58</v>
      </c>
    </row>
    <row r="67" spans="1:10" ht="15.95" customHeight="1" x14ac:dyDescent="0.2">
      <c r="A67" s="115"/>
      <c r="B67" s="154" t="s">
        <v>749</v>
      </c>
      <c r="C67" s="179" t="s">
        <v>59</v>
      </c>
      <c r="D67" s="88" t="s">
        <v>60</v>
      </c>
      <c r="E67" s="4">
        <v>59</v>
      </c>
      <c r="F67" s="9"/>
      <c r="G67" s="404"/>
      <c r="H67" s="9"/>
      <c r="I67" s="9"/>
      <c r="J67" s="4">
        <v>59</v>
      </c>
    </row>
    <row r="68" spans="1:10" ht="15.95" customHeight="1" x14ac:dyDescent="0.2">
      <c r="A68" s="115"/>
      <c r="B68" s="154" t="s">
        <v>749</v>
      </c>
      <c r="C68" s="179" t="s">
        <v>61</v>
      </c>
      <c r="D68" s="88" t="s">
        <v>62</v>
      </c>
      <c r="E68" s="4">
        <v>75</v>
      </c>
      <c r="F68" s="9"/>
      <c r="G68" s="404"/>
      <c r="H68" s="9"/>
      <c r="I68" s="9"/>
      <c r="J68" s="4">
        <v>75</v>
      </c>
    </row>
    <row r="69" spans="1:10" ht="15.95" customHeight="1" x14ac:dyDescent="0.2">
      <c r="A69" s="115"/>
      <c r="B69" s="154" t="s">
        <v>749</v>
      </c>
      <c r="C69" s="179" t="s">
        <v>63</v>
      </c>
      <c r="D69" s="88" t="s">
        <v>64</v>
      </c>
      <c r="E69" s="4">
        <v>76</v>
      </c>
      <c r="F69" s="9"/>
      <c r="G69" s="404"/>
      <c r="H69" s="9"/>
      <c r="I69" s="9"/>
      <c r="J69" s="4">
        <v>76</v>
      </c>
    </row>
    <row r="70" spans="1:10" s="52" customFormat="1" ht="15.95" customHeight="1" x14ac:dyDescent="0.2">
      <c r="A70" s="115"/>
      <c r="B70" s="154" t="s">
        <v>749</v>
      </c>
      <c r="C70" s="330" t="s">
        <v>752</v>
      </c>
      <c r="D70" s="235" t="s">
        <v>65</v>
      </c>
      <c r="E70" s="4">
        <v>305</v>
      </c>
      <c r="F70" s="9"/>
      <c r="G70" s="404"/>
      <c r="H70" s="9"/>
      <c r="I70" s="9"/>
      <c r="J70" s="4">
        <v>305</v>
      </c>
    </row>
    <row r="71" spans="1:10" s="52" customFormat="1" ht="35.1" customHeight="1" thickBot="1" x14ac:dyDescent="0.25">
      <c r="A71" s="115"/>
      <c r="B71" s="192" t="s">
        <v>629</v>
      </c>
      <c r="C71" s="187"/>
      <c r="D71" s="188" t="s">
        <v>66</v>
      </c>
      <c r="E71" s="8"/>
      <c r="F71" s="116">
        <f>SUM(F72,F77)</f>
        <v>0</v>
      </c>
      <c r="G71" s="414">
        <f>SUM(G72,G77)</f>
        <v>0</v>
      </c>
      <c r="H71" s="116">
        <f>SUM(H72,H77)</f>
        <v>0</v>
      </c>
      <c r="I71" s="116">
        <f>SUM(I72,I77)</f>
        <v>0</v>
      </c>
      <c r="J71" s="8"/>
    </row>
    <row r="72" spans="1:10" ht="35.1" customHeight="1" thickTop="1" thickBot="1" x14ac:dyDescent="0.25">
      <c r="A72" s="115"/>
      <c r="B72" s="189" t="s">
        <v>753</v>
      </c>
      <c r="C72" s="194"/>
      <c r="D72" s="195" t="s">
        <v>67</v>
      </c>
      <c r="E72" s="4"/>
      <c r="F72" s="116">
        <f>SUM(F73:F76)</f>
        <v>0</v>
      </c>
      <c r="G72" s="414">
        <f>SUM(G73:G76)</f>
        <v>0</v>
      </c>
      <c r="H72" s="116">
        <f>SUM(H73:H76)</f>
        <v>0</v>
      </c>
      <c r="I72" s="116">
        <f>SUM(I73:I76)</f>
        <v>0</v>
      </c>
      <c r="J72" s="4"/>
    </row>
    <row r="73" spans="1:10" ht="15.95" customHeight="1" thickTop="1" x14ac:dyDescent="0.2">
      <c r="A73" s="115"/>
      <c r="B73" s="154" t="s">
        <v>753</v>
      </c>
      <c r="C73" s="181" t="s">
        <v>68</v>
      </c>
      <c r="D73" s="88" t="s">
        <v>69</v>
      </c>
      <c r="E73" s="4">
        <v>183</v>
      </c>
      <c r="F73" s="87"/>
      <c r="G73" s="412"/>
      <c r="H73" s="87"/>
      <c r="I73" s="87"/>
      <c r="J73" s="4">
        <v>183</v>
      </c>
    </row>
    <row r="74" spans="1:10" ht="15.95" customHeight="1" x14ac:dyDescent="0.2">
      <c r="A74" s="115"/>
      <c r="B74" s="154" t="s">
        <v>753</v>
      </c>
      <c r="C74" s="180" t="s">
        <v>754</v>
      </c>
      <c r="D74" s="88" t="s">
        <v>70</v>
      </c>
      <c r="E74" s="4">
        <v>182</v>
      </c>
      <c r="F74" s="87"/>
      <c r="G74" s="412"/>
      <c r="H74" s="87"/>
      <c r="I74" s="87"/>
      <c r="J74" s="4">
        <v>182</v>
      </c>
    </row>
    <row r="75" spans="1:10" s="52" customFormat="1" ht="15.95" customHeight="1" x14ac:dyDescent="0.2">
      <c r="A75" s="115"/>
      <c r="B75" s="154" t="s">
        <v>753</v>
      </c>
      <c r="C75" s="330" t="s">
        <v>755</v>
      </c>
      <c r="D75" s="175" t="s">
        <v>71</v>
      </c>
      <c r="E75" s="4">
        <v>306</v>
      </c>
      <c r="F75" s="9"/>
      <c r="G75" s="404"/>
      <c r="H75" s="9"/>
      <c r="I75" s="9"/>
      <c r="J75" s="4">
        <v>306</v>
      </c>
    </row>
    <row r="76" spans="1:10" s="52" customFormat="1" ht="15.95" customHeight="1" x14ac:dyDescent="0.2">
      <c r="A76" s="115"/>
      <c r="B76" s="154" t="s">
        <v>753</v>
      </c>
      <c r="C76" s="330" t="s">
        <v>756</v>
      </c>
      <c r="D76" s="235" t="s">
        <v>72</v>
      </c>
      <c r="E76" s="4">
        <v>307</v>
      </c>
      <c r="F76" s="9"/>
      <c r="G76" s="404"/>
      <c r="H76" s="9"/>
      <c r="I76" s="9"/>
      <c r="J76" s="4">
        <v>307</v>
      </c>
    </row>
    <row r="77" spans="1:10" ht="35.1" customHeight="1" thickBot="1" x14ac:dyDescent="0.25">
      <c r="A77" s="115"/>
      <c r="B77" s="197" t="s">
        <v>757</v>
      </c>
      <c r="C77" s="198"/>
      <c r="D77" s="196" t="s">
        <v>73</v>
      </c>
      <c r="E77" s="4"/>
      <c r="F77" s="116">
        <f>SUM(F78:F89)</f>
        <v>0</v>
      </c>
      <c r="G77" s="414">
        <f>SUM(G78:G89)</f>
        <v>0</v>
      </c>
      <c r="H77" s="116">
        <f>SUM(H78:H89)</f>
        <v>0</v>
      </c>
      <c r="I77" s="116">
        <f>SUM(I78:I89)</f>
        <v>0</v>
      </c>
      <c r="J77" s="4"/>
    </row>
    <row r="78" spans="1:10" ht="15.95" customHeight="1" thickTop="1" x14ac:dyDescent="0.2">
      <c r="A78" s="115"/>
      <c r="B78" s="154" t="s">
        <v>757</v>
      </c>
      <c r="C78" s="181" t="s">
        <v>74</v>
      </c>
      <c r="D78" s="88" t="s">
        <v>75</v>
      </c>
      <c r="E78" s="4">
        <v>177</v>
      </c>
      <c r="F78" s="9"/>
      <c r="G78" s="404"/>
      <c r="H78" s="9"/>
      <c r="I78" s="9"/>
      <c r="J78" s="4">
        <v>177</v>
      </c>
    </row>
    <row r="79" spans="1:10" ht="15.95" customHeight="1" x14ac:dyDescent="0.2">
      <c r="A79" s="115"/>
      <c r="B79" s="154" t="s">
        <v>757</v>
      </c>
      <c r="C79" s="179" t="s">
        <v>76</v>
      </c>
      <c r="D79" s="88" t="s">
        <v>77</v>
      </c>
      <c r="E79" s="4">
        <v>178</v>
      </c>
      <c r="F79" s="9"/>
      <c r="G79" s="404"/>
      <c r="H79" s="9"/>
      <c r="I79" s="9"/>
      <c r="J79" s="4">
        <v>178</v>
      </c>
    </row>
    <row r="80" spans="1:10" ht="15.95" customHeight="1" x14ac:dyDescent="0.2">
      <c r="A80" s="115"/>
      <c r="B80" s="154" t="s">
        <v>757</v>
      </c>
      <c r="C80" s="179" t="s">
        <v>758</v>
      </c>
      <c r="D80" s="176" t="s">
        <v>78</v>
      </c>
      <c r="E80" s="4">
        <v>179</v>
      </c>
      <c r="F80" s="9"/>
      <c r="G80" s="404"/>
      <c r="H80" s="9"/>
      <c r="I80" s="9"/>
      <c r="J80" s="4">
        <v>179</v>
      </c>
    </row>
    <row r="81" spans="1:10" ht="15.95" customHeight="1" x14ac:dyDescent="0.2">
      <c r="A81" s="115"/>
      <c r="B81" s="154" t="s">
        <v>757</v>
      </c>
      <c r="C81" s="179" t="s">
        <v>759</v>
      </c>
      <c r="D81" s="88" t="s">
        <v>79</v>
      </c>
      <c r="E81" s="4">
        <v>180</v>
      </c>
      <c r="F81" s="87"/>
      <c r="G81" s="412"/>
      <c r="H81" s="87"/>
      <c r="I81" s="87"/>
      <c r="J81" s="4">
        <v>180</v>
      </c>
    </row>
    <row r="82" spans="1:10" ht="15.95" customHeight="1" x14ac:dyDescent="0.2">
      <c r="A82" s="115"/>
      <c r="B82" s="154" t="s">
        <v>757</v>
      </c>
      <c r="C82" s="179" t="s">
        <v>80</v>
      </c>
      <c r="D82" s="88" t="s">
        <v>81</v>
      </c>
      <c r="E82" s="4">
        <v>184</v>
      </c>
      <c r="F82" s="87"/>
      <c r="G82" s="412"/>
      <c r="H82" s="87"/>
      <c r="I82" s="87"/>
      <c r="J82" s="4">
        <v>184</v>
      </c>
    </row>
    <row r="83" spans="1:10" ht="15.95" customHeight="1" x14ac:dyDescent="0.2">
      <c r="A83" s="115"/>
      <c r="B83" s="154" t="s">
        <v>757</v>
      </c>
      <c r="C83" s="179" t="s">
        <v>760</v>
      </c>
      <c r="D83" s="88" t="s">
        <v>82</v>
      </c>
      <c r="E83" s="4">
        <v>191</v>
      </c>
      <c r="F83" s="9"/>
      <c r="G83" s="404"/>
      <c r="H83" s="9"/>
      <c r="I83" s="9"/>
      <c r="J83" s="4">
        <v>191</v>
      </c>
    </row>
    <row r="84" spans="1:10" ht="15.95" customHeight="1" x14ac:dyDescent="0.2">
      <c r="A84" s="115"/>
      <c r="B84" s="154" t="s">
        <v>757</v>
      </c>
      <c r="C84" s="179" t="s">
        <v>345</v>
      </c>
      <c r="D84" s="176" t="s">
        <v>83</v>
      </c>
      <c r="E84" s="4">
        <v>195</v>
      </c>
      <c r="F84" s="9"/>
      <c r="G84" s="404"/>
      <c r="H84" s="9"/>
      <c r="I84" s="9"/>
      <c r="J84" s="4">
        <v>195</v>
      </c>
    </row>
    <row r="85" spans="1:10" ht="15.95" customHeight="1" x14ac:dyDescent="0.2">
      <c r="A85" s="115"/>
      <c r="B85" s="154" t="s">
        <v>757</v>
      </c>
      <c r="C85" s="179" t="s">
        <v>690</v>
      </c>
      <c r="D85" s="88" t="s">
        <v>84</v>
      </c>
      <c r="E85" s="4">
        <v>203</v>
      </c>
      <c r="F85" s="87"/>
      <c r="G85" s="412"/>
      <c r="H85" s="87"/>
      <c r="I85" s="87"/>
      <c r="J85" s="4">
        <v>203</v>
      </c>
    </row>
    <row r="86" spans="1:10" ht="15.95" customHeight="1" x14ac:dyDescent="0.2">
      <c r="A86" s="115"/>
      <c r="B86" s="154" t="s">
        <v>757</v>
      </c>
      <c r="C86" s="179" t="s">
        <v>691</v>
      </c>
      <c r="D86" s="88" t="s">
        <v>85</v>
      </c>
      <c r="E86" s="4">
        <v>205</v>
      </c>
      <c r="F86" s="9"/>
      <c r="G86" s="404"/>
      <c r="H86" s="9"/>
      <c r="I86" s="9"/>
      <c r="J86" s="4">
        <v>205</v>
      </c>
    </row>
    <row r="87" spans="1:10" ht="15.95" customHeight="1" x14ac:dyDescent="0.2">
      <c r="A87" s="115"/>
      <c r="B87" s="154" t="s">
        <v>757</v>
      </c>
      <c r="C87" s="179" t="s">
        <v>761</v>
      </c>
      <c r="D87" s="176" t="s">
        <v>86</v>
      </c>
      <c r="E87" s="4">
        <v>208</v>
      </c>
      <c r="F87" s="9"/>
      <c r="G87" s="404"/>
      <c r="H87" s="9"/>
      <c r="I87" s="9"/>
      <c r="J87" s="4">
        <v>208</v>
      </c>
    </row>
    <row r="88" spans="1:10" ht="15.95" customHeight="1" x14ac:dyDescent="0.2">
      <c r="A88" s="115"/>
      <c r="B88" s="154" t="s">
        <v>757</v>
      </c>
      <c r="C88" s="179" t="s">
        <v>87</v>
      </c>
      <c r="D88" s="88" t="s">
        <v>88</v>
      </c>
      <c r="E88" s="4">
        <v>209</v>
      </c>
      <c r="F88" s="87"/>
      <c r="G88" s="412"/>
      <c r="H88" s="87"/>
      <c r="I88" s="87"/>
      <c r="J88" s="4">
        <v>209</v>
      </c>
    </row>
    <row r="89" spans="1:10" s="52" customFormat="1" ht="15.95" customHeight="1" x14ac:dyDescent="0.2">
      <c r="A89" s="115"/>
      <c r="B89" s="154" t="s">
        <v>757</v>
      </c>
      <c r="C89" s="330" t="s">
        <v>762</v>
      </c>
      <c r="D89" s="236" t="s">
        <v>89</v>
      </c>
      <c r="E89" s="4">
        <v>308</v>
      </c>
      <c r="F89" s="9"/>
      <c r="G89" s="404"/>
      <c r="H89" s="9"/>
      <c r="I89" s="9"/>
      <c r="J89" s="4">
        <v>308</v>
      </c>
    </row>
    <row r="90" spans="1:10" s="52" customFormat="1" ht="35.1" customHeight="1" thickBot="1" x14ac:dyDescent="0.25">
      <c r="A90" s="115"/>
      <c r="B90" s="192" t="s">
        <v>664</v>
      </c>
      <c r="C90" s="193"/>
      <c r="D90" s="188" t="s">
        <v>90</v>
      </c>
      <c r="E90" s="8"/>
      <c r="F90" s="116">
        <f>SUM(F91:F93)</f>
        <v>0</v>
      </c>
      <c r="G90" s="414">
        <f>SUM(G91:G93)</f>
        <v>0</v>
      </c>
      <c r="H90" s="116">
        <f>SUM(H91:H93)</f>
        <v>0</v>
      </c>
      <c r="I90" s="116">
        <f>SUM(I91:I93)</f>
        <v>0</v>
      </c>
      <c r="J90" s="8"/>
    </row>
    <row r="91" spans="1:10" ht="15.95" customHeight="1" thickTop="1" x14ac:dyDescent="0.2">
      <c r="A91" s="115"/>
      <c r="B91" s="154" t="s">
        <v>664</v>
      </c>
      <c r="C91" s="181" t="s">
        <v>763</v>
      </c>
      <c r="D91" s="88" t="s">
        <v>91</v>
      </c>
      <c r="E91" s="4">
        <v>224</v>
      </c>
      <c r="F91" s="9"/>
      <c r="G91" s="404"/>
      <c r="H91" s="9"/>
      <c r="I91" s="9"/>
      <c r="J91" s="4">
        <v>224</v>
      </c>
    </row>
    <row r="92" spans="1:10" ht="15.95" customHeight="1" x14ac:dyDescent="0.2">
      <c r="A92" s="115"/>
      <c r="B92" s="154" t="s">
        <v>664</v>
      </c>
      <c r="C92" s="179" t="s">
        <v>764</v>
      </c>
      <c r="D92" s="176" t="s">
        <v>92</v>
      </c>
      <c r="E92" s="4">
        <v>225</v>
      </c>
      <c r="F92" s="9"/>
      <c r="G92" s="404"/>
      <c r="H92" s="9"/>
      <c r="I92" s="9"/>
      <c r="J92" s="4">
        <v>225</v>
      </c>
    </row>
    <row r="93" spans="1:10" s="52" customFormat="1" ht="15.95" customHeight="1" x14ac:dyDescent="0.2">
      <c r="A93" s="115"/>
      <c r="B93" s="154" t="s">
        <v>664</v>
      </c>
      <c r="C93" s="180" t="s">
        <v>765</v>
      </c>
      <c r="D93" s="236" t="s">
        <v>93</v>
      </c>
      <c r="E93" s="4">
        <v>309</v>
      </c>
      <c r="F93" s="9"/>
      <c r="G93" s="404"/>
      <c r="H93" s="9"/>
      <c r="I93" s="9"/>
      <c r="J93" s="4">
        <v>309</v>
      </c>
    </row>
    <row r="94" spans="1:10" s="11" customFormat="1" ht="15.95" customHeight="1" x14ac:dyDescent="0.2">
      <c r="A94" s="52"/>
      <c r="B94" s="361"/>
      <c r="C94" s="112"/>
      <c r="G94" s="402"/>
      <c r="J94" s="52"/>
    </row>
    <row r="95" spans="1:10" s="11" customFormat="1" ht="15.95" customHeight="1" x14ac:dyDescent="0.2">
      <c r="A95" s="52"/>
      <c r="B95" s="361"/>
      <c r="C95" s="19" t="str">
        <f>"Version: "&amp; C146</f>
        <v>Version: 1.01.E0</v>
      </c>
      <c r="G95" s="402"/>
      <c r="J95" s="52"/>
    </row>
    <row r="96" spans="1:10" ht="27" customHeight="1" thickBot="1" x14ac:dyDescent="0.25">
      <c r="B96" s="89"/>
      <c r="C96" s="83" t="s">
        <v>766</v>
      </c>
      <c r="D96" s="85" t="s">
        <v>94</v>
      </c>
      <c r="E96" s="4">
        <v>250</v>
      </c>
      <c r="F96" s="76">
        <f>SUM(F13,F47,F56,F71,F90)</f>
        <v>0</v>
      </c>
      <c r="G96" s="409">
        <f>SUM(G13,G47,G56,G71,G90)</f>
        <v>0</v>
      </c>
      <c r="H96" s="76">
        <f>SUM(H13,H47,H56,H71,H90)</f>
        <v>0</v>
      </c>
      <c r="I96" s="76">
        <f>SUM(I13,I47,I56,I71,I90)</f>
        <v>0</v>
      </c>
      <c r="J96" s="4">
        <v>250</v>
      </c>
    </row>
    <row r="97" spans="1:10" ht="35.25" customHeight="1" thickTop="1" x14ac:dyDescent="0.2">
      <c r="B97" s="90"/>
      <c r="C97" s="334" t="s">
        <v>767</v>
      </c>
      <c r="D97" s="333" t="s">
        <v>95</v>
      </c>
      <c r="E97" s="4">
        <v>251</v>
      </c>
      <c r="F97" s="9"/>
      <c r="G97" s="404"/>
      <c r="H97" s="9"/>
      <c r="I97" s="9"/>
      <c r="J97" s="4">
        <v>251</v>
      </c>
    </row>
    <row r="98" spans="1:10" ht="31.5" customHeight="1" x14ac:dyDescent="0.2">
      <c r="B98" s="90"/>
      <c r="C98" s="334" t="s">
        <v>768</v>
      </c>
      <c r="D98" s="333" t="s">
        <v>96</v>
      </c>
      <c r="E98" s="4">
        <v>252</v>
      </c>
      <c r="F98" s="9"/>
      <c r="G98" s="404"/>
      <c r="H98" s="9"/>
      <c r="I98" s="9"/>
      <c r="J98" s="4">
        <v>252</v>
      </c>
    </row>
    <row r="99" spans="1:10" s="11" customFormat="1" ht="31.5" customHeight="1" x14ac:dyDescent="0.2">
      <c r="A99" s="52"/>
      <c r="B99" s="90"/>
      <c r="C99" s="239" t="s">
        <v>769</v>
      </c>
      <c r="D99" s="86" t="s">
        <v>97</v>
      </c>
      <c r="E99" s="8">
        <v>253</v>
      </c>
      <c r="F99" s="87"/>
      <c r="G99" s="412"/>
      <c r="H99" s="87"/>
      <c r="I99" s="87"/>
      <c r="J99" s="8">
        <v>253</v>
      </c>
    </row>
    <row r="100" spans="1:10" s="52" customFormat="1" ht="31.5" customHeight="1" thickBot="1" x14ac:dyDescent="0.25">
      <c r="B100" s="90"/>
      <c r="C100" s="84" t="s">
        <v>1</v>
      </c>
      <c r="D100" s="238" t="s">
        <v>98</v>
      </c>
      <c r="E100" s="8">
        <v>270</v>
      </c>
      <c r="F100" s="76">
        <f>SUM(F96,F98:F99)</f>
        <v>0</v>
      </c>
      <c r="G100" s="409">
        <f>SUM(G96,G98:G99)</f>
        <v>0</v>
      </c>
      <c r="H100" s="76">
        <f>SUM(H96,H98:H99)</f>
        <v>0</v>
      </c>
      <c r="I100" s="76">
        <f>SUM(I96,I98:I99)</f>
        <v>0</v>
      </c>
      <c r="J100" s="8">
        <v>270</v>
      </c>
    </row>
    <row r="101" spans="1:10" ht="27" customHeight="1" thickTop="1" x14ac:dyDescent="0.2">
      <c r="B101" s="89"/>
      <c r="C101" s="237" t="s">
        <v>810</v>
      </c>
      <c r="D101" s="7"/>
      <c r="E101" s="8">
        <v>271</v>
      </c>
      <c r="F101" s="9"/>
      <c r="G101" s="404"/>
      <c r="H101" s="9"/>
      <c r="I101" s="9"/>
      <c r="J101" s="8">
        <v>271</v>
      </c>
    </row>
    <row r="102" spans="1:10" ht="6" customHeight="1" x14ac:dyDescent="0.2">
      <c r="C102" s="17"/>
      <c r="D102" s="17"/>
      <c r="E102" s="17"/>
      <c r="F102" s="17"/>
      <c r="G102" s="406"/>
      <c r="H102" s="17"/>
      <c r="I102" s="17"/>
      <c r="J102" s="17"/>
    </row>
    <row r="103" spans="1:10" x14ac:dyDescent="0.2">
      <c r="C103" s="126" t="s">
        <v>1044</v>
      </c>
      <c r="J103" s="52" t="s">
        <v>344</v>
      </c>
    </row>
    <row r="104" spans="1:10" hidden="1" x14ac:dyDescent="0.2"/>
    <row r="105" spans="1:10" hidden="1" x14ac:dyDescent="0.2">
      <c r="F105" s="92" t="b">
        <f>Selection!$K15</f>
        <v>0</v>
      </c>
      <c r="G105" s="413" t="b">
        <f>Selection!$K17</f>
        <v>0</v>
      </c>
      <c r="H105" s="92" t="b">
        <f>Selection!$K19</f>
        <v>0</v>
      </c>
      <c r="I105" s="92"/>
    </row>
    <row r="106" spans="1:10" s="52" customFormat="1" hidden="1" x14ac:dyDescent="0.2">
      <c r="F106" s="92" t="b">
        <f>Selection!$K16</f>
        <v>0</v>
      </c>
      <c r="G106" s="413" t="b">
        <f>Selection!$K18</f>
        <v>0</v>
      </c>
      <c r="H106" s="92" t="b">
        <f>Selection!$K20</f>
        <v>0</v>
      </c>
      <c r="I106" s="92"/>
    </row>
    <row r="107" spans="1:10" hidden="1" x14ac:dyDescent="0.2">
      <c r="F107" s="12"/>
      <c r="G107" s="405"/>
    </row>
    <row r="108" spans="1:10" x14ac:dyDescent="0.2">
      <c r="J108" s="15"/>
    </row>
    <row r="110" spans="1:10" x14ac:dyDescent="0.2">
      <c r="C110" s="379"/>
    </row>
    <row r="111" spans="1:10" x14ac:dyDescent="0.2">
      <c r="C111" s="379"/>
    </row>
    <row r="112" spans="1:10" x14ac:dyDescent="0.2">
      <c r="C112" s="675" t="s">
        <v>998</v>
      </c>
      <c r="D112" s="52"/>
    </row>
    <row r="113" spans="3:9" ht="25.5" customHeight="1" x14ac:dyDescent="0.2">
      <c r="C113" s="674" t="s">
        <v>1328</v>
      </c>
      <c r="D113" s="165"/>
      <c r="E113" s="266"/>
      <c r="F113" s="264" t="str">
        <f>IF(MIN(F13:F101)&lt;0,"Warning","")</f>
        <v/>
      </c>
      <c r="G113" s="416" t="str">
        <f>IF(MIN(G13:G101)&lt;0,"Warning","")</f>
        <v/>
      </c>
      <c r="H113" s="264" t="str">
        <f>IF(MIN(H13:H101)&lt;0,"Warning","")</f>
        <v/>
      </c>
      <c r="I113" s="264" t="str">
        <f>IF(MIN(I13:I101)&lt;0,"Warning","")</f>
        <v/>
      </c>
    </row>
    <row r="114" spans="3:9" x14ac:dyDescent="0.2">
      <c r="C114" s="672" t="s">
        <v>1048</v>
      </c>
      <c r="D114" s="267"/>
      <c r="E114" s="267"/>
      <c r="F114" s="264" t="str">
        <f>IF(F99&gt;0,IF(F99*10&gt;F96+5,"ERROR",""),"")</f>
        <v/>
      </c>
      <c r="G114" s="416" t="str">
        <f>IF(G99&gt;0,IF(G99*10&gt;G96+5,"ERROR",""),"")</f>
        <v/>
      </c>
      <c r="H114" s="390" t="str">
        <f>IF(H99&gt;0,IF(H99*10&gt;H96+5,"ERROR",""),"")</f>
        <v/>
      </c>
      <c r="I114" s="390" t="str">
        <f>IF(I99&gt;0,IF(I99*10&gt;I96+5,"ERROR",""),"")</f>
        <v/>
      </c>
    </row>
    <row r="115" spans="3:9" x14ac:dyDescent="0.2">
      <c r="C115" s="671" t="s">
        <v>1045</v>
      </c>
      <c r="D115" s="267"/>
      <c r="E115" s="297"/>
      <c r="F115" s="292">
        <f>ABS(MAX(F101:I101))</f>
        <v>0</v>
      </c>
      <c r="H115" s="310"/>
      <c r="I115" s="310"/>
    </row>
    <row r="116" spans="3:9" x14ac:dyDescent="0.2">
      <c r="C116" s="379"/>
    </row>
    <row r="117" spans="3:9" x14ac:dyDescent="0.2">
      <c r="C117" s="671" t="s">
        <v>1046</v>
      </c>
      <c r="D117" s="296"/>
      <c r="E117" s="296"/>
      <c r="F117" s="303" t="str">
        <f>IF(F97-1&gt;F96,"Warning","")</f>
        <v/>
      </c>
      <c r="G117" s="416" t="str">
        <f>IF(G97-1&gt;G96,"Warning","")</f>
        <v/>
      </c>
      <c r="H117" s="303" t="str">
        <f>IF(H97-1&gt;H96,"Warning","")</f>
        <v/>
      </c>
      <c r="I117" s="303" t="str">
        <f>IF(I97-1&gt;I96,"Warning","")</f>
        <v/>
      </c>
    </row>
    <row r="118" spans="3:9" x14ac:dyDescent="0.2">
      <c r="C118" s="671" t="s">
        <v>1047</v>
      </c>
      <c r="D118" s="296"/>
      <c r="E118" s="296"/>
      <c r="F118" s="303" t="str">
        <f>IF(F101-1&gt;F100,"Warning","")</f>
        <v/>
      </c>
      <c r="G118" s="416" t="str">
        <f>IF(G101-1&gt;G100,"Warning","")</f>
        <v/>
      </c>
      <c r="H118" s="303" t="str">
        <f>IF(H101-1&gt;H100,"Warning","")</f>
        <v/>
      </c>
      <c r="I118" s="303" t="str">
        <f>IF(I101-1&gt;I100,"Warning","")</f>
        <v/>
      </c>
    </row>
    <row r="119" spans="3:9" x14ac:dyDescent="0.2">
      <c r="C119" s="672" t="s">
        <v>1093</v>
      </c>
      <c r="D119" s="451"/>
      <c r="E119" s="451"/>
      <c r="F119" s="449" t="str">
        <f>IF(OR(AND('CAG08.MELD'!Q100=0,'CAG08.MELD'!R100=0,'CAG01.MELD'!F100=0),AND('CAG08.MELD'!Q100&gt;0,'CAG08.MELD'!R100&gt;0,'CAG01.MELD'!F100&gt;0)),"","Warning")</f>
        <v/>
      </c>
    </row>
    <row r="120" spans="3:9" x14ac:dyDescent="0.2">
      <c r="C120" s="672" t="s">
        <v>1094</v>
      </c>
      <c r="D120" s="451"/>
      <c r="E120" s="451"/>
      <c r="G120" s="449" t="str">
        <f>IF(OR(AND('CAG08.MELD'!S100=0,'CAG08.MELD'!T100=0,'CAG01.MELD'!G100=0),AND('CAG08.MELD'!S100&gt;0,'CAG08.MELD'!T100&gt;0,'CAG01.MELD'!G100&gt;0)),"","Warning")</f>
        <v/>
      </c>
    </row>
    <row r="121" spans="3:9" x14ac:dyDescent="0.2">
      <c r="C121" s="379"/>
    </row>
    <row r="122" spans="3:9" x14ac:dyDescent="0.2">
      <c r="C122" s="379"/>
    </row>
    <row r="123" spans="3:9" x14ac:dyDescent="0.2">
      <c r="C123" s="379"/>
    </row>
    <row r="124" spans="3:9" x14ac:dyDescent="0.2">
      <c r="C124" s="379"/>
    </row>
    <row r="125" spans="3:9" x14ac:dyDescent="0.2">
      <c r="C125" s="379"/>
    </row>
    <row r="143" spans="2:3" x14ac:dyDescent="0.2">
      <c r="B143" s="15" t="s">
        <v>2</v>
      </c>
      <c r="C143" s="12" t="str">
        <f>K3</f>
        <v>XXXXXX</v>
      </c>
    </row>
    <row r="144" spans="2:3" x14ac:dyDescent="0.2">
      <c r="C144" s="12" t="str">
        <f>K2</f>
        <v>CAG01</v>
      </c>
    </row>
    <row r="145" spans="3:3" x14ac:dyDescent="0.2">
      <c r="C145" s="13" t="str">
        <f>K4</f>
        <v>DD.MM.YYYY</v>
      </c>
    </row>
    <row r="146" spans="3:3" x14ac:dyDescent="0.2">
      <c r="C146" s="421" t="s">
        <v>1092</v>
      </c>
    </row>
    <row r="147" spans="3:3" x14ac:dyDescent="0.2">
      <c r="C147" s="12" t="str">
        <f>F12</f>
        <v>Col. 201</v>
      </c>
    </row>
    <row r="148" spans="3:3" x14ac:dyDescent="0.2">
      <c r="C148" s="269">
        <f>COUNTIF(F113:AM120,"ERROR")</f>
        <v>0</v>
      </c>
    </row>
    <row r="149" spans="3:3" x14ac:dyDescent="0.2">
      <c r="C149" s="670">
        <f>COUNTIF(F113:AM120,"Warning")</f>
        <v>0</v>
      </c>
    </row>
  </sheetData>
  <sheetProtection sheet="1" objects="1" scenarios="1" autoFilter="0"/>
  <autoFilter ref="B12:C93"/>
  <mergeCells count="5">
    <mergeCell ref="H10:I10"/>
    <mergeCell ref="H7:I8"/>
    <mergeCell ref="F7:F8"/>
    <mergeCell ref="B8:C8"/>
    <mergeCell ref="G7:G8"/>
  </mergeCells>
  <conditionalFormatting sqref="H13:I100">
    <cfRule type="expression" dxfId="84" priority="39" stopIfTrue="1">
      <formula>$H$105=TRUE</formula>
    </cfRule>
  </conditionalFormatting>
  <conditionalFormatting sqref="G13:G100">
    <cfRule type="expression" dxfId="83" priority="4" stopIfTrue="1">
      <formula>$G$105=TRUE</formula>
    </cfRule>
  </conditionalFormatting>
  <conditionalFormatting sqref="G101">
    <cfRule type="expression" dxfId="82" priority="2" stopIfTrue="1">
      <formula>$G$106=TRUE</formula>
    </cfRule>
  </conditionalFormatting>
  <conditionalFormatting sqref="H101:I101">
    <cfRule type="expression" dxfId="81" priority="1" stopIfTrue="1">
      <formula>$H$106=TRUE</formula>
    </cfRule>
  </conditionalFormatting>
  <hyperlinks>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F10" location="Note_01" display="1.*"/>
    <hyperlink ref="H10:I10" location="Note_02" display="2.*"/>
    <hyperlink ref="D50" location="CNTR_MA" display="MA"/>
    <hyperlink ref="D97" location="CNTR_OFF" display="C4"/>
    <hyperlink ref="D98" location="CNTR_IOrg" display="7Z"/>
    <hyperlink ref="G10" location="Note_19" display="19."/>
    <hyperlink ref="C11" location="Selection!A1" display="&gt;&gt; Selection"/>
  </hyperlinks>
  <pageMargins left="0.59055118110236227" right="0.59055118110236227" top="0.59055118110236227" bottom="0.59055118110236227" header="0.31496062992125984" footer="0.31496062992125984"/>
  <pageSetup paperSize="9" scale="54" fitToWidth="2" fitToHeight="2" orientation="landscape" r:id="rId1"/>
  <headerFooter>
    <oddFooter>&amp;L&amp;"Arial,Fett"SNB Confidential&amp;C&amp;D&amp;Rpage &amp;P</oddFooter>
  </headerFooter>
  <rowBreaks count="2" manualBreakCount="2">
    <brk id="46" min="5" max="10" man="1"/>
    <brk id="76" min="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L14" sqref="L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33" width="10.7109375" style="52" customWidth="1"/>
    <col min="34" max="34" width="4.7109375" style="52" customWidth="1"/>
    <col min="35" max="35" width="19.7109375" style="52" customWidth="1"/>
    <col min="36" max="16384" width="11.42578125" style="52"/>
  </cols>
  <sheetData>
    <row r="1" spans="1:34" ht="20.25" customHeight="1" x14ac:dyDescent="0.25">
      <c r="F1" s="352" t="s">
        <v>464</v>
      </c>
      <c r="V1" s="352" t="s">
        <v>464</v>
      </c>
    </row>
    <row r="2" spans="1:34" ht="18" x14ac:dyDescent="0.25">
      <c r="F2" s="1" t="s">
        <v>772</v>
      </c>
      <c r="S2" s="15" t="s">
        <v>770</v>
      </c>
      <c r="T2" s="835" t="s">
        <v>349</v>
      </c>
      <c r="U2" s="835"/>
      <c r="V2" s="1" t="s">
        <v>772</v>
      </c>
      <c r="AE2" s="15" t="s">
        <v>770</v>
      </c>
      <c r="AF2" s="835" t="str">
        <f>T2</f>
        <v>CAG02</v>
      </c>
      <c r="AG2" s="835"/>
    </row>
    <row r="3" spans="1:34" ht="15.75" x14ac:dyDescent="0.25">
      <c r="F3" s="20" t="s">
        <v>867</v>
      </c>
      <c r="S3" s="15" t="s">
        <v>1324</v>
      </c>
      <c r="T3" s="835" t="str">
        <f>Start!H3</f>
        <v>XXXXXX</v>
      </c>
      <c r="U3" s="835"/>
      <c r="V3" s="20" t="s">
        <v>867</v>
      </c>
      <c r="AE3" s="15" t="s">
        <v>1324</v>
      </c>
      <c r="AF3" s="835" t="str">
        <f>T3</f>
        <v>XXXXXX</v>
      </c>
      <c r="AG3" s="835"/>
    </row>
    <row r="4" spans="1:34" ht="15.75" x14ac:dyDescent="0.2">
      <c r="F4" s="484" t="s">
        <v>1041</v>
      </c>
      <c r="S4" s="15" t="s">
        <v>771</v>
      </c>
      <c r="T4" s="824" t="str">
        <f>Start!H4</f>
        <v>DD.MM.YYYY</v>
      </c>
      <c r="U4" s="824"/>
      <c r="V4" s="484" t="s">
        <v>1041</v>
      </c>
      <c r="AE4" s="15" t="s">
        <v>771</v>
      </c>
      <c r="AF4" s="824" t="str">
        <f>T4</f>
        <v>DD.MM.YYYY</v>
      </c>
      <c r="AG4" s="824"/>
    </row>
    <row r="5" spans="1:34" hidden="1" x14ac:dyDescent="0.2">
      <c r="F5" s="19"/>
    </row>
    <row r="6" spans="1:34" ht="12.75" customHeight="1" x14ac:dyDescent="0.2">
      <c r="B6" s="335"/>
      <c r="C6" s="335"/>
      <c r="D6" s="16"/>
      <c r="E6" s="16"/>
    </row>
    <row r="7" spans="1:34" ht="15.75" customHeight="1" x14ac:dyDescent="0.2">
      <c r="B7" s="335"/>
      <c r="C7" s="335"/>
      <c r="D7" s="16"/>
      <c r="E7" s="5"/>
      <c r="F7" s="746" t="s">
        <v>1183</v>
      </c>
      <c r="G7" s="820"/>
      <c r="H7" s="820"/>
      <c r="I7" s="820"/>
      <c r="J7" s="820"/>
      <c r="K7" s="820"/>
      <c r="L7" s="820"/>
      <c r="M7" s="820"/>
      <c r="N7" s="820"/>
      <c r="O7" s="820"/>
      <c r="P7" s="820"/>
      <c r="Q7" s="820"/>
      <c r="R7" s="820"/>
      <c r="S7" s="820"/>
      <c r="T7" s="820"/>
      <c r="U7" s="820"/>
      <c r="V7" s="836" t="s">
        <v>1243</v>
      </c>
      <c r="W7" s="820"/>
      <c r="X7" s="820"/>
      <c r="Y7" s="820"/>
      <c r="Z7" s="820"/>
      <c r="AA7" s="820"/>
      <c r="AB7" s="820"/>
      <c r="AC7" s="820"/>
      <c r="AD7" s="820"/>
      <c r="AE7" s="820"/>
      <c r="AF7" s="820"/>
      <c r="AG7" s="837"/>
      <c r="AH7" s="5"/>
    </row>
    <row r="8" spans="1:34" ht="18" customHeight="1" x14ac:dyDescent="0.2">
      <c r="B8" s="816" t="s">
        <v>1042</v>
      </c>
      <c r="C8" s="817"/>
      <c r="D8" s="16"/>
      <c r="E8" s="6"/>
      <c r="F8" s="700" t="s">
        <v>1</v>
      </c>
      <c r="G8" s="821"/>
      <c r="H8" s="700" t="s">
        <v>868</v>
      </c>
      <c r="I8" s="821"/>
      <c r="J8" s="740" t="s">
        <v>869</v>
      </c>
      <c r="K8" s="829"/>
      <c r="L8" s="829"/>
      <c r="M8" s="829"/>
      <c r="N8" s="829"/>
      <c r="O8" s="829"/>
      <c r="P8" s="829"/>
      <c r="Q8" s="829"/>
      <c r="R8" s="829"/>
      <c r="S8" s="829"/>
      <c r="T8" s="829"/>
      <c r="U8" s="830"/>
      <c r="V8" s="700" t="s">
        <v>893</v>
      </c>
      <c r="W8" s="821"/>
      <c r="X8" s="700" t="s">
        <v>894</v>
      </c>
      <c r="Y8" s="821"/>
      <c r="Z8" s="700" t="s">
        <v>895</v>
      </c>
      <c r="AA8" s="821"/>
      <c r="AB8" s="700" t="s">
        <v>896</v>
      </c>
      <c r="AC8" s="821"/>
      <c r="AD8" s="700" t="s">
        <v>897</v>
      </c>
      <c r="AE8" s="821"/>
      <c r="AF8" s="700" t="s">
        <v>898</v>
      </c>
      <c r="AG8" s="821"/>
      <c r="AH8" s="6"/>
    </row>
    <row r="9" spans="1:34" ht="39.75" customHeight="1" x14ac:dyDescent="0.2">
      <c r="B9" s="817"/>
      <c r="C9" s="817"/>
      <c r="D9" s="16"/>
      <c r="E9" s="6"/>
      <c r="F9" s="822"/>
      <c r="G9" s="823"/>
      <c r="H9" s="822"/>
      <c r="I9" s="823"/>
      <c r="J9" s="740" t="s">
        <v>1</v>
      </c>
      <c r="K9" s="828"/>
      <c r="L9" s="740" t="s">
        <v>870</v>
      </c>
      <c r="M9" s="828"/>
      <c r="N9" s="740" t="s">
        <v>871</v>
      </c>
      <c r="O9" s="828"/>
      <c r="P9" s="740" t="s">
        <v>872</v>
      </c>
      <c r="Q9" s="828"/>
      <c r="R9" s="740" t="s">
        <v>1236</v>
      </c>
      <c r="S9" s="828"/>
      <c r="T9" s="740" t="s">
        <v>873</v>
      </c>
      <c r="U9" s="828"/>
      <c r="V9" s="822"/>
      <c r="W9" s="823"/>
      <c r="X9" s="822"/>
      <c r="Y9" s="823"/>
      <c r="Z9" s="822"/>
      <c r="AA9" s="823"/>
      <c r="AB9" s="822"/>
      <c r="AC9" s="823"/>
      <c r="AD9" s="822"/>
      <c r="AE9" s="823"/>
      <c r="AF9" s="822"/>
      <c r="AG9" s="823"/>
      <c r="AH9" s="6"/>
    </row>
    <row r="10" spans="1:34" ht="12.75" customHeight="1" x14ac:dyDescent="0.2">
      <c r="B10" s="298"/>
      <c r="C10" s="298"/>
      <c r="D10" s="16"/>
      <c r="E10" s="6"/>
      <c r="F10" s="812" t="s">
        <v>298</v>
      </c>
      <c r="G10" s="831"/>
      <c r="H10" s="832" t="s">
        <v>397</v>
      </c>
      <c r="I10" s="833"/>
      <c r="J10" s="825" t="s">
        <v>398</v>
      </c>
      <c r="K10" s="826"/>
      <c r="L10" s="826"/>
      <c r="M10" s="826"/>
      <c r="N10" s="826"/>
      <c r="O10" s="826"/>
      <c r="P10" s="826"/>
      <c r="Q10" s="826"/>
      <c r="R10" s="826"/>
      <c r="S10" s="826"/>
      <c r="T10" s="826"/>
      <c r="U10" s="827"/>
      <c r="V10" s="812" t="s">
        <v>399</v>
      </c>
      <c r="W10" s="834"/>
      <c r="X10" s="832" t="s">
        <v>400</v>
      </c>
      <c r="Y10" s="833"/>
      <c r="Z10" s="832" t="s">
        <v>401</v>
      </c>
      <c r="AA10" s="833"/>
      <c r="AB10" s="832" t="s">
        <v>402</v>
      </c>
      <c r="AC10" s="833"/>
      <c r="AD10" s="832" t="s">
        <v>403</v>
      </c>
      <c r="AE10" s="833"/>
      <c r="AF10" s="832" t="s">
        <v>404</v>
      </c>
      <c r="AG10" s="833"/>
      <c r="AH10" s="6"/>
    </row>
    <row r="11" spans="1:34" ht="15" x14ac:dyDescent="0.25">
      <c r="C11" s="489" t="s">
        <v>1122</v>
      </c>
      <c r="D11" s="16"/>
      <c r="E11" s="6"/>
      <c r="F11" s="10" t="s">
        <v>807</v>
      </c>
      <c r="G11" s="10" t="s">
        <v>865</v>
      </c>
      <c r="H11" s="10" t="s">
        <v>807</v>
      </c>
      <c r="I11" s="10" t="s">
        <v>865</v>
      </c>
      <c r="J11" s="10" t="s">
        <v>807</v>
      </c>
      <c r="K11" s="10" t="s">
        <v>865</v>
      </c>
      <c r="L11" s="10" t="s">
        <v>807</v>
      </c>
      <c r="M11" s="10" t="s">
        <v>865</v>
      </c>
      <c r="N11" s="10" t="s">
        <v>807</v>
      </c>
      <c r="O11" s="10" t="s">
        <v>865</v>
      </c>
      <c r="P11" s="10" t="s">
        <v>807</v>
      </c>
      <c r="Q11" s="10" t="s">
        <v>865</v>
      </c>
      <c r="R11" s="10" t="s">
        <v>807</v>
      </c>
      <c r="S11" s="10" t="s">
        <v>865</v>
      </c>
      <c r="T11" s="10" t="s">
        <v>807</v>
      </c>
      <c r="U11" s="10" t="s">
        <v>865</v>
      </c>
      <c r="V11" s="10" t="s">
        <v>807</v>
      </c>
      <c r="W11" s="10" t="s">
        <v>865</v>
      </c>
      <c r="X11" s="10" t="s">
        <v>807</v>
      </c>
      <c r="Y11" s="10" t="s">
        <v>865</v>
      </c>
      <c r="Z11" s="10" t="s">
        <v>807</v>
      </c>
      <c r="AA11" s="10" t="s">
        <v>865</v>
      </c>
      <c r="AB11" s="10" t="s">
        <v>807</v>
      </c>
      <c r="AC11" s="10" t="s">
        <v>865</v>
      </c>
      <c r="AD11" s="10" t="s">
        <v>807</v>
      </c>
      <c r="AE11" s="10" t="s">
        <v>865</v>
      </c>
      <c r="AF11" s="10" t="s">
        <v>807</v>
      </c>
      <c r="AG11" s="107" t="s">
        <v>865</v>
      </c>
      <c r="AH11" s="6"/>
    </row>
    <row r="12" spans="1:34" ht="36" customHeight="1" x14ac:dyDescent="0.2">
      <c r="A12" s="240"/>
      <c r="B12" s="81" t="s">
        <v>994</v>
      </c>
      <c r="C12" s="82" t="s">
        <v>995</v>
      </c>
      <c r="D12" s="109" t="s">
        <v>0</v>
      </c>
      <c r="E12" s="7"/>
      <c r="F12" s="78" t="s">
        <v>804</v>
      </c>
      <c r="G12" s="2" t="s">
        <v>774</v>
      </c>
      <c r="H12" s="78" t="s">
        <v>794</v>
      </c>
      <c r="I12" s="2" t="s">
        <v>789</v>
      </c>
      <c r="J12" s="78" t="s">
        <v>790</v>
      </c>
      <c r="K12" s="2" t="s">
        <v>802</v>
      </c>
      <c r="L12" s="78" t="s">
        <v>795</v>
      </c>
      <c r="M12" s="2" t="s">
        <v>803</v>
      </c>
      <c r="N12" s="78" t="s">
        <v>796</v>
      </c>
      <c r="O12" s="2" t="s">
        <v>805</v>
      </c>
      <c r="P12" s="78" t="s">
        <v>797</v>
      </c>
      <c r="Q12" s="2" t="s">
        <v>874</v>
      </c>
      <c r="R12" s="78" t="s">
        <v>798</v>
      </c>
      <c r="S12" s="2" t="s">
        <v>875</v>
      </c>
      <c r="T12" s="78" t="s">
        <v>799</v>
      </c>
      <c r="U12" s="2" t="s">
        <v>876</v>
      </c>
      <c r="V12" s="78" t="s">
        <v>800</v>
      </c>
      <c r="W12" s="2" t="s">
        <v>877</v>
      </c>
      <c r="X12" s="78" t="s">
        <v>801</v>
      </c>
      <c r="Y12" s="2" t="s">
        <v>878</v>
      </c>
      <c r="Z12" s="78" t="s">
        <v>879</v>
      </c>
      <c r="AA12" s="2" t="s">
        <v>880</v>
      </c>
      <c r="AB12" s="78" t="s">
        <v>881</v>
      </c>
      <c r="AC12" s="2" t="s">
        <v>882</v>
      </c>
      <c r="AD12" s="78" t="s">
        <v>883</v>
      </c>
      <c r="AE12" s="2" t="s">
        <v>884</v>
      </c>
      <c r="AF12" s="78" t="s">
        <v>885</v>
      </c>
      <c r="AG12" s="2" t="s">
        <v>886</v>
      </c>
      <c r="AH12" s="7"/>
    </row>
    <row r="13" spans="1:34" ht="35.1" customHeight="1" thickBot="1" x14ac:dyDescent="0.25">
      <c r="A13" s="115"/>
      <c r="B13" s="182" t="s">
        <v>545</v>
      </c>
      <c r="C13" s="183"/>
      <c r="D13" s="184" t="s">
        <v>4</v>
      </c>
      <c r="E13" s="4"/>
      <c r="F13" s="163"/>
      <c r="G13" s="163"/>
      <c r="H13" s="163"/>
      <c r="I13" s="163"/>
      <c r="J13" s="116">
        <f>SUM(J14:J46)</f>
        <v>0</v>
      </c>
      <c r="K13" s="116">
        <f>SUM(K14:K46)</f>
        <v>0</v>
      </c>
      <c r="L13" s="116">
        <f>SUM(L14:L46)</f>
        <v>0</v>
      </c>
      <c r="M13" s="116">
        <f t="shared" ref="M13:U13" si="0">SUM(M14:M46)</f>
        <v>0</v>
      </c>
      <c r="N13" s="116">
        <f t="shared" si="0"/>
        <v>0</v>
      </c>
      <c r="O13" s="116">
        <f t="shared" si="0"/>
        <v>0</v>
      </c>
      <c r="P13" s="116">
        <f t="shared" si="0"/>
        <v>0</v>
      </c>
      <c r="Q13" s="116">
        <f t="shared" si="0"/>
        <v>0</v>
      </c>
      <c r="R13" s="116">
        <f t="shared" si="0"/>
        <v>0</v>
      </c>
      <c r="S13" s="116">
        <f t="shared" si="0"/>
        <v>0</v>
      </c>
      <c r="T13" s="116">
        <f t="shared" si="0"/>
        <v>0</v>
      </c>
      <c r="U13" s="116">
        <f t="shared" si="0"/>
        <v>0</v>
      </c>
      <c r="V13" s="163"/>
      <c r="W13" s="163"/>
      <c r="X13" s="116">
        <f t="shared" ref="X13:AG13" si="1">SUM(X14:X46)</f>
        <v>0</v>
      </c>
      <c r="Y13" s="116">
        <f t="shared" si="1"/>
        <v>0</v>
      </c>
      <c r="Z13" s="116">
        <f t="shared" si="1"/>
        <v>0</v>
      </c>
      <c r="AA13" s="116">
        <f t="shared" si="1"/>
        <v>0</v>
      </c>
      <c r="AB13" s="116">
        <f t="shared" si="1"/>
        <v>0</v>
      </c>
      <c r="AC13" s="116">
        <f t="shared" si="1"/>
        <v>0</v>
      </c>
      <c r="AD13" s="116">
        <f t="shared" si="1"/>
        <v>0</v>
      </c>
      <c r="AE13" s="116">
        <f t="shared" si="1"/>
        <v>0</v>
      </c>
      <c r="AF13" s="116">
        <f t="shared" si="1"/>
        <v>0</v>
      </c>
      <c r="AG13" s="116">
        <f t="shared" si="1"/>
        <v>0</v>
      </c>
      <c r="AH13" s="4"/>
    </row>
    <row r="14" spans="1:34" ht="15.95" customHeight="1" thickTop="1" thickBot="1" x14ac:dyDescent="0.25">
      <c r="A14" s="115"/>
      <c r="B14" s="154" t="s">
        <v>545</v>
      </c>
      <c r="C14" s="181" t="s">
        <v>520</v>
      </c>
      <c r="D14" s="110" t="s">
        <v>5</v>
      </c>
      <c r="E14" s="4">
        <v>3</v>
      </c>
      <c r="F14" s="163"/>
      <c r="G14" s="163"/>
      <c r="H14" s="163"/>
      <c r="I14" s="163"/>
      <c r="J14" s="76">
        <f>SUM(L14,N14,P14,R14,T14)</f>
        <v>0</v>
      </c>
      <c r="K14" s="76">
        <f>SUM(M14,O14,Q14,S14,U14)</f>
        <v>0</v>
      </c>
      <c r="L14" s="9"/>
      <c r="M14" s="9"/>
      <c r="N14" s="9"/>
      <c r="O14" s="9"/>
      <c r="P14" s="9"/>
      <c r="Q14" s="9"/>
      <c r="R14" s="9"/>
      <c r="S14" s="9"/>
      <c r="T14" s="9"/>
      <c r="U14" s="9"/>
      <c r="V14" s="163"/>
      <c r="W14" s="163"/>
      <c r="X14" s="9"/>
      <c r="Y14" s="9"/>
      <c r="Z14" s="9"/>
      <c r="AA14" s="9"/>
      <c r="AB14" s="9"/>
      <c r="AC14" s="9"/>
      <c r="AD14" s="9"/>
      <c r="AE14" s="9"/>
      <c r="AF14" s="9"/>
      <c r="AG14" s="9"/>
      <c r="AH14" s="4">
        <v>3</v>
      </c>
    </row>
    <row r="15" spans="1:34" ht="15.95" customHeight="1" thickTop="1" thickBot="1" x14ac:dyDescent="0.25">
      <c r="A15" s="115"/>
      <c r="B15" s="154" t="s">
        <v>545</v>
      </c>
      <c r="C15" s="179" t="s">
        <v>707</v>
      </c>
      <c r="D15" s="110" t="s">
        <v>6</v>
      </c>
      <c r="E15" s="4">
        <v>4</v>
      </c>
      <c r="F15" s="163"/>
      <c r="G15" s="163"/>
      <c r="H15" s="163"/>
      <c r="I15" s="163"/>
      <c r="J15" s="76">
        <f t="shared" ref="J15:K45" si="2">SUM(L15,N15,P15,R15,T15)</f>
        <v>0</v>
      </c>
      <c r="K15" s="76">
        <f t="shared" si="2"/>
        <v>0</v>
      </c>
      <c r="L15" s="9"/>
      <c r="M15" s="9"/>
      <c r="N15" s="9"/>
      <c r="O15" s="9"/>
      <c r="P15" s="9"/>
      <c r="Q15" s="9"/>
      <c r="R15" s="9"/>
      <c r="S15" s="9"/>
      <c r="T15" s="9"/>
      <c r="U15" s="9"/>
      <c r="V15" s="163"/>
      <c r="W15" s="163"/>
      <c r="X15" s="9"/>
      <c r="Y15" s="9"/>
      <c r="Z15" s="9"/>
      <c r="AA15" s="9"/>
      <c r="AB15" s="9"/>
      <c r="AC15" s="9"/>
      <c r="AD15" s="9"/>
      <c r="AE15" s="9"/>
      <c r="AF15" s="9"/>
      <c r="AG15" s="9"/>
      <c r="AH15" s="4">
        <v>4</v>
      </c>
    </row>
    <row r="16" spans="1:34" ht="15.95" customHeight="1" thickTop="1" thickBot="1" x14ac:dyDescent="0.25">
      <c r="A16" s="115"/>
      <c r="B16" s="154" t="s">
        <v>545</v>
      </c>
      <c r="C16" s="180" t="s">
        <v>1398</v>
      </c>
      <c r="D16" s="110" t="s">
        <v>7</v>
      </c>
      <c r="E16" s="4">
        <v>31</v>
      </c>
      <c r="F16" s="163"/>
      <c r="G16" s="163"/>
      <c r="H16" s="163"/>
      <c r="I16" s="163"/>
      <c r="J16" s="76">
        <f t="shared" si="2"/>
        <v>0</v>
      </c>
      <c r="K16" s="76">
        <f t="shared" si="2"/>
        <v>0</v>
      </c>
      <c r="L16" s="9"/>
      <c r="M16" s="9"/>
      <c r="N16" s="9"/>
      <c r="O16" s="9"/>
      <c r="P16" s="9"/>
      <c r="Q16" s="9"/>
      <c r="R16" s="9"/>
      <c r="S16" s="9"/>
      <c r="T16" s="9"/>
      <c r="U16" s="9"/>
      <c r="V16" s="163"/>
      <c r="W16" s="163"/>
      <c r="X16" s="9"/>
      <c r="Y16" s="9"/>
      <c r="Z16" s="9"/>
      <c r="AA16" s="9"/>
      <c r="AB16" s="9"/>
      <c r="AC16" s="9"/>
      <c r="AD16" s="9"/>
      <c r="AE16" s="9"/>
      <c r="AF16" s="9"/>
      <c r="AG16" s="9"/>
      <c r="AH16" s="4">
        <v>31</v>
      </c>
    </row>
    <row r="17" spans="1:34" ht="15.95" customHeight="1" thickTop="1" thickBot="1" x14ac:dyDescent="0.25">
      <c r="A17" s="115"/>
      <c r="B17" s="154" t="s">
        <v>545</v>
      </c>
      <c r="C17" s="180" t="s">
        <v>708</v>
      </c>
      <c r="D17" s="110" t="s">
        <v>8</v>
      </c>
      <c r="E17" s="4">
        <v>6</v>
      </c>
      <c r="F17" s="163"/>
      <c r="G17" s="163"/>
      <c r="H17" s="163"/>
      <c r="I17" s="163"/>
      <c r="J17" s="76">
        <f t="shared" si="2"/>
        <v>0</v>
      </c>
      <c r="K17" s="76">
        <f t="shared" si="2"/>
        <v>0</v>
      </c>
      <c r="L17" s="9"/>
      <c r="M17" s="9"/>
      <c r="N17" s="9"/>
      <c r="O17" s="9"/>
      <c r="P17" s="9"/>
      <c r="Q17" s="9"/>
      <c r="R17" s="9"/>
      <c r="S17" s="9"/>
      <c r="T17" s="9"/>
      <c r="U17" s="9"/>
      <c r="V17" s="163"/>
      <c r="W17" s="163"/>
      <c r="X17" s="9"/>
      <c r="Y17" s="9"/>
      <c r="Z17" s="9"/>
      <c r="AA17" s="9"/>
      <c r="AB17" s="9"/>
      <c r="AC17" s="9"/>
      <c r="AD17" s="9"/>
      <c r="AE17" s="9"/>
      <c r="AF17" s="9"/>
      <c r="AG17" s="9"/>
      <c r="AH17" s="4">
        <v>6</v>
      </c>
    </row>
    <row r="18" spans="1:34" ht="15.95" customHeight="1" thickTop="1" thickBot="1" x14ac:dyDescent="0.25">
      <c r="A18" s="115"/>
      <c r="B18" s="154" t="s">
        <v>545</v>
      </c>
      <c r="C18" s="180" t="s">
        <v>709</v>
      </c>
      <c r="D18" s="175" t="s">
        <v>9</v>
      </c>
      <c r="E18" s="4">
        <v>5</v>
      </c>
      <c r="F18" s="163"/>
      <c r="G18" s="163"/>
      <c r="H18" s="163"/>
      <c r="I18" s="163"/>
      <c r="J18" s="76">
        <f t="shared" si="2"/>
        <v>0</v>
      </c>
      <c r="K18" s="76">
        <f t="shared" si="2"/>
        <v>0</v>
      </c>
      <c r="L18" s="9"/>
      <c r="M18" s="9"/>
      <c r="N18" s="9"/>
      <c r="O18" s="9"/>
      <c r="P18" s="9"/>
      <c r="Q18" s="9"/>
      <c r="R18" s="9"/>
      <c r="S18" s="9"/>
      <c r="T18" s="9"/>
      <c r="U18" s="9"/>
      <c r="V18" s="163"/>
      <c r="W18" s="163"/>
      <c r="X18" s="9"/>
      <c r="Y18" s="9"/>
      <c r="Z18" s="9"/>
      <c r="AA18" s="9"/>
      <c r="AB18" s="9"/>
      <c r="AC18" s="9"/>
      <c r="AD18" s="9"/>
      <c r="AE18" s="9"/>
      <c r="AF18" s="9"/>
      <c r="AG18" s="9"/>
      <c r="AH18" s="4">
        <v>5</v>
      </c>
    </row>
    <row r="19" spans="1:34" ht="15.95" customHeight="1" thickTop="1" thickBot="1" x14ac:dyDescent="0.25">
      <c r="A19" s="115"/>
      <c r="B19" s="154" t="s">
        <v>545</v>
      </c>
      <c r="C19" s="180" t="s">
        <v>710</v>
      </c>
      <c r="D19" s="110" t="s">
        <v>10</v>
      </c>
      <c r="E19" s="4">
        <v>27</v>
      </c>
      <c r="F19" s="163"/>
      <c r="G19" s="163"/>
      <c r="H19" s="163"/>
      <c r="I19" s="163"/>
      <c r="J19" s="76">
        <f t="shared" si="2"/>
        <v>0</v>
      </c>
      <c r="K19" s="76">
        <f t="shared" si="2"/>
        <v>0</v>
      </c>
      <c r="L19" s="9"/>
      <c r="M19" s="9"/>
      <c r="N19" s="9"/>
      <c r="O19" s="9"/>
      <c r="P19" s="9"/>
      <c r="Q19" s="9"/>
      <c r="R19" s="9"/>
      <c r="S19" s="9"/>
      <c r="T19" s="9"/>
      <c r="U19" s="9"/>
      <c r="V19" s="163"/>
      <c r="W19" s="163"/>
      <c r="X19" s="9"/>
      <c r="Y19" s="9"/>
      <c r="Z19" s="9"/>
      <c r="AA19" s="9"/>
      <c r="AB19" s="9"/>
      <c r="AC19" s="9"/>
      <c r="AD19" s="9"/>
      <c r="AE19" s="9"/>
      <c r="AF19" s="9"/>
      <c r="AG19" s="9"/>
      <c r="AH19" s="4">
        <v>27</v>
      </c>
    </row>
    <row r="20" spans="1:34" ht="15.95" customHeight="1" thickTop="1" thickBot="1" x14ac:dyDescent="0.25">
      <c r="A20" s="115"/>
      <c r="B20" s="154" t="s">
        <v>545</v>
      </c>
      <c r="C20" s="180" t="s">
        <v>711</v>
      </c>
      <c r="D20" s="110" t="s">
        <v>11</v>
      </c>
      <c r="E20" s="4">
        <v>11</v>
      </c>
      <c r="F20" s="163"/>
      <c r="G20" s="163"/>
      <c r="H20" s="163"/>
      <c r="I20" s="163"/>
      <c r="J20" s="76">
        <f t="shared" si="2"/>
        <v>0</v>
      </c>
      <c r="K20" s="76">
        <f t="shared" si="2"/>
        <v>0</v>
      </c>
      <c r="L20" s="9"/>
      <c r="M20" s="9"/>
      <c r="N20" s="9"/>
      <c r="O20" s="9"/>
      <c r="P20" s="9"/>
      <c r="Q20" s="9"/>
      <c r="R20" s="9"/>
      <c r="S20" s="9"/>
      <c r="T20" s="9"/>
      <c r="U20" s="9"/>
      <c r="V20" s="163"/>
      <c r="W20" s="163"/>
      <c r="X20" s="9"/>
      <c r="Y20" s="9"/>
      <c r="Z20" s="9"/>
      <c r="AA20" s="9"/>
      <c r="AB20" s="9"/>
      <c r="AC20" s="9"/>
      <c r="AD20" s="9"/>
      <c r="AE20" s="9"/>
      <c r="AF20" s="9"/>
      <c r="AG20" s="9"/>
      <c r="AH20" s="4">
        <v>11</v>
      </c>
    </row>
    <row r="21" spans="1:34" ht="15.95" customHeight="1" thickTop="1" thickBot="1" x14ac:dyDescent="0.25">
      <c r="A21" s="115"/>
      <c r="B21" s="154" t="s">
        <v>545</v>
      </c>
      <c r="C21" s="180" t="s">
        <v>712</v>
      </c>
      <c r="D21" s="110" t="s">
        <v>12</v>
      </c>
      <c r="E21" s="4">
        <v>10</v>
      </c>
      <c r="F21" s="163"/>
      <c r="G21" s="163"/>
      <c r="H21" s="163"/>
      <c r="I21" s="163"/>
      <c r="J21" s="76">
        <f t="shared" si="2"/>
        <v>0</v>
      </c>
      <c r="K21" s="76">
        <f t="shared" si="2"/>
        <v>0</v>
      </c>
      <c r="L21" s="9"/>
      <c r="M21" s="9"/>
      <c r="N21" s="9"/>
      <c r="O21" s="9"/>
      <c r="P21" s="9"/>
      <c r="Q21" s="9"/>
      <c r="R21" s="9"/>
      <c r="S21" s="9"/>
      <c r="T21" s="9"/>
      <c r="U21" s="9"/>
      <c r="V21" s="163"/>
      <c r="W21" s="163"/>
      <c r="X21" s="9"/>
      <c r="Y21" s="9"/>
      <c r="Z21" s="9"/>
      <c r="AA21" s="9"/>
      <c r="AB21" s="9"/>
      <c r="AC21" s="9"/>
      <c r="AD21" s="9"/>
      <c r="AE21" s="9"/>
      <c r="AF21" s="9"/>
      <c r="AG21" s="9"/>
      <c r="AH21" s="4">
        <v>10</v>
      </c>
    </row>
    <row r="22" spans="1:34" ht="15.95" customHeight="1" thickTop="1" thickBot="1" x14ac:dyDescent="0.25">
      <c r="A22" s="115"/>
      <c r="B22" s="154" t="s">
        <v>545</v>
      </c>
      <c r="C22" s="180" t="s">
        <v>713</v>
      </c>
      <c r="D22" s="175" t="s">
        <v>13</v>
      </c>
      <c r="E22" s="4">
        <v>30</v>
      </c>
      <c r="F22" s="163"/>
      <c r="G22" s="163"/>
      <c r="H22" s="163"/>
      <c r="I22" s="163"/>
      <c r="J22" s="76">
        <f t="shared" si="2"/>
        <v>0</v>
      </c>
      <c r="K22" s="76">
        <f t="shared" si="2"/>
        <v>0</v>
      </c>
      <c r="L22" s="9"/>
      <c r="M22" s="9"/>
      <c r="N22" s="9"/>
      <c r="O22" s="9"/>
      <c r="P22" s="9"/>
      <c r="Q22" s="9"/>
      <c r="R22" s="9"/>
      <c r="S22" s="9"/>
      <c r="T22" s="9"/>
      <c r="U22" s="9"/>
      <c r="V22" s="163"/>
      <c r="W22" s="163"/>
      <c r="X22" s="9"/>
      <c r="Y22" s="9"/>
      <c r="Z22" s="9"/>
      <c r="AA22" s="9"/>
      <c r="AB22" s="9"/>
      <c r="AC22" s="9"/>
      <c r="AD22" s="9"/>
      <c r="AE22" s="9"/>
      <c r="AF22" s="9"/>
      <c r="AG22" s="9"/>
      <c r="AH22" s="4">
        <v>30</v>
      </c>
    </row>
    <row r="23" spans="1:34" ht="15.95" customHeight="1" thickTop="1" thickBot="1" x14ac:dyDescent="0.25">
      <c r="A23" s="115"/>
      <c r="B23" s="154" t="s">
        <v>545</v>
      </c>
      <c r="C23" s="180" t="s">
        <v>714</v>
      </c>
      <c r="D23" s="175" t="s">
        <v>14</v>
      </c>
      <c r="E23" s="4">
        <v>8</v>
      </c>
      <c r="F23" s="163"/>
      <c r="G23" s="163"/>
      <c r="H23" s="163"/>
      <c r="I23" s="163"/>
      <c r="J23" s="76">
        <f t="shared" si="2"/>
        <v>0</v>
      </c>
      <c r="K23" s="76">
        <f t="shared" si="2"/>
        <v>0</v>
      </c>
      <c r="L23" s="9"/>
      <c r="M23" s="9"/>
      <c r="N23" s="9"/>
      <c r="O23" s="9"/>
      <c r="P23" s="9"/>
      <c r="Q23" s="9"/>
      <c r="R23" s="9"/>
      <c r="S23" s="9"/>
      <c r="T23" s="9"/>
      <c r="U23" s="9"/>
      <c r="V23" s="163"/>
      <c r="W23" s="163"/>
      <c r="X23" s="9"/>
      <c r="Y23" s="9"/>
      <c r="Z23" s="9"/>
      <c r="AA23" s="9"/>
      <c r="AB23" s="9"/>
      <c r="AC23" s="9"/>
      <c r="AD23" s="9"/>
      <c r="AE23" s="9"/>
      <c r="AF23" s="9"/>
      <c r="AG23" s="9"/>
      <c r="AH23" s="4">
        <v>8</v>
      </c>
    </row>
    <row r="24" spans="1:34" ht="15.95" customHeight="1" thickTop="1" thickBot="1" x14ac:dyDescent="0.25">
      <c r="A24" s="115"/>
      <c r="B24" s="154" t="s">
        <v>545</v>
      </c>
      <c r="C24" s="180" t="s">
        <v>715</v>
      </c>
      <c r="D24" s="175" t="s">
        <v>15</v>
      </c>
      <c r="E24" s="4">
        <v>13</v>
      </c>
      <c r="F24" s="163"/>
      <c r="G24" s="163"/>
      <c r="H24" s="163"/>
      <c r="I24" s="163"/>
      <c r="J24" s="76">
        <f t="shared" si="2"/>
        <v>0</v>
      </c>
      <c r="K24" s="76">
        <f t="shared" si="2"/>
        <v>0</v>
      </c>
      <c r="L24" s="9"/>
      <c r="M24" s="9"/>
      <c r="N24" s="9"/>
      <c r="O24" s="9"/>
      <c r="P24" s="9"/>
      <c r="Q24" s="9"/>
      <c r="R24" s="9"/>
      <c r="S24" s="9"/>
      <c r="T24" s="9"/>
      <c r="U24" s="9"/>
      <c r="V24" s="163"/>
      <c r="W24" s="163"/>
      <c r="X24" s="9"/>
      <c r="Y24" s="9"/>
      <c r="Z24" s="9"/>
      <c r="AA24" s="9"/>
      <c r="AB24" s="9"/>
      <c r="AC24" s="9"/>
      <c r="AD24" s="9"/>
      <c r="AE24" s="9"/>
      <c r="AF24" s="9"/>
      <c r="AG24" s="9"/>
      <c r="AH24" s="4">
        <v>13</v>
      </c>
    </row>
    <row r="25" spans="1:34" ht="15.95" customHeight="1" thickTop="1" thickBot="1" x14ac:dyDescent="0.25">
      <c r="A25" s="115"/>
      <c r="B25" s="154" t="s">
        <v>545</v>
      </c>
      <c r="C25" s="180" t="s">
        <v>716</v>
      </c>
      <c r="D25" s="110" t="s">
        <v>16</v>
      </c>
      <c r="E25" s="4">
        <v>36</v>
      </c>
      <c r="F25" s="163"/>
      <c r="G25" s="163"/>
      <c r="H25" s="163"/>
      <c r="I25" s="163"/>
      <c r="J25" s="76">
        <f t="shared" si="2"/>
        <v>0</v>
      </c>
      <c r="K25" s="76">
        <f t="shared" si="2"/>
        <v>0</v>
      </c>
      <c r="L25" s="9"/>
      <c r="M25" s="9"/>
      <c r="N25" s="9"/>
      <c r="O25" s="9"/>
      <c r="P25" s="9"/>
      <c r="Q25" s="9"/>
      <c r="R25" s="9"/>
      <c r="S25" s="9"/>
      <c r="T25" s="9"/>
      <c r="U25" s="9"/>
      <c r="V25" s="163"/>
      <c r="W25" s="163"/>
      <c r="X25" s="9"/>
      <c r="Y25" s="9"/>
      <c r="Z25" s="9"/>
      <c r="AA25" s="9"/>
      <c r="AB25" s="9"/>
      <c r="AC25" s="9"/>
      <c r="AD25" s="9"/>
      <c r="AE25" s="9"/>
      <c r="AF25" s="9"/>
      <c r="AG25" s="9"/>
      <c r="AH25" s="4">
        <v>36</v>
      </c>
    </row>
    <row r="26" spans="1:34" ht="15.95" customHeight="1" thickTop="1" thickBot="1" x14ac:dyDescent="0.25">
      <c r="A26" s="115"/>
      <c r="B26" s="154" t="s">
        <v>545</v>
      </c>
      <c r="C26" s="180" t="s">
        <v>717</v>
      </c>
      <c r="D26" s="110" t="s">
        <v>17</v>
      </c>
      <c r="E26" s="4">
        <v>28</v>
      </c>
      <c r="F26" s="163"/>
      <c r="G26" s="163"/>
      <c r="H26" s="163"/>
      <c r="I26" s="163"/>
      <c r="J26" s="76">
        <f t="shared" si="2"/>
        <v>0</v>
      </c>
      <c r="K26" s="76">
        <f t="shared" si="2"/>
        <v>0</v>
      </c>
      <c r="L26" s="9"/>
      <c r="M26" s="9"/>
      <c r="N26" s="9"/>
      <c r="O26" s="9"/>
      <c r="P26" s="9"/>
      <c r="Q26" s="9"/>
      <c r="R26" s="9"/>
      <c r="S26" s="9"/>
      <c r="T26" s="9"/>
      <c r="U26" s="9"/>
      <c r="V26" s="163"/>
      <c r="W26" s="163"/>
      <c r="X26" s="9"/>
      <c r="Y26" s="9"/>
      <c r="Z26" s="9"/>
      <c r="AA26" s="9"/>
      <c r="AB26" s="9"/>
      <c r="AC26" s="9"/>
      <c r="AD26" s="9"/>
      <c r="AE26" s="9"/>
      <c r="AF26" s="9"/>
      <c r="AG26" s="9"/>
      <c r="AH26" s="4">
        <v>28</v>
      </c>
    </row>
    <row r="27" spans="1:34" ht="15.95" customHeight="1" thickTop="1" thickBot="1" x14ac:dyDescent="0.25">
      <c r="A27" s="115"/>
      <c r="B27" s="154" t="s">
        <v>545</v>
      </c>
      <c r="C27" s="180" t="s">
        <v>718</v>
      </c>
      <c r="D27" s="110" t="s">
        <v>18</v>
      </c>
      <c r="E27" s="4">
        <v>29</v>
      </c>
      <c r="F27" s="163"/>
      <c r="G27" s="163"/>
      <c r="H27" s="163"/>
      <c r="I27" s="163"/>
      <c r="J27" s="76">
        <f t="shared" si="2"/>
        <v>0</v>
      </c>
      <c r="K27" s="76">
        <f t="shared" si="2"/>
        <v>0</v>
      </c>
      <c r="L27" s="9"/>
      <c r="M27" s="9"/>
      <c r="N27" s="9"/>
      <c r="O27" s="9"/>
      <c r="P27" s="9"/>
      <c r="Q27" s="9"/>
      <c r="R27" s="9"/>
      <c r="S27" s="9"/>
      <c r="T27" s="9"/>
      <c r="U27" s="9"/>
      <c r="V27" s="163"/>
      <c r="W27" s="163"/>
      <c r="X27" s="9"/>
      <c r="Y27" s="9"/>
      <c r="Z27" s="9"/>
      <c r="AA27" s="9"/>
      <c r="AB27" s="9"/>
      <c r="AC27" s="9"/>
      <c r="AD27" s="9"/>
      <c r="AE27" s="9"/>
      <c r="AF27" s="9"/>
      <c r="AG27" s="9"/>
      <c r="AH27" s="4">
        <v>29</v>
      </c>
    </row>
    <row r="28" spans="1:34" ht="15.95" customHeight="1" thickTop="1" thickBot="1" x14ac:dyDescent="0.25">
      <c r="A28" s="115"/>
      <c r="B28" s="154" t="s">
        <v>545</v>
      </c>
      <c r="C28" s="180" t="s">
        <v>719</v>
      </c>
      <c r="D28" s="110" t="s">
        <v>19</v>
      </c>
      <c r="E28" s="4">
        <v>15</v>
      </c>
      <c r="F28" s="163"/>
      <c r="G28" s="163"/>
      <c r="H28" s="163"/>
      <c r="I28" s="163"/>
      <c r="J28" s="76">
        <f t="shared" si="2"/>
        <v>0</v>
      </c>
      <c r="K28" s="76">
        <f t="shared" si="2"/>
        <v>0</v>
      </c>
      <c r="L28" s="9"/>
      <c r="M28" s="9"/>
      <c r="N28" s="9"/>
      <c r="O28" s="9"/>
      <c r="P28" s="9"/>
      <c r="Q28" s="9"/>
      <c r="R28" s="9"/>
      <c r="S28" s="9"/>
      <c r="T28" s="9"/>
      <c r="U28" s="9"/>
      <c r="V28" s="163"/>
      <c r="W28" s="163"/>
      <c r="X28" s="9"/>
      <c r="Y28" s="9"/>
      <c r="Z28" s="9"/>
      <c r="AA28" s="9"/>
      <c r="AB28" s="9"/>
      <c r="AC28" s="9"/>
      <c r="AD28" s="9"/>
      <c r="AE28" s="9"/>
      <c r="AF28" s="9"/>
      <c r="AG28" s="9"/>
      <c r="AH28" s="4">
        <v>15</v>
      </c>
    </row>
    <row r="29" spans="1:34" ht="15.95" customHeight="1" thickTop="1" thickBot="1" x14ac:dyDescent="0.25">
      <c r="A29" s="115"/>
      <c r="B29" s="154" t="s">
        <v>545</v>
      </c>
      <c r="C29" s="180" t="s">
        <v>720</v>
      </c>
      <c r="D29" s="110" t="s">
        <v>20</v>
      </c>
      <c r="E29" s="4">
        <v>33</v>
      </c>
      <c r="F29" s="163"/>
      <c r="G29" s="163"/>
      <c r="H29" s="163"/>
      <c r="I29" s="163"/>
      <c r="J29" s="76">
        <f t="shared" si="2"/>
        <v>0</v>
      </c>
      <c r="K29" s="76">
        <f t="shared" si="2"/>
        <v>0</v>
      </c>
      <c r="L29" s="9"/>
      <c r="M29" s="9"/>
      <c r="N29" s="9"/>
      <c r="O29" s="9"/>
      <c r="P29" s="9"/>
      <c r="Q29" s="9"/>
      <c r="R29" s="9"/>
      <c r="S29" s="9"/>
      <c r="T29" s="9"/>
      <c r="U29" s="9"/>
      <c r="V29" s="163"/>
      <c r="W29" s="163"/>
      <c r="X29" s="9"/>
      <c r="Y29" s="9"/>
      <c r="Z29" s="9"/>
      <c r="AA29" s="9"/>
      <c r="AB29" s="9"/>
      <c r="AC29" s="9"/>
      <c r="AD29" s="9"/>
      <c r="AE29" s="9"/>
      <c r="AF29" s="9"/>
      <c r="AG29" s="9"/>
      <c r="AH29" s="4">
        <v>33</v>
      </c>
    </row>
    <row r="30" spans="1:34" ht="15.95" customHeight="1" thickTop="1" thickBot="1" x14ac:dyDescent="0.25">
      <c r="A30" s="115"/>
      <c r="B30" s="154" t="s">
        <v>545</v>
      </c>
      <c r="C30" s="180" t="s">
        <v>342</v>
      </c>
      <c r="D30" s="175" t="s">
        <v>21</v>
      </c>
      <c r="E30" s="4">
        <v>16</v>
      </c>
      <c r="F30" s="163"/>
      <c r="G30" s="163"/>
      <c r="H30" s="163"/>
      <c r="I30" s="163"/>
      <c r="J30" s="76">
        <f t="shared" si="2"/>
        <v>0</v>
      </c>
      <c r="K30" s="76">
        <f t="shared" si="2"/>
        <v>0</v>
      </c>
      <c r="L30" s="9"/>
      <c r="M30" s="9"/>
      <c r="N30" s="9"/>
      <c r="O30" s="9"/>
      <c r="P30" s="9"/>
      <c r="Q30" s="9"/>
      <c r="R30" s="9"/>
      <c r="S30" s="9"/>
      <c r="T30" s="9"/>
      <c r="U30" s="9"/>
      <c r="V30" s="163"/>
      <c r="W30" s="163"/>
      <c r="X30" s="9"/>
      <c r="Y30" s="9"/>
      <c r="Z30" s="9"/>
      <c r="AA30" s="9"/>
      <c r="AB30" s="9"/>
      <c r="AC30" s="9"/>
      <c r="AD30" s="9"/>
      <c r="AE30" s="9"/>
      <c r="AF30" s="9"/>
      <c r="AG30" s="9"/>
      <c r="AH30" s="4">
        <v>16</v>
      </c>
    </row>
    <row r="31" spans="1:34" ht="15.95" customHeight="1" thickTop="1" thickBot="1" x14ac:dyDescent="0.25">
      <c r="A31" s="115"/>
      <c r="B31" s="154" t="s">
        <v>545</v>
      </c>
      <c r="C31" s="180" t="s">
        <v>721</v>
      </c>
      <c r="D31" s="110" t="s">
        <v>22</v>
      </c>
      <c r="E31" s="4">
        <v>18</v>
      </c>
      <c r="F31" s="163"/>
      <c r="G31" s="163"/>
      <c r="H31" s="163"/>
      <c r="I31" s="163"/>
      <c r="J31" s="76">
        <f t="shared" si="2"/>
        <v>0</v>
      </c>
      <c r="K31" s="76">
        <f t="shared" si="2"/>
        <v>0</v>
      </c>
      <c r="L31" s="9"/>
      <c r="M31" s="9"/>
      <c r="N31" s="9"/>
      <c r="O31" s="9"/>
      <c r="P31" s="9"/>
      <c r="Q31" s="9"/>
      <c r="R31" s="9"/>
      <c r="S31" s="9"/>
      <c r="T31" s="9"/>
      <c r="U31" s="9"/>
      <c r="V31" s="163"/>
      <c r="W31" s="163"/>
      <c r="X31" s="9"/>
      <c r="Y31" s="9"/>
      <c r="Z31" s="9"/>
      <c r="AA31" s="9"/>
      <c r="AB31" s="9"/>
      <c r="AC31" s="9"/>
      <c r="AD31" s="9"/>
      <c r="AE31" s="9"/>
      <c r="AF31" s="9"/>
      <c r="AG31" s="9"/>
      <c r="AH31" s="4">
        <v>18</v>
      </c>
    </row>
    <row r="32" spans="1:34" ht="15.95" customHeight="1" thickTop="1" thickBot="1" x14ac:dyDescent="0.25">
      <c r="A32" s="115"/>
      <c r="B32" s="154" t="s">
        <v>545</v>
      </c>
      <c r="C32" s="180" t="s">
        <v>722</v>
      </c>
      <c r="D32" s="110" t="s">
        <v>23</v>
      </c>
      <c r="E32" s="4">
        <v>20</v>
      </c>
      <c r="F32" s="163"/>
      <c r="G32" s="163"/>
      <c r="H32" s="163"/>
      <c r="I32" s="163"/>
      <c r="J32" s="76">
        <f t="shared" si="2"/>
        <v>0</v>
      </c>
      <c r="K32" s="76">
        <f t="shared" si="2"/>
        <v>0</v>
      </c>
      <c r="L32" s="9"/>
      <c r="M32" s="9"/>
      <c r="N32" s="9"/>
      <c r="O32" s="9"/>
      <c r="P32" s="9"/>
      <c r="Q32" s="9"/>
      <c r="R32" s="9"/>
      <c r="S32" s="9"/>
      <c r="T32" s="9"/>
      <c r="U32" s="9"/>
      <c r="V32" s="163"/>
      <c r="W32" s="163"/>
      <c r="X32" s="9"/>
      <c r="Y32" s="9"/>
      <c r="Z32" s="9"/>
      <c r="AA32" s="9"/>
      <c r="AB32" s="9"/>
      <c r="AC32" s="9"/>
      <c r="AD32" s="9"/>
      <c r="AE32" s="9"/>
      <c r="AF32" s="9"/>
      <c r="AG32" s="9"/>
      <c r="AH32" s="4">
        <v>20</v>
      </c>
    </row>
    <row r="33" spans="1:34" ht="15.95" customHeight="1" thickTop="1" thickBot="1" x14ac:dyDescent="0.25">
      <c r="A33" s="115"/>
      <c r="B33" s="154" t="s">
        <v>545</v>
      </c>
      <c r="C33" s="180" t="s">
        <v>723</v>
      </c>
      <c r="D33" s="110" t="s">
        <v>24</v>
      </c>
      <c r="E33" s="4">
        <v>21</v>
      </c>
      <c r="F33" s="163"/>
      <c r="G33" s="163"/>
      <c r="H33" s="163"/>
      <c r="I33" s="163"/>
      <c r="J33" s="76">
        <f t="shared" si="2"/>
        <v>0</v>
      </c>
      <c r="K33" s="76">
        <f t="shared" si="2"/>
        <v>0</v>
      </c>
      <c r="L33" s="9"/>
      <c r="M33" s="9"/>
      <c r="N33" s="9"/>
      <c r="O33" s="9"/>
      <c r="P33" s="9"/>
      <c r="Q33" s="9"/>
      <c r="R33" s="9"/>
      <c r="S33" s="9"/>
      <c r="T33" s="9"/>
      <c r="U33" s="9"/>
      <c r="V33" s="163"/>
      <c r="W33" s="163"/>
      <c r="X33" s="9"/>
      <c r="Y33" s="9"/>
      <c r="Z33" s="9"/>
      <c r="AA33" s="9"/>
      <c r="AB33" s="9"/>
      <c r="AC33" s="9"/>
      <c r="AD33" s="9"/>
      <c r="AE33" s="9"/>
      <c r="AF33" s="9"/>
      <c r="AG33" s="9"/>
      <c r="AH33" s="4">
        <v>21</v>
      </c>
    </row>
    <row r="34" spans="1:34" ht="15.95" customHeight="1" thickTop="1" thickBot="1" x14ac:dyDescent="0.25">
      <c r="A34" s="115"/>
      <c r="B34" s="154" t="s">
        <v>545</v>
      </c>
      <c r="C34" s="180" t="s">
        <v>343</v>
      </c>
      <c r="D34" s="175" t="s">
        <v>25</v>
      </c>
      <c r="E34" s="4">
        <v>22</v>
      </c>
      <c r="F34" s="163"/>
      <c r="G34" s="163"/>
      <c r="H34" s="163"/>
      <c r="I34" s="163"/>
      <c r="J34" s="76">
        <f t="shared" si="2"/>
        <v>0</v>
      </c>
      <c r="K34" s="76">
        <f t="shared" si="2"/>
        <v>0</v>
      </c>
      <c r="L34" s="9"/>
      <c r="M34" s="9"/>
      <c r="N34" s="9"/>
      <c r="O34" s="9"/>
      <c r="P34" s="9"/>
      <c r="Q34" s="9"/>
      <c r="R34" s="9"/>
      <c r="S34" s="9"/>
      <c r="T34" s="9"/>
      <c r="U34" s="9"/>
      <c r="V34" s="163"/>
      <c r="W34" s="163"/>
      <c r="X34" s="9"/>
      <c r="Y34" s="9"/>
      <c r="Z34" s="9"/>
      <c r="AA34" s="9"/>
      <c r="AB34" s="9"/>
      <c r="AC34" s="9"/>
      <c r="AD34" s="9"/>
      <c r="AE34" s="9"/>
      <c r="AF34" s="9"/>
      <c r="AG34" s="9"/>
      <c r="AH34" s="4">
        <v>22</v>
      </c>
    </row>
    <row r="35" spans="1:34" ht="15.95" customHeight="1" thickTop="1" thickBot="1" x14ac:dyDescent="0.25">
      <c r="A35" s="115"/>
      <c r="B35" s="154" t="s">
        <v>545</v>
      </c>
      <c r="C35" s="180" t="s">
        <v>724</v>
      </c>
      <c r="D35" s="110" t="s">
        <v>26</v>
      </c>
      <c r="E35" s="4">
        <v>23</v>
      </c>
      <c r="F35" s="163"/>
      <c r="G35" s="163"/>
      <c r="H35" s="163"/>
      <c r="I35" s="163"/>
      <c r="J35" s="76">
        <f t="shared" si="2"/>
        <v>0</v>
      </c>
      <c r="K35" s="76">
        <f t="shared" si="2"/>
        <v>0</v>
      </c>
      <c r="L35" s="9"/>
      <c r="M35" s="9"/>
      <c r="N35" s="9"/>
      <c r="O35" s="9"/>
      <c r="P35" s="9"/>
      <c r="Q35" s="9"/>
      <c r="R35" s="9"/>
      <c r="S35" s="9"/>
      <c r="T35" s="9"/>
      <c r="U35" s="9"/>
      <c r="V35" s="163"/>
      <c r="W35" s="163"/>
      <c r="X35" s="9"/>
      <c r="Y35" s="9"/>
      <c r="Z35" s="9"/>
      <c r="AA35" s="9"/>
      <c r="AB35" s="9"/>
      <c r="AC35" s="9"/>
      <c r="AD35" s="9"/>
      <c r="AE35" s="9"/>
      <c r="AF35" s="9"/>
      <c r="AG35" s="9"/>
      <c r="AH35" s="4">
        <v>23</v>
      </c>
    </row>
    <row r="36" spans="1:34" ht="15.95" customHeight="1" thickTop="1" thickBot="1" x14ac:dyDescent="0.25">
      <c r="A36" s="115"/>
      <c r="B36" s="154" t="s">
        <v>545</v>
      </c>
      <c r="C36" s="180" t="s">
        <v>725</v>
      </c>
      <c r="D36" s="110" t="s">
        <v>27</v>
      </c>
      <c r="E36" s="4">
        <v>46</v>
      </c>
      <c r="F36" s="163"/>
      <c r="G36" s="163"/>
      <c r="H36" s="163"/>
      <c r="I36" s="163"/>
      <c r="J36" s="76">
        <f t="shared" si="2"/>
        <v>0</v>
      </c>
      <c r="K36" s="76">
        <f t="shared" si="2"/>
        <v>0</v>
      </c>
      <c r="L36" s="9"/>
      <c r="M36" s="9"/>
      <c r="N36" s="9"/>
      <c r="O36" s="9"/>
      <c r="P36" s="9"/>
      <c r="Q36" s="9"/>
      <c r="R36" s="9"/>
      <c r="S36" s="9"/>
      <c r="T36" s="9"/>
      <c r="U36" s="9"/>
      <c r="V36" s="163"/>
      <c r="W36" s="163"/>
      <c r="X36" s="9"/>
      <c r="Y36" s="9"/>
      <c r="Z36" s="9"/>
      <c r="AA36" s="9"/>
      <c r="AB36" s="9"/>
      <c r="AC36" s="9"/>
      <c r="AD36" s="9"/>
      <c r="AE36" s="9"/>
      <c r="AF36" s="9"/>
      <c r="AG36" s="9"/>
      <c r="AH36" s="4">
        <v>46</v>
      </c>
    </row>
    <row r="37" spans="1:34" ht="15.95" customHeight="1" thickTop="1" thickBot="1" x14ac:dyDescent="0.25">
      <c r="A37" s="115"/>
      <c r="B37" s="154" t="s">
        <v>545</v>
      </c>
      <c r="C37" s="180" t="s">
        <v>726</v>
      </c>
      <c r="D37" s="110" t="s">
        <v>28</v>
      </c>
      <c r="E37" s="4">
        <v>49</v>
      </c>
      <c r="F37" s="163"/>
      <c r="G37" s="163"/>
      <c r="H37" s="163"/>
      <c r="I37" s="163"/>
      <c r="J37" s="76">
        <f t="shared" si="2"/>
        <v>0</v>
      </c>
      <c r="K37" s="76">
        <f t="shared" si="2"/>
        <v>0</v>
      </c>
      <c r="L37" s="9"/>
      <c r="M37" s="9"/>
      <c r="N37" s="9"/>
      <c r="O37" s="9"/>
      <c r="P37" s="9"/>
      <c r="Q37" s="9"/>
      <c r="R37" s="9"/>
      <c r="S37" s="9"/>
      <c r="T37" s="9"/>
      <c r="U37" s="9"/>
      <c r="V37" s="163"/>
      <c r="W37" s="163"/>
      <c r="X37" s="9"/>
      <c r="Y37" s="9"/>
      <c r="Z37" s="9"/>
      <c r="AA37" s="9"/>
      <c r="AB37" s="9"/>
      <c r="AC37" s="9"/>
      <c r="AD37" s="9"/>
      <c r="AE37" s="9"/>
      <c r="AF37" s="9"/>
      <c r="AG37" s="9"/>
      <c r="AH37" s="4">
        <v>49</v>
      </c>
    </row>
    <row r="38" spans="1:34" ht="15.95" customHeight="1" thickTop="1" thickBot="1" x14ac:dyDescent="0.25">
      <c r="A38" s="115"/>
      <c r="B38" s="154" t="s">
        <v>545</v>
      </c>
      <c r="C38" s="180" t="s">
        <v>727</v>
      </c>
      <c r="D38" s="175" t="s">
        <v>29</v>
      </c>
      <c r="E38" s="4">
        <v>7</v>
      </c>
      <c r="F38" s="163"/>
      <c r="G38" s="163"/>
      <c r="H38" s="163"/>
      <c r="I38" s="163"/>
      <c r="J38" s="76">
        <f t="shared" si="2"/>
        <v>0</v>
      </c>
      <c r="K38" s="76">
        <f t="shared" si="2"/>
        <v>0</v>
      </c>
      <c r="L38" s="9"/>
      <c r="M38" s="9"/>
      <c r="N38" s="9"/>
      <c r="O38" s="9"/>
      <c r="P38" s="9"/>
      <c r="Q38" s="9"/>
      <c r="R38" s="9"/>
      <c r="S38" s="9"/>
      <c r="T38" s="9"/>
      <c r="U38" s="9"/>
      <c r="V38" s="163"/>
      <c r="W38" s="163"/>
      <c r="X38" s="9"/>
      <c r="Y38" s="9"/>
      <c r="Z38" s="9"/>
      <c r="AA38" s="9"/>
      <c r="AB38" s="9"/>
      <c r="AC38" s="9"/>
      <c r="AD38" s="9"/>
      <c r="AE38" s="9"/>
      <c r="AF38" s="9"/>
      <c r="AG38" s="9"/>
      <c r="AH38" s="4">
        <v>7</v>
      </c>
    </row>
    <row r="39" spans="1:34" ht="15.95" customHeight="1" thickTop="1" thickBot="1" x14ac:dyDescent="0.25">
      <c r="A39" s="115"/>
      <c r="B39" s="154" t="s">
        <v>545</v>
      </c>
      <c r="C39" s="180" t="s">
        <v>728</v>
      </c>
      <c r="D39" s="110" t="s">
        <v>30</v>
      </c>
      <c r="E39" s="4">
        <v>25</v>
      </c>
      <c r="F39" s="163"/>
      <c r="G39" s="163"/>
      <c r="H39" s="163"/>
      <c r="I39" s="163"/>
      <c r="J39" s="76">
        <f t="shared" si="2"/>
        <v>0</v>
      </c>
      <c r="K39" s="76">
        <f t="shared" si="2"/>
        <v>0</v>
      </c>
      <c r="L39" s="9"/>
      <c r="M39" s="9"/>
      <c r="N39" s="9"/>
      <c r="O39" s="9"/>
      <c r="P39" s="9"/>
      <c r="Q39" s="9"/>
      <c r="R39" s="9"/>
      <c r="S39" s="9"/>
      <c r="T39" s="9"/>
      <c r="U39" s="9"/>
      <c r="V39" s="163"/>
      <c r="W39" s="163"/>
      <c r="X39" s="9"/>
      <c r="Y39" s="9"/>
      <c r="Z39" s="9"/>
      <c r="AA39" s="9"/>
      <c r="AB39" s="9"/>
      <c r="AC39" s="9"/>
      <c r="AD39" s="9"/>
      <c r="AE39" s="9"/>
      <c r="AF39" s="9"/>
      <c r="AG39" s="9"/>
      <c r="AH39" s="4">
        <v>25</v>
      </c>
    </row>
    <row r="40" spans="1:34" ht="15.95" customHeight="1" thickTop="1" thickBot="1" x14ac:dyDescent="0.25">
      <c r="A40" s="115"/>
      <c r="B40" s="154" t="s">
        <v>545</v>
      </c>
      <c r="C40" s="180" t="s">
        <v>729</v>
      </c>
      <c r="D40" s="175" t="s">
        <v>31</v>
      </c>
      <c r="E40" s="4">
        <v>35</v>
      </c>
      <c r="F40" s="163"/>
      <c r="G40" s="163"/>
      <c r="H40" s="163"/>
      <c r="I40" s="163"/>
      <c r="J40" s="76">
        <f t="shared" si="2"/>
        <v>0</v>
      </c>
      <c r="K40" s="76">
        <f t="shared" si="2"/>
        <v>0</v>
      </c>
      <c r="L40" s="9"/>
      <c r="M40" s="9"/>
      <c r="N40" s="9"/>
      <c r="O40" s="9"/>
      <c r="P40" s="9"/>
      <c r="Q40" s="9"/>
      <c r="R40" s="9"/>
      <c r="S40" s="9"/>
      <c r="T40" s="9"/>
      <c r="U40" s="9"/>
      <c r="V40" s="163"/>
      <c r="W40" s="163"/>
      <c r="X40" s="9"/>
      <c r="Y40" s="9"/>
      <c r="Z40" s="9"/>
      <c r="AA40" s="9"/>
      <c r="AB40" s="9"/>
      <c r="AC40" s="9"/>
      <c r="AD40" s="9"/>
      <c r="AE40" s="9"/>
      <c r="AF40" s="9"/>
      <c r="AG40" s="9"/>
      <c r="AH40" s="4">
        <v>35</v>
      </c>
    </row>
    <row r="41" spans="1:34" ht="15.95" customHeight="1" thickTop="1" thickBot="1" x14ac:dyDescent="0.25">
      <c r="A41" s="115"/>
      <c r="B41" s="154" t="s">
        <v>545</v>
      </c>
      <c r="C41" s="180" t="s">
        <v>730</v>
      </c>
      <c r="D41" s="110" t="s">
        <v>32</v>
      </c>
      <c r="E41" s="4">
        <v>12</v>
      </c>
      <c r="F41" s="163"/>
      <c r="G41" s="163"/>
      <c r="H41" s="163"/>
      <c r="I41" s="163"/>
      <c r="J41" s="76">
        <f t="shared" si="2"/>
        <v>0</v>
      </c>
      <c r="K41" s="76">
        <f t="shared" si="2"/>
        <v>0</v>
      </c>
      <c r="L41" s="9"/>
      <c r="M41" s="9"/>
      <c r="N41" s="9"/>
      <c r="O41" s="9"/>
      <c r="P41" s="9"/>
      <c r="Q41" s="9"/>
      <c r="R41" s="9"/>
      <c r="S41" s="9"/>
      <c r="T41" s="9"/>
      <c r="U41" s="9"/>
      <c r="V41" s="163"/>
      <c r="W41" s="163"/>
      <c r="X41" s="9"/>
      <c r="Y41" s="9"/>
      <c r="Z41" s="9"/>
      <c r="AA41" s="9"/>
      <c r="AB41" s="9"/>
      <c r="AC41" s="9"/>
      <c r="AD41" s="9"/>
      <c r="AE41" s="9"/>
      <c r="AF41" s="9"/>
      <c r="AG41" s="9"/>
      <c r="AH41" s="4">
        <v>12</v>
      </c>
    </row>
    <row r="42" spans="1:34" ht="15.95" customHeight="1" thickTop="1" thickBot="1" x14ac:dyDescent="0.25">
      <c r="A42" s="115"/>
      <c r="B42" s="154" t="s">
        <v>545</v>
      </c>
      <c r="C42" s="180" t="s">
        <v>731</v>
      </c>
      <c r="D42" s="175" t="s">
        <v>33</v>
      </c>
      <c r="E42" s="4">
        <v>19</v>
      </c>
      <c r="F42" s="163"/>
      <c r="G42" s="163"/>
      <c r="H42" s="163"/>
      <c r="I42" s="163"/>
      <c r="J42" s="76">
        <f t="shared" si="2"/>
        <v>0</v>
      </c>
      <c r="K42" s="76">
        <f t="shared" si="2"/>
        <v>0</v>
      </c>
      <c r="L42" s="87"/>
      <c r="M42" s="87"/>
      <c r="N42" s="87"/>
      <c r="O42" s="87"/>
      <c r="P42" s="87"/>
      <c r="Q42" s="87"/>
      <c r="R42" s="87"/>
      <c r="S42" s="87"/>
      <c r="T42" s="87"/>
      <c r="U42" s="87"/>
      <c r="V42" s="163"/>
      <c r="W42" s="163"/>
      <c r="X42" s="87"/>
      <c r="Y42" s="87"/>
      <c r="Z42" s="87"/>
      <c r="AA42" s="87"/>
      <c r="AB42" s="87"/>
      <c r="AC42" s="87"/>
      <c r="AD42" s="87"/>
      <c r="AE42" s="87"/>
      <c r="AF42" s="87"/>
      <c r="AG42" s="87"/>
      <c r="AH42" s="4">
        <v>19</v>
      </c>
    </row>
    <row r="43" spans="1:34" ht="15.95" customHeight="1" thickTop="1" thickBot="1" x14ac:dyDescent="0.25">
      <c r="A43" s="115"/>
      <c r="B43" s="154" t="s">
        <v>545</v>
      </c>
      <c r="C43" s="180" t="s">
        <v>732</v>
      </c>
      <c r="D43" s="110" t="s">
        <v>34</v>
      </c>
      <c r="E43" s="4">
        <v>45</v>
      </c>
      <c r="F43" s="163"/>
      <c r="G43" s="163"/>
      <c r="H43" s="163"/>
      <c r="I43" s="163"/>
      <c r="J43" s="76">
        <f t="shared" si="2"/>
        <v>0</v>
      </c>
      <c r="K43" s="76">
        <f t="shared" si="2"/>
        <v>0</v>
      </c>
      <c r="L43" s="87"/>
      <c r="M43" s="87"/>
      <c r="N43" s="87"/>
      <c r="O43" s="87"/>
      <c r="P43" s="87"/>
      <c r="Q43" s="87"/>
      <c r="R43" s="87"/>
      <c r="S43" s="87"/>
      <c r="T43" s="87"/>
      <c r="U43" s="87"/>
      <c r="V43" s="163"/>
      <c r="W43" s="163"/>
      <c r="X43" s="87"/>
      <c r="Y43" s="87"/>
      <c r="Z43" s="87"/>
      <c r="AA43" s="87"/>
      <c r="AB43" s="87"/>
      <c r="AC43" s="87"/>
      <c r="AD43" s="87"/>
      <c r="AE43" s="87"/>
      <c r="AF43" s="87"/>
      <c r="AG43" s="87"/>
      <c r="AH43" s="4">
        <v>45</v>
      </c>
    </row>
    <row r="44" spans="1:34" ht="15.95" customHeight="1" thickTop="1" thickBot="1" x14ac:dyDescent="0.25">
      <c r="A44" s="115"/>
      <c r="B44" s="154" t="s">
        <v>545</v>
      </c>
      <c r="C44" s="180" t="s">
        <v>1399</v>
      </c>
      <c r="D44" s="110" t="s">
        <v>35</v>
      </c>
      <c r="E44" s="4">
        <v>42</v>
      </c>
      <c r="F44" s="163"/>
      <c r="G44" s="163"/>
      <c r="H44" s="163"/>
      <c r="I44" s="163"/>
      <c r="J44" s="76">
        <f t="shared" si="2"/>
        <v>0</v>
      </c>
      <c r="K44" s="76">
        <f t="shared" si="2"/>
        <v>0</v>
      </c>
      <c r="L44" s="9"/>
      <c r="M44" s="9"/>
      <c r="N44" s="9"/>
      <c r="O44" s="9"/>
      <c r="P44" s="9"/>
      <c r="Q44" s="9"/>
      <c r="R44" s="9"/>
      <c r="S44" s="9"/>
      <c r="T44" s="9"/>
      <c r="U44" s="9"/>
      <c r="V44" s="163"/>
      <c r="W44" s="163"/>
      <c r="X44" s="9"/>
      <c r="Y44" s="9"/>
      <c r="Z44" s="9"/>
      <c r="AA44" s="9"/>
      <c r="AB44" s="9"/>
      <c r="AC44" s="9"/>
      <c r="AD44" s="9"/>
      <c r="AE44" s="9"/>
      <c r="AF44" s="9"/>
      <c r="AG44" s="9"/>
      <c r="AH44" s="4">
        <v>42</v>
      </c>
    </row>
    <row r="45" spans="1:34" ht="15.95" customHeight="1" thickTop="1" thickBot="1" x14ac:dyDescent="0.25">
      <c r="A45" s="115"/>
      <c r="B45" s="154" t="s">
        <v>545</v>
      </c>
      <c r="C45" s="180" t="s">
        <v>733</v>
      </c>
      <c r="D45" s="110" t="s">
        <v>36</v>
      </c>
      <c r="E45" s="4">
        <v>32</v>
      </c>
      <c r="F45" s="163"/>
      <c r="G45" s="163"/>
      <c r="H45" s="163"/>
      <c r="I45" s="163"/>
      <c r="J45" s="76">
        <f t="shared" si="2"/>
        <v>0</v>
      </c>
      <c r="K45" s="76">
        <f t="shared" si="2"/>
        <v>0</v>
      </c>
      <c r="L45" s="9"/>
      <c r="M45" s="9"/>
      <c r="N45" s="9"/>
      <c r="O45" s="9"/>
      <c r="P45" s="9"/>
      <c r="Q45" s="9"/>
      <c r="R45" s="9"/>
      <c r="S45" s="9"/>
      <c r="T45" s="9"/>
      <c r="U45" s="9"/>
      <c r="V45" s="163"/>
      <c r="W45" s="163"/>
      <c r="X45" s="9"/>
      <c r="Y45" s="9"/>
      <c r="Z45" s="9"/>
      <c r="AA45" s="9"/>
      <c r="AB45" s="9"/>
      <c r="AC45" s="9"/>
      <c r="AD45" s="9"/>
      <c r="AE45" s="9"/>
      <c r="AF45" s="9"/>
      <c r="AG45" s="9"/>
      <c r="AH45" s="4">
        <v>32</v>
      </c>
    </row>
    <row r="46" spans="1:34" ht="15.95" customHeight="1" thickTop="1" thickBot="1" x14ac:dyDescent="0.25">
      <c r="A46" s="115"/>
      <c r="B46" s="154" t="s">
        <v>545</v>
      </c>
      <c r="C46" s="330" t="s">
        <v>734</v>
      </c>
      <c r="D46" s="235" t="s">
        <v>37</v>
      </c>
      <c r="E46" s="4">
        <v>301</v>
      </c>
      <c r="F46" s="163"/>
      <c r="G46" s="163"/>
      <c r="H46" s="163"/>
      <c r="I46" s="163"/>
      <c r="J46" s="76">
        <f>SUM(L46,N46,P46,R46,T46)</f>
        <v>0</v>
      </c>
      <c r="K46" s="76">
        <f>SUM(M46,O46,Q46,S46,U46)</f>
        <v>0</v>
      </c>
      <c r="L46" s="9"/>
      <c r="M46" s="9"/>
      <c r="N46" s="9"/>
      <c r="O46" s="9"/>
      <c r="P46" s="9"/>
      <c r="Q46" s="9"/>
      <c r="R46" s="9"/>
      <c r="S46" s="9"/>
      <c r="T46" s="9"/>
      <c r="U46" s="9"/>
      <c r="V46" s="163"/>
      <c r="W46" s="163"/>
      <c r="X46" s="9"/>
      <c r="Y46" s="9"/>
      <c r="Z46" s="9"/>
      <c r="AA46" s="9"/>
      <c r="AB46" s="9"/>
      <c r="AC46" s="9"/>
      <c r="AD46" s="9"/>
      <c r="AE46" s="9"/>
      <c r="AF46" s="9"/>
      <c r="AG46" s="9"/>
      <c r="AH46" s="4">
        <v>301</v>
      </c>
    </row>
    <row r="47" spans="1:34" ht="35.1" customHeight="1" thickTop="1" thickBot="1" x14ac:dyDescent="0.25">
      <c r="A47" s="115"/>
      <c r="B47" s="186" t="s">
        <v>569</v>
      </c>
      <c r="C47" s="187"/>
      <c r="D47" s="188" t="s">
        <v>38</v>
      </c>
      <c r="E47" s="8"/>
      <c r="F47" s="163"/>
      <c r="G47" s="163"/>
      <c r="H47" s="163"/>
      <c r="I47" s="163"/>
      <c r="J47" s="116">
        <f>SUM(J48,J52)</f>
        <v>0</v>
      </c>
      <c r="K47" s="116">
        <f>SUM(K48,K52)</f>
        <v>0</v>
      </c>
      <c r="L47" s="116">
        <f>SUM(L48,L52)</f>
        <v>0</v>
      </c>
      <c r="M47" s="116">
        <f t="shared" ref="M47:U47" si="3">SUM(M48,M52)</f>
        <v>0</v>
      </c>
      <c r="N47" s="116">
        <f t="shared" si="3"/>
        <v>0</v>
      </c>
      <c r="O47" s="116">
        <f t="shared" si="3"/>
        <v>0</v>
      </c>
      <c r="P47" s="116">
        <f t="shared" si="3"/>
        <v>0</v>
      </c>
      <c r="Q47" s="116">
        <f t="shared" si="3"/>
        <v>0</v>
      </c>
      <c r="R47" s="116">
        <f t="shared" si="3"/>
        <v>0</v>
      </c>
      <c r="S47" s="116">
        <f t="shared" si="3"/>
        <v>0</v>
      </c>
      <c r="T47" s="116">
        <f t="shared" si="3"/>
        <v>0</v>
      </c>
      <c r="U47" s="116">
        <f t="shared" si="3"/>
        <v>0</v>
      </c>
      <c r="V47" s="163"/>
      <c r="W47" s="163"/>
      <c r="X47" s="116">
        <f t="shared" ref="X47:AG47" si="4">SUM(X48,X52)</f>
        <v>0</v>
      </c>
      <c r="Y47" s="116">
        <f t="shared" si="4"/>
        <v>0</v>
      </c>
      <c r="Z47" s="116">
        <f t="shared" si="4"/>
        <v>0</v>
      </c>
      <c r="AA47" s="116">
        <f t="shared" si="4"/>
        <v>0</v>
      </c>
      <c r="AB47" s="116">
        <f t="shared" si="4"/>
        <v>0</v>
      </c>
      <c r="AC47" s="116">
        <f t="shared" si="4"/>
        <v>0</v>
      </c>
      <c r="AD47" s="116">
        <f t="shared" si="4"/>
        <v>0</v>
      </c>
      <c r="AE47" s="116">
        <f t="shared" si="4"/>
        <v>0</v>
      </c>
      <c r="AF47" s="116">
        <f t="shared" si="4"/>
        <v>0</v>
      </c>
      <c r="AG47" s="116">
        <f t="shared" si="4"/>
        <v>0</v>
      </c>
      <c r="AH47" s="8"/>
    </row>
    <row r="48" spans="1:34" ht="35.1" customHeight="1" thickTop="1" thickBot="1" x14ac:dyDescent="0.25">
      <c r="A48" s="115"/>
      <c r="B48" s="189" t="s">
        <v>735</v>
      </c>
      <c r="C48" s="190"/>
      <c r="D48" s="191" t="s">
        <v>39</v>
      </c>
      <c r="E48" s="4"/>
      <c r="F48" s="163"/>
      <c r="G48" s="163"/>
      <c r="H48" s="163"/>
      <c r="I48" s="163"/>
      <c r="J48" s="116">
        <f>SUM(J49:J51)</f>
        <v>0</v>
      </c>
      <c r="K48" s="116">
        <f>SUM(K49:K51)</f>
        <v>0</v>
      </c>
      <c r="L48" s="116">
        <f>SUM(L49:L51)</f>
        <v>0</v>
      </c>
      <c r="M48" s="116">
        <f t="shared" ref="M48:U48" si="5">SUM(M49:M51)</f>
        <v>0</v>
      </c>
      <c r="N48" s="116">
        <f t="shared" si="5"/>
        <v>0</v>
      </c>
      <c r="O48" s="116">
        <f t="shared" si="5"/>
        <v>0</v>
      </c>
      <c r="P48" s="116">
        <f t="shared" si="5"/>
        <v>0</v>
      </c>
      <c r="Q48" s="116">
        <f t="shared" si="5"/>
        <v>0</v>
      </c>
      <c r="R48" s="116">
        <f t="shared" si="5"/>
        <v>0</v>
      </c>
      <c r="S48" s="116">
        <f t="shared" si="5"/>
        <v>0</v>
      </c>
      <c r="T48" s="116">
        <f t="shared" si="5"/>
        <v>0</v>
      </c>
      <c r="U48" s="116">
        <f t="shared" si="5"/>
        <v>0</v>
      </c>
      <c r="V48" s="163"/>
      <c r="W48" s="163"/>
      <c r="X48" s="116">
        <f t="shared" ref="X48:AG48" si="6">SUM(X49:X51)</f>
        <v>0</v>
      </c>
      <c r="Y48" s="116">
        <f t="shared" si="6"/>
        <v>0</v>
      </c>
      <c r="Z48" s="116">
        <f t="shared" si="6"/>
        <v>0</v>
      </c>
      <c r="AA48" s="116">
        <f t="shared" si="6"/>
        <v>0</v>
      </c>
      <c r="AB48" s="116">
        <f t="shared" si="6"/>
        <v>0</v>
      </c>
      <c r="AC48" s="116">
        <f t="shared" si="6"/>
        <v>0</v>
      </c>
      <c r="AD48" s="116">
        <f t="shared" si="6"/>
        <v>0</v>
      </c>
      <c r="AE48" s="116">
        <f t="shared" si="6"/>
        <v>0</v>
      </c>
      <c r="AF48" s="116">
        <f t="shared" si="6"/>
        <v>0</v>
      </c>
      <c r="AG48" s="116">
        <f t="shared" si="6"/>
        <v>0</v>
      </c>
      <c r="AH48" s="4"/>
    </row>
    <row r="49" spans="1:34" ht="15.95" customHeight="1" thickTop="1" thickBot="1" x14ac:dyDescent="0.25">
      <c r="A49" s="115"/>
      <c r="B49" s="154" t="s">
        <v>735</v>
      </c>
      <c r="C49" s="181" t="s">
        <v>736</v>
      </c>
      <c r="D49" s="110" t="s">
        <v>40</v>
      </c>
      <c r="E49" s="4">
        <v>103</v>
      </c>
      <c r="F49" s="163"/>
      <c r="G49" s="163"/>
      <c r="H49" s="163"/>
      <c r="I49" s="163"/>
      <c r="J49" s="76">
        <f t="shared" ref="J49:K51" si="7">SUM(L49,N49,P49,R49,T49)</f>
        <v>0</v>
      </c>
      <c r="K49" s="76">
        <f t="shared" si="7"/>
        <v>0</v>
      </c>
      <c r="L49" s="9"/>
      <c r="M49" s="9"/>
      <c r="N49" s="9"/>
      <c r="O49" s="9"/>
      <c r="P49" s="9"/>
      <c r="Q49" s="9"/>
      <c r="R49" s="9"/>
      <c r="S49" s="9"/>
      <c r="T49" s="9"/>
      <c r="U49" s="9"/>
      <c r="V49" s="163"/>
      <c r="W49" s="163"/>
      <c r="X49" s="9"/>
      <c r="Y49" s="9"/>
      <c r="Z49" s="9"/>
      <c r="AA49" s="9"/>
      <c r="AB49" s="9"/>
      <c r="AC49" s="9"/>
      <c r="AD49" s="9"/>
      <c r="AE49" s="9"/>
      <c r="AF49" s="9"/>
      <c r="AG49" s="9"/>
      <c r="AH49" s="4">
        <v>103</v>
      </c>
    </row>
    <row r="50" spans="1:34" ht="15.95" customHeight="1" thickTop="1" thickBot="1" x14ac:dyDescent="0.25">
      <c r="A50" s="115"/>
      <c r="B50" s="154" t="s">
        <v>735</v>
      </c>
      <c r="C50" s="179" t="s">
        <v>737</v>
      </c>
      <c r="D50" s="175" t="s">
        <v>41</v>
      </c>
      <c r="E50" s="4">
        <v>130</v>
      </c>
      <c r="F50" s="163"/>
      <c r="G50" s="163"/>
      <c r="H50" s="163"/>
      <c r="I50" s="163"/>
      <c r="J50" s="76">
        <f t="shared" si="7"/>
        <v>0</v>
      </c>
      <c r="K50" s="76">
        <f t="shared" si="7"/>
        <v>0</v>
      </c>
      <c r="L50" s="9"/>
      <c r="M50" s="9"/>
      <c r="N50" s="9"/>
      <c r="O50" s="9"/>
      <c r="P50" s="9"/>
      <c r="Q50" s="9"/>
      <c r="R50" s="9"/>
      <c r="S50" s="9"/>
      <c r="T50" s="9"/>
      <c r="U50" s="9"/>
      <c r="V50" s="163"/>
      <c r="W50" s="163"/>
      <c r="X50" s="9"/>
      <c r="Y50" s="9"/>
      <c r="Z50" s="9"/>
      <c r="AA50" s="9"/>
      <c r="AB50" s="9"/>
      <c r="AC50" s="9"/>
      <c r="AD50" s="9"/>
      <c r="AE50" s="9"/>
      <c r="AF50" s="9"/>
      <c r="AG50" s="9"/>
      <c r="AH50" s="4">
        <v>130</v>
      </c>
    </row>
    <row r="51" spans="1:34" ht="15.95" customHeight="1" thickTop="1" thickBot="1" x14ac:dyDescent="0.25">
      <c r="A51" s="115"/>
      <c r="B51" s="154" t="s">
        <v>735</v>
      </c>
      <c r="C51" s="330" t="s">
        <v>738</v>
      </c>
      <c r="D51" s="235" t="s">
        <v>42</v>
      </c>
      <c r="E51" s="4">
        <v>302</v>
      </c>
      <c r="F51" s="163"/>
      <c r="G51" s="163"/>
      <c r="H51" s="163"/>
      <c r="I51" s="163"/>
      <c r="J51" s="76">
        <f t="shared" si="7"/>
        <v>0</v>
      </c>
      <c r="K51" s="76">
        <f t="shared" si="7"/>
        <v>0</v>
      </c>
      <c r="L51" s="9"/>
      <c r="M51" s="9"/>
      <c r="N51" s="9"/>
      <c r="O51" s="9"/>
      <c r="P51" s="9"/>
      <c r="Q51" s="9"/>
      <c r="R51" s="9"/>
      <c r="S51" s="9"/>
      <c r="T51" s="9"/>
      <c r="U51" s="9"/>
      <c r="V51" s="163"/>
      <c r="W51" s="163"/>
      <c r="X51" s="9"/>
      <c r="Y51" s="9"/>
      <c r="Z51" s="9"/>
      <c r="AA51" s="9"/>
      <c r="AB51" s="9"/>
      <c r="AC51" s="9"/>
      <c r="AD51" s="9"/>
      <c r="AE51" s="9"/>
      <c r="AF51" s="9"/>
      <c r="AG51" s="9"/>
      <c r="AH51" s="4">
        <v>302</v>
      </c>
    </row>
    <row r="52" spans="1:34" ht="35.1" customHeight="1" thickTop="1" thickBot="1" x14ac:dyDescent="0.25">
      <c r="A52" s="115"/>
      <c r="B52" s="197" t="s">
        <v>739</v>
      </c>
      <c r="C52" s="178"/>
      <c r="D52" s="331" t="s">
        <v>43</v>
      </c>
      <c r="E52" s="111"/>
      <c r="F52" s="163"/>
      <c r="G52" s="163"/>
      <c r="H52" s="163"/>
      <c r="I52" s="163"/>
      <c r="J52" s="116">
        <f>SUM(J53:J55)</f>
        <v>0</v>
      </c>
      <c r="K52" s="116">
        <f>SUM(K53:K55)</f>
        <v>0</v>
      </c>
      <c r="L52" s="116">
        <f>SUM(L53:L55)</f>
        <v>0</v>
      </c>
      <c r="M52" s="116">
        <f t="shared" ref="M52:U52" si="8">SUM(M53:M55)</f>
        <v>0</v>
      </c>
      <c r="N52" s="116">
        <f t="shared" si="8"/>
        <v>0</v>
      </c>
      <c r="O52" s="116">
        <f t="shared" si="8"/>
        <v>0</v>
      </c>
      <c r="P52" s="116">
        <f t="shared" si="8"/>
        <v>0</v>
      </c>
      <c r="Q52" s="116">
        <f t="shared" si="8"/>
        <v>0</v>
      </c>
      <c r="R52" s="116">
        <f t="shared" si="8"/>
        <v>0</v>
      </c>
      <c r="S52" s="116">
        <f t="shared" si="8"/>
        <v>0</v>
      </c>
      <c r="T52" s="116">
        <f t="shared" si="8"/>
        <v>0</v>
      </c>
      <c r="U52" s="116">
        <f t="shared" si="8"/>
        <v>0</v>
      </c>
      <c r="V52" s="163"/>
      <c r="W52" s="163"/>
      <c r="X52" s="116">
        <f t="shared" ref="X52:AG52" si="9">SUM(X53:X55)</f>
        <v>0</v>
      </c>
      <c r="Y52" s="116">
        <f t="shared" si="9"/>
        <v>0</v>
      </c>
      <c r="Z52" s="116">
        <f t="shared" si="9"/>
        <v>0</v>
      </c>
      <c r="AA52" s="116">
        <f t="shared" si="9"/>
        <v>0</v>
      </c>
      <c r="AB52" s="116">
        <f t="shared" si="9"/>
        <v>0</v>
      </c>
      <c r="AC52" s="116">
        <f t="shared" si="9"/>
        <v>0</v>
      </c>
      <c r="AD52" s="116">
        <f t="shared" si="9"/>
        <v>0</v>
      </c>
      <c r="AE52" s="116">
        <f t="shared" si="9"/>
        <v>0</v>
      </c>
      <c r="AF52" s="116">
        <f t="shared" si="9"/>
        <v>0</v>
      </c>
      <c r="AG52" s="116">
        <f t="shared" si="9"/>
        <v>0</v>
      </c>
      <c r="AH52" s="111"/>
    </row>
    <row r="53" spans="1:34" ht="15.95" customHeight="1" thickTop="1" thickBot="1" x14ac:dyDescent="0.25">
      <c r="A53" s="115"/>
      <c r="B53" s="154" t="s">
        <v>739</v>
      </c>
      <c r="C53" s="179" t="s">
        <v>44</v>
      </c>
      <c r="D53" s="110" t="s">
        <v>45</v>
      </c>
      <c r="E53" s="4">
        <v>136</v>
      </c>
      <c r="F53" s="163"/>
      <c r="G53" s="163"/>
      <c r="H53" s="163"/>
      <c r="I53" s="163"/>
      <c r="J53" s="76">
        <f t="shared" ref="J53:K55" si="10">SUM(L53,N53,P53,R53,T53)</f>
        <v>0</v>
      </c>
      <c r="K53" s="76">
        <f t="shared" si="10"/>
        <v>0</v>
      </c>
      <c r="L53" s="87"/>
      <c r="M53" s="87"/>
      <c r="N53" s="87"/>
      <c r="O53" s="87"/>
      <c r="P53" s="87"/>
      <c r="Q53" s="87"/>
      <c r="R53" s="87"/>
      <c r="S53" s="87"/>
      <c r="T53" s="87"/>
      <c r="U53" s="87"/>
      <c r="V53" s="163"/>
      <c r="W53" s="163"/>
      <c r="X53" s="87"/>
      <c r="Y53" s="87"/>
      <c r="Z53" s="87"/>
      <c r="AA53" s="87"/>
      <c r="AB53" s="87"/>
      <c r="AC53" s="87"/>
      <c r="AD53" s="87"/>
      <c r="AE53" s="87"/>
      <c r="AF53" s="87"/>
      <c r="AG53" s="87"/>
      <c r="AH53" s="4">
        <v>136</v>
      </c>
    </row>
    <row r="54" spans="1:34" ht="15.95" customHeight="1" thickTop="1" thickBot="1" x14ac:dyDescent="0.25">
      <c r="A54" s="115"/>
      <c r="B54" s="154" t="s">
        <v>739</v>
      </c>
      <c r="C54" s="179" t="s">
        <v>740</v>
      </c>
      <c r="D54" s="114" t="s">
        <v>46</v>
      </c>
      <c r="E54" s="4">
        <v>148</v>
      </c>
      <c r="F54" s="163"/>
      <c r="G54" s="163"/>
      <c r="H54" s="163"/>
      <c r="I54" s="163"/>
      <c r="J54" s="76">
        <f t="shared" si="10"/>
        <v>0</v>
      </c>
      <c r="K54" s="76">
        <f t="shared" si="10"/>
        <v>0</v>
      </c>
      <c r="L54" s="87"/>
      <c r="M54" s="87"/>
      <c r="N54" s="87"/>
      <c r="O54" s="87"/>
      <c r="P54" s="87"/>
      <c r="Q54" s="87"/>
      <c r="R54" s="87"/>
      <c r="S54" s="87"/>
      <c r="T54" s="87"/>
      <c r="U54" s="87"/>
      <c r="V54" s="163"/>
      <c r="W54" s="163"/>
      <c r="X54" s="87"/>
      <c r="Y54" s="87"/>
      <c r="Z54" s="87"/>
      <c r="AA54" s="87"/>
      <c r="AB54" s="87"/>
      <c r="AC54" s="87"/>
      <c r="AD54" s="87"/>
      <c r="AE54" s="87"/>
      <c r="AF54" s="87"/>
      <c r="AG54" s="87"/>
      <c r="AH54" s="4">
        <v>148</v>
      </c>
    </row>
    <row r="55" spans="1:34" ht="15.95" customHeight="1" thickTop="1" thickBot="1" x14ac:dyDescent="0.25">
      <c r="A55" s="115"/>
      <c r="B55" s="154" t="s">
        <v>739</v>
      </c>
      <c r="C55" s="330" t="s">
        <v>741</v>
      </c>
      <c r="D55" s="235" t="s">
        <v>47</v>
      </c>
      <c r="E55" s="4">
        <v>303</v>
      </c>
      <c r="F55" s="163"/>
      <c r="G55" s="163"/>
      <c r="H55" s="163"/>
      <c r="I55" s="163"/>
      <c r="J55" s="76">
        <f t="shared" si="10"/>
        <v>0</v>
      </c>
      <c r="K55" s="76">
        <f t="shared" si="10"/>
        <v>0</v>
      </c>
      <c r="L55" s="9"/>
      <c r="M55" s="9"/>
      <c r="N55" s="9"/>
      <c r="O55" s="9"/>
      <c r="P55" s="9"/>
      <c r="Q55" s="9"/>
      <c r="R55" s="9"/>
      <c r="S55" s="9"/>
      <c r="T55" s="9"/>
      <c r="U55" s="9"/>
      <c r="V55" s="163"/>
      <c r="W55" s="163"/>
      <c r="X55" s="9"/>
      <c r="Y55" s="9"/>
      <c r="Z55" s="9"/>
      <c r="AA55" s="9"/>
      <c r="AB55" s="9"/>
      <c r="AC55" s="9"/>
      <c r="AD55" s="9"/>
      <c r="AE55" s="9"/>
      <c r="AF55" s="9"/>
      <c r="AG55" s="9"/>
      <c r="AH55" s="4">
        <v>303</v>
      </c>
    </row>
    <row r="56" spans="1:34" ht="35.1" customHeight="1" thickTop="1" thickBot="1" x14ac:dyDescent="0.25">
      <c r="A56" s="115"/>
      <c r="B56" s="192" t="s">
        <v>604</v>
      </c>
      <c r="C56" s="187"/>
      <c r="D56" s="188" t="s">
        <v>48</v>
      </c>
      <c r="E56" s="8"/>
      <c r="F56" s="163"/>
      <c r="G56" s="163"/>
      <c r="H56" s="163"/>
      <c r="I56" s="163"/>
      <c r="J56" s="116">
        <f>SUM(J57,J61,J64)</f>
        <v>0</v>
      </c>
      <c r="K56" s="116">
        <f>SUM(K57,K61,K64)</f>
        <v>0</v>
      </c>
      <c r="L56" s="116">
        <f>SUM(L57,L61,L64)</f>
        <v>0</v>
      </c>
      <c r="M56" s="116">
        <f t="shared" ref="M56:U56" si="11">SUM(M57,M61,M64)</f>
        <v>0</v>
      </c>
      <c r="N56" s="116">
        <f t="shared" si="11"/>
        <v>0</v>
      </c>
      <c r="O56" s="116">
        <f t="shared" si="11"/>
        <v>0</v>
      </c>
      <c r="P56" s="116">
        <f t="shared" si="11"/>
        <v>0</v>
      </c>
      <c r="Q56" s="116">
        <f t="shared" si="11"/>
        <v>0</v>
      </c>
      <c r="R56" s="116">
        <f t="shared" si="11"/>
        <v>0</v>
      </c>
      <c r="S56" s="116">
        <f t="shared" si="11"/>
        <v>0</v>
      </c>
      <c r="T56" s="116">
        <f t="shared" si="11"/>
        <v>0</v>
      </c>
      <c r="U56" s="116">
        <f t="shared" si="11"/>
        <v>0</v>
      </c>
      <c r="V56" s="163"/>
      <c r="W56" s="163"/>
      <c r="X56" s="116">
        <f t="shared" ref="X56:AG56" si="12">SUM(X57,X61,X64)</f>
        <v>0</v>
      </c>
      <c r="Y56" s="116">
        <f t="shared" si="12"/>
        <v>0</v>
      </c>
      <c r="Z56" s="116">
        <f t="shared" si="12"/>
        <v>0</v>
      </c>
      <c r="AA56" s="116">
        <f t="shared" si="12"/>
        <v>0</v>
      </c>
      <c r="AB56" s="116">
        <f t="shared" si="12"/>
        <v>0</v>
      </c>
      <c r="AC56" s="116">
        <f t="shared" si="12"/>
        <v>0</v>
      </c>
      <c r="AD56" s="116">
        <f t="shared" si="12"/>
        <v>0</v>
      </c>
      <c r="AE56" s="116">
        <f t="shared" si="12"/>
        <v>0</v>
      </c>
      <c r="AF56" s="116">
        <f t="shared" si="12"/>
        <v>0</v>
      </c>
      <c r="AG56" s="116">
        <f t="shared" si="12"/>
        <v>0</v>
      </c>
      <c r="AH56" s="8"/>
    </row>
    <row r="57" spans="1:34" ht="35.1" customHeight="1" thickTop="1" thickBot="1" x14ac:dyDescent="0.25">
      <c r="A57" s="115"/>
      <c r="B57" s="189" t="s">
        <v>742</v>
      </c>
      <c r="C57" s="194"/>
      <c r="D57" s="195" t="s">
        <v>49</v>
      </c>
      <c r="E57" s="4"/>
      <c r="F57" s="163"/>
      <c r="G57" s="163"/>
      <c r="H57" s="163"/>
      <c r="I57" s="163"/>
      <c r="J57" s="116">
        <f>SUM(J58:J60)</f>
        <v>0</v>
      </c>
      <c r="K57" s="116">
        <f>SUM(K58:K60)</f>
        <v>0</v>
      </c>
      <c r="L57" s="116">
        <f>SUM(L58:L60)</f>
        <v>0</v>
      </c>
      <c r="M57" s="116">
        <f t="shared" ref="M57:U57" si="13">SUM(M58:M60)</f>
        <v>0</v>
      </c>
      <c r="N57" s="116">
        <f t="shared" si="13"/>
        <v>0</v>
      </c>
      <c r="O57" s="116">
        <f t="shared" si="13"/>
        <v>0</v>
      </c>
      <c r="P57" s="116">
        <f t="shared" si="13"/>
        <v>0</v>
      </c>
      <c r="Q57" s="116">
        <f t="shared" si="13"/>
        <v>0</v>
      </c>
      <c r="R57" s="116">
        <f t="shared" si="13"/>
        <v>0</v>
      </c>
      <c r="S57" s="116">
        <f t="shared" si="13"/>
        <v>0</v>
      </c>
      <c r="T57" s="116">
        <f t="shared" si="13"/>
        <v>0</v>
      </c>
      <c r="U57" s="116">
        <f t="shared" si="13"/>
        <v>0</v>
      </c>
      <c r="V57" s="163"/>
      <c r="W57" s="163"/>
      <c r="X57" s="116">
        <f t="shared" ref="X57:AG57" si="14">SUM(X58:X60)</f>
        <v>0</v>
      </c>
      <c r="Y57" s="116">
        <f t="shared" si="14"/>
        <v>0</v>
      </c>
      <c r="Z57" s="116">
        <f t="shared" si="14"/>
        <v>0</v>
      </c>
      <c r="AA57" s="116">
        <f t="shared" si="14"/>
        <v>0</v>
      </c>
      <c r="AB57" s="116">
        <f t="shared" si="14"/>
        <v>0</v>
      </c>
      <c r="AC57" s="116">
        <f t="shared" si="14"/>
        <v>0</v>
      </c>
      <c r="AD57" s="116">
        <f t="shared" si="14"/>
        <v>0</v>
      </c>
      <c r="AE57" s="116">
        <f t="shared" si="14"/>
        <v>0</v>
      </c>
      <c r="AF57" s="116">
        <f t="shared" si="14"/>
        <v>0</v>
      </c>
      <c r="AG57" s="116">
        <f t="shared" si="14"/>
        <v>0</v>
      </c>
      <c r="AH57" s="4"/>
    </row>
    <row r="58" spans="1:34" ht="15.95" customHeight="1" thickTop="1" thickBot="1" x14ac:dyDescent="0.25">
      <c r="A58" s="115"/>
      <c r="B58" s="154" t="s">
        <v>742</v>
      </c>
      <c r="C58" s="181" t="s">
        <v>743</v>
      </c>
      <c r="D58" s="113" t="s">
        <v>50</v>
      </c>
      <c r="E58" s="4">
        <v>52</v>
      </c>
      <c r="F58" s="163"/>
      <c r="G58" s="163"/>
      <c r="H58" s="163"/>
      <c r="I58" s="163"/>
      <c r="J58" s="76">
        <f t="shared" ref="J58:K60" si="15">SUM(L58,N58,P58,R58,T58)</f>
        <v>0</v>
      </c>
      <c r="K58" s="76">
        <f t="shared" si="15"/>
        <v>0</v>
      </c>
      <c r="L58" s="9"/>
      <c r="M58" s="9"/>
      <c r="N58" s="9"/>
      <c r="O58" s="9"/>
      <c r="P58" s="9"/>
      <c r="Q58" s="9"/>
      <c r="R58" s="9"/>
      <c r="S58" s="9"/>
      <c r="T58" s="9"/>
      <c r="U58" s="9"/>
      <c r="V58" s="163"/>
      <c r="W58" s="163"/>
      <c r="X58" s="9"/>
      <c r="Y58" s="9"/>
      <c r="Z58" s="9"/>
      <c r="AA58" s="9"/>
      <c r="AB58" s="9"/>
      <c r="AC58" s="9"/>
      <c r="AD58" s="9"/>
      <c r="AE58" s="9"/>
      <c r="AF58" s="9"/>
      <c r="AG58" s="9"/>
      <c r="AH58" s="4">
        <v>52</v>
      </c>
    </row>
    <row r="59" spans="1:34" ht="15.95" customHeight="1" thickTop="1" thickBot="1" x14ac:dyDescent="0.25">
      <c r="A59" s="115"/>
      <c r="B59" s="154" t="s">
        <v>742</v>
      </c>
      <c r="C59" s="179" t="s">
        <v>744</v>
      </c>
      <c r="D59" s="177" t="s">
        <v>51</v>
      </c>
      <c r="E59" s="4">
        <v>53</v>
      </c>
      <c r="F59" s="163"/>
      <c r="G59" s="163"/>
      <c r="H59" s="163"/>
      <c r="I59" s="163"/>
      <c r="J59" s="76">
        <f t="shared" si="15"/>
        <v>0</v>
      </c>
      <c r="K59" s="76">
        <f t="shared" si="15"/>
        <v>0</v>
      </c>
      <c r="L59" s="87"/>
      <c r="M59" s="87"/>
      <c r="N59" s="87"/>
      <c r="O59" s="87"/>
      <c r="P59" s="87"/>
      <c r="Q59" s="87"/>
      <c r="R59" s="87"/>
      <c r="S59" s="87"/>
      <c r="T59" s="87"/>
      <c r="U59" s="87"/>
      <c r="V59" s="163"/>
      <c r="W59" s="163"/>
      <c r="X59" s="87"/>
      <c r="Y59" s="87"/>
      <c r="Z59" s="87"/>
      <c r="AA59" s="87"/>
      <c r="AB59" s="87"/>
      <c r="AC59" s="87"/>
      <c r="AD59" s="87"/>
      <c r="AE59" s="87"/>
      <c r="AF59" s="87"/>
      <c r="AG59" s="87"/>
      <c r="AH59" s="4">
        <v>53</v>
      </c>
    </row>
    <row r="60" spans="1:34" ht="15.95" customHeight="1" thickTop="1" thickBot="1" x14ac:dyDescent="0.25">
      <c r="A60" s="115"/>
      <c r="B60" s="154" t="s">
        <v>742</v>
      </c>
      <c r="C60" s="179" t="s">
        <v>745</v>
      </c>
      <c r="D60" s="332" t="s">
        <v>52</v>
      </c>
      <c r="E60" s="4">
        <v>51</v>
      </c>
      <c r="F60" s="163"/>
      <c r="G60" s="163"/>
      <c r="H60" s="163"/>
      <c r="I60" s="163"/>
      <c r="J60" s="76">
        <f t="shared" si="15"/>
        <v>0</v>
      </c>
      <c r="K60" s="76">
        <f t="shared" si="15"/>
        <v>0</v>
      </c>
      <c r="L60" s="87"/>
      <c r="M60" s="87"/>
      <c r="N60" s="87"/>
      <c r="O60" s="87"/>
      <c r="P60" s="87"/>
      <c r="Q60" s="87"/>
      <c r="R60" s="87"/>
      <c r="S60" s="87"/>
      <c r="T60" s="87"/>
      <c r="U60" s="87"/>
      <c r="V60" s="163"/>
      <c r="W60" s="163"/>
      <c r="X60" s="87"/>
      <c r="Y60" s="87"/>
      <c r="Z60" s="87"/>
      <c r="AA60" s="87"/>
      <c r="AB60" s="87"/>
      <c r="AC60" s="87"/>
      <c r="AD60" s="87"/>
      <c r="AE60" s="87"/>
      <c r="AF60" s="87"/>
      <c r="AG60" s="87"/>
      <c r="AH60" s="4">
        <v>51</v>
      </c>
    </row>
    <row r="61" spans="1:34" ht="35.1" customHeight="1" thickTop="1" thickBot="1" x14ac:dyDescent="0.25">
      <c r="A61" s="115"/>
      <c r="B61" s="197" t="s">
        <v>746</v>
      </c>
      <c r="C61" s="185"/>
      <c r="D61" s="196" t="s">
        <v>53</v>
      </c>
      <c r="E61" s="4"/>
      <c r="F61" s="163"/>
      <c r="G61" s="163"/>
      <c r="H61" s="163"/>
      <c r="I61" s="163"/>
      <c r="J61" s="116">
        <f>SUM(J62:J63)</f>
        <v>0</v>
      </c>
      <c r="K61" s="116">
        <f>SUM(K62:K63)</f>
        <v>0</v>
      </c>
      <c r="L61" s="116">
        <f>SUM(L62:L63)</f>
        <v>0</v>
      </c>
      <c r="M61" s="116">
        <f t="shared" ref="M61:U61" si="16">SUM(M62:M63)</f>
        <v>0</v>
      </c>
      <c r="N61" s="116">
        <f t="shared" si="16"/>
        <v>0</v>
      </c>
      <c r="O61" s="116">
        <f t="shared" si="16"/>
        <v>0</v>
      </c>
      <c r="P61" s="116">
        <f t="shared" si="16"/>
        <v>0</v>
      </c>
      <c r="Q61" s="116">
        <f t="shared" si="16"/>
        <v>0</v>
      </c>
      <c r="R61" s="116">
        <f t="shared" si="16"/>
        <v>0</v>
      </c>
      <c r="S61" s="116">
        <f t="shared" si="16"/>
        <v>0</v>
      </c>
      <c r="T61" s="116">
        <f t="shared" si="16"/>
        <v>0</v>
      </c>
      <c r="U61" s="116">
        <f t="shared" si="16"/>
        <v>0</v>
      </c>
      <c r="V61" s="163"/>
      <c r="W61" s="163"/>
      <c r="X61" s="116">
        <f t="shared" ref="X61:AG61" si="17">SUM(X62:X63)</f>
        <v>0</v>
      </c>
      <c r="Y61" s="116">
        <f t="shared" si="17"/>
        <v>0</v>
      </c>
      <c r="Z61" s="116">
        <f t="shared" si="17"/>
        <v>0</v>
      </c>
      <c r="AA61" s="116">
        <f t="shared" si="17"/>
        <v>0</v>
      </c>
      <c r="AB61" s="116">
        <f t="shared" si="17"/>
        <v>0</v>
      </c>
      <c r="AC61" s="116">
        <f t="shared" si="17"/>
        <v>0</v>
      </c>
      <c r="AD61" s="116">
        <f t="shared" si="17"/>
        <v>0</v>
      </c>
      <c r="AE61" s="116">
        <f t="shared" si="17"/>
        <v>0</v>
      </c>
      <c r="AF61" s="116">
        <f t="shared" si="17"/>
        <v>0</v>
      </c>
      <c r="AG61" s="116">
        <f t="shared" si="17"/>
        <v>0</v>
      </c>
      <c r="AH61" s="4"/>
    </row>
    <row r="62" spans="1:34" ht="15.95" customHeight="1" thickTop="1" thickBot="1" x14ac:dyDescent="0.25">
      <c r="A62" s="115"/>
      <c r="B62" s="154" t="s">
        <v>746</v>
      </c>
      <c r="C62" s="179" t="s">
        <v>747</v>
      </c>
      <c r="D62" s="113" t="s">
        <v>54</v>
      </c>
      <c r="E62" s="4">
        <v>69</v>
      </c>
      <c r="F62" s="163"/>
      <c r="G62" s="163"/>
      <c r="H62" s="163"/>
      <c r="I62" s="163"/>
      <c r="J62" s="76">
        <f>SUM(L62,N62,P62,R62,T62)</f>
        <v>0</v>
      </c>
      <c r="K62" s="76">
        <f>SUM(M62,O62,Q62,S62,U62)</f>
        <v>0</v>
      </c>
      <c r="L62" s="87"/>
      <c r="M62" s="87"/>
      <c r="N62" s="87"/>
      <c r="O62" s="87"/>
      <c r="P62" s="87"/>
      <c r="Q62" s="87"/>
      <c r="R62" s="87"/>
      <c r="S62" s="87"/>
      <c r="T62" s="87"/>
      <c r="U62" s="87"/>
      <c r="V62" s="163"/>
      <c r="W62" s="163"/>
      <c r="X62" s="87"/>
      <c r="Y62" s="87"/>
      <c r="Z62" s="87"/>
      <c r="AA62" s="87"/>
      <c r="AB62" s="87"/>
      <c r="AC62" s="87"/>
      <c r="AD62" s="87"/>
      <c r="AE62" s="87"/>
      <c r="AF62" s="87"/>
      <c r="AG62" s="87"/>
      <c r="AH62" s="4">
        <v>69</v>
      </c>
    </row>
    <row r="63" spans="1:34" ht="15.95" customHeight="1" thickTop="1" thickBot="1" x14ac:dyDescent="0.25">
      <c r="A63" s="115"/>
      <c r="B63" s="154" t="s">
        <v>746</v>
      </c>
      <c r="C63" s="330" t="s">
        <v>748</v>
      </c>
      <c r="D63" s="235" t="s">
        <v>55</v>
      </c>
      <c r="E63" s="4">
        <v>304</v>
      </c>
      <c r="F63" s="163"/>
      <c r="G63" s="163"/>
      <c r="H63" s="163"/>
      <c r="I63" s="163"/>
      <c r="J63" s="76">
        <f>SUM(L63,N63,P63,R63,T63)</f>
        <v>0</v>
      </c>
      <c r="K63" s="76">
        <f>SUM(M63,O63,Q63,S63,U63)</f>
        <v>0</v>
      </c>
      <c r="L63" s="9"/>
      <c r="M63" s="9"/>
      <c r="N63" s="9"/>
      <c r="O63" s="9"/>
      <c r="P63" s="9"/>
      <c r="Q63" s="9"/>
      <c r="R63" s="9"/>
      <c r="S63" s="9"/>
      <c r="T63" s="9"/>
      <c r="U63" s="9"/>
      <c r="V63" s="163"/>
      <c r="W63" s="163"/>
      <c r="X63" s="9"/>
      <c r="Y63" s="9"/>
      <c r="Z63" s="9"/>
      <c r="AA63" s="9"/>
      <c r="AB63" s="9"/>
      <c r="AC63" s="9"/>
      <c r="AD63" s="9"/>
      <c r="AE63" s="9"/>
      <c r="AF63" s="9"/>
      <c r="AG63" s="9"/>
      <c r="AH63" s="4">
        <v>304</v>
      </c>
    </row>
    <row r="64" spans="1:34" ht="35.1" customHeight="1" thickTop="1" thickBot="1" x14ac:dyDescent="0.25">
      <c r="A64" s="115"/>
      <c r="B64" s="197" t="s">
        <v>749</v>
      </c>
      <c r="C64" s="185"/>
      <c r="D64" s="196" t="s">
        <v>56</v>
      </c>
      <c r="E64" s="4"/>
      <c r="F64" s="163"/>
      <c r="G64" s="163"/>
      <c r="H64" s="163"/>
      <c r="I64" s="163"/>
      <c r="J64" s="116">
        <f>SUM(J65:J70)</f>
        <v>0</v>
      </c>
      <c r="K64" s="116">
        <f>SUM(K65:K70)</f>
        <v>0</v>
      </c>
      <c r="L64" s="116">
        <f>SUM(L65:L70)</f>
        <v>0</v>
      </c>
      <c r="M64" s="116">
        <f t="shared" ref="M64:U64" si="18">SUM(M65:M70)</f>
        <v>0</v>
      </c>
      <c r="N64" s="116">
        <f t="shared" si="18"/>
        <v>0</v>
      </c>
      <c r="O64" s="116">
        <f t="shared" si="18"/>
        <v>0</v>
      </c>
      <c r="P64" s="116">
        <f t="shared" si="18"/>
        <v>0</v>
      </c>
      <c r="Q64" s="116">
        <f t="shared" si="18"/>
        <v>0</v>
      </c>
      <c r="R64" s="116">
        <f t="shared" si="18"/>
        <v>0</v>
      </c>
      <c r="S64" s="116">
        <f t="shared" si="18"/>
        <v>0</v>
      </c>
      <c r="T64" s="116">
        <f t="shared" si="18"/>
        <v>0</v>
      </c>
      <c r="U64" s="116">
        <f t="shared" si="18"/>
        <v>0</v>
      </c>
      <c r="V64" s="163"/>
      <c r="W64" s="163"/>
      <c r="X64" s="116">
        <f t="shared" ref="X64:AG64" si="19">SUM(X65:X70)</f>
        <v>0</v>
      </c>
      <c r="Y64" s="116">
        <f t="shared" si="19"/>
        <v>0</v>
      </c>
      <c r="Z64" s="116">
        <f t="shared" si="19"/>
        <v>0</v>
      </c>
      <c r="AA64" s="116">
        <f t="shared" si="19"/>
        <v>0</v>
      </c>
      <c r="AB64" s="116">
        <f t="shared" si="19"/>
        <v>0</v>
      </c>
      <c r="AC64" s="116">
        <f t="shared" si="19"/>
        <v>0</v>
      </c>
      <c r="AD64" s="116">
        <f t="shared" si="19"/>
        <v>0</v>
      </c>
      <c r="AE64" s="116">
        <f t="shared" si="19"/>
        <v>0</v>
      </c>
      <c r="AF64" s="116">
        <f t="shared" si="19"/>
        <v>0</v>
      </c>
      <c r="AG64" s="116">
        <f t="shared" si="19"/>
        <v>0</v>
      </c>
      <c r="AH64" s="4"/>
    </row>
    <row r="65" spans="1:34" ht="15.95" customHeight="1" thickTop="1" thickBot="1" x14ac:dyDescent="0.25">
      <c r="A65" s="115"/>
      <c r="B65" s="154" t="s">
        <v>749</v>
      </c>
      <c r="C65" s="181" t="s">
        <v>750</v>
      </c>
      <c r="D65" s="88" t="s">
        <v>57</v>
      </c>
      <c r="E65" s="4">
        <v>55</v>
      </c>
      <c r="F65" s="163"/>
      <c r="G65" s="163"/>
      <c r="H65" s="163"/>
      <c r="I65" s="163"/>
      <c r="J65" s="76">
        <f t="shared" ref="J65:K69" si="20">SUM(L65,N65,P65,R65,T65)</f>
        <v>0</v>
      </c>
      <c r="K65" s="76">
        <f t="shared" si="20"/>
        <v>0</v>
      </c>
      <c r="L65" s="87"/>
      <c r="M65" s="87"/>
      <c r="N65" s="87"/>
      <c r="O65" s="87"/>
      <c r="P65" s="87"/>
      <c r="Q65" s="87"/>
      <c r="R65" s="87"/>
      <c r="S65" s="87"/>
      <c r="T65" s="87"/>
      <c r="U65" s="87"/>
      <c r="V65" s="163"/>
      <c r="W65" s="163"/>
      <c r="X65" s="87"/>
      <c r="Y65" s="87"/>
      <c r="Z65" s="87"/>
      <c r="AA65" s="87"/>
      <c r="AB65" s="87"/>
      <c r="AC65" s="87"/>
      <c r="AD65" s="87"/>
      <c r="AE65" s="87"/>
      <c r="AF65" s="87"/>
      <c r="AG65" s="87"/>
      <c r="AH65" s="4">
        <v>55</v>
      </c>
    </row>
    <row r="66" spans="1:34" ht="15.95" customHeight="1" thickTop="1" thickBot="1" x14ac:dyDescent="0.25">
      <c r="A66" s="115"/>
      <c r="B66" s="154" t="s">
        <v>749</v>
      </c>
      <c r="C66" s="179" t="s">
        <v>751</v>
      </c>
      <c r="D66" s="88" t="s">
        <v>58</v>
      </c>
      <c r="E66" s="4">
        <v>58</v>
      </c>
      <c r="F66" s="163"/>
      <c r="G66" s="163"/>
      <c r="H66" s="163"/>
      <c r="I66" s="163"/>
      <c r="J66" s="76">
        <f t="shared" si="20"/>
        <v>0</v>
      </c>
      <c r="K66" s="76">
        <f t="shared" si="20"/>
        <v>0</v>
      </c>
      <c r="L66" s="87"/>
      <c r="M66" s="87"/>
      <c r="N66" s="87"/>
      <c r="O66" s="87"/>
      <c r="P66" s="87"/>
      <c r="Q66" s="87"/>
      <c r="R66" s="87"/>
      <c r="S66" s="87"/>
      <c r="T66" s="87"/>
      <c r="U66" s="87"/>
      <c r="V66" s="163"/>
      <c r="W66" s="163"/>
      <c r="X66" s="87"/>
      <c r="Y66" s="87"/>
      <c r="Z66" s="87"/>
      <c r="AA66" s="87"/>
      <c r="AB66" s="87"/>
      <c r="AC66" s="87"/>
      <c r="AD66" s="87"/>
      <c r="AE66" s="87"/>
      <c r="AF66" s="87"/>
      <c r="AG66" s="87"/>
      <c r="AH66" s="4">
        <v>58</v>
      </c>
    </row>
    <row r="67" spans="1:34" ht="15.95" customHeight="1" thickTop="1" thickBot="1" x14ac:dyDescent="0.25">
      <c r="A67" s="115"/>
      <c r="B67" s="154" t="s">
        <v>749</v>
      </c>
      <c r="C67" s="179" t="s">
        <v>59</v>
      </c>
      <c r="D67" s="88" t="s">
        <v>60</v>
      </c>
      <c r="E67" s="4">
        <v>59</v>
      </c>
      <c r="F67" s="163"/>
      <c r="G67" s="163"/>
      <c r="H67" s="163"/>
      <c r="I67" s="163"/>
      <c r="J67" s="76">
        <f t="shared" si="20"/>
        <v>0</v>
      </c>
      <c r="K67" s="76">
        <f t="shared" si="20"/>
        <v>0</v>
      </c>
      <c r="L67" s="9"/>
      <c r="M67" s="9"/>
      <c r="N67" s="9"/>
      <c r="O67" s="9"/>
      <c r="P67" s="9"/>
      <c r="Q67" s="9"/>
      <c r="R67" s="9"/>
      <c r="S67" s="9"/>
      <c r="T67" s="9"/>
      <c r="U67" s="9"/>
      <c r="V67" s="163"/>
      <c r="W67" s="163"/>
      <c r="X67" s="9"/>
      <c r="Y67" s="9"/>
      <c r="Z67" s="9"/>
      <c r="AA67" s="9"/>
      <c r="AB67" s="9"/>
      <c r="AC67" s="9"/>
      <c r="AD67" s="9"/>
      <c r="AE67" s="9"/>
      <c r="AF67" s="9"/>
      <c r="AG67" s="9"/>
      <c r="AH67" s="4">
        <v>59</v>
      </c>
    </row>
    <row r="68" spans="1:34" ht="15.95" customHeight="1" thickTop="1" thickBot="1" x14ac:dyDescent="0.25">
      <c r="A68" s="115"/>
      <c r="B68" s="154" t="s">
        <v>749</v>
      </c>
      <c r="C68" s="179" t="s">
        <v>61</v>
      </c>
      <c r="D68" s="88" t="s">
        <v>62</v>
      </c>
      <c r="E68" s="4">
        <v>75</v>
      </c>
      <c r="F68" s="163"/>
      <c r="G68" s="163"/>
      <c r="H68" s="163"/>
      <c r="I68" s="163"/>
      <c r="J68" s="76">
        <f t="shared" si="20"/>
        <v>0</v>
      </c>
      <c r="K68" s="76">
        <f t="shared" si="20"/>
        <v>0</v>
      </c>
      <c r="L68" s="9"/>
      <c r="M68" s="9"/>
      <c r="N68" s="9"/>
      <c r="O68" s="9"/>
      <c r="P68" s="9"/>
      <c r="Q68" s="9"/>
      <c r="R68" s="9"/>
      <c r="S68" s="9"/>
      <c r="T68" s="9"/>
      <c r="U68" s="9"/>
      <c r="V68" s="163"/>
      <c r="W68" s="163"/>
      <c r="X68" s="9"/>
      <c r="Y68" s="9"/>
      <c r="Z68" s="9"/>
      <c r="AA68" s="9"/>
      <c r="AB68" s="9"/>
      <c r="AC68" s="9"/>
      <c r="AD68" s="9"/>
      <c r="AE68" s="9"/>
      <c r="AF68" s="9"/>
      <c r="AG68" s="9"/>
      <c r="AH68" s="4">
        <v>75</v>
      </c>
    </row>
    <row r="69" spans="1:34" ht="15.95" customHeight="1" thickTop="1" thickBot="1" x14ac:dyDescent="0.25">
      <c r="A69" s="115"/>
      <c r="B69" s="154" t="s">
        <v>749</v>
      </c>
      <c r="C69" s="179" t="s">
        <v>63</v>
      </c>
      <c r="D69" s="88" t="s">
        <v>64</v>
      </c>
      <c r="E69" s="4">
        <v>76</v>
      </c>
      <c r="F69" s="163"/>
      <c r="G69" s="163"/>
      <c r="H69" s="163"/>
      <c r="I69" s="163"/>
      <c r="J69" s="76">
        <f t="shared" si="20"/>
        <v>0</v>
      </c>
      <c r="K69" s="76">
        <f t="shared" si="20"/>
        <v>0</v>
      </c>
      <c r="L69" s="9"/>
      <c r="M69" s="9"/>
      <c r="N69" s="9"/>
      <c r="O69" s="9"/>
      <c r="P69" s="9"/>
      <c r="Q69" s="9"/>
      <c r="R69" s="9"/>
      <c r="S69" s="9"/>
      <c r="T69" s="9"/>
      <c r="U69" s="9"/>
      <c r="V69" s="163"/>
      <c r="W69" s="163"/>
      <c r="X69" s="9"/>
      <c r="Y69" s="9"/>
      <c r="Z69" s="9"/>
      <c r="AA69" s="9"/>
      <c r="AB69" s="9"/>
      <c r="AC69" s="9"/>
      <c r="AD69" s="9"/>
      <c r="AE69" s="9"/>
      <c r="AF69" s="9"/>
      <c r="AG69" s="9"/>
      <c r="AH69" s="4">
        <v>76</v>
      </c>
    </row>
    <row r="70" spans="1:34" ht="15.95" customHeight="1" thickTop="1" thickBot="1" x14ac:dyDescent="0.25">
      <c r="A70" s="115"/>
      <c r="B70" s="154" t="s">
        <v>749</v>
      </c>
      <c r="C70" s="330" t="s">
        <v>752</v>
      </c>
      <c r="D70" s="235" t="s">
        <v>65</v>
      </c>
      <c r="E70" s="4">
        <v>305</v>
      </c>
      <c r="F70" s="163"/>
      <c r="G70" s="163"/>
      <c r="H70" s="163"/>
      <c r="I70" s="163"/>
      <c r="J70" s="76">
        <f>SUM(L70,N70,P70,R70,T70)</f>
        <v>0</v>
      </c>
      <c r="K70" s="76">
        <f>SUM(M70,O70,Q70,S70,U70)</f>
        <v>0</v>
      </c>
      <c r="L70" s="9"/>
      <c r="M70" s="9"/>
      <c r="N70" s="9"/>
      <c r="O70" s="9"/>
      <c r="P70" s="9"/>
      <c r="Q70" s="9"/>
      <c r="R70" s="9"/>
      <c r="S70" s="9"/>
      <c r="T70" s="9"/>
      <c r="U70" s="9"/>
      <c r="V70" s="163"/>
      <c r="W70" s="163"/>
      <c r="X70" s="9"/>
      <c r="Y70" s="9"/>
      <c r="Z70" s="9"/>
      <c r="AA70" s="9"/>
      <c r="AB70" s="9"/>
      <c r="AC70" s="9"/>
      <c r="AD70" s="9"/>
      <c r="AE70" s="9"/>
      <c r="AF70" s="9"/>
      <c r="AG70" s="9"/>
      <c r="AH70" s="4">
        <v>305</v>
      </c>
    </row>
    <row r="71" spans="1:34" ht="35.1" customHeight="1" thickTop="1" thickBot="1" x14ac:dyDescent="0.25">
      <c r="A71" s="115"/>
      <c r="B71" s="192" t="s">
        <v>629</v>
      </c>
      <c r="C71" s="187"/>
      <c r="D71" s="188" t="s">
        <v>66</v>
      </c>
      <c r="E71" s="8"/>
      <c r="F71" s="163"/>
      <c r="G71" s="163"/>
      <c r="H71" s="163"/>
      <c r="I71" s="163"/>
      <c r="J71" s="116">
        <f>SUM(J72,J77)</f>
        <v>0</v>
      </c>
      <c r="K71" s="116">
        <f>SUM(K72,K77)</f>
        <v>0</v>
      </c>
      <c r="L71" s="116">
        <f>SUM(L72,L77)</f>
        <v>0</v>
      </c>
      <c r="M71" s="116">
        <f t="shared" ref="M71:U71" si="21">SUM(M72,M77)</f>
        <v>0</v>
      </c>
      <c r="N71" s="116">
        <f t="shared" si="21"/>
        <v>0</v>
      </c>
      <c r="O71" s="116">
        <f t="shared" si="21"/>
        <v>0</v>
      </c>
      <c r="P71" s="116">
        <f t="shared" si="21"/>
        <v>0</v>
      </c>
      <c r="Q71" s="116">
        <f t="shared" si="21"/>
        <v>0</v>
      </c>
      <c r="R71" s="116">
        <f t="shared" si="21"/>
        <v>0</v>
      </c>
      <c r="S71" s="116">
        <f t="shared" si="21"/>
        <v>0</v>
      </c>
      <c r="T71" s="116">
        <f t="shared" si="21"/>
        <v>0</v>
      </c>
      <c r="U71" s="116">
        <f t="shared" si="21"/>
        <v>0</v>
      </c>
      <c r="V71" s="163"/>
      <c r="W71" s="163"/>
      <c r="X71" s="116">
        <f t="shared" ref="X71:AG71" si="22">SUM(X72,X77)</f>
        <v>0</v>
      </c>
      <c r="Y71" s="116">
        <f t="shared" si="22"/>
        <v>0</v>
      </c>
      <c r="Z71" s="116">
        <f t="shared" si="22"/>
        <v>0</v>
      </c>
      <c r="AA71" s="116">
        <f t="shared" si="22"/>
        <v>0</v>
      </c>
      <c r="AB71" s="116">
        <f t="shared" si="22"/>
        <v>0</v>
      </c>
      <c r="AC71" s="116">
        <f t="shared" si="22"/>
        <v>0</v>
      </c>
      <c r="AD71" s="116">
        <f t="shared" si="22"/>
        <v>0</v>
      </c>
      <c r="AE71" s="116">
        <f t="shared" si="22"/>
        <v>0</v>
      </c>
      <c r="AF71" s="116">
        <f t="shared" si="22"/>
        <v>0</v>
      </c>
      <c r="AG71" s="116">
        <f t="shared" si="22"/>
        <v>0</v>
      </c>
      <c r="AH71" s="8"/>
    </row>
    <row r="72" spans="1:34" ht="35.1" customHeight="1" thickTop="1" thickBot="1" x14ac:dyDescent="0.25">
      <c r="A72" s="115"/>
      <c r="B72" s="189" t="s">
        <v>753</v>
      </c>
      <c r="C72" s="194"/>
      <c r="D72" s="195" t="s">
        <v>67</v>
      </c>
      <c r="E72" s="4"/>
      <c r="F72" s="163"/>
      <c r="G72" s="163"/>
      <c r="H72" s="163"/>
      <c r="I72" s="163"/>
      <c r="J72" s="116">
        <f>SUM(J73:J76)</f>
        <v>0</v>
      </c>
      <c r="K72" s="116">
        <f>SUM(K73:K76)</f>
        <v>0</v>
      </c>
      <c r="L72" s="116">
        <f>SUM(L73:L76)</f>
        <v>0</v>
      </c>
      <c r="M72" s="116">
        <f t="shared" ref="M72:U72" si="23">SUM(M73:M76)</f>
        <v>0</v>
      </c>
      <c r="N72" s="116">
        <f t="shared" si="23"/>
        <v>0</v>
      </c>
      <c r="O72" s="116">
        <f t="shared" si="23"/>
        <v>0</v>
      </c>
      <c r="P72" s="116">
        <f t="shared" si="23"/>
        <v>0</v>
      </c>
      <c r="Q72" s="116">
        <f t="shared" si="23"/>
        <v>0</v>
      </c>
      <c r="R72" s="116">
        <f t="shared" si="23"/>
        <v>0</v>
      </c>
      <c r="S72" s="116">
        <f t="shared" si="23"/>
        <v>0</v>
      </c>
      <c r="T72" s="116">
        <f t="shared" si="23"/>
        <v>0</v>
      </c>
      <c r="U72" s="116">
        <f t="shared" si="23"/>
        <v>0</v>
      </c>
      <c r="V72" s="163"/>
      <c r="W72" s="163"/>
      <c r="X72" s="116">
        <f t="shared" ref="X72:AG72" si="24">SUM(X73:X76)</f>
        <v>0</v>
      </c>
      <c r="Y72" s="116">
        <f t="shared" si="24"/>
        <v>0</v>
      </c>
      <c r="Z72" s="116">
        <f t="shared" si="24"/>
        <v>0</v>
      </c>
      <c r="AA72" s="116">
        <f t="shared" si="24"/>
        <v>0</v>
      </c>
      <c r="AB72" s="116">
        <f t="shared" si="24"/>
        <v>0</v>
      </c>
      <c r="AC72" s="116">
        <f t="shared" si="24"/>
        <v>0</v>
      </c>
      <c r="AD72" s="116">
        <f t="shared" si="24"/>
        <v>0</v>
      </c>
      <c r="AE72" s="116">
        <f t="shared" si="24"/>
        <v>0</v>
      </c>
      <c r="AF72" s="116">
        <f t="shared" si="24"/>
        <v>0</v>
      </c>
      <c r="AG72" s="116">
        <f t="shared" si="24"/>
        <v>0</v>
      </c>
      <c r="AH72" s="4"/>
    </row>
    <row r="73" spans="1:34" ht="15.95" customHeight="1" thickTop="1" thickBot="1" x14ac:dyDescent="0.25">
      <c r="A73" s="115"/>
      <c r="B73" s="154" t="s">
        <v>753</v>
      </c>
      <c r="C73" s="181" t="s">
        <v>68</v>
      </c>
      <c r="D73" s="88" t="s">
        <v>69</v>
      </c>
      <c r="E73" s="4">
        <v>183</v>
      </c>
      <c r="F73" s="163"/>
      <c r="G73" s="163"/>
      <c r="H73" s="163"/>
      <c r="I73" s="163"/>
      <c r="J73" s="76">
        <f t="shared" ref="J73:K76" si="25">SUM(L73,N73,P73,R73,T73)</f>
        <v>0</v>
      </c>
      <c r="K73" s="76">
        <f t="shared" si="25"/>
        <v>0</v>
      </c>
      <c r="L73" s="87"/>
      <c r="M73" s="87"/>
      <c r="N73" s="87"/>
      <c r="O73" s="87"/>
      <c r="P73" s="87"/>
      <c r="Q73" s="87"/>
      <c r="R73" s="87"/>
      <c r="S73" s="87"/>
      <c r="T73" s="87"/>
      <c r="U73" s="87"/>
      <c r="V73" s="163"/>
      <c r="W73" s="163"/>
      <c r="X73" s="87"/>
      <c r="Y73" s="87"/>
      <c r="Z73" s="87"/>
      <c r="AA73" s="87"/>
      <c r="AB73" s="87"/>
      <c r="AC73" s="87"/>
      <c r="AD73" s="87"/>
      <c r="AE73" s="87"/>
      <c r="AF73" s="87"/>
      <c r="AG73" s="87"/>
      <c r="AH73" s="4">
        <v>183</v>
      </c>
    </row>
    <row r="74" spans="1:34" ht="15.95" customHeight="1" thickTop="1" thickBot="1" x14ac:dyDescent="0.25">
      <c r="A74" s="115"/>
      <c r="B74" s="154" t="s">
        <v>753</v>
      </c>
      <c r="C74" s="180" t="s">
        <v>754</v>
      </c>
      <c r="D74" s="88" t="s">
        <v>70</v>
      </c>
      <c r="E74" s="4">
        <v>182</v>
      </c>
      <c r="F74" s="163"/>
      <c r="G74" s="163"/>
      <c r="H74" s="163"/>
      <c r="I74" s="163"/>
      <c r="J74" s="76">
        <f t="shared" si="25"/>
        <v>0</v>
      </c>
      <c r="K74" s="76">
        <f t="shared" si="25"/>
        <v>0</v>
      </c>
      <c r="L74" s="87"/>
      <c r="M74" s="87"/>
      <c r="N74" s="87"/>
      <c r="O74" s="87"/>
      <c r="P74" s="87"/>
      <c r="Q74" s="87"/>
      <c r="R74" s="87"/>
      <c r="S74" s="87"/>
      <c r="T74" s="87"/>
      <c r="U74" s="87"/>
      <c r="V74" s="163"/>
      <c r="W74" s="163"/>
      <c r="X74" s="87"/>
      <c r="Y74" s="87"/>
      <c r="Z74" s="87"/>
      <c r="AA74" s="87"/>
      <c r="AB74" s="87"/>
      <c r="AC74" s="87"/>
      <c r="AD74" s="87"/>
      <c r="AE74" s="87"/>
      <c r="AF74" s="87"/>
      <c r="AG74" s="87"/>
      <c r="AH74" s="4">
        <v>182</v>
      </c>
    </row>
    <row r="75" spans="1:34" ht="15.95" customHeight="1" thickTop="1" thickBot="1" x14ac:dyDescent="0.25">
      <c r="A75" s="115"/>
      <c r="B75" s="154" t="s">
        <v>753</v>
      </c>
      <c r="C75" s="330" t="s">
        <v>755</v>
      </c>
      <c r="D75" s="175" t="s">
        <v>71</v>
      </c>
      <c r="E75" s="4">
        <v>306</v>
      </c>
      <c r="F75" s="163"/>
      <c r="G75" s="163"/>
      <c r="H75" s="163"/>
      <c r="I75" s="163"/>
      <c r="J75" s="76">
        <f t="shared" si="25"/>
        <v>0</v>
      </c>
      <c r="K75" s="76">
        <f t="shared" si="25"/>
        <v>0</v>
      </c>
      <c r="L75" s="9"/>
      <c r="M75" s="9"/>
      <c r="N75" s="9"/>
      <c r="O75" s="9"/>
      <c r="P75" s="9"/>
      <c r="Q75" s="9"/>
      <c r="R75" s="9"/>
      <c r="S75" s="9"/>
      <c r="T75" s="9"/>
      <c r="U75" s="9"/>
      <c r="V75" s="163"/>
      <c r="W75" s="163"/>
      <c r="X75" s="9"/>
      <c r="Y75" s="9"/>
      <c r="Z75" s="9"/>
      <c r="AA75" s="9"/>
      <c r="AB75" s="9"/>
      <c r="AC75" s="9"/>
      <c r="AD75" s="9"/>
      <c r="AE75" s="9"/>
      <c r="AF75" s="9"/>
      <c r="AG75" s="9"/>
      <c r="AH75" s="4">
        <v>306</v>
      </c>
    </row>
    <row r="76" spans="1:34" ht="15.95" customHeight="1" thickTop="1" thickBot="1" x14ac:dyDescent="0.25">
      <c r="A76" s="115"/>
      <c r="B76" s="154" t="s">
        <v>753</v>
      </c>
      <c r="C76" s="330" t="s">
        <v>756</v>
      </c>
      <c r="D76" s="235" t="s">
        <v>72</v>
      </c>
      <c r="E76" s="4">
        <v>307</v>
      </c>
      <c r="F76" s="163"/>
      <c r="G76" s="163"/>
      <c r="H76" s="163"/>
      <c r="I76" s="163"/>
      <c r="J76" s="76">
        <f t="shared" si="25"/>
        <v>0</v>
      </c>
      <c r="K76" s="76">
        <f t="shared" si="25"/>
        <v>0</v>
      </c>
      <c r="L76" s="9"/>
      <c r="M76" s="9"/>
      <c r="N76" s="9"/>
      <c r="O76" s="9"/>
      <c r="P76" s="9"/>
      <c r="Q76" s="9"/>
      <c r="R76" s="9"/>
      <c r="S76" s="9"/>
      <c r="T76" s="9"/>
      <c r="U76" s="9"/>
      <c r="V76" s="163"/>
      <c r="W76" s="163"/>
      <c r="X76" s="9"/>
      <c r="Y76" s="9"/>
      <c r="Z76" s="9"/>
      <c r="AA76" s="9"/>
      <c r="AB76" s="9"/>
      <c r="AC76" s="9"/>
      <c r="AD76" s="9"/>
      <c r="AE76" s="9"/>
      <c r="AF76" s="9"/>
      <c r="AG76" s="9"/>
      <c r="AH76" s="4">
        <v>307</v>
      </c>
    </row>
    <row r="77" spans="1:34" ht="35.1" customHeight="1" thickTop="1" thickBot="1" x14ac:dyDescent="0.25">
      <c r="A77" s="115"/>
      <c r="B77" s="197" t="s">
        <v>757</v>
      </c>
      <c r="C77" s="198"/>
      <c r="D77" s="196" t="s">
        <v>73</v>
      </c>
      <c r="E77" s="4"/>
      <c r="F77" s="163"/>
      <c r="G77" s="163"/>
      <c r="H77" s="163"/>
      <c r="I77" s="163"/>
      <c r="J77" s="116">
        <f>SUM(J78:J89)</f>
        <v>0</v>
      </c>
      <c r="K77" s="116">
        <f>SUM(K78:K89)</f>
        <v>0</v>
      </c>
      <c r="L77" s="116">
        <f>SUM(L78:L89)</f>
        <v>0</v>
      </c>
      <c r="M77" s="116">
        <f t="shared" ref="M77:U77" si="26">SUM(M78:M89)</f>
        <v>0</v>
      </c>
      <c r="N77" s="116">
        <f t="shared" si="26"/>
        <v>0</v>
      </c>
      <c r="O77" s="116">
        <f t="shared" si="26"/>
        <v>0</v>
      </c>
      <c r="P77" s="116">
        <f t="shared" si="26"/>
        <v>0</v>
      </c>
      <c r="Q77" s="116">
        <f t="shared" si="26"/>
        <v>0</v>
      </c>
      <c r="R77" s="116">
        <f t="shared" si="26"/>
        <v>0</v>
      </c>
      <c r="S77" s="116">
        <f t="shared" si="26"/>
        <v>0</v>
      </c>
      <c r="T77" s="116">
        <f t="shared" si="26"/>
        <v>0</v>
      </c>
      <c r="U77" s="116">
        <f t="shared" si="26"/>
        <v>0</v>
      </c>
      <c r="V77" s="163"/>
      <c r="W77" s="163"/>
      <c r="X77" s="116">
        <f t="shared" ref="X77:AG77" si="27">SUM(X78:X89)</f>
        <v>0</v>
      </c>
      <c r="Y77" s="116">
        <f t="shared" si="27"/>
        <v>0</v>
      </c>
      <c r="Z77" s="116">
        <f t="shared" si="27"/>
        <v>0</v>
      </c>
      <c r="AA77" s="116">
        <f t="shared" si="27"/>
        <v>0</v>
      </c>
      <c r="AB77" s="116">
        <f t="shared" si="27"/>
        <v>0</v>
      </c>
      <c r="AC77" s="116">
        <f t="shared" si="27"/>
        <v>0</v>
      </c>
      <c r="AD77" s="116">
        <f t="shared" si="27"/>
        <v>0</v>
      </c>
      <c r="AE77" s="116">
        <f t="shared" si="27"/>
        <v>0</v>
      </c>
      <c r="AF77" s="116">
        <f t="shared" si="27"/>
        <v>0</v>
      </c>
      <c r="AG77" s="116">
        <f t="shared" si="27"/>
        <v>0</v>
      </c>
      <c r="AH77" s="4"/>
    </row>
    <row r="78" spans="1:34" ht="15.95" customHeight="1" thickTop="1" thickBot="1" x14ac:dyDescent="0.25">
      <c r="A78" s="115"/>
      <c r="B78" s="154" t="s">
        <v>757</v>
      </c>
      <c r="C78" s="181" t="s">
        <v>74</v>
      </c>
      <c r="D78" s="88" t="s">
        <v>75</v>
      </c>
      <c r="E78" s="4">
        <v>177</v>
      </c>
      <c r="F78" s="163"/>
      <c r="G78" s="163"/>
      <c r="H78" s="163"/>
      <c r="I78" s="163"/>
      <c r="J78" s="76">
        <f t="shared" ref="J78:K88" si="28">SUM(L78,N78,P78,R78,T78)</f>
        <v>0</v>
      </c>
      <c r="K78" s="76">
        <f t="shared" si="28"/>
        <v>0</v>
      </c>
      <c r="L78" s="9"/>
      <c r="M78" s="9"/>
      <c r="N78" s="9"/>
      <c r="O78" s="9"/>
      <c r="P78" s="9"/>
      <c r="Q78" s="9"/>
      <c r="R78" s="9"/>
      <c r="S78" s="9"/>
      <c r="T78" s="9"/>
      <c r="U78" s="9"/>
      <c r="V78" s="163"/>
      <c r="W78" s="163"/>
      <c r="X78" s="9"/>
      <c r="Y78" s="9"/>
      <c r="Z78" s="9"/>
      <c r="AA78" s="9"/>
      <c r="AB78" s="9"/>
      <c r="AC78" s="9"/>
      <c r="AD78" s="9"/>
      <c r="AE78" s="9"/>
      <c r="AF78" s="9"/>
      <c r="AG78" s="9"/>
      <c r="AH78" s="4">
        <v>177</v>
      </c>
    </row>
    <row r="79" spans="1:34" ht="15.95" customHeight="1" thickTop="1" thickBot="1" x14ac:dyDescent="0.25">
      <c r="A79" s="115"/>
      <c r="B79" s="154" t="s">
        <v>757</v>
      </c>
      <c r="C79" s="179" t="s">
        <v>76</v>
      </c>
      <c r="D79" s="88" t="s">
        <v>77</v>
      </c>
      <c r="E79" s="4">
        <v>178</v>
      </c>
      <c r="F79" s="163"/>
      <c r="G79" s="163"/>
      <c r="H79" s="163"/>
      <c r="I79" s="163"/>
      <c r="J79" s="76">
        <f t="shared" si="28"/>
        <v>0</v>
      </c>
      <c r="K79" s="76">
        <f t="shared" si="28"/>
        <v>0</v>
      </c>
      <c r="L79" s="9"/>
      <c r="M79" s="9"/>
      <c r="N79" s="9"/>
      <c r="O79" s="9"/>
      <c r="P79" s="9"/>
      <c r="Q79" s="9"/>
      <c r="R79" s="9"/>
      <c r="S79" s="9"/>
      <c r="T79" s="9"/>
      <c r="U79" s="9"/>
      <c r="V79" s="163"/>
      <c r="W79" s="163"/>
      <c r="X79" s="9"/>
      <c r="Y79" s="9"/>
      <c r="Z79" s="9"/>
      <c r="AA79" s="9"/>
      <c r="AB79" s="9"/>
      <c r="AC79" s="9"/>
      <c r="AD79" s="9"/>
      <c r="AE79" s="9"/>
      <c r="AF79" s="9"/>
      <c r="AG79" s="9"/>
      <c r="AH79" s="4">
        <v>178</v>
      </c>
    </row>
    <row r="80" spans="1:34" ht="15.95" customHeight="1" thickTop="1" thickBot="1" x14ac:dyDescent="0.25">
      <c r="A80" s="115"/>
      <c r="B80" s="154" t="s">
        <v>757</v>
      </c>
      <c r="C80" s="179" t="s">
        <v>758</v>
      </c>
      <c r="D80" s="176" t="s">
        <v>78</v>
      </c>
      <c r="E80" s="4">
        <v>179</v>
      </c>
      <c r="F80" s="163"/>
      <c r="G80" s="163"/>
      <c r="H80" s="163"/>
      <c r="I80" s="163"/>
      <c r="J80" s="76">
        <f t="shared" si="28"/>
        <v>0</v>
      </c>
      <c r="K80" s="76">
        <f t="shared" si="28"/>
        <v>0</v>
      </c>
      <c r="L80" s="9"/>
      <c r="M80" s="9"/>
      <c r="N80" s="9"/>
      <c r="O80" s="9"/>
      <c r="P80" s="9"/>
      <c r="Q80" s="9"/>
      <c r="R80" s="9"/>
      <c r="S80" s="9"/>
      <c r="T80" s="9"/>
      <c r="U80" s="9"/>
      <c r="V80" s="163"/>
      <c r="W80" s="163"/>
      <c r="X80" s="9"/>
      <c r="Y80" s="9"/>
      <c r="Z80" s="9"/>
      <c r="AA80" s="9"/>
      <c r="AB80" s="9"/>
      <c r="AC80" s="9"/>
      <c r="AD80" s="9"/>
      <c r="AE80" s="9"/>
      <c r="AF80" s="9"/>
      <c r="AG80" s="9"/>
      <c r="AH80" s="4">
        <v>179</v>
      </c>
    </row>
    <row r="81" spans="1:34" ht="15.95" customHeight="1" thickTop="1" thickBot="1" x14ac:dyDescent="0.25">
      <c r="A81" s="115"/>
      <c r="B81" s="154" t="s">
        <v>757</v>
      </c>
      <c r="C81" s="179" t="s">
        <v>759</v>
      </c>
      <c r="D81" s="88" t="s">
        <v>79</v>
      </c>
      <c r="E81" s="4">
        <v>180</v>
      </c>
      <c r="F81" s="163"/>
      <c r="G81" s="163"/>
      <c r="H81" s="163"/>
      <c r="I81" s="163"/>
      <c r="J81" s="76">
        <f t="shared" si="28"/>
        <v>0</v>
      </c>
      <c r="K81" s="76">
        <f t="shared" si="28"/>
        <v>0</v>
      </c>
      <c r="L81" s="87"/>
      <c r="M81" s="87"/>
      <c r="N81" s="87"/>
      <c r="O81" s="87"/>
      <c r="P81" s="87"/>
      <c r="Q81" s="87"/>
      <c r="R81" s="87"/>
      <c r="S81" s="87"/>
      <c r="T81" s="87"/>
      <c r="U81" s="87"/>
      <c r="V81" s="163"/>
      <c r="W81" s="163"/>
      <c r="X81" s="87"/>
      <c r="Y81" s="87"/>
      <c r="Z81" s="87"/>
      <c r="AA81" s="87"/>
      <c r="AB81" s="87"/>
      <c r="AC81" s="87"/>
      <c r="AD81" s="87"/>
      <c r="AE81" s="87"/>
      <c r="AF81" s="87"/>
      <c r="AG81" s="87"/>
      <c r="AH81" s="4">
        <v>180</v>
      </c>
    </row>
    <row r="82" spans="1:34" ht="15.95" customHeight="1" thickTop="1" thickBot="1" x14ac:dyDescent="0.25">
      <c r="A82" s="115"/>
      <c r="B82" s="154" t="s">
        <v>757</v>
      </c>
      <c r="C82" s="179" t="s">
        <v>80</v>
      </c>
      <c r="D82" s="88" t="s">
        <v>81</v>
      </c>
      <c r="E82" s="4">
        <v>184</v>
      </c>
      <c r="F82" s="163"/>
      <c r="G82" s="163"/>
      <c r="H82" s="163"/>
      <c r="I82" s="163"/>
      <c r="J82" s="76">
        <f t="shared" si="28"/>
        <v>0</v>
      </c>
      <c r="K82" s="76">
        <f t="shared" si="28"/>
        <v>0</v>
      </c>
      <c r="L82" s="87"/>
      <c r="M82" s="87"/>
      <c r="N82" s="87"/>
      <c r="O82" s="87"/>
      <c r="P82" s="87"/>
      <c r="Q82" s="87"/>
      <c r="R82" s="87"/>
      <c r="S82" s="87"/>
      <c r="T82" s="87"/>
      <c r="U82" s="87"/>
      <c r="V82" s="163"/>
      <c r="W82" s="163"/>
      <c r="X82" s="87"/>
      <c r="Y82" s="87"/>
      <c r="Z82" s="87"/>
      <c r="AA82" s="87"/>
      <c r="AB82" s="87"/>
      <c r="AC82" s="87"/>
      <c r="AD82" s="87"/>
      <c r="AE82" s="87"/>
      <c r="AF82" s="87"/>
      <c r="AG82" s="87"/>
      <c r="AH82" s="4">
        <v>184</v>
      </c>
    </row>
    <row r="83" spans="1:34" ht="15.95" customHeight="1" thickTop="1" thickBot="1" x14ac:dyDescent="0.25">
      <c r="A83" s="115"/>
      <c r="B83" s="154" t="s">
        <v>757</v>
      </c>
      <c r="C83" s="179" t="s">
        <v>760</v>
      </c>
      <c r="D83" s="88" t="s">
        <v>82</v>
      </c>
      <c r="E83" s="4">
        <v>191</v>
      </c>
      <c r="F83" s="163"/>
      <c r="G83" s="163"/>
      <c r="H83" s="163"/>
      <c r="I83" s="163"/>
      <c r="J83" s="76">
        <f t="shared" si="28"/>
        <v>0</v>
      </c>
      <c r="K83" s="76">
        <f t="shared" si="28"/>
        <v>0</v>
      </c>
      <c r="L83" s="9"/>
      <c r="M83" s="9"/>
      <c r="N83" s="9"/>
      <c r="O83" s="9"/>
      <c r="P83" s="9"/>
      <c r="Q83" s="9"/>
      <c r="R83" s="9"/>
      <c r="S83" s="9"/>
      <c r="T83" s="9"/>
      <c r="U83" s="9"/>
      <c r="V83" s="163"/>
      <c r="W83" s="163"/>
      <c r="X83" s="9"/>
      <c r="Y83" s="9"/>
      <c r="Z83" s="9"/>
      <c r="AA83" s="9"/>
      <c r="AB83" s="9"/>
      <c r="AC83" s="9"/>
      <c r="AD83" s="9"/>
      <c r="AE83" s="9"/>
      <c r="AF83" s="9"/>
      <c r="AG83" s="9"/>
      <c r="AH83" s="4">
        <v>191</v>
      </c>
    </row>
    <row r="84" spans="1:34" ht="15.95" customHeight="1" thickTop="1" thickBot="1" x14ac:dyDescent="0.25">
      <c r="A84" s="115"/>
      <c r="B84" s="154" t="s">
        <v>757</v>
      </c>
      <c r="C84" s="179" t="s">
        <v>345</v>
      </c>
      <c r="D84" s="176" t="s">
        <v>83</v>
      </c>
      <c r="E84" s="4">
        <v>195</v>
      </c>
      <c r="F84" s="163"/>
      <c r="G84" s="163"/>
      <c r="H84" s="163"/>
      <c r="I84" s="163"/>
      <c r="J84" s="76">
        <f t="shared" si="28"/>
        <v>0</v>
      </c>
      <c r="K84" s="76">
        <f t="shared" si="28"/>
        <v>0</v>
      </c>
      <c r="L84" s="9"/>
      <c r="M84" s="9"/>
      <c r="N84" s="9"/>
      <c r="O84" s="9"/>
      <c r="P84" s="9"/>
      <c r="Q84" s="9"/>
      <c r="R84" s="9"/>
      <c r="S84" s="9"/>
      <c r="T84" s="9"/>
      <c r="U84" s="9"/>
      <c r="V84" s="163"/>
      <c r="W84" s="163"/>
      <c r="X84" s="9"/>
      <c r="Y84" s="9"/>
      <c r="Z84" s="9"/>
      <c r="AA84" s="9"/>
      <c r="AB84" s="9"/>
      <c r="AC84" s="9"/>
      <c r="AD84" s="9"/>
      <c r="AE84" s="9"/>
      <c r="AF84" s="9"/>
      <c r="AG84" s="9"/>
      <c r="AH84" s="4">
        <v>195</v>
      </c>
    </row>
    <row r="85" spans="1:34" ht="15.95" customHeight="1" thickTop="1" thickBot="1" x14ac:dyDescent="0.25">
      <c r="A85" s="115"/>
      <c r="B85" s="154" t="s">
        <v>757</v>
      </c>
      <c r="C85" s="179" t="s">
        <v>690</v>
      </c>
      <c r="D85" s="88" t="s">
        <v>84</v>
      </c>
      <c r="E85" s="4">
        <v>203</v>
      </c>
      <c r="F85" s="163"/>
      <c r="G85" s="163"/>
      <c r="H85" s="163"/>
      <c r="I85" s="163"/>
      <c r="J85" s="76">
        <f t="shared" si="28"/>
        <v>0</v>
      </c>
      <c r="K85" s="76">
        <f t="shared" si="28"/>
        <v>0</v>
      </c>
      <c r="L85" s="87"/>
      <c r="M85" s="87"/>
      <c r="N85" s="87"/>
      <c r="O85" s="87"/>
      <c r="P85" s="87"/>
      <c r="Q85" s="87"/>
      <c r="R85" s="87"/>
      <c r="S85" s="87"/>
      <c r="T85" s="87"/>
      <c r="U85" s="87"/>
      <c r="V85" s="163"/>
      <c r="W85" s="163"/>
      <c r="X85" s="87"/>
      <c r="Y85" s="87"/>
      <c r="Z85" s="87"/>
      <c r="AA85" s="87"/>
      <c r="AB85" s="87"/>
      <c r="AC85" s="87"/>
      <c r="AD85" s="87"/>
      <c r="AE85" s="87"/>
      <c r="AF85" s="87"/>
      <c r="AG85" s="87"/>
      <c r="AH85" s="4">
        <v>203</v>
      </c>
    </row>
    <row r="86" spans="1:34" ht="15.95" customHeight="1" thickTop="1" thickBot="1" x14ac:dyDescent="0.25">
      <c r="A86" s="115"/>
      <c r="B86" s="154" t="s">
        <v>757</v>
      </c>
      <c r="C86" s="179" t="s">
        <v>691</v>
      </c>
      <c r="D86" s="88" t="s">
        <v>85</v>
      </c>
      <c r="E86" s="4">
        <v>205</v>
      </c>
      <c r="F86" s="163"/>
      <c r="G86" s="163"/>
      <c r="H86" s="163"/>
      <c r="I86" s="163"/>
      <c r="J86" s="76">
        <f t="shared" si="28"/>
        <v>0</v>
      </c>
      <c r="K86" s="76">
        <f t="shared" si="28"/>
        <v>0</v>
      </c>
      <c r="L86" s="9"/>
      <c r="M86" s="9"/>
      <c r="N86" s="9"/>
      <c r="O86" s="9"/>
      <c r="P86" s="9"/>
      <c r="Q86" s="9"/>
      <c r="R86" s="9"/>
      <c r="S86" s="9"/>
      <c r="T86" s="9"/>
      <c r="U86" s="9"/>
      <c r="V86" s="163"/>
      <c r="W86" s="163"/>
      <c r="X86" s="9"/>
      <c r="Y86" s="9"/>
      <c r="Z86" s="9"/>
      <c r="AA86" s="9"/>
      <c r="AB86" s="9"/>
      <c r="AC86" s="9"/>
      <c r="AD86" s="9"/>
      <c r="AE86" s="9"/>
      <c r="AF86" s="9"/>
      <c r="AG86" s="9"/>
      <c r="AH86" s="4">
        <v>205</v>
      </c>
    </row>
    <row r="87" spans="1:34" ht="15.95" customHeight="1" thickTop="1" thickBot="1" x14ac:dyDescent="0.25">
      <c r="A87" s="115"/>
      <c r="B87" s="154" t="s">
        <v>757</v>
      </c>
      <c r="C87" s="179" t="s">
        <v>761</v>
      </c>
      <c r="D87" s="176" t="s">
        <v>86</v>
      </c>
      <c r="E87" s="4">
        <v>208</v>
      </c>
      <c r="F87" s="163"/>
      <c r="G87" s="163"/>
      <c r="H87" s="163"/>
      <c r="I87" s="163"/>
      <c r="J87" s="76">
        <f t="shared" si="28"/>
        <v>0</v>
      </c>
      <c r="K87" s="76">
        <f t="shared" si="28"/>
        <v>0</v>
      </c>
      <c r="L87" s="9"/>
      <c r="M87" s="9"/>
      <c r="N87" s="9"/>
      <c r="O87" s="9"/>
      <c r="P87" s="9"/>
      <c r="Q87" s="9"/>
      <c r="R87" s="9"/>
      <c r="S87" s="9"/>
      <c r="T87" s="9"/>
      <c r="U87" s="9"/>
      <c r="V87" s="163"/>
      <c r="W87" s="163"/>
      <c r="X87" s="9"/>
      <c r="Y87" s="9"/>
      <c r="Z87" s="9"/>
      <c r="AA87" s="9"/>
      <c r="AB87" s="9"/>
      <c r="AC87" s="9"/>
      <c r="AD87" s="9"/>
      <c r="AE87" s="9"/>
      <c r="AF87" s="9"/>
      <c r="AG87" s="9"/>
      <c r="AH87" s="4">
        <v>208</v>
      </c>
    </row>
    <row r="88" spans="1:34" ht="15.95" customHeight="1" thickTop="1" thickBot="1" x14ac:dyDescent="0.25">
      <c r="A88" s="115"/>
      <c r="B88" s="154" t="s">
        <v>757</v>
      </c>
      <c r="C88" s="179" t="s">
        <v>87</v>
      </c>
      <c r="D88" s="88" t="s">
        <v>88</v>
      </c>
      <c r="E88" s="4">
        <v>209</v>
      </c>
      <c r="F88" s="163"/>
      <c r="G88" s="163"/>
      <c r="H88" s="163"/>
      <c r="I88" s="163"/>
      <c r="J88" s="76">
        <f t="shared" si="28"/>
        <v>0</v>
      </c>
      <c r="K88" s="76">
        <f t="shared" si="28"/>
        <v>0</v>
      </c>
      <c r="L88" s="87"/>
      <c r="M88" s="87"/>
      <c r="N88" s="87"/>
      <c r="O88" s="87"/>
      <c r="P88" s="87"/>
      <c r="Q88" s="87"/>
      <c r="R88" s="87"/>
      <c r="S88" s="87"/>
      <c r="T88" s="87"/>
      <c r="U88" s="87"/>
      <c r="V88" s="163"/>
      <c r="W88" s="163"/>
      <c r="X88" s="87"/>
      <c r="Y88" s="87"/>
      <c r="Z88" s="87"/>
      <c r="AA88" s="87"/>
      <c r="AB88" s="87"/>
      <c r="AC88" s="87"/>
      <c r="AD88" s="87"/>
      <c r="AE88" s="87"/>
      <c r="AF88" s="87"/>
      <c r="AG88" s="87"/>
      <c r="AH88" s="4">
        <v>209</v>
      </c>
    </row>
    <row r="89" spans="1:34" ht="15.95" customHeight="1" thickTop="1" thickBot="1" x14ac:dyDescent="0.25">
      <c r="A89" s="115"/>
      <c r="B89" s="154" t="s">
        <v>757</v>
      </c>
      <c r="C89" s="330" t="s">
        <v>762</v>
      </c>
      <c r="D89" s="236" t="s">
        <v>89</v>
      </c>
      <c r="E89" s="4">
        <v>308</v>
      </c>
      <c r="F89" s="163"/>
      <c r="G89" s="163"/>
      <c r="H89" s="163"/>
      <c r="I89" s="163"/>
      <c r="J89" s="76">
        <f t="shared" ref="J89:K92" si="29">SUM(L89,N89,P89,R89,T89)</f>
        <v>0</v>
      </c>
      <c r="K89" s="76">
        <f t="shared" si="29"/>
        <v>0</v>
      </c>
      <c r="L89" s="9"/>
      <c r="M89" s="9"/>
      <c r="N89" s="9"/>
      <c r="O89" s="9"/>
      <c r="P89" s="9"/>
      <c r="Q89" s="9"/>
      <c r="R89" s="9"/>
      <c r="S89" s="9"/>
      <c r="T89" s="9"/>
      <c r="U89" s="9"/>
      <c r="V89" s="163"/>
      <c r="W89" s="163"/>
      <c r="X89" s="9"/>
      <c r="Y89" s="9"/>
      <c r="Z89" s="9"/>
      <c r="AA89" s="9"/>
      <c r="AB89" s="9"/>
      <c r="AC89" s="9"/>
      <c r="AD89" s="9"/>
      <c r="AE89" s="9"/>
      <c r="AF89" s="9"/>
      <c r="AG89" s="9"/>
      <c r="AH89" s="4">
        <v>308</v>
      </c>
    </row>
    <row r="90" spans="1:34" ht="35.1" customHeight="1" thickTop="1" thickBot="1" x14ac:dyDescent="0.25">
      <c r="A90" s="115"/>
      <c r="B90" s="192" t="s">
        <v>664</v>
      </c>
      <c r="C90" s="193"/>
      <c r="D90" s="188" t="s">
        <v>90</v>
      </c>
      <c r="E90" s="8"/>
      <c r="F90" s="163"/>
      <c r="G90" s="163"/>
      <c r="H90" s="163"/>
      <c r="I90" s="163"/>
      <c r="J90" s="116">
        <f>SUM(J91:J93)</f>
        <v>0</v>
      </c>
      <c r="K90" s="116">
        <f>SUM(K91:K93)</f>
        <v>0</v>
      </c>
      <c r="L90" s="116">
        <f>SUM(L91:L93)</f>
        <v>0</v>
      </c>
      <c r="M90" s="116">
        <f t="shared" ref="M90:U90" si="30">SUM(M91:M93)</f>
        <v>0</v>
      </c>
      <c r="N90" s="116">
        <f t="shared" si="30"/>
        <v>0</v>
      </c>
      <c r="O90" s="116">
        <f t="shared" si="30"/>
        <v>0</v>
      </c>
      <c r="P90" s="116">
        <f t="shared" si="30"/>
        <v>0</v>
      </c>
      <c r="Q90" s="116">
        <f t="shared" si="30"/>
        <v>0</v>
      </c>
      <c r="R90" s="116">
        <f t="shared" si="30"/>
        <v>0</v>
      </c>
      <c r="S90" s="116">
        <f t="shared" si="30"/>
        <v>0</v>
      </c>
      <c r="T90" s="116">
        <f t="shared" si="30"/>
        <v>0</v>
      </c>
      <c r="U90" s="116">
        <f t="shared" si="30"/>
        <v>0</v>
      </c>
      <c r="V90" s="163"/>
      <c r="W90" s="163"/>
      <c r="X90" s="116">
        <f t="shared" ref="X90:AG90" si="31">SUM(X91:X93)</f>
        <v>0</v>
      </c>
      <c r="Y90" s="116">
        <f t="shared" si="31"/>
        <v>0</v>
      </c>
      <c r="Z90" s="116">
        <f t="shared" si="31"/>
        <v>0</v>
      </c>
      <c r="AA90" s="116">
        <f t="shared" si="31"/>
        <v>0</v>
      </c>
      <c r="AB90" s="116">
        <f t="shared" si="31"/>
        <v>0</v>
      </c>
      <c r="AC90" s="116">
        <f t="shared" si="31"/>
        <v>0</v>
      </c>
      <c r="AD90" s="116">
        <f t="shared" si="31"/>
        <v>0</v>
      </c>
      <c r="AE90" s="116">
        <f t="shared" si="31"/>
        <v>0</v>
      </c>
      <c r="AF90" s="116">
        <f t="shared" si="31"/>
        <v>0</v>
      </c>
      <c r="AG90" s="116">
        <f t="shared" si="31"/>
        <v>0</v>
      </c>
      <c r="AH90" s="8"/>
    </row>
    <row r="91" spans="1:34" ht="15.95" customHeight="1" thickTop="1" thickBot="1" x14ac:dyDescent="0.25">
      <c r="A91" s="115"/>
      <c r="B91" s="154" t="s">
        <v>664</v>
      </c>
      <c r="C91" s="181" t="s">
        <v>763</v>
      </c>
      <c r="D91" s="88" t="s">
        <v>91</v>
      </c>
      <c r="E91" s="4">
        <v>224</v>
      </c>
      <c r="F91" s="163"/>
      <c r="G91" s="163"/>
      <c r="H91" s="163"/>
      <c r="I91" s="163"/>
      <c r="J91" s="76">
        <f t="shared" si="29"/>
        <v>0</v>
      </c>
      <c r="K91" s="76">
        <f t="shared" si="29"/>
        <v>0</v>
      </c>
      <c r="L91" s="9"/>
      <c r="M91" s="9"/>
      <c r="N91" s="9"/>
      <c r="O91" s="9"/>
      <c r="P91" s="9"/>
      <c r="Q91" s="9"/>
      <c r="R91" s="9"/>
      <c r="S91" s="9"/>
      <c r="T91" s="9"/>
      <c r="U91" s="9"/>
      <c r="V91" s="163"/>
      <c r="W91" s="163"/>
      <c r="X91" s="9"/>
      <c r="Y91" s="9"/>
      <c r="Z91" s="9"/>
      <c r="AA91" s="9"/>
      <c r="AB91" s="9"/>
      <c r="AC91" s="9"/>
      <c r="AD91" s="9"/>
      <c r="AE91" s="9"/>
      <c r="AF91" s="9"/>
      <c r="AG91" s="9"/>
      <c r="AH91" s="4">
        <v>224</v>
      </c>
    </row>
    <row r="92" spans="1:34" ht="15.95" customHeight="1" thickTop="1" thickBot="1" x14ac:dyDescent="0.25">
      <c r="A92" s="115"/>
      <c r="B92" s="154" t="s">
        <v>664</v>
      </c>
      <c r="C92" s="179" t="s">
        <v>764</v>
      </c>
      <c r="D92" s="176" t="s">
        <v>92</v>
      </c>
      <c r="E92" s="4">
        <v>225</v>
      </c>
      <c r="F92" s="163"/>
      <c r="G92" s="163"/>
      <c r="H92" s="163"/>
      <c r="I92" s="163"/>
      <c r="J92" s="76">
        <f t="shared" si="29"/>
        <v>0</v>
      </c>
      <c r="K92" s="76">
        <f t="shared" si="29"/>
        <v>0</v>
      </c>
      <c r="L92" s="9"/>
      <c r="M92" s="9"/>
      <c r="N92" s="9"/>
      <c r="O92" s="9"/>
      <c r="P92" s="9"/>
      <c r="Q92" s="9"/>
      <c r="R92" s="9"/>
      <c r="S92" s="9"/>
      <c r="T92" s="9"/>
      <c r="U92" s="9"/>
      <c r="V92" s="163"/>
      <c r="W92" s="163"/>
      <c r="X92" s="9"/>
      <c r="Y92" s="9"/>
      <c r="Z92" s="9"/>
      <c r="AA92" s="9"/>
      <c r="AB92" s="9"/>
      <c r="AC92" s="9"/>
      <c r="AD92" s="9"/>
      <c r="AE92" s="9"/>
      <c r="AF92" s="9"/>
      <c r="AG92" s="9"/>
      <c r="AH92" s="4">
        <v>225</v>
      </c>
    </row>
    <row r="93" spans="1:34" ht="15.95" customHeight="1" thickTop="1" thickBot="1" x14ac:dyDescent="0.25">
      <c r="A93" s="115"/>
      <c r="B93" s="154" t="s">
        <v>664</v>
      </c>
      <c r="C93" s="180" t="s">
        <v>765</v>
      </c>
      <c r="D93" s="236" t="s">
        <v>93</v>
      </c>
      <c r="E93" s="4">
        <v>309</v>
      </c>
      <c r="F93" s="163"/>
      <c r="G93" s="163"/>
      <c r="H93" s="163"/>
      <c r="I93" s="163"/>
      <c r="J93" s="76">
        <f>SUM(L93,N93,P93,R93,T93)</f>
        <v>0</v>
      </c>
      <c r="K93" s="76">
        <f>SUM(M93,O93,Q93,S93,U93)</f>
        <v>0</v>
      </c>
      <c r="L93" s="9"/>
      <c r="M93" s="9"/>
      <c r="N93" s="9"/>
      <c r="O93" s="9"/>
      <c r="P93" s="9"/>
      <c r="Q93" s="9"/>
      <c r="R93" s="9"/>
      <c r="S93" s="9"/>
      <c r="T93" s="9"/>
      <c r="U93" s="9"/>
      <c r="V93" s="163"/>
      <c r="W93" s="163"/>
      <c r="X93" s="9"/>
      <c r="Y93" s="9"/>
      <c r="Z93" s="9"/>
      <c r="AA93" s="9"/>
      <c r="AB93" s="9"/>
      <c r="AC93" s="9"/>
      <c r="AD93" s="9"/>
      <c r="AE93" s="9"/>
      <c r="AF93" s="9"/>
      <c r="AG93" s="9"/>
      <c r="AH93" s="4">
        <v>309</v>
      </c>
    </row>
    <row r="94" spans="1:34" ht="15.95" customHeight="1" thickTop="1" x14ac:dyDescent="0.2">
      <c r="B94" s="361"/>
      <c r="C94" s="112"/>
    </row>
    <row r="95" spans="1:34" ht="15.95" customHeight="1" x14ac:dyDescent="0.2">
      <c r="B95" s="361"/>
      <c r="C95" s="19" t="str">
        <f>"Version: "&amp; C146</f>
        <v>Version: 1.00.E0</v>
      </c>
    </row>
    <row r="96" spans="1:34" ht="27" customHeight="1" thickBot="1" x14ac:dyDescent="0.25">
      <c r="B96" s="89"/>
      <c r="C96" s="83" t="s">
        <v>766</v>
      </c>
      <c r="D96" s="85" t="s">
        <v>94</v>
      </c>
      <c r="E96" s="4">
        <v>250</v>
      </c>
      <c r="F96" s="163"/>
      <c r="G96" s="163"/>
      <c r="H96" s="163"/>
      <c r="I96" s="163"/>
      <c r="J96" s="76">
        <f>SUM(J13,J47,J56,J71,J90)</f>
        <v>0</v>
      </c>
      <c r="K96" s="76">
        <f>SUM(K13,K47,K56,K71,K90)</f>
        <v>0</v>
      </c>
      <c r="L96" s="76">
        <f>SUM(L13,L47,L56,L71,L90)</f>
        <v>0</v>
      </c>
      <c r="M96" s="76">
        <f t="shared" ref="M96:U96" si="32">SUM(M13,M47,M56,M71,M90)</f>
        <v>0</v>
      </c>
      <c r="N96" s="76">
        <f t="shared" si="32"/>
        <v>0</v>
      </c>
      <c r="O96" s="76">
        <f t="shared" si="32"/>
        <v>0</v>
      </c>
      <c r="P96" s="76">
        <f t="shared" si="32"/>
        <v>0</v>
      </c>
      <c r="Q96" s="76">
        <f t="shared" si="32"/>
        <v>0</v>
      </c>
      <c r="R96" s="76">
        <f t="shared" si="32"/>
        <v>0</v>
      </c>
      <c r="S96" s="76">
        <f t="shared" si="32"/>
        <v>0</v>
      </c>
      <c r="T96" s="76">
        <f t="shared" si="32"/>
        <v>0</v>
      </c>
      <c r="U96" s="76">
        <f t="shared" si="32"/>
        <v>0</v>
      </c>
      <c r="V96" s="163"/>
      <c r="W96" s="163"/>
      <c r="X96" s="76">
        <f t="shared" ref="X96:AG96" si="33">SUM(X13,X47,X56,X71,X90)</f>
        <v>0</v>
      </c>
      <c r="Y96" s="76">
        <f t="shared" si="33"/>
        <v>0</v>
      </c>
      <c r="Z96" s="76">
        <f t="shared" si="33"/>
        <v>0</v>
      </c>
      <c r="AA96" s="76">
        <f t="shared" si="33"/>
        <v>0</v>
      </c>
      <c r="AB96" s="76">
        <f t="shared" si="33"/>
        <v>0</v>
      </c>
      <c r="AC96" s="76">
        <f t="shared" si="33"/>
        <v>0</v>
      </c>
      <c r="AD96" s="76">
        <f t="shared" si="33"/>
        <v>0</v>
      </c>
      <c r="AE96" s="76">
        <f t="shared" si="33"/>
        <v>0</v>
      </c>
      <c r="AF96" s="76">
        <f t="shared" si="33"/>
        <v>0</v>
      </c>
      <c r="AG96" s="76">
        <f t="shared" si="33"/>
        <v>0</v>
      </c>
      <c r="AH96" s="4">
        <v>250</v>
      </c>
    </row>
    <row r="97" spans="2:34" ht="35.25" customHeight="1" thickTop="1" thickBot="1" x14ac:dyDescent="0.25">
      <c r="B97" s="90"/>
      <c r="C97" s="334" t="s">
        <v>767</v>
      </c>
      <c r="D97" s="333" t="s">
        <v>95</v>
      </c>
      <c r="E97" s="4">
        <v>251</v>
      </c>
      <c r="F97" s="163"/>
      <c r="G97" s="163"/>
      <c r="H97" s="163"/>
      <c r="I97" s="163"/>
      <c r="J97" s="76">
        <f t="shared" ref="J97:K99" si="34">SUM(L97,N97,P97,R97,T97)</f>
        <v>0</v>
      </c>
      <c r="K97" s="76">
        <f t="shared" si="34"/>
        <v>0</v>
      </c>
      <c r="L97" s="9"/>
      <c r="M97" s="9"/>
      <c r="N97" s="9"/>
      <c r="O97" s="9"/>
      <c r="P97" s="9"/>
      <c r="Q97" s="9"/>
      <c r="R97" s="9"/>
      <c r="S97" s="9"/>
      <c r="T97" s="9"/>
      <c r="U97" s="9"/>
      <c r="V97" s="163"/>
      <c r="W97" s="163"/>
      <c r="X97" s="9"/>
      <c r="Y97" s="9"/>
      <c r="Z97" s="9"/>
      <c r="AA97" s="9"/>
      <c r="AB97" s="9"/>
      <c r="AC97" s="9"/>
      <c r="AD97" s="9"/>
      <c r="AE97" s="9"/>
      <c r="AF97" s="9"/>
      <c r="AG97" s="9"/>
      <c r="AH97" s="4">
        <v>251</v>
      </c>
    </row>
    <row r="98" spans="2:34" ht="31.5" customHeight="1" thickTop="1" thickBot="1" x14ac:dyDescent="0.25">
      <c r="B98" s="90"/>
      <c r="C98" s="334" t="s">
        <v>768</v>
      </c>
      <c r="D98" s="333" t="s">
        <v>96</v>
      </c>
      <c r="E98" s="4">
        <v>252</v>
      </c>
      <c r="F98" s="163"/>
      <c r="G98" s="163"/>
      <c r="H98" s="163"/>
      <c r="I98" s="163"/>
      <c r="J98" s="76">
        <f t="shared" si="34"/>
        <v>0</v>
      </c>
      <c r="K98" s="76">
        <f t="shared" si="34"/>
        <v>0</v>
      </c>
      <c r="L98" s="9"/>
      <c r="M98" s="9"/>
      <c r="N98" s="9"/>
      <c r="O98" s="9"/>
      <c r="P98" s="9"/>
      <c r="Q98" s="9"/>
      <c r="R98" s="9"/>
      <c r="S98" s="9"/>
      <c r="T98" s="9"/>
      <c r="U98" s="9"/>
      <c r="V98" s="163"/>
      <c r="W98" s="163"/>
      <c r="X98" s="9"/>
      <c r="Y98" s="9"/>
      <c r="Z98" s="9"/>
      <c r="AA98" s="9"/>
      <c r="AB98" s="9"/>
      <c r="AC98" s="9"/>
      <c r="AD98" s="9"/>
      <c r="AE98" s="9"/>
      <c r="AF98" s="9"/>
      <c r="AG98" s="9"/>
      <c r="AH98" s="4">
        <v>252</v>
      </c>
    </row>
    <row r="99" spans="2:34" ht="31.5" customHeight="1" thickTop="1" thickBot="1" x14ac:dyDescent="0.25">
      <c r="B99" s="90"/>
      <c r="C99" s="239" t="s">
        <v>769</v>
      </c>
      <c r="D99" s="86" t="s">
        <v>97</v>
      </c>
      <c r="E99" s="8">
        <v>253</v>
      </c>
      <c r="F99" s="163"/>
      <c r="G99" s="163"/>
      <c r="H99" s="163"/>
      <c r="I99" s="163"/>
      <c r="J99" s="76">
        <f t="shared" si="34"/>
        <v>0</v>
      </c>
      <c r="K99" s="76">
        <f t="shared" si="34"/>
        <v>0</v>
      </c>
      <c r="L99" s="87"/>
      <c r="M99" s="87"/>
      <c r="N99" s="87"/>
      <c r="O99" s="87"/>
      <c r="P99" s="87"/>
      <c r="Q99" s="87"/>
      <c r="R99" s="87"/>
      <c r="S99" s="87"/>
      <c r="T99" s="87"/>
      <c r="U99" s="87"/>
      <c r="V99" s="163"/>
      <c r="W99" s="163"/>
      <c r="X99" s="87"/>
      <c r="Y99" s="87"/>
      <c r="Z99" s="87"/>
      <c r="AA99" s="87"/>
      <c r="AB99" s="87"/>
      <c r="AC99" s="87"/>
      <c r="AD99" s="87"/>
      <c r="AE99" s="87"/>
      <c r="AF99" s="87"/>
      <c r="AG99" s="87"/>
      <c r="AH99" s="8">
        <v>253</v>
      </c>
    </row>
    <row r="100" spans="2:34" ht="31.5" customHeight="1" thickTop="1" thickBot="1" x14ac:dyDescent="0.25">
      <c r="B100" s="90"/>
      <c r="C100" s="84" t="s">
        <v>1</v>
      </c>
      <c r="D100" s="238" t="s">
        <v>98</v>
      </c>
      <c r="E100" s="8">
        <v>270</v>
      </c>
      <c r="F100" s="76">
        <f>SUM(H100,J100,V100,X100,Z100,AB100,AD100,AF100)</f>
        <v>0</v>
      </c>
      <c r="G100" s="76">
        <f>SUM(I100,K100,W100,Y100,AA100,AC100,AE100,AG100)</f>
        <v>0</v>
      </c>
      <c r="H100" s="9"/>
      <c r="I100" s="9"/>
      <c r="J100" s="76">
        <f>SUM(J96,J98:J99)</f>
        <v>0</v>
      </c>
      <c r="K100" s="76">
        <f>SUM(K96,K98:K99)</f>
        <v>0</v>
      </c>
      <c r="L100" s="76">
        <f>SUM(L96,L98:L99)</f>
        <v>0</v>
      </c>
      <c r="M100" s="76">
        <f t="shared" ref="M100:U100" si="35">SUM(M96,M98:M99)</f>
        <v>0</v>
      </c>
      <c r="N100" s="76">
        <f t="shared" si="35"/>
        <v>0</v>
      </c>
      <c r="O100" s="76">
        <f t="shared" si="35"/>
        <v>0</v>
      </c>
      <c r="P100" s="76">
        <f t="shared" si="35"/>
        <v>0</v>
      </c>
      <c r="Q100" s="76">
        <f t="shared" si="35"/>
        <v>0</v>
      </c>
      <c r="R100" s="76">
        <f t="shared" si="35"/>
        <v>0</v>
      </c>
      <c r="S100" s="76">
        <f t="shared" si="35"/>
        <v>0</v>
      </c>
      <c r="T100" s="76">
        <f t="shared" si="35"/>
        <v>0</v>
      </c>
      <c r="U100" s="76">
        <f t="shared" si="35"/>
        <v>0</v>
      </c>
      <c r="V100" s="9"/>
      <c r="W100" s="9"/>
      <c r="X100" s="76">
        <f t="shared" ref="X100:AG100" si="36">SUM(X96,X98:X99)</f>
        <v>0</v>
      </c>
      <c r="Y100" s="76">
        <f t="shared" si="36"/>
        <v>0</v>
      </c>
      <c r="Z100" s="76">
        <f t="shared" si="36"/>
        <v>0</v>
      </c>
      <c r="AA100" s="76">
        <f t="shared" si="36"/>
        <v>0</v>
      </c>
      <c r="AB100" s="76">
        <f t="shared" si="36"/>
        <v>0</v>
      </c>
      <c r="AC100" s="76">
        <f t="shared" si="36"/>
        <v>0</v>
      </c>
      <c r="AD100" s="76">
        <f t="shared" si="36"/>
        <v>0</v>
      </c>
      <c r="AE100" s="76">
        <f t="shared" si="36"/>
        <v>0</v>
      </c>
      <c r="AF100" s="76">
        <f t="shared" si="36"/>
        <v>0</v>
      </c>
      <c r="AG100" s="76">
        <f t="shared" si="36"/>
        <v>0</v>
      </c>
      <c r="AH100" s="8">
        <v>270</v>
      </c>
    </row>
    <row r="101" spans="2:34" ht="27" customHeight="1" thickTop="1" x14ac:dyDescent="0.2">
      <c r="B101" s="89"/>
      <c r="C101" s="237" t="s">
        <v>810</v>
      </c>
      <c r="D101" s="7"/>
      <c r="E101" s="8">
        <v>271</v>
      </c>
      <c r="F101" s="9"/>
      <c r="G101" s="9"/>
      <c r="H101" s="241"/>
      <c r="I101" s="241"/>
      <c r="J101" s="163"/>
      <c r="K101" s="163"/>
      <c r="L101" s="163"/>
      <c r="M101" s="163"/>
      <c r="N101" s="163"/>
      <c r="O101" s="163"/>
      <c r="P101" s="163"/>
      <c r="Q101" s="163"/>
      <c r="R101" s="163"/>
      <c r="S101" s="163"/>
      <c r="T101" s="163"/>
      <c r="U101" s="163"/>
      <c r="V101" s="241"/>
      <c r="W101" s="241"/>
      <c r="X101" s="163"/>
      <c r="Y101" s="163"/>
      <c r="Z101" s="163"/>
      <c r="AA101" s="163"/>
      <c r="AB101" s="163"/>
      <c r="AC101" s="163"/>
      <c r="AD101" s="163"/>
      <c r="AE101" s="163"/>
      <c r="AF101" s="163"/>
      <c r="AG101" s="163"/>
      <c r="AH101" s="8">
        <v>271</v>
      </c>
    </row>
    <row r="102" spans="2:34" ht="6" customHeight="1" x14ac:dyDescent="0.2">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2:34" ht="19.5" customHeight="1" x14ac:dyDescent="0.2">
      <c r="C103" s="356" t="s">
        <v>1044</v>
      </c>
      <c r="AH103" s="52" t="s">
        <v>344</v>
      </c>
    </row>
    <row r="105" spans="2:34" hidden="1" x14ac:dyDescent="0.2">
      <c r="F105" s="92"/>
      <c r="G105" s="92"/>
      <c r="H105" s="92" t="b">
        <f>Selection!K23</f>
        <v>0</v>
      </c>
      <c r="I105" s="92"/>
      <c r="J105" s="92"/>
      <c r="K105" s="92"/>
      <c r="L105" s="92" t="b">
        <f>Selection!$K25</f>
        <v>0</v>
      </c>
      <c r="M105" s="92"/>
      <c r="N105" s="92" t="b">
        <f>Selection!$K26</f>
        <v>0</v>
      </c>
      <c r="O105" s="92"/>
      <c r="P105" s="92" t="b">
        <f>Selection!$K27</f>
        <v>0</v>
      </c>
      <c r="Q105" s="92"/>
      <c r="R105" s="92" t="b">
        <f>Selection!$K28</f>
        <v>0</v>
      </c>
      <c r="S105" s="92"/>
      <c r="T105" s="92" t="b">
        <f>Selection!$K29</f>
        <v>0</v>
      </c>
      <c r="U105" s="92"/>
      <c r="V105" s="92" t="b">
        <f>Selection!$K30</f>
        <v>0</v>
      </c>
      <c r="W105" s="92"/>
      <c r="X105" s="92" t="b">
        <f>Selection!$K31</f>
        <v>0</v>
      </c>
      <c r="Y105" s="92"/>
      <c r="Z105" s="92" t="b">
        <f>Selection!$K32</f>
        <v>0</v>
      </c>
      <c r="AA105" s="92"/>
      <c r="AB105" s="92" t="b">
        <f>Selection!$K33</f>
        <v>0</v>
      </c>
      <c r="AC105" s="92"/>
      <c r="AD105" s="92" t="b">
        <f>Selection!$K34</f>
        <v>0</v>
      </c>
      <c r="AE105" s="92"/>
      <c r="AF105" s="92" t="b">
        <f>Selection!$K35</f>
        <v>0</v>
      </c>
      <c r="AG105" s="92"/>
    </row>
    <row r="106" spans="2:34" hidden="1" x14ac:dyDescent="0.2">
      <c r="F106" s="92" t="b">
        <f>Selection!K22</f>
        <v>0</v>
      </c>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row>
    <row r="107" spans="2:34" x14ac:dyDescent="0.2">
      <c r="F107" s="12"/>
    </row>
    <row r="108" spans="2:34" hidden="1" x14ac:dyDescent="0.2">
      <c r="F108" s="12"/>
      <c r="AH108" s="15"/>
    </row>
    <row r="109" spans="2:34" hidden="1" x14ac:dyDescent="0.2">
      <c r="F109" s="12"/>
    </row>
    <row r="110" spans="2:34" hidden="1" x14ac:dyDescent="0.2">
      <c r="C110" s="379"/>
      <c r="F110" s="13"/>
    </row>
    <row r="111" spans="2:34" hidden="1" x14ac:dyDescent="0.2">
      <c r="C111" s="379"/>
      <c r="F111" s="14"/>
    </row>
    <row r="112" spans="2:34" x14ac:dyDescent="0.2">
      <c r="C112" s="676" t="s">
        <v>998</v>
      </c>
      <c r="F112" s="12"/>
    </row>
    <row r="113" spans="3:33" ht="25.5" customHeight="1" x14ac:dyDescent="0.2">
      <c r="C113" s="674" t="s">
        <v>1328</v>
      </c>
      <c r="D113" s="165"/>
      <c r="E113" s="266"/>
      <c r="F113" s="264" t="str">
        <f>IF(MIN(F13:F101)&lt;0,"Warning","")</f>
        <v/>
      </c>
      <c r="G113" s="264" t="str">
        <f>IF(MIN(G13:G101)&lt;0,"Warning","")</f>
        <v/>
      </c>
      <c r="H113" s="264" t="str">
        <f>IF(MIN(H13:H101)&lt;0,"Warning","")</f>
        <v/>
      </c>
      <c r="I113" s="264" t="str">
        <f>IF(MIN(I13:I101)&lt;0,"Warning","")</f>
        <v/>
      </c>
      <c r="J113" s="302"/>
      <c r="K113" s="302"/>
      <c r="L113" s="264" t="str">
        <f t="shared" ref="L113:AG113" si="37">IF(MIN(L13:L101)&lt;0,"Warning","")</f>
        <v/>
      </c>
      <c r="M113" s="264" t="str">
        <f t="shared" si="37"/>
        <v/>
      </c>
      <c r="N113" s="264" t="str">
        <f t="shared" si="37"/>
        <v/>
      </c>
      <c r="O113" s="264" t="str">
        <f t="shared" si="37"/>
        <v/>
      </c>
      <c r="P113" s="264" t="str">
        <f t="shared" si="37"/>
        <v/>
      </c>
      <c r="Q113" s="264" t="str">
        <f t="shared" si="37"/>
        <v/>
      </c>
      <c r="R113" s="264" t="str">
        <f t="shared" si="37"/>
        <v/>
      </c>
      <c r="S113" s="264" t="str">
        <f t="shared" si="37"/>
        <v/>
      </c>
      <c r="T113" s="264" t="str">
        <f t="shared" si="37"/>
        <v/>
      </c>
      <c r="U113" s="264" t="str">
        <f t="shared" si="37"/>
        <v/>
      </c>
      <c r="V113" s="264" t="str">
        <f t="shared" si="37"/>
        <v/>
      </c>
      <c r="W113" s="264" t="str">
        <f t="shared" si="37"/>
        <v/>
      </c>
      <c r="X113" s="264" t="str">
        <f t="shared" si="37"/>
        <v/>
      </c>
      <c r="Y113" s="264" t="str">
        <f t="shared" si="37"/>
        <v/>
      </c>
      <c r="Z113" s="264" t="str">
        <f t="shared" si="37"/>
        <v/>
      </c>
      <c r="AA113" s="264" t="str">
        <f t="shared" si="37"/>
        <v/>
      </c>
      <c r="AB113" s="264" t="str">
        <f t="shared" si="37"/>
        <v/>
      </c>
      <c r="AC113" s="264" t="str">
        <f t="shared" si="37"/>
        <v/>
      </c>
      <c r="AD113" s="264" t="str">
        <f t="shared" si="37"/>
        <v/>
      </c>
      <c r="AE113" s="264" t="str">
        <f t="shared" si="37"/>
        <v/>
      </c>
      <c r="AF113" s="264" t="str">
        <f t="shared" si="37"/>
        <v/>
      </c>
      <c r="AG113" s="264" t="str">
        <f t="shared" si="37"/>
        <v/>
      </c>
    </row>
    <row r="114" spans="3:33" x14ac:dyDescent="0.2">
      <c r="C114" s="672" t="s">
        <v>1048</v>
      </c>
      <c r="D114" s="267"/>
      <c r="E114" s="267"/>
      <c r="F114" s="302"/>
      <c r="G114" s="302"/>
      <c r="H114" s="302"/>
      <c r="I114" s="302"/>
      <c r="J114" s="302"/>
      <c r="K114" s="302"/>
      <c r="L114" s="264" t="str">
        <f>IF(L99&gt;0,IF(L99*10&gt;L96+5,"ERROR",""),"")</f>
        <v/>
      </c>
      <c r="M114" s="390" t="str">
        <f t="shared" ref="M114:U114" si="38">IF(M99&gt;0,IF(M99*10&gt;M96+5,"ERROR",""),"")</f>
        <v/>
      </c>
      <c r="N114" s="390" t="str">
        <f t="shared" si="38"/>
        <v/>
      </c>
      <c r="O114" s="390" t="str">
        <f t="shared" si="38"/>
        <v/>
      </c>
      <c r="P114" s="390" t="str">
        <f t="shared" si="38"/>
        <v/>
      </c>
      <c r="Q114" s="390" t="str">
        <f t="shared" si="38"/>
        <v/>
      </c>
      <c r="R114" s="390" t="str">
        <f t="shared" si="38"/>
        <v/>
      </c>
      <c r="S114" s="390" t="str">
        <f t="shared" si="38"/>
        <v/>
      </c>
      <c r="T114" s="390" t="str">
        <f t="shared" si="38"/>
        <v/>
      </c>
      <c r="U114" s="390" t="str">
        <f t="shared" si="38"/>
        <v/>
      </c>
      <c r="V114" s="302"/>
      <c r="W114" s="302"/>
      <c r="X114" s="360" t="str">
        <f>IF(X99&gt;0,IF(X99*10&gt;X96+5,"ERROR",""),"")</f>
        <v/>
      </c>
      <c r="Y114" s="390" t="str">
        <f t="shared" ref="Y114:AG114" si="39">IF(Y99&gt;0,IF(Y99*10&gt;Y96+5,"ERROR",""),"")</f>
        <v/>
      </c>
      <c r="Z114" s="390" t="str">
        <f t="shared" si="39"/>
        <v/>
      </c>
      <c r="AA114" s="390" t="str">
        <f t="shared" si="39"/>
        <v/>
      </c>
      <c r="AB114" s="390" t="str">
        <f t="shared" si="39"/>
        <v/>
      </c>
      <c r="AC114" s="390" t="str">
        <f t="shared" si="39"/>
        <v/>
      </c>
      <c r="AD114" s="390" t="str">
        <f t="shared" si="39"/>
        <v/>
      </c>
      <c r="AE114" s="390" t="str">
        <f t="shared" si="39"/>
        <v/>
      </c>
      <c r="AF114" s="390" t="str">
        <f t="shared" si="39"/>
        <v/>
      </c>
      <c r="AG114" s="390" t="str">
        <f t="shared" si="39"/>
        <v/>
      </c>
    </row>
    <row r="115" spans="3:33" x14ac:dyDescent="0.2">
      <c r="C115" s="671" t="s">
        <v>1045</v>
      </c>
      <c r="D115" s="267"/>
      <c r="E115" s="297"/>
      <c r="F115" s="311">
        <f>ABS(MAX(F101:G101))</f>
        <v>0</v>
      </c>
      <c r="G115" s="310"/>
      <c r="H115" s="291"/>
      <c r="I115" s="291"/>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row>
    <row r="116" spans="3:33" hidden="1" x14ac:dyDescent="0.2">
      <c r="C116" s="672"/>
      <c r="D116" s="267"/>
      <c r="E116" s="267"/>
      <c r="H116" s="264"/>
      <c r="I116" s="264"/>
      <c r="V116" s="264"/>
      <c r="W116" s="264"/>
    </row>
    <row r="117" spans="3:33" x14ac:dyDescent="0.2">
      <c r="C117" s="672" t="s">
        <v>1046</v>
      </c>
      <c r="D117" s="268"/>
      <c r="E117" s="268"/>
      <c r="F117" s="302"/>
      <c r="G117" s="302"/>
      <c r="H117" s="302"/>
      <c r="I117" s="302"/>
      <c r="J117" s="302"/>
      <c r="K117" s="302"/>
      <c r="L117" s="303" t="str">
        <f t="shared" ref="L117:U117" si="40">IF(L97-1&gt;L96,"Warning","")</f>
        <v/>
      </c>
      <c r="M117" s="303" t="str">
        <f t="shared" si="40"/>
        <v/>
      </c>
      <c r="N117" s="303" t="str">
        <f t="shared" si="40"/>
        <v/>
      </c>
      <c r="O117" s="303" t="str">
        <f t="shared" si="40"/>
        <v/>
      </c>
      <c r="P117" s="303" t="str">
        <f t="shared" si="40"/>
        <v/>
      </c>
      <c r="Q117" s="303" t="str">
        <f t="shared" si="40"/>
        <v/>
      </c>
      <c r="R117" s="303" t="str">
        <f t="shared" si="40"/>
        <v/>
      </c>
      <c r="S117" s="303" t="str">
        <f t="shared" si="40"/>
        <v/>
      </c>
      <c r="T117" s="303" t="str">
        <f t="shared" si="40"/>
        <v/>
      </c>
      <c r="U117" s="303" t="str">
        <f t="shared" si="40"/>
        <v/>
      </c>
      <c r="V117" s="302"/>
      <c r="W117" s="302"/>
      <c r="X117" s="303" t="str">
        <f t="shared" ref="X117:AG117" si="41">IF(X97-1&gt;X96,"Warning","")</f>
        <v/>
      </c>
      <c r="Y117" s="303" t="str">
        <f t="shared" si="41"/>
        <v/>
      </c>
      <c r="Z117" s="303" t="str">
        <f t="shared" si="41"/>
        <v/>
      </c>
      <c r="AA117" s="303" t="str">
        <f t="shared" si="41"/>
        <v/>
      </c>
      <c r="AB117" s="303" t="str">
        <f t="shared" si="41"/>
        <v/>
      </c>
      <c r="AC117" s="303" t="str">
        <f t="shared" si="41"/>
        <v/>
      </c>
      <c r="AD117" s="303" t="str">
        <f t="shared" si="41"/>
        <v/>
      </c>
      <c r="AE117" s="303" t="str">
        <f t="shared" si="41"/>
        <v/>
      </c>
      <c r="AF117" s="303" t="str">
        <f t="shared" si="41"/>
        <v/>
      </c>
      <c r="AG117" s="303" t="str">
        <f t="shared" si="41"/>
        <v/>
      </c>
    </row>
    <row r="118" spans="3:33" x14ac:dyDescent="0.2">
      <c r="C118" s="672" t="s">
        <v>1047</v>
      </c>
      <c r="D118" s="268"/>
      <c r="E118" s="268"/>
      <c r="F118" s="303" t="str">
        <f>IF(F101-1&gt;F100,"Warning","")</f>
        <v/>
      </c>
      <c r="G118" s="303" t="str">
        <f>IF(G101-1&gt;G100,"Warning","")</f>
        <v/>
      </c>
    </row>
    <row r="119" spans="3:33" x14ac:dyDescent="0.2">
      <c r="C119" s="379"/>
    </row>
    <row r="120" spans="3:33" x14ac:dyDescent="0.2">
      <c r="C120" s="379"/>
    </row>
    <row r="121" spans="3:33" x14ac:dyDescent="0.2">
      <c r="C121" s="379"/>
    </row>
    <row r="122" spans="3:33" x14ac:dyDescent="0.2">
      <c r="C122" s="379"/>
    </row>
    <row r="123" spans="3:33" x14ac:dyDescent="0.2">
      <c r="C123" s="379"/>
    </row>
    <row r="124" spans="3:33" x14ac:dyDescent="0.2">
      <c r="C124" s="379"/>
    </row>
    <row r="125" spans="3:33" x14ac:dyDescent="0.2">
      <c r="C125" s="379"/>
    </row>
    <row r="143" spans="2:3" x14ac:dyDescent="0.2">
      <c r="B143" s="15" t="s">
        <v>2</v>
      </c>
      <c r="C143" s="12" t="str">
        <f>T3</f>
        <v>XXXXXX</v>
      </c>
    </row>
    <row r="144" spans="2:3" x14ac:dyDescent="0.2">
      <c r="C144" s="12" t="str">
        <f>T2</f>
        <v>CAG02</v>
      </c>
    </row>
    <row r="145" spans="3:3" x14ac:dyDescent="0.2">
      <c r="C145" s="13" t="str">
        <f>T4</f>
        <v>DD.MM.YYYY</v>
      </c>
    </row>
    <row r="146" spans="3:3" x14ac:dyDescent="0.2">
      <c r="C146" s="14" t="s">
        <v>951</v>
      </c>
    </row>
    <row r="147" spans="3:3" x14ac:dyDescent="0.2">
      <c r="C147" s="12" t="str">
        <f>F12</f>
        <v>Col. 101</v>
      </c>
    </row>
    <row r="148" spans="3:3" x14ac:dyDescent="0.2">
      <c r="C148" s="269">
        <f>COUNTIF(F113:AL120,"ERROR")</f>
        <v>0</v>
      </c>
    </row>
    <row r="149" spans="3:3" x14ac:dyDescent="0.2">
      <c r="C149" s="670">
        <f>COUNTIF(F113:AL120,"Warning")</f>
        <v>0</v>
      </c>
    </row>
  </sheetData>
  <sheetProtection sheet="1" objects="1" scenarios="1" autoFilter="0"/>
  <autoFilter ref="B12:C93"/>
  <mergeCells count="33">
    <mergeCell ref="V7:AG7"/>
    <mergeCell ref="V8:W9"/>
    <mergeCell ref="AB10:AC10"/>
    <mergeCell ref="X10:Y10"/>
    <mergeCell ref="R9:S9"/>
    <mergeCell ref="AF2:AG2"/>
    <mergeCell ref="T3:U3"/>
    <mergeCell ref="T2:U2"/>
    <mergeCell ref="AF3:AG3"/>
    <mergeCell ref="AF10:AG10"/>
    <mergeCell ref="AF8:AG9"/>
    <mergeCell ref="AD8:AE9"/>
    <mergeCell ref="AD10:AE10"/>
    <mergeCell ref="Z10:AA10"/>
    <mergeCell ref="X8:Y9"/>
    <mergeCell ref="AB8:AC9"/>
    <mergeCell ref="T4:U4"/>
    <mergeCell ref="F7:U7"/>
    <mergeCell ref="H8:I9"/>
    <mergeCell ref="AF4:AG4"/>
    <mergeCell ref="B8:C9"/>
    <mergeCell ref="J10:U10"/>
    <mergeCell ref="Z8:AA9"/>
    <mergeCell ref="F8:G9"/>
    <mergeCell ref="P9:Q9"/>
    <mergeCell ref="J8:U8"/>
    <mergeCell ref="N9:O9"/>
    <mergeCell ref="F10:G10"/>
    <mergeCell ref="L9:M9"/>
    <mergeCell ref="T9:U9"/>
    <mergeCell ref="H10:I10"/>
    <mergeCell ref="J9:K9"/>
    <mergeCell ref="V10:W10"/>
  </mergeCells>
  <conditionalFormatting sqref="F101:G101">
    <cfRule type="expression" dxfId="80" priority="13" stopIfTrue="1">
      <formula>$F$106=TRUE</formula>
    </cfRule>
  </conditionalFormatting>
  <conditionalFormatting sqref="H100:I100">
    <cfRule type="expression" dxfId="79" priority="12" stopIfTrue="1">
      <formula>$H$105=TRUE</formula>
    </cfRule>
  </conditionalFormatting>
  <conditionalFormatting sqref="L13:M100">
    <cfRule type="expression" dxfId="78" priority="11" stopIfTrue="1">
      <formula>$L$105=TRUE</formula>
    </cfRule>
  </conditionalFormatting>
  <conditionalFormatting sqref="N13:O100">
    <cfRule type="expression" dxfId="77" priority="10" stopIfTrue="1">
      <formula>$N$105=TRUE</formula>
    </cfRule>
  </conditionalFormatting>
  <conditionalFormatting sqref="P13:Q100">
    <cfRule type="expression" dxfId="76" priority="9" stopIfTrue="1">
      <formula>$P$105=TRUE</formula>
    </cfRule>
  </conditionalFormatting>
  <conditionalFormatting sqref="R13:S100">
    <cfRule type="expression" dxfId="75" priority="8" stopIfTrue="1">
      <formula>$R$105=TRUE</formula>
    </cfRule>
  </conditionalFormatting>
  <conditionalFormatting sqref="T13:U100">
    <cfRule type="expression" dxfId="74" priority="7" stopIfTrue="1">
      <formula>$T$105=TRUE</formula>
    </cfRule>
  </conditionalFormatting>
  <conditionalFormatting sqref="V100:W100">
    <cfRule type="expression" dxfId="73" priority="6" stopIfTrue="1">
      <formula>$V$105=TRUE</formula>
    </cfRule>
  </conditionalFormatting>
  <conditionalFormatting sqref="X13:Y100">
    <cfRule type="expression" dxfId="72" priority="5" stopIfTrue="1">
      <formula>$X$105=TRUE</formula>
    </cfRule>
  </conditionalFormatting>
  <conditionalFormatting sqref="Z13:AA100">
    <cfRule type="expression" dxfId="71" priority="4" stopIfTrue="1">
      <formula>$Z$105=TRUE</formula>
    </cfRule>
  </conditionalFormatting>
  <conditionalFormatting sqref="AB13:AC100">
    <cfRule type="expression" dxfId="70" priority="3" stopIfTrue="1">
      <formula>$AB$105=TRUE</formula>
    </cfRule>
  </conditionalFormatting>
  <conditionalFormatting sqref="AD13:AE100">
    <cfRule type="expression" dxfId="69" priority="2" stopIfTrue="1">
      <formula>$AD$105=TRUE</formula>
    </cfRule>
  </conditionalFormatting>
  <conditionalFormatting sqref="AF13:AG100">
    <cfRule type="expression" dxfId="68" priority="1" stopIfTrue="1">
      <formula>$AF$105=TRUE</formula>
    </cfRule>
  </conditionalFormatting>
  <hyperlinks>
    <hyperlink ref="F10:G10" location="Note_03" display="3.*"/>
    <hyperlink ref="H10:I10" location="Note_03.1" display="3.1"/>
    <hyperlink ref="J10:U10" location="Note_03.1" display="3.2"/>
    <hyperlink ref="V10:W10" location="Note_03.3" display="3.3"/>
    <hyperlink ref="X10:Y10" location="Note_03.4" display="3.4"/>
    <hyperlink ref="Z10:AA10" location="Note_03.5" display="3.5"/>
    <hyperlink ref="AB10:AG10" location="Note_03.5" display="3.6"/>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54" fitToWidth="2" fitToHeight="2" orientation="landscape" r:id="rId1"/>
  <headerFooter>
    <oddFooter>&amp;L&amp;"Arial,Fett"SNB Confidential&amp;C&amp;D&amp;Rpage &amp;P</oddFooter>
  </headerFooter>
  <rowBreaks count="2" manualBreakCount="2">
    <brk id="46" min="5" max="35" man="1"/>
    <brk id="76" min="5" max="33" man="1"/>
  </rowBreaks>
  <colBreaks count="1" manualBreakCount="1">
    <brk id="21" min="12" max="28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J14" sqref="J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23" width="10.7109375" style="52" customWidth="1"/>
    <col min="24" max="24" width="4.7109375" style="52" customWidth="1"/>
    <col min="25" max="25" width="19.7109375" style="52" customWidth="1"/>
    <col min="26" max="16384" width="11.42578125" style="52"/>
  </cols>
  <sheetData>
    <row r="1" spans="1:26" ht="20.25" customHeight="1" x14ac:dyDescent="0.25">
      <c r="F1" s="352" t="s">
        <v>464</v>
      </c>
      <c r="P1" s="59"/>
      <c r="T1" s="59"/>
      <c r="Y1" s="698"/>
      <c r="Z1" s="698"/>
    </row>
    <row r="2" spans="1:26" ht="18" x14ac:dyDescent="0.25">
      <c r="F2" s="1" t="s">
        <v>772</v>
      </c>
      <c r="P2" s="1"/>
      <c r="T2" s="1"/>
      <c r="U2" s="15" t="s">
        <v>770</v>
      </c>
      <c r="V2" s="835" t="s">
        <v>350</v>
      </c>
      <c r="W2" s="835"/>
      <c r="Y2" s="698"/>
      <c r="Z2" s="698"/>
    </row>
    <row r="3" spans="1:26" ht="15.75" x14ac:dyDescent="0.25">
      <c r="F3" s="20" t="s">
        <v>501</v>
      </c>
      <c r="P3" s="20"/>
      <c r="T3" s="20"/>
      <c r="U3" s="15" t="s">
        <v>1324</v>
      </c>
      <c r="V3" s="835" t="str">
        <f>Start!H3</f>
        <v>XXXXXX</v>
      </c>
      <c r="W3" s="835"/>
      <c r="Y3" s="698"/>
      <c r="Z3" s="698"/>
    </row>
    <row r="4" spans="1:26" ht="15.75" x14ac:dyDescent="0.2">
      <c r="F4" s="484" t="s">
        <v>1041</v>
      </c>
      <c r="P4" s="19"/>
      <c r="T4" s="19"/>
      <c r="U4" s="15" t="s">
        <v>771</v>
      </c>
      <c r="V4" s="824" t="str">
        <f>Start!H4</f>
        <v>DD.MM.YYYY</v>
      </c>
      <c r="W4" s="824"/>
    </row>
    <row r="5" spans="1:26" hidden="1" x14ac:dyDescent="0.2">
      <c r="F5" s="19"/>
    </row>
    <row r="6" spans="1:26" ht="12.75" customHeight="1" x14ac:dyDescent="0.2">
      <c r="B6" s="816" t="s">
        <v>1042</v>
      </c>
      <c r="C6" s="817"/>
      <c r="D6" s="16"/>
      <c r="E6" s="16"/>
    </row>
    <row r="7" spans="1:26" ht="17.25" customHeight="1" x14ac:dyDescent="0.2">
      <c r="B7" s="817"/>
      <c r="C7" s="817"/>
      <c r="D7" s="16"/>
      <c r="E7" s="155"/>
      <c r="F7" s="843" t="s">
        <v>1184</v>
      </c>
      <c r="G7" s="844"/>
      <c r="H7" s="844"/>
      <c r="I7" s="844"/>
      <c r="J7" s="844"/>
      <c r="K7" s="844"/>
      <c r="L7" s="844"/>
      <c r="M7" s="844"/>
      <c r="N7" s="844"/>
      <c r="O7" s="844"/>
      <c r="P7" s="844"/>
      <c r="Q7" s="844"/>
      <c r="R7" s="844"/>
      <c r="S7" s="844"/>
      <c r="T7" s="844"/>
      <c r="U7" s="844"/>
      <c r="V7" s="844"/>
      <c r="W7" s="845"/>
      <c r="X7" s="147"/>
    </row>
    <row r="8" spans="1:26" ht="16.5" customHeight="1" x14ac:dyDescent="0.2">
      <c r="B8" s="817"/>
      <c r="C8" s="817"/>
      <c r="D8" s="16"/>
      <c r="E8" s="133"/>
      <c r="F8" s="846" t="s">
        <v>1</v>
      </c>
      <c r="G8" s="755"/>
      <c r="H8" s="838" t="s">
        <v>899</v>
      </c>
      <c r="I8" s="839"/>
      <c r="J8" s="839"/>
      <c r="K8" s="839"/>
      <c r="L8" s="839"/>
      <c r="M8" s="839"/>
      <c r="N8" s="839"/>
      <c r="O8" s="839"/>
      <c r="P8" s="840" t="s">
        <v>900</v>
      </c>
      <c r="Q8" s="841"/>
      <c r="R8" s="841"/>
      <c r="S8" s="841"/>
      <c r="T8" s="841"/>
      <c r="U8" s="841"/>
      <c r="V8" s="841"/>
      <c r="W8" s="828"/>
      <c r="X8" s="146"/>
    </row>
    <row r="9" spans="1:26" ht="30.75" customHeight="1" x14ac:dyDescent="0.2">
      <c r="B9" s="817"/>
      <c r="C9" s="817"/>
      <c r="D9" s="16"/>
      <c r="E9" s="6"/>
      <c r="F9" s="822"/>
      <c r="G9" s="823"/>
      <c r="H9" s="740" t="s">
        <v>1</v>
      </c>
      <c r="I9" s="828"/>
      <c r="J9" s="740" t="s">
        <v>901</v>
      </c>
      <c r="K9" s="828"/>
      <c r="L9" s="842" t="s">
        <v>903</v>
      </c>
      <c r="M9" s="830"/>
      <c r="N9" s="842" t="s">
        <v>905</v>
      </c>
      <c r="O9" s="829"/>
      <c r="P9" s="840" t="s">
        <v>1</v>
      </c>
      <c r="Q9" s="828"/>
      <c r="R9" s="740" t="s">
        <v>902</v>
      </c>
      <c r="S9" s="828"/>
      <c r="T9" s="842" t="s">
        <v>904</v>
      </c>
      <c r="U9" s="830"/>
      <c r="V9" s="842" t="s">
        <v>906</v>
      </c>
      <c r="W9" s="829"/>
      <c r="X9" s="6"/>
    </row>
    <row r="10" spans="1:26" ht="14.25" x14ac:dyDescent="0.2">
      <c r="B10" s="298"/>
      <c r="C10" s="298"/>
      <c r="D10" s="16"/>
      <c r="E10" s="6"/>
      <c r="F10" s="847" t="s">
        <v>304</v>
      </c>
      <c r="G10" s="848"/>
      <c r="H10" s="848"/>
      <c r="I10" s="848"/>
      <c r="J10" s="848"/>
      <c r="K10" s="848"/>
      <c r="L10" s="848"/>
      <c r="M10" s="848"/>
      <c r="N10" s="848"/>
      <c r="O10" s="848"/>
      <c r="P10" s="849" t="s">
        <v>304</v>
      </c>
      <c r="Q10" s="848"/>
      <c r="R10" s="848"/>
      <c r="S10" s="848"/>
      <c r="T10" s="848"/>
      <c r="U10" s="848"/>
      <c r="V10" s="848"/>
      <c r="W10" s="850"/>
      <c r="X10" s="6"/>
    </row>
    <row r="11" spans="1:26" ht="15" x14ac:dyDescent="0.25">
      <c r="C11" s="489" t="s">
        <v>1122</v>
      </c>
      <c r="D11" s="16"/>
      <c r="E11" s="6"/>
      <c r="F11" s="10" t="s">
        <v>807</v>
      </c>
      <c r="G11" s="10" t="s">
        <v>865</v>
      </c>
      <c r="H11" s="10" t="s">
        <v>807</v>
      </c>
      <c r="I11" s="10" t="s">
        <v>865</v>
      </c>
      <c r="J11" s="10" t="s">
        <v>807</v>
      </c>
      <c r="K11" s="10" t="s">
        <v>865</v>
      </c>
      <c r="L11" s="10" t="s">
        <v>807</v>
      </c>
      <c r="M11" s="10" t="s">
        <v>865</v>
      </c>
      <c r="N11" s="10" t="s">
        <v>807</v>
      </c>
      <c r="O11" s="107" t="s">
        <v>865</v>
      </c>
      <c r="P11" s="156" t="s">
        <v>807</v>
      </c>
      <c r="Q11" s="10" t="s">
        <v>865</v>
      </c>
      <c r="R11" s="10" t="s">
        <v>807</v>
      </c>
      <c r="S11" s="10" t="s">
        <v>865</v>
      </c>
      <c r="T11" s="10" t="s">
        <v>807</v>
      </c>
      <c r="U11" s="10" t="s">
        <v>865</v>
      </c>
      <c r="V11" s="10" t="s">
        <v>807</v>
      </c>
      <c r="W11" s="10" t="s">
        <v>865</v>
      </c>
      <c r="X11" s="6"/>
    </row>
    <row r="12" spans="1:26" ht="36" customHeight="1" x14ac:dyDescent="0.2">
      <c r="A12" s="240"/>
      <c r="B12" s="81" t="s">
        <v>994</v>
      </c>
      <c r="C12" s="82" t="s">
        <v>995</v>
      </c>
      <c r="D12" s="109" t="s">
        <v>0</v>
      </c>
      <c r="E12" s="7"/>
      <c r="F12" s="78" t="s">
        <v>804</v>
      </c>
      <c r="G12" s="2" t="s">
        <v>774</v>
      </c>
      <c r="H12" s="78" t="s">
        <v>794</v>
      </c>
      <c r="I12" s="2" t="s">
        <v>789</v>
      </c>
      <c r="J12" s="78" t="s">
        <v>790</v>
      </c>
      <c r="K12" s="2" t="s">
        <v>802</v>
      </c>
      <c r="L12" s="78" t="s">
        <v>795</v>
      </c>
      <c r="M12" s="2" t="s">
        <v>803</v>
      </c>
      <c r="N12" s="78" t="s">
        <v>796</v>
      </c>
      <c r="O12" s="108" t="s">
        <v>805</v>
      </c>
      <c r="P12" s="157" t="s">
        <v>797</v>
      </c>
      <c r="Q12" s="78" t="s">
        <v>874</v>
      </c>
      <c r="R12" s="78" t="s">
        <v>798</v>
      </c>
      <c r="S12" s="158" t="s">
        <v>875</v>
      </c>
      <c r="T12" s="78" t="s">
        <v>799</v>
      </c>
      <c r="U12" s="158" t="s">
        <v>876</v>
      </c>
      <c r="V12" s="78" t="s">
        <v>800</v>
      </c>
      <c r="W12" s="158" t="s">
        <v>877</v>
      </c>
      <c r="X12" s="7"/>
    </row>
    <row r="13" spans="1:26" ht="35.1" customHeight="1" thickBot="1" x14ac:dyDescent="0.25">
      <c r="A13" s="115"/>
      <c r="B13" s="182" t="s">
        <v>545</v>
      </c>
      <c r="C13" s="183"/>
      <c r="D13" s="184" t="s">
        <v>4</v>
      </c>
      <c r="E13" s="4"/>
      <c r="F13" s="116">
        <f t="shared" ref="F13:Q13" si="0">SUM(F14:F46)</f>
        <v>0</v>
      </c>
      <c r="G13" s="116">
        <f t="shared" si="0"/>
        <v>0</v>
      </c>
      <c r="H13" s="116">
        <f t="shared" si="0"/>
        <v>0</v>
      </c>
      <c r="I13" s="116">
        <f t="shared" si="0"/>
        <v>0</v>
      </c>
      <c r="J13" s="116">
        <f t="shared" si="0"/>
        <v>0</v>
      </c>
      <c r="K13" s="116">
        <f t="shared" si="0"/>
        <v>0</v>
      </c>
      <c r="L13" s="116">
        <f t="shared" si="0"/>
        <v>0</v>
      </c>
      <c r="M13" s="116">
        <f t="shared" si="0"/>
        <v>0</v>
      </c>
      <c r="N13" s="116">
        <f t="shared" si="0"/>
        <v>0</v>
      </c>
      <c r="O13" s="261">
        <f t="shared" si="0"/>
        <v>0</v>
      </c>
      <c r="P13" s="255">
        <f t="shared" si="0"/>
        <v>0</v>
      </c>
      <c r="Q13" s="256">
        <f t="shared" si="0"/>
        <v>0</v>
      </c>
      <c r="R13" s="256">
        <f t="shared" ref="R13:W13" si="1">SUM(R14:R46)</f>
        <v>0</v>
      </c>
      <c r="S13" s="256">
        <f t="shared" si="1"/>
        <v>0</v>
      </c>
      <c r="T13" s="256">
        <f t="shared" si="1"/>
        <v>0</v>
      </c>
      <c r="U13" s="256">
        <f t="shared" si="1"/>
        <v>0</v>
      </c>
      <c r="V13" s="256">
        <f t="shared" si="1"/>
        <v>0</v>
      </c>
      <c r="W13" s="256">
        <f t="shared" si="1"/>
        <v>0</v>
      </c>
      <c r="X13" s="4"/>
    </row>
    <row r="14" spans="1:26" ht="15.95" customHeight="1" thickTop="1" thickBot="1" x14ac:dyDescent="0.25">
      <c r="A14" s="115"/>
      <c r="B14" s="154" t="s">
        <v>545</v>
      </c>
      <c r="C14" s="181" t="s">
        <v>520</v>
      </c>
      <c r="D14" s="110" t="s">
        <v>5</v>
      </c>
      <c r="E14" s="4">
        <v>3</v>
      </c>
      <c r="F14" s="76">
        <f t="shared" ref="F14:F46" si="2">SUM(H14,P14)</f>
        <v>0</v>
      </c>
      <c r="G14" s="76">
        <f t="shared" ref="G14:G46" si="3">SUM(I14,Q14)</f>
        <v>0</v>
      </c>
      <c r="H14" s="76">
        <f>SUM(J14,L14,N14)</f>
        <v>0</v>
      </c>
      <c r="I14" s="76">
        <f>SUM(K14,M14,O14)</f>
        <v>0</v>
      </c>
      <c r="J14" s="9"/>
      <c r="K14" s="9"/>
      <c r="L14" s="9"/>
      <c r="M14" s="9"/>
      <c r="N14" s="9"/>
      <c r="O14" s="252"/>
      <c r="P14" s="199">
        <f>SUM(R14,T14,V14)</f>
        <v>0</v>
      </c>
      <c r="Q14" s="160">
        <f>SUM(S14,U14,W14)</f>
        <v>0</v>
      </c>
      <c r="R14" s="257"/>
      <c r="S14" s="257"/>
      <c r="T14" s="257"/>
      <c r="U14" s="257"/>
      <c r="V14" s="257"/>
      <c r="W14" s="257"/>
      <c r="X14" s="4">
        <v>3</v>
      </c>
    </row>
    <row r="15" spans="1:26" ht="15.95" customHeight="1" thickTop="1" thickBot="1" x14ac:dyDescent="0.25">
      <c r="A15" s="115"/>
      <c r="B15" s="154" t="s">
        <v>545</v>
      </c>
      <c r="C15" s="179" t="s">
        <v>707</v>
      </c>
      <c r="D15" s="110" t="s">
        <v>6</v>
      </c>
      <c r="E15" s="4">
        <v>4</v>
      </c>
      <c r="F15" s="76">
        <f t="shared" si="2"/>
        <v>0</v>
      </c>
      <c r="G15" s="76">
        <f t="shared" si="3"/>
        <v>0</v>
      </c>
      <c r="H15" s="76">
        <f t="shared" ref="H15:H45" si="4">SUM(J15,L15,N15)</f>
        <v>0</v>
      </c>
      <c r="I15" s="76">
        <f t="shared" ref="I15:I45" si="5">SUM(K15,M15,O15)</f>
        <v>0</v>
      </c>
      <c r="J15" s="9"/>
      <c r="K15" s="9"/>
      <c r="L15" s="9"/>
      <c r="M15" s="9"/>
      <c r="N15" s="9"/>
      <c r="O15" s="252"/>
      <c r="P15" s="159">
        <f t="shared" ref="P15:P45" si="6">SUM(R15,T15,V15)</f>
        <v>0</v>
      </c>
      <c r="Q15" s="160">
        <f t="shared" ref="Q15:Q45" si="7">SUM(S15,U15,W15)</f>
        <v>0</v>
      </c>
      <c r="R15" s="257"/>
      <c r="S15" s="257"/>
      <c r="T15" s="257"/>
      <c r="U15" s="257"/>
      <c r="V15" s="257"/>
      <c r="W15" s="257"/>
      <c r="X15" s="4">
        <v>4</v>
      </c>
    </row>
    <row r="16" spans="1:26" ht="15.95" customHeight="1" thickTop="1" thickBot="1" x14ac:dyDescent="0.25">
      <c r="A16" s="115"/>
      <c r="B16" s="154" t="s">
        <v>545</v>
      </c>
      <c r="C16" s="180" t="s">
        <v>1398</v>
      </c>
      <c r="D16" s="110" t="s">
        <v>7</v>
      </c>
      <c r="E16" s="4">
        <v>31</v>
      </c>
      <c r="F16" s="76">
        <f t="shared" si="2"/>
        <v>0</v>
      </c>
      <c r="G16" s="76">
        <f t="shared" si="3"/>
        <v>0</v>
      </c>
      <c r="H16" s="76">
        <f t="shared" si="4"/>
        <v>0</v>
      </c>
      <c r="I16" s="76">
        <f t="shared" si="5"/>
        <v>0</v>
      </c>
      <c r="J16" s="9"/>
      <c r="K16" s="9"/>
      <c r="L16" s="9"/>
      <c r="M16" s="9"/>
      <c r="N16" s="9"/>
      <c r="O16" s="252"/>
      <c r="P16" s="159">
        <f t="shared" si="6"/>
        <v>0</v>
      </c>
      <c r="Q16" s="160">
        <f t="shared" si="7"/>
        <v>0</v>
      </c>
      <c r="R16" s="257"/>
      <c r="S16" s="257"/>
      <c r="T16" s="257"/>
      <c r="U16" s="257"/>
      <c r="V16" s="257"/>
      <c r="W16" s="257"/>
      <c r="X16" s="4">
        <v>31</v>
      </c>
    </row>
    <row r="17" spans="1:24" ht="15.95" customHeight="1" thickTop="1" thickBot="1" x14ac:dyDescent="0.25">
      <c r="A17" s="115"/>
      <c r="B17" s="154" t="s">
        <v>545</v>
      </c>
      <c r="C17" s="180" t="s">
        <v>708</v>
      </c>
      <c r="D17" s="110" t="s">
        <v>8</v>
      </c>
      <c r="E17" s="4">
        <v>6</v>
      </c>
      <c r="F17" s="76">
        <f t="shared" si="2"/>
        <v>0</v>
      </c>
      <c r="G17" s="76">
        <f t="shared" si="3"/>
        <v>0</v>
      </c>
      <c r="H17" s="76">
        <f t="shared" si="4"/>
        <v>0</v>
      </c>
      <c r="I17" s="76">
        <f t="shared" si="5"/>
        <v>0</v>
      </c>
      <c r="J17" s="9"/>
      <c r="K17" s="9"/>
      <c r="L17" s="9"/>
      <c r="M17" s="9"/>
      <c r="N17" s="9"/>
      <c r="O17" s="252"/>
      <c r="P17" s="159">
        <f t="shared" si="6"/>
        <v>0</v>
      </c>
      <c r="Q17" s="160">
        <f t="shared" si="7"/>
        <v>0</v>
      </c>
      <c r="R17" s="257"/>
      <c r="S17" s="257"/>
      <c r="T17" s="257"/>
      <c r="U17" s="257"/>
      <c r="V17" s="257"/>
      <c r="W17" s="257"/>
      <c r="X17" s="4">
        <v>6</v>
      </c>
    </row>
    <row r="18" spans="1:24" ht="15.95" customHeight="1" thickTop="1" thickBot="1" x14ac:dyDescent="0.25">
      <c r="A18" s="115"/>
      <c r="B18" s="154" t="s">
        <v>545</v>
      </c>
      <c r="C18" s="180" t="s">
        <v>709</v>
      </c>
      <c r="D18" s="175" t="s">
        <v>9</v>
      </c>
      <c r="E18" s="4">
        <v>5</v>
      </c>
      <c r="F18" s="76">
        <f t="shared" si="2"/>
        <v>0</v>
      </c>
      <c r="G18" s="76">
        <f t="shared" si="3"/>
        <v>0</v>
      </c>
      <c r="H18" s="76">
        <f t="shared" si="4"/>
        <v>0</v>
      </c>
      <c r="I18" s="76">
        <f t="shared" si="5"/>
        <v>0</v>
      </c>
      <c r="J18" s="9"/>
      <c r="K18" s="9"/>
      <c r="L18" s="9"/>
      <c r="M18" s="9"/>
      <c r="N18" s="9"/>
      <c r="O18" s="252"/>
      <c r="P18" s="159">
        <f t="shared" si="6"/>
        <v>0</v>
      </c>
      <c r="Q18" s="160">
        <f t="shared" si="7"/>
        <v>0</v>
      </c>
      <c r="R18" s="257"/>
      <c r="S18" s="257"/>
      <c r="T18" s="257"/>
      <c r="U18" s="257"/>
      <c r="V18" s="257"/>
      <c r="W18" s="257"/>
      <c r="X18" s="4">
        <v>5</v>
      </c>
    </row>
    <row r="19" spans="1:24" ht="15.95" customHeight="1" thickTop="1" thickBot="1" x14ac:dyDescent="0.25">
      <c r="A19" s="115"/>
      <c r="B19" s="154" t="s">
        <v>545</v>
      </c>
      <c r="C19" s="180" t="s">
        <v>710</v>
      </c>
      <c r="D19" s="110" t="s">
        <v>10</v>
      </c>
      <c r="E19" s="4">
        <v>27</v>
      </c>
      <c r="F19" s="76">
        <f t="shared" si="2"/>
        <v>0</v>
      </c>
      <c r="G19" s="76">
        <f t="shared" si="3"/>
        <v>0</v>
      </c>
      <c r="H19" s="76">
        <f t="shared" si="4"/>
        <v>0</v>
      </c>
      <c r="I19" s="76">
        <f t="shared" si="5"/>
        <v>0</v>
      </c>
      <c r="J19" s="9"/>
      <c r="K19" s="9"/>
      <c r="L19" s="9"/>
      <c r="M19" s="9"/>
      <c r="N19" s="9"/>
      <c r="O19" s="252"/>
      <c r="P19" s="159">
        <f t="shared" si="6"/>
        <v>0</v>
      </c>
      <c r="Q19" s="160">
        <f t="shared" si="7"/>
        <v>0</v>
      </c>
      <c r="R19" s="257"/>
      <c r="S19" s="257"/>
      <c r="T19" s="257"/>
      <c r="U19" s="257"/>
      <c r="V19" s="257"/>
      <c r="W19" s="257"/>
      <c r="X19" s="4">
        <v>27</v>
      </c>
    </row>
    <row r="20" spans="1:24" ht="15.95" customHeight="1" thickTop="1" thickBot="1" x14ac:dyDescent="0.25">
      <c r="A20" s="115"/>
      <c r="B20" s="154" t="s">
        <v>545</v>
      </c>
      <c r="C20" s="180" t="s">
        <v>711</v>
      </c>
      <c r="D20" s="110" t="s">
        <v>11</v>
      </c>
      <c r="E20" s="4">
        <v>11</v>
      </c>
      <c r="F20" s="76">
        <f t="shared" si="2"/>
        <v>0</v>
      </c>
      <c r="G20" s="76">
        <f t="shared" si="3"/>
        <v>0</v>
      </c>
      <c r="H20" s="76">
        <f t="shared" si="4"/>
        <v>0</v>
      </c>
      <c r="I20" s="76">
        <f t="shared" si="5"/>
        <v>0</v>
      </c>
      <c r="J20" s="9"/>
      <c r="K20" s="9"/>
      <c r="L20" s="9"/>
      <c r="M20" s="9"/>
      <c r="N20" s="9"/>
      <c r="O20" s="252"/>
      <c r="P20" s="159">
        <f t="shared" si="6"/>
        <v>0</v>
      </c>
      <c r="Q20" s="160">
        <f t="shared" si="7"/>
        <v>0</v>
      </c>
      <c r="R20" s="257"/>
      <c r="S20" s="257"/>
      <c r="T20" s="257"/>
      <c r="U20" s="257"/>
      <c r="V20" s="257"/>
      <c r="W20" s="257"/>
      <c r="X20" s="4">
        <v>11</v>
      </c>
    </row>
    <row r="21" spans="1:24" ht="15.95" customHeight="1" thickTop="1" thickBot="1" x14ac:dyDescent="0.25">
      <c r="A21" s="115"/>
      <c r="B21" s="154" t="s">
        <v>545</v>
      </c>
      <c r="C21" s="180" t="s">
        <v>712</v>
      </c>
      <c r="D21" s="110" t="s">
        <v>12</v>
      </c>
      <c r="E21" s="4">
        <v>10</v>
      </c>
      <c r="F21" s="76">
        <f t="shared" si="2"/>
        <v>0</v>
      </c>
      <c r="G21" s="76">
        <f t="shared" si="3"/>
        <v>0</v>
      </c>
      <c r="H21" s="76">
        <f t="shared" si="4"/>
        <v>0</v>
      </c>
      <c r="I21" s="76">
        <f t="shared" si="5"/>
        <v>0</v>
      </c>
      <c r="J21" s="9"/>
      <c r="K21" s="9"/>
      <c r="L21" s="9"/>
      <c r="M21" s="9"/>
      <c r="N21" s="9"/>
      <c r="O21" s="252"/>
      <c r="P21" s="159">
        <f t="shared" si="6"/>
        <v>0</v>
      </c>
      <c r="Q21" s="160">
        <f t="shared" si="7"/>
        <v>0</v>
      </c>
      <c r="R21" s="257"/>
      <c r="S21" s="257"/>
      <c r="T21" s="257"/>
      <c r="U21" s="257"/>
      <c r="V21" s="257"/>
      <c r="W21" s="257"/>
      <c r="X21" s="4">
        <v>10</v>
      </c>
    </row>
    <row r="22" spans="1:24" ht="15.95" customHeight="1" thickTop="1" thickBot="1" x14ac:dyDescent="0.25">
      <c r="A22" s="115"/>
      <c r="B22" s="154" t="s">
        <v>545</v>
      </c>
      <c r="C22" s="180" t="s">
        <v>713</v>
      </c>
      <c r="D22" s="175" t="s">
        <v>13</v>
      </c>
      <c r="E22" s="4">
        <v>30</v>
      </c>
      <c r="F22" s="76">
        <f t="shared" si="2"/>
        <v>0</v>
      </c>
      <c r="G22" s="76">
        <f t="shared" si="3"/>
        <v>0</v>
      </c>
      <c r="H22" s="76">
        <f t="shared" si="4"/>
        <v>0</v>
      </c>
      <c r="I22" s="76">
        <f t="shared" si="5"/>
        <v>0</v>
      </c>
      <c r="J22" s="9"/>
      <c r="K22" s="9"/>
      <c r="L22" s="9"/>
      <c r="M22" s="9"/>
      <c r="N22" s="9"/>
      <c r="O22" s="252"/>
      <c r="P22" s="159">
        <f t="shared" si="6"/>
        <v>0</v>
      </c>
      <c r="Q22" s="160">
        <f t="shared" si="7"/>
        <v>0</v>
      </c>
      <c r="R22" s="257"/>
      <c r="S22" s="257"/>
      <c r="T22" s="257"/>
      <c r="U22" s="257"/>
      <c r="V22" s="257"/>
      <c r="W22" s="257"/>
      <c r="X22" s="4">
        <v>30</v>
      </c>
    </row>
    <row r="23" spans="1:24" ht="15.95" customHeight="1" thickTop="1" thickBot="1" x14ac:dyDescent="0.25">
      <c r="A23" s="115"/>
      <c r="B23" s="154" t="s">
        <v>545</v>
      </c>
      <c r="C23" s="180" t="s">
        <v>714</v>
      </c>
      <c r="D23" s="175" t="s">
        <v>14</v>
      </c>
      <c r="E23" s="4">
        <v>8</v>
      </c>
      <c r="F23" s="76">
        <f t="shared" si="2"/>
        <v>0</v>
      </c>
      <c r="G23" s="76">
        <f t="shared" si="3"/>
        <v>0</v>
      </c>
      <c r="H23" s="76">
        <f t="shared" si="4"/>
        <v>0</v>
      </c>
      <c r="I23" s="76">
        <f t="shared" si="5"/>
        <v>0</v>
      </c>
      <c r="J23" s="9"/>
      <c r="K23" s="9"/>
      <c r="L23" s="9"/>
      <c r="M23" s="9"/>
      <c r="N23" s="9"/>
      <c r="O23" s="252"/>
      <c r="P23" s="159">
        <f t="shared" si="6"/>
        <v>0</v>
      </c>
      <c r="Q23" s="160">
        <f t="shared" si="7"/>
        <v>0</v>
      </c>
      <c r="R23" s="257"/>
      <c r="S23" s="257"/>
      <c r="T23" s="257"/>
      <c r="U23" s="257"/>
      <c r="V23" s="257"/>
      <c r="W23" s="257"/>
      <c r="X23" s="4">
        <v>8</v>
      </c>
    </row>
    <row r="24" spans="1:24" ht="15.95" customHeight="1" thickTop="1" thickBot="1" x14ac:dyDescent="0.25">
      <c r="A24" s="115"/>
      <c r="B24" s="154" t="s">
        <v>545</v>
      </c>
      <c r="C24" s="180" t="s">
        <v>715</v>
      </c>
      <c r="D24" s="175" t="s">
        <v>15</v>
      </c>
      <c r="E24" s="4">
        <v>13</v>
      </c>
      <c r="F24" s="76">
        <f t="shared" si="2"/>
        <v>0</v>
      </c>
      <c r="G24" s="76">
        <f t="shared" si="3"/>
        <v>0</v>
      </c>
      <c r="H24" s="76">
        <f t="shared" si="4"/>
        <v>0</v>
      </c>
      <c r="I24" s="76">
        <f t="shared" si="5"/>
        <v>0</v>
      </c>
      <c r="J24" s="9"/>
      <c r="K24" s="9"/>
      <c r="L24" s="9"/>
      <c r="M24" s="9"/>
      <c r="N24" s="9"/>
      <c r="O24" s="252"/>
      <c r="P24" s="159">
        <f t="shared" si="6"/>
        <v>0</v>
      </c>
      <c r="Q24" s="160">
        <f t="shared" si="7"/>
        <v>0</v>
      </c>
      <c r="R24" s="257"/>
      <c r="S24" s="257"/>
      <c r="T24" s="257"/>
      <c r="U24" s="257"/>
      <c r="V24" s="257"/>
      <c r="W24" s="257"/>
      <c r="X24" s="4">
        <v>13</v>
      </c>
    </row>
    <row r="25" spans="1:24" ht="15.95" customHeight="1" thickTop="1" thickBot="1" x14ac:dyDescent="0.25">
      <c r="A25" s="115"/>
      <c r="B25" s="154" t="s">
        <v>545</v>
      </c>
      <c r="C25" s="180" t="s">
        <v>716</v>
      </c>
      <c r="D25" s="110" t="s">
        <v>16</v>
      </c>
      <c r="E25" s="4">
        <v>36</v>
      </c>
      <c r="F25" s="76">
        <f t="shared" si="2"/>
        <v>0</v>
      </c>
      <c r="G25" s="76">
        <f t="shared" si="3"/>
        <v>0</v>
      </c>
      <c r="H25" s="76">
        <f t="shared" si="4"/>
        <v>0</v>
      </c>
      <c r="I25" s="76">
        <f t="shared" si="5"/>
        <v>0</v>
      </c>
      <c r="J25" s="9"/>
      <c r="K25" s="9"/>
      <c r="L25" s="9"/>
      <c r="M25" s="9"/>
      <c r="N25" s="9"/>
      <c r="O25" s="252"/>
      <c r="P25" s="159">
        <f t="shared" si="6"/>
        <v>0</v>
      </c>
      <c r="Q25" s="160">
        <f t="shared" si="7"/>
        <v>0</v>
      </c>
      <c r="R25" s="257"/>
      <c r="S25" s="257"/>
      <c r="T25" s="257"/>
      <c r="U25" s="257"/>
      <c r="V25" s="257"/>
      <c r="W25" s="257"/>
      <c r="X25" s="4">
        <v>36</v>
      </c>
    </row>
    <row r="26" spans="1:24" ht="15.95" customHeight="1" thickTop="1" thickBot="1" x14ac:dyDescent="0.25">
      <c r="A26" s="115"/>
      <c r="B26" s="154" t="s">
        <v>545</v>
      </c>
      <c r="C26" s="180" t="s">
        <v>717</v>
      </c>
      <c r="D26" s="110" t="s">
        <v>17</v>
      </c>
      <c r="E26" s="4">
        <v>28</v>
      </c>
      <c r="F26" s="76">
        <f t="shared" si="2"/>
        <v>0</v>
      </c>
      <c r="G26" s="76">
        <f t="shared" si="3"/>
        <v>0</v>
      </c>
      <c r="H26" s="76">
        <f t="shared" si="4"/>
        <v>0</v>
      </c>
      <c r="I26" s="76">
        <f t="shared" si="5"/>
        <v>0</v>
      </c>
      <c r="J26" s="9"/>
      <c r="K26" s="9"/>
      <c r="L26" s="9"/>
      <c r="M26" s="9"/>
      <c r="N26" s="9"/>
      <c r="O26" s="252"/>
      <c r="P26" s="159">
        <f t="shared" si="6"/>
        <v>0</v>
      </c>
      <c r="Q26" s="160">
        <f t="shared" si="7"/>
        <v>0</v>
      </c>
      <c r="R26" s="257"/>
      <c r="S26" s="257"/>
      <c r="T26" s="257"/>
      <c r="U26" s="257"/>
      <c r="V26" s="257"/>
      <c r="W26" s="257"/>
      <c r="X26" s="4">
        <v>28</v>
      </c>
    </row>
    <row r="27" spans="1:24" ht="15.95" customHeight="1" thickTop="1" thickBot="1" x14ac:dyDescent="0.25">
      <c r="A27" s="115"/>
      <c r="B27" s="154" t="s">
        <v>545</v>
      </c>
      <c r="C27" s="180" t="s">
        <v>718</v>
      </c>
      <c r="D27" s="110" t="s">
        <v>18</v>
      </c>
      <c r="E27" s="4">
        <v>29</v>
      </c>
      <c r="F27" s="76">
        <f t="shared" si="2"/>
        <v>0</v>
      </c>
      <c r="G27" s="76">
        <f t="shared" si="3"/>
        <v>0</v>
      </c>
      <c r="H27" s="76">
        <f t="shared" si="4"/>
        <v>0</v>
      </c>
      <c r="I27" s="76">
        <f t="shared" si="5"/>
        <v>0</v>
      </c>
      <c r="J27" s="9"/>
      <c r="K27" s="9"/>
      <c r="L27" s="9"/>
      <c r="M27" s="9"/>
      <c r="N27" s="9"/>
      <c r="O27" s="252"/>
      <c r="P27" s="159">
        <f t="shared" si="6"/>
        <v>0</v>
      </c>
      <c r="Q27" s="160">
        <f t="shared" si="7"/>
        <v>0</v>
      </c>
      <c r="R27" s="257"/>
      <c r="S27" s="257"/>
      <c r="T27" s="257"/>
      <c r="U27" s="257"/>
      <c r="V27" s="257"/>
      <c r="W27" s="257"/>
      <c r="X27" s="4">
        <v>29</v>
      </c>
    </row>
    <row r="28" spans="1:24" ht="15.95" customHeight="1" thickTop="1" thickBot="1" x14ac:dyDescent="0.25">
      <c r="A28" s="115"/>
      <c r="B28" s="154" t="s">
        <v>545</v>
      </c>
      <c r="C28" s="180" t="s">
        <v>719</v>
      </c>
      <c r="D28" s="110" t="s">
        <v>19</v>
      </c>
      <c r="E28" s="4">
        <v>15</v>
      </c>
      <c r="F28" s="76">
        <f t="shared" si="2"/>
        <v>0</v>
      </c>
      <c r="G28" s="76">
        <f t="shared" si="3"/>
        <v>0</v>
      </c>
      <c r="H28" s="76">
        <f t="shared" si="4"/>
        <v>0</v>
      </c>
      <c r="I28" s="76">
        <f t="shared" si="5"/>
        <v>0</v>
      </c>
      <c r="J28" s="9"/>
      <c r="K28" s="9"/>
      <c r="L28" s="9"/>
      <c r="M28" s="9"/>
      <c r="N28" s="9"/>
      <c r="O28" s="252"/>
      <c r="P28" s="159">
        <f t="shared" si="6"/>
        <v>0</v>
      </c>
      <c r="Q28" s="160">
        <f t="shared" si="7"/>
        <v>0</v>
      </c>
      <c r="R28" s="257"/>
      <c r="S28" s="257"/>
      <c r="T28" s="257"/>
      <c r="U28" s="257"/>
      <c r="V28" s="257"/>
      <c r="W28" s="257"/>
      <c r="X28" s="4">
        <v>15</v>
      </c>
    </row>
    <row r="29" spans="1:24" ht="15.95" customHeight="1" thickTop="1" thickBot="1" x14ac:dyDescent="0.25">
      <c r="A29" s="115"/>
      <c r="B29" s="154" t="s">
        <v>545</v>
      </c>
      <c r="C29" s="180" t="s">
        <v>720</v>
      </c>
      <c r="D29" s="110" t="s">
        <v>20</v>
      </c>
      <c r="E29" s="4">
        <v>33</v>
      </c>
      <c r="F29" s="76">
        <f t="shared" si="2"/>
        <v>0</v>
      </c>
      <c r="G29" s="76">
        <f t="shared" si="3"/>
        <v>0</v>
      </c>
      <c r="H29" s="76">
        <f t="shared" si="4"/>
        <v>0</v>
      </c>
      <c r="I29" s="76">
        <f t="shared" si="5"/>
        <v>0</v>
      </c>
      <c r="J29" s="9"/>
      <c r="K29" s="9"/>
      <c r="L29" s="9"/>
      <c r="M29" s="9"/>
      <c r="N29" s="9"/>
      <c r="O29" s="252"/>
      <c r="P29" s="159">
        <f t="shared" si="6"/>
        <v>0</v>
      </c>
      <c r="Q29" s="160">
        <f t="shared" si="7"/>
        <v>0</v>
      </c>
      <c r="R29" s="257"/>
      <c r="S29" s="257"/>
      <c r="T29" s="257"/>
      <c r="U29" s="257"/>
      <c r="V29" s="257"/>
      <c r="W29" s="257"/>
      <c r="X29" s="4">
        <v>33</v>
      </c>
    </row>
    <row r="30" spans="1:24" ht="15.95" customHeight="1" thickTop="1" thickBot="1" x14ac:dyDescent="0.25">
      <c r="A30" s="115"/>
      <c r="B30" s="154" t="s">
        <v>545</v>
      </c>
      <c r="C30" s="180" t="s">
        <v>342</v>
      </c>
      <c r="D30" s="175" t="s">
        <v>21</v>
      </c>
      <c r="E30" s="4">
        <v>16</v>
      </c>
      <c r="F30" s="76">
        <f t="shared" si="2"/>
        <v>0</v>
      </c>
      <c r="G30" s="76">
        <f t="shared" si="3"/>
        <v>0</v>
      </c>
      <c r="H30" s="76">
        <f t="shared" si="4"/>
        <v>0</v>
      </c>
      <c r="I30" s="76">
        <f t="shared" si="5"/>
        <v>0</v>
      </c>
      <c r="J30" s="9"/>
      <c r="K30" s="9"/>
      <c r="L30" s="9"/>
      <c r="M30" s="9"/>
      <c r="N30" s="9"/>
      <c r="O30" s="252"/>
      <c r="P30" s="159">
        <f t="shared" si="6"/>
        <v>0</v>
      </c>
      <c r="Q30" s="160">
        <f t="shared" si="7"/>
        <v>0</v>
      </c>
      <c r="R30" s="257"/>
      <c r="S30" s="257"/>
      <c r="T30" s="257"/>
      <c r="U30" s="257"/>
      <c r="V30" s="257"/>
      <c r="W30" s="257"/>
      <c r="X30" s="4">
        <v>16</v>
      </c>
    </row>
    <row r="31" spans="1:24" ht="15.95" customHeight="1" thickTop="1" thickBot="1" x14ac:dyDescent="0.25">
      <c r="A31" s="115"/>
      <c r="B31" s="154" t="s">
        <v>545</v>
      </c>
      <c r="C31" s="180" t="s">
        <v>721</v>
      </c>
      <c r="D31" s="110" t="s">
        <v>22</v>
      </c>
      <c r="E31" s="4">
        <v>18</v>
      </c>
      <c r="F31" s="76">
        <f t="shared" si="2"/>
        <v>0</v>
      </c>
      <c r="G31" s="76">
        <f t="shared" si="3"/>
        <v>0</v>
      </c>
      <c r="H31" s="76">
        <f t="shared" si="4"/>
        <v>0</v>
      </c>
      <c r="I31" s="76">
        <f t="shared" si="5"/>
        <v>0</v>
      </c>
      <c r="J31" s="9"/>
      <c r="K31" s="9"/>
      <c r="L31" s="9"/>
      <c r="M31" s="9"/>
      <c r="N31" s="9"/>
      <c r="O31" s="252"/>
      <c r="P31" s="159">
        <f t="shared" si="6"/>
        <v>0</v>
      </c>
      <c r="Q31" s="160">
        <f t="shared" si="7"/>
        <v>0</v>
      </c>
      <c r="R31" s="257"/>
      <c r="S31" s="257"/>
      <c r="T31" s="257"/>
      <c r="U31" s="257"/>
      <c r="V31" s="257"/>
      <c r="W31" s="257"/>
      <c r="X31" s="4">
        <v>18</v>
      </c>
    </row>
    <row r="32" spans="1:24" ht="15.95" customHeight="1" thickTop="1" thickBot="1" x14ac:dyDescent="0.25">
      <c r="A32" s="115"/>
      <c r="B32" s="154" t="s">
        <v>545</v>
      </c>
      <c r="C32" s="180" t="s">
        <v>722</v>
      </c>
      <c r="D32" s="110" t="s">
        <v>23</v>
      </c>
      <c r="E32" s="4">
        <v>20</v>
      </c>
      <c r="F32" s="76">
        <f t="shared" si="2"/>
        <v>0</v>
      </c>
      <c r="G32" s="76">
        <f t="shared" si="3"/>
        <v>0</v>
      </c>
      <c r="H32" s="76">
        <f t="shared" si="4"/>
        <v>0</v>
      </c>
      <c r="I32" s="76">
        <f t="shared" si="5"/>
        <v>0</v>
      </c>
      <c r="J32" s="9"/>
      <c r="K32" s="9"/>
      <c r="L32" s="9"/>
      <c r="M32" s="9"/>
      <c r="N32" s="9"/>
      <c r="O32" s="252"/>
      <c r="P32" s="159">
        <f t="shared" si="6"/>
        <v>0</v>
      </c>
      <c r="Q32" s="160">
        <f t="shared" si="7"/>
        <v>0</v>
      </c>
      <c r="R32" s="257"/>
      <c r="S32" s="257"/>
      <c r="T32" s="257"/>
      <c r="U32" s="257"/>
      <c r="V32" s="257"/>
      <c r="W32" s="257"/>
      <c r="X32" s="4">
        <v>20</v>
      </c>
    </row>
    <row r="33" spans="1:24" ht="15.95" customHeight="1" thickTop="1" thickBot="1" x14ac:dyDescent="0.25">
      <c r="A33" s="115"/>
      <c r="B33" s="154" t="s">
        <v>545</v>
      </c>
      <c r="C33" s="180" t="s">
        <v>723</v>
      </c>
      <c r="D33" s="110" t="s">
        <v>24</v>
      </c>
      <c r="E33" s="4">
        <v>21</v>
      </c>
      <c r="F33" s="76">
        <f t="shared" si="2"/>
        <v>0</v>
      </c>
      <c r="G33" s="76">
        <f t="shared" si="3"/>
        <v>0</v>
      </c>
      <c r="H33" s="76">
        <f t="shared" si="4"/>
        <v>0</v>
      </c>
      <c r="I33" s="76">
        <f t="shared" si="5"/>
        <v>0</v>
      </c>
      <c r="J33" s="9"/>
      <c r="K33" s="9"/>
      <c r="L33" s="9"/>
      <c r="M33" s="9"/>
      <c r="N33" s="9"/>
      <c r="O33" s="252"/>
      <c r="P33" s="159">
        <f t="shared" si="6"/>
        <v>0</v>
      </c>
      <c r="Q33" s="160">
        <f t="shared" si="7"/>
        <v>0</v>
      </c>
      <c r="R33" s="257"/>
      <c r="S33" s="257"/>
      <c r="T33" s="257"/>
      <c r="U33" s="257"/>
      <c r="V33" s="257"/>
      <c r="W33" s="257"/>
      <c r="X33" s="4">
        <v>21</v>
      </c>
    </row>
    <row r="34" spans="1:24" ht="15.95" customHeight="1" thickTop="1" thickBot="1" x14ac:dyDescent="0.25">
      <c r="A34" s="115"/>
      <c r="B34" s="154" t="s">
        <v>545</v>
      </c>
      <c r="C34" s="180" t="s">
        <v>343</v>
      </c>
      <c r="D34" s="175" t="s">
        <v>25</v>
      </c>
      <c r="E34" s="4">
        <v>22</v>
      </c>
      <c r="F34" s="76">
        <f t="shared" si="2"/>
        <v>0</v>
      </c>
      <c r="G34" s="76">
        <f t="shared" si="3"/>
        <v>0</v>
      </c>
      <c r="H34" s="76">
        <f t="shared" si="4"/>
        <v>0</v>
      </c>
      <c r="I34" s="76">
        <f t="shared" si="5"/>
        <v>0</v>
      </c>
      <c r="J34" s="9"/>
      <c r="K34" s="9"/>
      <c r="L34" s="9"/>
      <c r="M34" s="9"/>
      <c r="N34" s="9"/>
      <c r="O34" s="252"/>
      <c r="P34" s="159">
        <f t="shared" si="6"/>
        <v>0</v>
      </c>
      <c r="Q34" s="160">
        <f t="shared" si="7"/>
        <v>0</v>
      </c>
      <c r="R34" s="257"/>
      <c r="S34" s="257"/>
      <c r="T34" s="257"/>
      <c r="U34" s="257"/>
      <c r="V34" s="257"/>
      <c r="W34" s="257"/>
      <c r="X34" s="4">
        <v>22</v>
      </c>
    </row>
    <row r="35" spans="1:24" ht="15.95" customHeight="1" thickTop="1" thickBot="1" x14ac:dyDescent="0.25">
      <c r="A35" s="115"/>
      <c r="B35" s="154" t="s">
        <v>545</v>
      </c>
      <c r="C35" s="180" t="s">
        <v>724</v>
      </c>
      <c r="D35" s="110" t="s">
        <v>26</v>
      </c>
      <c r="E35" s="4">
        <v>23</v>
      </c>
      <c r="F35" s="76">
        <f t="shared" si="2"/>
        <v>0</v>
      </c>
      <c r="G35" s="76">
        <f t="shared" si="3"/>
        <v>0</v>
      </c>
      <c r="H35" s="76">
        <f t="shared" si="4"/>
        <v>0</v>
      </c>
      <c r="I35" s="76">
        <f t="shared" si="5"/>
        <v>0</v>
      </c>
      <c r="J35" s="9"/>
      <c r="K35" s="9"/>
      <c r="L35" s="9"/>
      <c r="M35" s="9"/>
      <c r="N35" s="9"/>
      <c r="O35" s="252"/>
      <c r="P35" s="159">
        <f t="shared" si="6"/>
        <v>0</v>
      </c>
      <c r="Q35" s="160">
        <f t="shared" si="7"/>
        <v>0</v>
      </c>
      <c r="R35" s="257"/>
      <c r="S35" s="257"/>
      <c r="T35" s="257"/>
      <c r="U35" s="257"/>
      <c r="V35" s="257"/>
      <c r="W35" s="257"/>
      <c r="X35" s="4">
        <v>23</v>
      </c>
    </row>
    <row r="36" spans="1:24" ht="15.95" customHeight="1" thickTop="1" thickBot="1" x14ac:dyDescent="0.25">
      <c r="A36" s="115"/>
      <c r="B36" s="154" t="s">
        <v>545</v>
      </c>
      <c r="C36" s="180" t="s">
        <v>725</v>
      </c>
      <c r="D36" s="110" t="s">
        <v>27</v>
      </c>
      <c r="E36" s="4">
        <v>46</v>
      </c>
      <c r="F36" s="76">
        <f t="shared" si="2"/>
        <v>0</v>
      </c>
      <c r="G36" s="76">
        <f t="shared" si="3"/>
        <v>0</v>
      </c>
      <c r="H36" s="76">
        <f t="shared" si="4"/>
        <v>0</v>
      </c>
      <c r="I36" s="76">
        <f t="shared" si="5"/>
        <v>0</v>
      </c>
      <c r="J36" s="9"/>
      <c r="K36" s="9"/>
      <c r="L36" s="9"/>
      <c r="M36" s="9"/>
      <c r="N36" s="9"/>
      <c r="O36" s="252"/>
      <c r="P36" s="159">
        <f t="shared" si="6"/>
        <v>0</v>
      </c>
      <c r="Q36" s="160">
        <f t="shared" si="7"/>
        <v>0</v>
      </c>
      <c r="R36" s="257"/>
      <c r="S36" s="257"/>
      <c r="T36" s="257"/>
      <c r="U36" s="257"/>
      <c r="V36" s="257"/>
      <c r="W36" s="257"/>
      <c r="X36" s="4">
        <v>46</v>
      </c>
    </row>
    <row r="37" spans="1:24" ht="15.95" customHeight="1" thickTop="1" thickBot="1" x14ac:dyDescent="0.25">
      <c r="A37" s="115"/>
      <c r="B37" s="154" t="s">
        <v>545</v>
      </c>
      <c r="C37" s="180" t="s">
        <v>726</v>
      </c>
      <c r="D37" s="110" t="s">
        <v>28</v>
      </c>
      <c r="E37" s="4">
        <v>49</v>
      </c>
      <c r="F37" s="76">
        <f t="shared" si="2"/>
        <v>0</v>
      </c>
      <c r="G37" s="76">
        <f t="shared" si="3"/>
        <v>0</v>
      </c>
      <c r="H37" s="76">
        <f t="shared" si="4"/>
        <v>0</v>
      </c>
      <c r="I37" s="76">
        <f t="shared" si="5"/>
        <v>0</v>
      </c>
      <c r="J37" s="9"/>
      <c r="K37" s="9"/>
      <c r="L37" s="9"/>
      <c r="M37" s="9"/>
      <c r="N37" s="9"/>
      <c r="O37" s="252"/>
      <c r="P37" s="159">
        <f t="shared" si="6"/>
        <v>0</v>
      </c>
      <c r="Q37" s="160">
        <f t="shared" si="7"/>
        <v>0</v>
      </c>
      <c r="R37" s="257"/>
      <c r="S37" s="257"/>
      <c r="T37" s="257"/>
      <c r="U37" s="257"/>
      <c r="V37" s="257"/>
      <c r="W37" s="257"/>
      <c r="X37" s="4">
        <v>49</v>
      </c>
    </row>
    <row r="38" spans="1:24" ht="15.95" customHeight="1" thickTop="1" thickBot="1" x14ac:dyDescent="0.25">
      <c r="A38" s="115"/>
      <c r="B38" s="154" t="s">
        <v>545</v>
      </c>
      <c r="C38" s="180" t="s">
        <v>727</v>
      </c>
      <c r="D38" s="175" t="s">
        <v>29</v>
      </c>
      <c r="E38" s="4">
        <v>7</v>
      </c>
      <c r="F38" s="76">
        <f t="shared" si="2"/>
        <v>0</v>
      </c>
      <c r="G38" s="76">
        <f t="shared" si="3"/>
        <v>0</v>
      </c>
      <c r="H38" s="76">
        <f t="shared" si="4"/>
        <v>0</v>
      </c>
      <c r="I38" s="76">
        <f t="shared" si="5"/>
        <v>0</v>
      </c>
      <c r="J38" s="9"/>
      <c r="K38" s="9"/>
      <c r="L38" s="9"/>
      <c r="M38" s="9"/>
      <c r="N38" s="9"/>
      <c r="O38" s="252"/>
      <c r="P38" s="159">
        <f t="shared" si="6"/>
        <v>0</v>
      </c>
      <c r="Q38" s="160">
        <f t="shared" si="7"/>
        <v>0</v>
      </c>
      <c r="R38" s="257"/>
      <c r="S38" s="257"/>
      <c r="T38" s="257"/>
      <c r="U38" s="257"/>
      <c r="V38" s="257"/>
      <c r="W38" s="257"/>
      <c r="X38" s="4">
        <v>7</v>
      </c>
    </row>
    <row r="39" spans="1:24" ht="15.95" customHeight="1" thickTop="1" thickBot="1" x14ac:dyDescent="0.25">
      <c r="A39" s="115"/>
      <c r="B39" s="154" t="s">
        <v>545</v>
      </c>
      <c r="C39" s="180" t="s">
        <v>728</v>
      </c>
      <c r="D39" s="110" t="s">
        <v>30</v>
      </c>
      <c r="E39" s="4">
        <v>25</v>
      </c>
      <c r="F39" s="76">
        <f t="shared" si="2"/>
        <v>0</v>
      </c>
      <c r="G39" s="76">
        <f t="shared" si="3"/>
        <v>0</v>
      </c>
      <c r="H39" s="76">
        <f t="shared" si="4"/>
        <v>0</v>
      </c>
      <c r="I39" s="76">
        <f t="shared" si="5"/>
        <v>0</v>
      </c>
      <c r="J39" s="9"/>
      <c r="K39" s="9"/>
      <c r="L39" s="9"/>
      <c r="M39" s="9"/>
      <c r="N39" s="9"/>
      <c r="O39" s="252"/>
      <c r="P39" s="159">
        <f t="shared" si="6"/>
        <v>0</v>
      </c>
      <c r="Q39" s="160">
        <f t="shared" si="7"/>
        <v>0</v>
      </c>
      <c r="R39" s="257"/>
      <c r="S39" s="257"/>
      <c r="T39" s="257"/>
      <c r="U39" s="257"/>
      <c r="V39" s="257"/>
      <c r="W39" s="257"/>
      <c r="X39" s="4">
        <v>25</v>
      </c>
    </row>
    <row r="40" spans="1:24" ht="15.95" customHeight="1" thickTop="1" thickBot="1" x14ac:dyDescent="0.25">
      <c r="A40" s="115"/>
      <c r="B40" s="154" t="s">
        <v>545</v>
      </c>
      <c r="C40" s="180" t="s">
        <v>729</v>
      </c>
      <c r="D40" s="175" t="s">
        <v>31</v>
      </c>
      <c r="E40" s="4">
        <v>35</v>
      </c>
      <c r="F40" s="76">
        <f t="shared" si="2"/>
        <v>0</v>
      </c>
      <c r="G40" s="76">
        <f t="shared" si="3"/>
        <v>0</v>
      </c>
      <c r="H40" s="76">
        <f t="shared" si="4"/>
        <v>0</v>
      </c>
      <c r="I40" s="76">
        <f t="shared" si="5"/>
        <v>0</v>
      </c>
      <c r="J40" s="9"/>
      <c r="K40" s="9"/>
      <c r="L40" s="9"/>
      <c r="M40" s="9"/>
      <c r="N40" s="9"/>
      <c r="O40" s="252"/>
      <c r="P40" s="159">
        <f t="shared" si="6"/>
        <v>0</v>
      </c>
      <c r="Q40" s="160">
        <f t="shared" si="7"/>
        <v>0</v>
      </c>
      <c r="R40" s="257"/>
      <c r="S40" s="257"/>
      <c r="T40" s="257"/>
      <c r="U40" s="257"/>
      <c r="V40" s="257"/>
      <c r="W40" s="257"/>
      <c r="X40" s="4">
        <v>35</v>
      </c>
    </row>
    <row r="41" spans="1:24" ht="15.95" customHeight="1" thickTop="1" thickBot="1" x14ac:dyDescent="0.25">
      <c r="A41" s="115"/>
      <c r="B41" s="154" t="s">
        <v>545</v>
      </c>
      <c r="C41" s="180" t="s">
        <v>730</v>
      </c>
      <c r="D41" s="110" t="s">
        <v>32</v>
      </c>
      <c r="E41" s="4">
        <v>12</v>
      </c>
      <c r="F41" s="76">
        <f t="shared" si="2"/>
        <v>0</v>
      </c>
      <c r="G41" s="76">
        <f t="shared" si="3"/>
        <v>0</v>
      </c>
      <c r="H41" s="76">
        <f t="shared" si="4"/>
        <v>0</v>
      </c>
      <c r="I41" s="76">
        <f t="shared" si="5"/>
        <v>0</v>
      </c>
      <c r="J41" s="9"/>
      <c r="K41" s="9"/>
      <c r="L41" s="9"/>
      <c r="M41" s="9"/>
      <c r="N41" s="9"/>
      <c r="O41" s="252"/>
      <c r="P41" s="159">
        <f t="shared" si="6"/>
        <v>0</v>
      </c>
      <c r="Q41" s="160">
        <f t="shared" si="7"/>
        <v>0</v>
      </c>
      <c r="R41" s="257"/>
      <c r="S41" s="257"/>
      <c r="T41" s="257"/>
      <c r="U41" s="257"/>
      <c r="V41" s="257"/>
      <c r="W41" s="257"/>
      <c r="X41" s="4">
        <v>12</v>
      </c>
    </row>
    <row r="42" spans="1:24" ht="15.95" customHeight="1" thickTop="1" thickBot="1" x14ac:dyDescent="0.25">
      <c r="A42" s="115"/>
      <c r="B42" s="154" t="s">
        <v>545</v>
      </c>
      <c r="C42" s="180" t="s">
        <v>731</v>
      </c>
      <c r="D42" s="175" t="s">
        <v>33</v>
      </c>
      <c r="E42" s="4">
        <v>19</v>
      </c>
      <c r="F42" s="76">
        <f t="shared" si="2"/>
        <v>0</v>
      </c>
      <c r="G42" s="76">
        <f t="shared" si="3"/>
        <v>0</v>
      </c>
      <c r="H42" s="76">
        <f t="shared" si="4"/>
        <v>0</v>
      </c>
      <c r="I42" s="76">
        <f t="shared" si="5"/>
        <v>0</v>
      </c>
      <c r="J42" s="87"/>
      <c r="K42" s="87"/>
      <c r="L42" s="87"/>
      <c r="M42" s="87"/>
      <c r="N42" s="87"/>
      <c r="O42" s="262"/>
      <c r="P42" s="159">
        <f t="shared" si="6"/>
        <v>0</v>
      </c>
      <c r="Q42" s="160">
        <f t="shared" si="7"/>
        <v>0</v>
      </c>
      <c r="R42" s="87"/>
      <c r="S42" s="87"/>
      <c r="T42" s="87"/>
      <c r="U42" s="87"/>
      <c r="V42" s="87"/>
      <c r="W42" s="87"/>
      <c r="X42" s="4">
        <v>19</v>
      </c>
    </row>
    <row r="43" spans="1:24" ht="15.95" customHeight="1" thickTop="1" thickBot="1" x14ac:dyDescent="0.25">
      <c r="A43" s="115"/>
      <c r="B43" s="154" t="s">
        <v>545</v>
      </c>
      <c r="C43" s="180" t="s">
        <v>732</v>
      </c>
      <c r="D43" s="110" t="s">
        <v>34</v>
      </c>
      <c r="E43" s="4">
        <v>45</v>
      </c>
      <c r="F43" s="76">
        <f t="shared" si="2"/>
        <v>0</v>
      </c>
      <c r="G43" s="76">
        <f t="shared" si="3"/>
        <v>0</v>
      </c>
      <c r="H43" s="76">
        <f t="shared" si="4"/>
        <v>0</v>
      </c>
      <c r="I43" s="76">
        <f t="shared" si="5"/>
        <v>0</v>
      </c>
      <c r="J43" s="87"/>
      <c r="K43" s="87"/>
      <c r="L43" s="87"/>
      <c r="M43" s="87"/>
      <c r="N43" s="87"/>
      <c r="O43" s="262"/>
      <c r="P43" s="159">
        <f t="shared" si="6"/>
        <v>0</v>
      </c>
      <c r="Q43" s="160">
        <f t="shared" si="7"/>
        <v>0</v>
      </c>
      <c r="R43" s="87"/>
      <c r="S43" s="87"/>
      <c r="T43" s="87"/>
      <c r="U43" s="87"/>
      <c r="V43" s="87"/>
      <c r="W43" s="87"/>
      <c r="X43" s="4">
        <v>45</v>
      </c>
    </row>
    <row r="44" spans="1:24" ht="15.95" customHeight="1" thickTop="1" thickBot="1" x14ac:dyDescent="0.25">
      <c r="A44" s="115"/>
      <c r="B44" s="154" t="s">
        <v>545</v>
      </c>
      <c r="C44" s="180" t="s">
        <v>1399</v>
      </c>
      <c r="D44" s="110" t="s">
        <v>35</v>
      </c>
      <c r="E44" s="4">
        <v>42</v>
      </c>
      <c r="F44" s="76">
        <f t="shared" si="2"/>
        <v>0</v>
      </c>
      <c r="G44" s="76">
        <f t="shared" si="3"/>
        <v>0</v>
      </c>
      <c r="H44" s="76">
        <f t="shared" si="4"/>
        <v>0</v>
      </c>
      <c r="I44" s="76">
        <f t="shared" si="5"/>
        <v>0</v>
      </c>
      <c r="J44" s="9"/>
      <c r="K44" s="9"/>
      <c r="L44" s="9"/>
      <c r="M44" s="9"/>
      <c r="N44" s="9"/>
      <c r="O44" s="252"/>
      <c r="P44" s="159">
        <f t="shared" si="6"/>
        <v>0</v>
      </c>
      <c r="Q44" s="160">
        <f t="shared" si="7"/>
        <v>0</v>
      </c>
      <c r="R44" s="257"/>
      <c r="S44" s="257"/>
      <c r="T44" s="257"/>
      <c r="U44" s="257"/>
      <c r="V44" s="257"/>
      <c r="W44" s="257"/>
      <c r="X44" s="4">
        <v>42</v>
      </c>
    </row>
    <row r="45" spans="1:24" ht="15.95" customHeight="1" thickTop="1" thickBot="1" x14ac:dyDescent="0.25">
      <c r="A45" s="115"/>
      <c r="B45" s="154" t="s">
        <v>545</v>
      </c>
      <c r="C45" s="180" t="s">
        <v>733</v>
      </c>
      <c r="D45" s="110" t="s">
        <v>36</v>
      </c>
      <c r="E45" s="4">
        <v>32</v>
      </c>
      <c r="F45" s="76">
        <f t="shared" si="2"/>
        <v>0</v>
      </c>
      <c r="G45" s="76">
        <f t="shared" si="3"/>
        <v>0</v>
      </c>
      <c r="H45" s="76">
        <f t="shared" si="4"/>
        <v>0</v>
      </c>
      <c r="I45" s="76">
        <f t="shared" si="5"/>
        <v>0</v>
      </c>
      <c r="J45" s="9"/>
      <c r="K45" s="9"/>
      <c r="L45" s="9"/>
      <c r="M45" s="9"/>
      <c r="N45" s="9"/>
      <c r="O45" s="252"/>
      <c r="P45" s="159">
        <f t="shared" si="6"/>
        <v>0</v>
      </c>
      <c r="Q45" s="160">
        <f t="shared" si="7"/>
        <v>0</v>
      </c>
      <c r="R45" s="257"/>
      <c r="S45" s="257"/>
      <c r="T45" s="257"/>
      <c r="U45" s="257"/>
      <c r="V45" s="257"/>
      <c r="W45" s="257"/>
      <c r="X45" s="4">
        <v>32</v>
      </c>
    </row>
    <row r="46" spans="1:24" ht="15.95" customHeight="1" thickTop="1" thickBot="1" x14ac:dyDescent="0.25">
      <c r="A46" s="115"/>
      <c r="B46" s="154" t="s">
        <v>545</v>
      </c>
      <c r="C46" s="330" t="s">
        <v>734</v>
      </c>
      <c r="D46" s="235" t="s">
        <v>37</v>
      </c>
      <c r="E46" s="4">
        <v>301</v>
      </c>
      <c r="F46" s="76">
        <f t="shared" si="2"/>
        <v>0</v>
      </c>
      <c r="G46" s="76">
        <f t="shared" si="3"/>
        <v>0</v>
      </c>
      <c r="H46" s="76">
        <f>SUM(J46,L46,N46)</f>
        <v>0</v>
      </c>
      <c r="I46" s="76">
        <f>SUM(K46,M46,O46)</f>
        <v>0</v>
      </c>
      <c r="J46" s="9"/>
      <c r="K46" s="9"/>
      <c r="L46" s="9"/>
      <c r="M46" s="9"/>
      <c r="N46" s="9"/>
      <c r="O46" s="252"/>
      <c r="P46" s="159">
        <f>SUM(R46,T46,V46)</f>
        <v>0</v>
      </c>
      <c r="Q46" s="160">
        <f>SUM(S46,U46,W46)</f>
        <v>0</v>
      </c>
      <c r="R46" s="257"/>
      <c r="S46" s="257"/>
      <c r="T46" s="257"/>
      <c r="U46" s="257"/>
      <c r="V46" s="257"/>
      <c r="W46" s="257"/>
      <c r="X46" s="4">
        <v>301</v>
      </c>
    </row>
    <row r="47" spans="1:24" ht="35.1" customHeight="1" thickTop="1" thickBot="1" x14ac:dyDescent="0.25">
      <c r="A47" s="115"/>
      <c r="B47" s="186" t="s">
        <v>569</v>
      </c>
      <c r="C47" s="187"/>
      <c r="D47" s="188" t="s">
        <v>38</v>
      </c>
      <c r="E47" s="8"/>
      <c r="F47" s="116">
        <f t="shared" ref="F47:Q47" si="8">SUM(F48,F52)</f>
        <v>0</v>
      </c>
      <c r="G47" s="116">
        <f t="shared" si="8"/>
        <v>0</v>
      </c>
      <c r="H47" s="116">
        <f t="shared" si="8"/>
        <v>0</v>
      </c>
      <c r="I47" s="116">
        <f t="shared" si="8"/>
        <v>0</v>
      </c>
      <c r="J47" s="116">
        <f t="shared" si="8"/>
        <v>0</v>
      </c>
      <c r="K47" s="116">
        <f t="shared" si="8"/>
        <v>0</v>
      </c>
      <c r="L47" s="116">
        <f t="shared" si="8"/>
        <v>0</v>
      </c>
      <c r="M47" s="116">
        <f t="shared" si="8"/>
        <v>0</v>
      </c>
      <c r="N47" s="116">
        <f t="shared" si="8"/>
        <v>0</v>
      </c>
      <c r="O47" s="261">
        <f t="shared" si="8"/>
        <v>0</v>
      </c>
      <c r="P47" s="255">
        <f t="shared" si="8"/>
        <v>0</v>
      </c>
      <c r="Q47" s="256">
        <f t="shared" si="8"/>
        <v>0</v>
      </c>
      <c r="R47" s="256">
        <f t="shared" ref="R47:W47" si="9">SUM(R48,R52)</f>
        <v>0</v>
      </c>
      <c r="S47" s="256">
        <f t="shared" si="9"/>
        <v>0</v>
      </c>
      <c r="T47" s="256">
        <f t="shared" si="9"/>
        <v>0</v>
      </c>
      <c r="U47" s="256">
        <f t="shared" si="9"/>
        <v>0</v>
      </c>
      <c r="V47" s="256">
        <f t="shared" si="9"/>
        <v>0</v>
      </c>
      <c r="W47" s="256">
        <f t="shared" si="9"/>
        <v>0</v>
      </c>
      <c r="X47" s="8"/>
    </row>
    <row r="48" spans="1:24" ht="35.1" customHeight="1" thickTop="1" thickBot="1" x14ac:dyDescent="0.25">
      <c r="A48" s="115"/>
      <c r="B48" s="189" t="s">
        <v>735</v>
      </c>
      <c r="C48" s="190"/>
      <c r="D48" s="191" t="s">
        <v>39</v>
      </c>
      <c r="E48" s="4"/>
      <c r="F48" s="116">
        <f t="shared" ref="F48:Q48" si="10">SUM(F49:F51)</f>
        <v>0</v>
      </c>
      <c r="G48" s="116">
        <f t="shared" si="10"/>
        <v>0</v>
      </c>
      <c r="H48" s="116">
        <f t="shared" si="10"/>
        <v>0</v>
      </c>
      <c r="I48" s="116">
        <f t="shared" si="10"/>
        <v>0</v>
      </c>
      <c r="J48" s="116">
        <f t="shared" si="10"/>
        <v>0</v>
      </c>
      <c r="K48" s="116">
        <f t="shared" si="10"/>
        <v>0</v>
      </c>
      <c r="L48" s="116">
        <f t="shared" si="10"/>
        <v>0</v>
      </c>
      <c r="M48" s="116">
        <f t="shared" si="10"/>
        <v>0</v>
      </c>
      <c r="N48" s="116">
        <f t="shared" si="10"/>
        <v>0</v>
      </c>
      <c r="O48" s="261">
        <f t="shared" si="10"/>
        <v>0</v>
      </c>
      <c r="P48" s="255">
        <f t="shared" si="10"/>
        <v>0</v>
      </c>
      <c r="Q48" s="256">
        <f t="shared" si="10"/>
        <v>0</v>
      </c>
      <c r="R48" s="256">
        <f t="shared" ref="R48:W48" si="11">SUM(R49:R51)</f>
        <v>0</v>
      </c>
      <c r="S48" s="256">
        <f t="shared" si="11"/>
        <v>0</v>
      </c>
      <c r="T48" s="256">
        <f t="shared" si="11"/>
        <v>0</v>
      </c>
      <c r="U48" s="256">
        <f t="shared" si="11"/>
        <v>0</v>
      </c>
      <c r="V48" s="256">
        <f t="shared" si="11"/>
        <v>0</v>
      </c>
      <c r="W48" s="256">
        <f t="shared" si="11"/>
        <v>0</v>
      </c>
      <c r="X48" s="4"/>
    </row>
    <row r="49" spans="1:24" ht="15.95" customHeight="1" thickTop="1" thickBot="1" x14ac:dyDescent="0.25">
      <c r="A49" s="115"/>
      <c r="B49" s="154" t="s">
        <v>735</v>
      </c>
      <c r="C49" s="181" t="s">
        <v>736</v>
      </c>
      <c r="D49" s="110" t="s">
        <v>40</v>
      </c>
      <c r="E49" s="4">
        <v>103</v>
      </c>
      <c r="F49" s="76">
        <f t="shared" ref="F49:G51" si="12">SUM(H49,P49)</f>
        <v>0</v>
      </c>
      <c r="G49" s="76">
        <f t="shared" si="12"/>
        <v>0</v>
      </c>
      <c r="H49" s="76">
        <f t="shared" ref="H49:I51" si="13">SUM(J49,L49,N49)</f>
        <v>0</v>
      </c>
      <c r="I49" s="76">
        <f t="shared" si="13"/>
        <v>0</v>
      </c>
      <c r="J49" s="9"/>
      <c r="K49" s="9"/>
      <c r="L49" s="9"/>
      <c r="M49" s="9"/>
      <c r="N49" s="9"/>
      <c r="O49" s="252"/>
      <c r="P49" s="159">
        <f t="shared" ref="P49:Q51" si="14">SUM(R49,T49,V49)</f>
        <v>0</v>
      </c>
      <c r="Q49" s="160">
        <f t="shared" si="14"/>
        <v>0</v>
      </c>
      <c r="R49" s="257"/>
      <c r="S49" s="257"/>
      <c r="T49" s="257"/>
      <c r="U49" s="257"/>
      <c r="V49" s="257"/>
      <c r="W49" s="257"/>
      <c r="X49" s="4">
        <v>103</v>
      </c>
    </row>
    <row r="50" spans="1:24" ht="15.95" customHeight="1" thickTop="1" thickBot="1" x14ac:dyDescent="0.25">
      <c r="A50" s="115"/>
      <c r="B50" s="154" t="s">
        <v>735</v>
      </c>
      <c r="C50" s="179" t="s">
        <v>737</v>
      </c>
      <c r="D50" s="175" t="s">
        <v>41</v>
      </c>
      <c r="E50" s="4">
        <v>130</v>
      </c>
      <c r="F50" s="76">
        <f t="shared" si="12"/>
        <v>0</v>
      </c>
      <c r="G50" s="76">
        <f t="shared" si="12"/>
        <v>0</v>
      </c>
      <c r="H50" s="76">
        <f t="shared" si="13"/>
        <v>0</v>
      </c>
      <c r="I50" s="76">
        <f t="shared" si="13"/>
        <v>0</v>
      </c>
      <c r="J50" s="9"/>
      <c r="K50" s="9"/>
      <c r="L50" s="9"/>
      <c r="M50" s="9"/>
      <c r="N50" s="9"/>
      <c r="O50" s="252"/>
      <c r="P50" s="159">
        <f t="shared" si="14"/>
        <v>0</v>
      </c>
      <c r="Q50" s="160">
        <f t="shared" si="14"/>
        <v>0</v>
      </c>
      <c r="R50" s="257"/>
      <c r="S50" s="257"/>
      <c r="T50" s="257"/>
      <c r="U50" s="257"/>
      <c r="V50" s="257"/>
      <c r="W50" s="257"/>
      <c r="X50" s="4">
        <v>130</v>
      </c>
    </row>
    <row r="51" spans="1:24" ht="15.95" customHeight="1" thickTop="1" thickBot="1" x14ac:dyDescent="0.25">
      <c r="A51" s="115"/>
      <c r="B51" s="154" t="s">
        <v>735</v>
      </c>
      <c r="C51" s="330" t="s">
        <v>738</v>
      </c>
      <c r="D51" s="235" t="s">
        <v>42</v>
      </c>
      <c r="E51" s="4">
        <v>302</v>
      </c>
      <c r="F51" s="76">
        <f t="shared" si="12"/>
        <v>0</v>
      </c>
      <c r="G51" s="76">
        <f t="shared" si="12"/>
        <v>0</v>
      </c>
      <c r="H51" s="76">
        <f t="shared" si="13"/>
        <v>0</v>
      </c>
      <c r="I51" s="76">
        <f t="shared" si="13"/>
        <v>0</v>
      </c>
      <c r="J51" s="9"/>
      <c r="K51" s="9"/>
      <c r="L51" s="9"/>
      <c r="M51" s="9"/>
      <c r="N51" s="9"/>
      <c r="O51" s="252"/>
      <c r="P51" s="159">
        <f t="shared" si="14"/>
        <v>0</v>
      </c>
      <c r="Q51" s="160">
        <f t="shared" si="14"/>
        <v>0</v>
      </c>
      <c r="R51" s="257"/>
      <c r="S51" s="257"/>
      <c r="T51" s="257"/>
      <c r="U51" s="257"/>
      <c r="V51" s="257"/>
      <c r="W51" s="257"/>
      <c r="X51" s="4">
        <v>302</v>
      </c>
    </row>
    <row r="52" spans="1:24" ht="35.1" customHeight="1" thickTop="1" thickBot="1" x14ac:dyDescent="0.25">
      <c r="A52" s="115"/>
      <c r="B52" s="197" t="s">
        <v>739</v>
      </c>
      <c r="C52" s="178"/>
      <c r="D52" s="331" t="s">
        <v>43</v>
      </c>
      <c r="E52" s="111"/>
      <c r="F52" s="116">
        <f t="shared" ref="F52:Q52" si="15">SUM(F53:F55)</f>
        <v>0</v>
      </c>
      <c r="G52" s="116">
        <f t="shared" si="15"/>
        <v>0</v>
      </c>
      <c r="H52" s="116">
        <f t="shared" si="15"/>
        <v>0</v>
      </c>
      <c r="I52" s="116">
        <f t="shared" si="15"/>
        <v>0</v>
      </c>
      <c r="J52" s="116">
        <f t="shared" si="15"/>
        <v>0</v>
      </c>
      <c r="K52" s="116">
        <f t="shared" si="15"/>
        <v>0</v>
      </c>
      <c r="L52" s="116">
        <f t="shared" si="15"/>
        <v>0</v>
      </c>
      <c r="M52" s="116">
        <f t="shared" si="15"/>
        <v>0</v>
      </c>
      <c r="N52" s="116">
        <f t="shared" si="15"/>
        <v>0</v>
      </c>
      <c r="O52" s="261">
        <f t="shared" si="15"/>
        <v>0</v>
      </c>
      <c r="P52" s="255">
        <f t="shared" si="15"/>
        <v>0</v>
      </c>
      <c r="Q52" s="256">
        <f t="shared" si="15"/>
        <v>0</v>
      </c>
      <c r="R52" s="256">
        <f t="shared" ref="R52:W52" si="16">SUM(R53:R55)</f>
        <v>0</v>
      </c>
      <c r="S52" s="256">
        <f t="shared" si="16"/>
        <v>0</v>
      </c>
      <c r="T52" s="256">
        <f t="shared" si="16"/>
        <v>0</v>
      </c>
      <c r="U52" s="256">
        <f t="shared" si="16"/>
        <v>0</v>
      </c>
      <c r="V52" s="256">
        <f t="shared" si="16"/>
        <v>0</v>
      </c>
      <c r="W52" s="256">
        <f t="shared" si="16"/>
        <v>0</v>
      </c>
      <c r="X52" s="111"/>
    </row>
    <row r="53" spans="1:24" ht="15.95" customHeight="1" thickTop="1" thickBot="1" x14ac:dyDescent="0.25">
      <c r="A53" s="115"/>
      <c r="B53" s="154" t="s">
        <v>739</v>
      </c>
      <c r="C53" s="179" t="s">
        <v>44</v>
      </c>
      <c r="D53" s="110" t="s">
        <v>45</v>
      </c>
      <c r="E53" s="4">
        <v>136</v>
      </c>
      <c r="F53" s="76">
        <f t="shared" ref="F53:G55" si="17">SUM(H53,P53)</f>
        <v>0</v>
      </c>
      <c r="G53" s="76">
        <f t="shared" si="17"/>
        <v>0</v>
      </c>
      <c r="H53" s="76">
        <f t="shared" ref="H53:I55" si="18">SUM(J53,L53,N53)</f>
        <v>0</v>
      </c>
      <c r="I53" s="76">
        <f t="shared" si="18"/>
        <v>0</v>
      </c>
      <c r="J53" s="87"/>
      <c r="K53" s="87"/>
      <c r="L53" s="87"/>
      <c r="M53" s="87"/>
      <c r="N53" s="87"/>
      <c r="O53" s="262"/>
      <c r="P53" s="159">
        <f t="shared" ref="P53:Q55" si="19">SUM(R53,T53,V53)</f>
        <v>0</v>
      </c>
      <c r="Q53" s="160">
        <f t="shared" si="19"/>
        <v>0</v>
      </c>
      <c r="R53" s="87"/>
      <c r="S53" s="87"/>
      <c r="T53" s="87"/>
      <c r="U53" s="87"/>
      <c r="V53" s="87"/>
      <c r="W53" s="87"/>
      <c r="X53" s="4">
        <v>136</v>
      </c>
    </row>
    <row r="54" spans="1:24" ht="15.95" customHeight="1" thickTop="1" thickBot="1" x14ac:dyDescent="0.25">
      <c r="A54" s="115"/>
      <c r="B54" s="154" t="s">
        <v>739</v>
      </c>
      <c r="C54" s="179" t="s">
        <v>740</v>
      </c>
      <c r="D54" s="114" t="s">
        <v>46</v>
      </c>
      <c r="E54" s="4">
        <v>148</v>
      </c>
      <c r="F54" s="76">
        <f t="shared" si="17"/>
        <v>0</v>
      </c>
      <c r="G54" s="76">
        <f t="shared" si="17"/>
        <v>0</v>
      </c>
      <c r="H54" s="76">
        <f t="shared" si="18"/>
        <v>0</v>
      </c>
      <c r="I54" s="76">
        <f t="shared" si="18"/>
        <v>0</v>
      </c>
      <c r="J54" s="87"/>
      <c r="K54" s="87"/>
      <c r="L54" s="87"/>
      <c r="M54" s="87"/>
      <c r="N54" s="87"/>
      <c r="O54" s="262"/>
      <c r="P54" s="159">
        <f t="shared" si="19"/>
        <v>0</v>
      </c>
      <c r="Q54" s="160">
        <f t="shared" si="19"/>
        <v>0</v>
      </c>
      <c r="R54" s="87"/>
      <c r="S54" s="87"/>
      <c r="T54" s="87"/>
      <c r="U54" s="87"/>
      <c r="V54" s="87"/>
      <c r="W54" s="87"/>
      <c r="X54" s="4">
        <v>148</v>
      </c>
    </row>
    <row r="55" spans="1:24" ht="15.95" customHeight="1" thickTop="1" thickBot="1" x14ac:dyDescent="0.25">
      <c r="A55" s="115"/>
      <c r="B55" s="154" t="s">
        <v>739</v>
      </c>
      <c r="C55" s="330" t="s">
        <v>741</v>
      </c>
      <c r="D55" s="235" t="s">
        <v>47</v>
      </c>
      <c r="E55" s="4">
        <v>303</v>
      </c>
      <c r="F55" s="76">
        <f t="shared" si="17"/>
        <v>0</v>
      </c>
      <c r="G55" s="76">
        <f t="shared" si="17"/>
        <v>0</v>
      </c>
      <c r="H55" s="76">
        <f t="shared" si="18"/>
        <v>0</v>
      </c>
      <c r="I55" s="76">
        <f t="shared" si="18"/>
        <v>0</v>
      </c>
      <c r="J55" s="9"/>
      <c r="K55" s="9"/>
      <c r="L55" s="9"/>
      <c r="M55" s="9"/>
      <c r="N55" s="9"/>
      <c r="O55" s="252"/>
      <c r="P55" s="159">
        <f t="shared" si="19"/>
        <v>0</v>
      </c>
      <c r="Q55" s="160">
        <f t="shared" si="19"/>
        <v>0</v>
      </c>
      <c r="R55" s="257"/>
      <c r="S55" s="257"/>
      <c r="T55" s="257"/>
      <c r="U55" s="257"/>
      <c r="V55" s="257"/>
      <c r="W55" s="257"/>
      <c r="X55" s="4">
        <v>303</v>
      </c>
    </row>
    <row r="56" spans="1:24" ht="35.1" customHeight="1" thickTop="1" thickBot="1" x14ac:dyDescent="0.25">
      <c r="A56" s="115"/>
      <c r="B56" s="192" t="s">
        <v>604</v>
      </c>
      <c r="C56" s="187"/>
      <c r="D56" s="188" t="s">
        <v>48</v>
      </c>
      <c r="E56" s="8"/>
      <c r="F56" s="116">
        <f t="shared" ref="F56:Q56" si="20">SUM(F57,F61,F64)</f>
        <v>0</v>
      </c>
      <c r="G56" s="116">
        <f t="shared" si="20"/>
        <v>0</v>
      </c>
      <c r="H56" s="116">
        <f t="shared" si="20"/>
        <v>0</v>
      </c>
      <c r="I56" s="116">
        <f t="shared" si="20"/>
        <v>0</v>
      </c>
      <c r="J56" s="116">
        <f t="shared" si="20"/>
        <v>0</v>
      </c>
      <c r="K56" s="116">
        <f t="shared" si="20"/>
        <v>0</v>
      </c>
      <c r="L56" s="116">
        <f t="shared" si="20"/>
        <v>0</v>
      </c>
      <c r="M56" s="116">
        <f t="shared" si="20"/>
        <v>0</v>
      </c>
      <c r="N56" s="116">
        <f t="shared" si="20"/>
        <v>0</v>
      </c>
      <c r="O56" s="261">
        <f t="shared" si="20"/>
        <v>0</v>
      </c>
      <c r="P56" s="255">
        <f t="shared" si="20"/>
        <v>0</v>
      </c>
      <c r="Q56" s="256">
        <f t="shared" si="20"/>
        <v>0</v>
      </c>
      <c r="R56" s="256">
        <f t="shared" ref="R56:W56" si="21">SUM(R57,R61,R64)</f>
        <v>0</v>
      </c>
      <c r="S56" s="256">
        <f t="shared" si="21"/>
        <v>0</v>
      </c>
      <c r="T56" s="256">
        <f t="shared" si="21"/>
        <v>0</v>
      </c>
      <c r="U56" s="256">
        <f t="shared" si="21"/>
        <v>0</v>
      </c>
      <c r="V56" s="256">
        <f t="shared" si="21"/>
        <v>0</v>
      </c>
      <c r="W56" s="256">
        <f t="shared" si="21"/>
        <v>0</v>
      </c>
      <c r="X56" s="8"/>
    </row>
    <row r="57" spans="1:24" ht="35.1" customHeight="1" thickTop="1" thickBot="1" x14ac:dyDescent="0.25">
      <c r="A57" s="115"/>
      <c r="B57" s="189" t="s">
        <v>742</v>
      </c>
      <c r="C57" s="194"/>
      <c r="D57" s="195" t="s">
        <v>49</v>
      </c>
      <c r="E57" s="4"/>
      <c r="F57" s="116">
        <f>SUM(F58:F60)</f>
        <v>0</v>
      </c>
      <c r="G57" s="116">
        <f>SUM(G58:G60)</f>
        <v>0</v>
      </c>
      <c r="H57" s="116">
        <f>SUM(H58:H60)</f>
        <v>0</v>
      </c>
      <c r="I57" s="116">
        <f>SUM(I58:I60)</f>
        <v>0</v>
      </c>
      <c r="J57" s="116">
        <f>SUM(J58:J60)</f>
        <v>0</v>
      </c>
      <c r="K57" s="116">
        <f t="shared" ref="K57:Q57" si="22">SUM(K58:K60)</f>
        <v>0</v>
      </c>
      <c r="L57" s="116">
        <f t="shared" si="22"/>
        <v>0</v>
      </c>
      <c r="M57" s="116">
        <f t="shared" si="22"/>
        <v>0</v>
      </c>
      <c r="N57" s="116">
        <f t="shared" si="22"/>
        <v>0</v>
      </c>
      <c r="O57" s="261">
        <f t="shared" si="22"/>
        <v>0</v>
      </c>
      <c r="P57" s="255">
        <f t="shared" si="22"/>
        <v>0</v>
      </c>
      <c r="Q57" s="256">
        <f t="shared" si="22"/>
        <v>0</v>
      </c>
      <c r="R57" s="256">
        <f t="shared" ref="R57:W57" si="23">SUM(R58:R60)</f>
        <v>0</v>
      </c>
      <c r="S57" s="256">
        <f t="shared" si="23"/>
        <v>0</v>
      </c>
      <c r="T57" s="256">
        <f t="shared" si="23"/>
        <v>0</v>
      </c>
      <c r="U57" s="256">
        <f t="shared" si="23"/>
        <v>0</v>
      </c>
      <c r="V57" s="256">
        <f t="shared" si="23"/>
        <v>0</v>
      </c>
      <c r="W57" s="256">
        <f t="shared" si="23"/>
        <v>0</v>
      </c>
      <c r="X57" s="4"/>
    </row>
    <row r="58" spans="1:24" ht="15.95" customHeight="1" thickTop="1" thickBot="1" x14ac:dyDescent="0.25">
      <c r="A58" s="115"/>
      <c r="B58" s="154" t="s">
        <v>742</v>
      </c>
      <c r="C58" s="181" t="s">
        <v>743</v>
      </c>
      <c r="D58" s="113" t="s">
        <v>50</v>
      </c>
      <c r="E58" s="4">
        <v>52</v>
      </c>
      <c r="F58" s="76">
        <f t="shared" ref="F58:G60" si="24">SUM(H58,P58)</f>
        <v>0</v>
      </c>
      <c r="G58" s="76">
        <f t="shared" si="24"/>
        <v>0</v>
      </c>
      <c r="H58" s="76">
        <f t="shared" ref="H58:I60" si="25">SUM(J58,L58,N58)</f>
        <v>0</v>
      </c>
      <c r="I58" s="76">
        <f t="shared" si="25"/>
        <v>0</v>
      </c>
      <c r="J58" s="9"/>
      <c r="K58" s="9"/>
      <c r="L58" s="9"/>
      <c r="M58" s="9"/>
      <c r="N58" s="9"/>
      <c r="O58" s="252"/>
      <c r="P58" s="159">
        <f t="shared" ref="P58:Q60" si="26">SUM(R58,T58,V58)</f>
        <v>0</v>
      </c>
      <c r="Q58" s="160">
        <f t="shared" si="26"/>
        <v>0</v>
      </c>
      <c r="R58" s="257"/>
      <c r="S58" s="257"/>
      <c r="T58" s="257"/>
      <c r="U58" s="257"/>
      <c r="V58" s="257"/>
      <c r="W58" s="257"/>
      <c r="X58" s="4">
        <v>52</v>
      </c>
    </row>
    <row r="59" spans="1:24" ht="15.95" customHeight="1" thickTop="1" thickBot="1" x14ac:dyDescent="0.25">
      <c r="A59" s="115"/>
      <c r="B59" s="154" t="s">
        <v>742</v>
      </c>
      <c r="C59" s="179" t="s">
        <v>744</v>
      </c>
      <c r="D59" s="177" t="s">
        <v>51</v>
      </c>
      <c r="E59" s="4">
        <v>53</v>
      </c>
      <c r="F59" s="76">
        <f t="shared" si="24"/>
        <v>0</v>
      </c>
      <c r="G59" s="76">
        <f t="shared" si="24"/>
        <v>0</v>
      </c>
      <c r="H59" s="76">
        <f t="shared" si="25"/>
        <v>0</v>
      </c>
      <c r="I59" s="76">
        <f t="shared" si="25"/>
        <v>0</v>
      </c>
      <c r="J59" s="87"/>
      <c r="K59" s="87"/>
      <c r="L59" s="87"/>
      <c r="M59" s="87"/>
      <c r="N59" s="87"/>
      <c r="O59" s="262"/>
      <c r="P59" s="159">
        <f t="shared" si="26"/>
        <v>0</v>
      </c>
      <c r="Q59" s="160">
        <f t="shared" si="26"/>
        <v>0</v>
      </c>
      <c r="R59" s="87"/>
      <c r="S59" s="87"/>
      <c r="T59" s="87"/>
      <c r="U59" s="87"/>
      <c r="V59" s="87"/>
      <c r="W59" s="87"/>
      <c r="X59" s="4">
        <v>53</v>
      </c>
    </row>
    <row r="60" spans="1:24" ht="15.95" customHeight="1" thickTop="1" thickBot="1" x14ac:dyDescent="0.25">
      <c r="A60" s="115"/>
      <c r="B60" s="154" t="s">
        <v>742</v>
      </c>
      <c r="C60" s="179" t="s">
        <v>745</v>
      </c>
      <c r="D60" s="332" t="s">
        <v>52</v>
      </c>
      <c r="E60" s="4">
        <v>51</v>
      </c>
      <c r="F60" s="76">
        <f t="shared" si="24"/>
        <v>0</v>
      </c>
      <c r="G60" s="76">
        <f t="shared" si="24"/>
        <v>0</v>
      </c>
      <c r="H60" s="76">
        <f t="shared" si="25"/>
        <v>0</v>
      </c>
      <c r="I60" s="76">
        <f t="shared" si="25"/>
        <v>0</v>
      </c>
      <c r="J60" s="87"/>
      <c r="K60" s="87"/>
      <c r="L60" s="87"/>
      <c r="M60" s="87"/>
      <c r="N60" s="87"/>
      <c r="O60" s="262"/>
      <c r="P60" s="159">
        <f t="shared" si="26"/>
        <v>0</v>
      </c>
      <c r="Q60" s="160">
        <f t="shared" si="26"/>
        <v>0</v>
      </c>
      <c r="R60" s="87"/>
      <c r="S60" s="87"/>
      <c r="T60" s="87"/>
      <c r="U60" s="87"/>
      <c r="V60" s="87"/>
      <c r="W60" s="87"/>
      <c r="X60" s="4">
        <v>51</v>
      </c>
    </row>
    <row r="61" spans="1:24" ht="35.1" customHeight="1" thickTop="1" thickBot="1" x14ac:dyDescent="0.25">
      <c r="A61" s="115"/>
      <c r="B61" s="197" t="s">
        <v>746</v>
      </c>
      <c r="C61" s="185"/>
      <c r="D61" s="196" t="s">
        <v>53</v>
      </c>
      <c r="E61" s="4"/>
      <c r="F61" s="116">
        <f t="shared" ref="F61:Q61" si="27">SUM(F62:F63)</f>
        <v>0</v>
      </c>
      <c r="G61" s="116">
        <f t="shared" si="27"/>
        <v>0</v>
      </c>
      <c r="H61" s="116">
        <f t="shared" si="27"/>
        <v>0</v>
      </c>
      <c r="I61" s="116">
        <f t="shared" si="27"/>
        <v>0</v>
      </c>
      <c r="J61" s="116">
        <f t="shared" si="27"/>
        <v>0</v>
      </c>
      <c r="K61" s="116">
        <f t="shared" si="27"/>
        <v>0</v>
      </c>
      <c r="L61" s="116">
        <f t="shared" si="27"/>
        <v>0</v>
      </c>
      <c r="M61" s="116">
        <f t="shared" si="27"/>
        <v>0</v>
      </c>
      <c r="N61" s="116">
        <f t="shared" si="27"/>
        <v>0</v>
      </c>
      <c r="O61" s="261">
        <f t="shared" si="27"/>
        <v>0</v>
      </c>
      <c r="P61" s="255">
        <f t="shared" si="27"/>
        <v>0</v>
      </c>
      <c r="Q61" s="256">
        <f t="shared" si="27"/>
        <v>0</v>
      </c>
      <c r="R61" s="256">
        <f t="shared" ref="R61:W61" si="28">SUM(R62:R63)</f>
        <v>0</v>
      </c>
      <c r="S61" s="256">
        <f t="shared" si="28"/>
        <v>0</v>
      </c>
      <c r="T61" s="256">
        <f t="shared" si="28"/>
        <v>0</v>
      </c>
      <c r="U61" s="256">
        <f t="shared" si="28"/>
        <v>0</v>
      </c>
      <c r="V61" s="256">
        <f t="shared" si="28"/>
        <v>0</v>
      </c>
      <c r="W61" s="256">
        <f t="shared" si="28"/>
        <v>0</v>
      </c>
      <c r="X61" s="4"/>
    </row>
    <row r="62" spans="1:24" ht="15.95" customHeight="1" thickTop="1" thickBot="1" x14ac:dyDescent="0.25">
      <c r="A62" s="115"/>
      <c r="B62" s="154" t="s">
        <v>746</v>
      </c>
      <c r="C62" s="179" t="s">
        <v>747</v>
      </c>
      <c r="D62" s="113" t="s">
        <v>54</v>
      </c>
      <c r="E62" s="4">
        <v>69</v>
      </c>
      <c r="F62" s="76">
        <f>SUM(H62,P62)</f>
        <v>0</v>
      </c>
      <c r="G62" s="76">
        <f>SUM(I62,Q62)</f>
        <v>0</v>
      </c>
      <c r="H62" s="76">
        <f>SUM(J62,L62,N62)</f>
        <v>0</v>
      </c>
      <c r="I62" s="76">
        <f>SUM(K62,M62,O62)</f>
        <v>0</v>
      </c>
      <c r="J62" s="87"/>
      <c r="K62" s="87"/>
      <c r="L62" s="87"/>
      <c r="M62" s="87"/>
      <c r="N62" s="87"/>
      <c r="O62" s="262"/>
      <c r="P62" s="159">
        <f>SUM(R62,T62,V62)</f>
        <v>0</v>
      </c>
      <c r="Q62" s="160">
        <f>SUM(S62,U62,W62)</f>
        <v>0</v>
      </c>
      <c r="R62" s="87"/>
      <c r="S62" s="87"/>
      <c r="T62" s="87"/>
      <c r="U62" s="87"/>
      <c r="V62" s="87"/>
      <c r="W62" s="87"/>
      <c r="X62" s="4">
        <v>69</v>
      </c>
    </row>
    <row r="63" spans="1:24" ht="15.95" customHeight="1" thickTop="1" thickBot="1" x14ac:dyDescent="0.25">
      <c r="A63" s="115"/>
      <c r="B63" s="154" t="s">
        <v>746</v>
      </c>
      <c r="C63" s="330" t="s">
        <v>748</v>
      </c>
      <c r="D63" s="235" t="s">
        <v>55</v>
      </c>
      <c r="E63" s="4">
        <v>304</v>
      </c>
      <c r="F63" s="76">
        <f>SUM(H63,P63)</f>
        <v>0</v>
      </c>
      <c r="G63" s="76">
        <f>SUM(I63,Q63)</f>
        <v>0</v>
      </c>
      <c r="H63" s="76">
        <f>SUM(J63,L63,N63)</f>
        <v>0</v>
      </c>
      <c r="I63" s="76">
        <f>SUM(K63,M63,O63)</f>
        <v>0</v>
      </c>
      <c r="J63" s="9"/>
      <c r="K63" s="9"/>
      <c r="L63" s="9"/>
      <c r="M63" s="9"/>
      <c r="N63" s="9"/>
      <c r="O63" s="252"/>
      <c r="P63" s="159">
        <f>SUM(R63,T63,V63)</f>
        <v>0</v>
      </c>
      <c r="Q63" s="160">
        <f>SUM(S63,U63,W63)</f>
        <v>0</v>
      </c>
      <c r="R63" s="257"/>
      <c r="S63" s="257"/>
      <c r="T63" s="257"/>
      <c r="U63" s="257"/>
      <c r="V63" s="257"/>
      <c r="W63" s="257"/>
      <c r="X63" s="4">
        <v>304</v>
      </c>
    </row>
    <row r="64" spans="1:24" ht="35.1" customHeight="1" thickTop="1" thickBot="1" x14ac:dyDescent="0.25">
      <c r="A64" s="115"/>
      <c r="B64" s="197" t="s">
        <v>749</v>
      </c>
      <c r="C64" s="185"/>
      <c r="D64" s="196" t="s">
        <v>56</v>
      </c>
      <c r="E64" s="4"/>
      <c r="F64" s="116">
        <f t="shared" ref="F64:Q64" si="29">SUM(F65:F70)</f>
        <v>0</v>
      </c>
      <c r="G64" s="116">
        <f t="shared" si="29"/>
        <v>0</v>
      </c>
      <c r="H64" s="116">
        <f t="shared" si="29"/>
        <v>0</v>
      </c>
      <c r="I64" s="116">
        <f t="shared" si="29"/>
        <v>0</v>
      </c>
      <c r="J64" s="116">
        <f t="shared" si="29"/>
        <v>0</v>
      </c>
      <c r="K64" s="116">
        <f t="shared" si="29"/>
        <v>0</v>
      </c>
      <c r="L64" s="116">
        <f t="shared" si="29"/>
        <v>0</v>
      </c>
      <c r="M64" s="116">
        <f t="shared" si="29"/>
        <v>0</v>
      </c>
      <c r="N64" s="116">
        <f t="shared" si="29"/>
        <v>0</v>
      </c>
      <c r="O64" s="261">
        <f t="shared" si="29"/>
        <v>0</v>
      </c>
      <c r="P64" s="255">
        <f t="shared" si="29"/>
        <v>0</v>
      </c>
      <c r="Q64" s="256">
        <f t="shared" si="29"/>
        <v>0</v>
      </c>
      <c r="R64" s="256">
        <f t="shared" ref="R64:W64" si="30">SUM(R65:R70)</f>
        <v>0</v>
      </c>
      <c r="S64" s="256">
        <f t="shared" si="30"/>
        <v>0</v>
      </c>
      <c r="T64" s="256">
        <f t="shared" si="30"/>
        <v>0</v>
      </c>
      <c r="U64" s="256">
        <f t="shared" si="30"/>
        <v>0</v>
      </c>
      <c r="V64" s="256">
        <f t="shared" si="30"/>
        <v>0</v>
      </c>
      <c r="W64" s="256">
        <f t="shared" si="30"/>
        <v>0</v>
      </c>
      <c r="X64" s="4"/>
    </row>
    <row r="65" spans="1:24" ht="15.95" customHeight="1" thickTop="1" thickBot="1" x14ac:dyDescent="0.25">
      <c r="A65" s="115"/>
      <c r="B65" s="154" t="s">
        <v>749</v>
      </c>
      <c r="C65" s="181" t="s">
        <v>750</v>
      </c>
      <c r="D65" s="88" t="s">
        <v>57</v>
      </c>
      <c r="E65" s="4">
        <v>55</v>
      </c>
      <c r="F65" s="76">
        <f t="shared" ref="F65:G70" si="31">SUM(H65,P65)</f>
        <v>0</v>
      </c>
      <c r="G65" s="76">
        <f t="shared" si="31"/>
        <v>0</v>
      </c>
      <c r="H65" s="76">
        <f t="shared" ref="H65:I69" si="32">SUM(J65,L65,N65)</f>
        <v>0</v>
      </c>
      <c r="I65" s="76">
        <f t="shared" si="32"/>
        <v>0</v>
      </c>
      <c r="J65" s="87"/>
      <c r="K65" s="87"/>
      <c r="L65" s="87"/>
      <c r="M65" s="87"/>
      <c r="N65" s="87"/>
      <c r="O65" s="262"/>
      <c r="P65" s="159">
        <f t="shared" ref="P65:Q69" si="33">SUM(R65,T65,V65)</f>
        <v>0</v>
      </c>
      <c r="Q65" s="160">
        <f t="shared" si="33"/>
        <v>0</v>
      </c>
      <c r="R65" s="87"/>
      <c r="S65" s="87"/>
      <c r="T65" s="87"/>
      <c r="U65" s="87"/>
      <c r="V65" s="87"/>
      <c r="W65" s="87"/>
      <c r="X65" s="4">
        <v>55</v>
      </c>
    </row>
    <row r="66" spans="1:24" ht="15.95" customHeight="1" thickTop="1" thickBot="1" x14ac:dyDescent="0.25">
      <c r="A66" s="115"/>
      <c r="B66" s="154" t="s">
        <v>749</v>
      </c>
      <c r="C66" s="179" t="s">
        <v>751</v>
      </c>
      <c r="D66" s="88" t="s">
        <v>58</v>
      </c>
      <c r="E66" s="4">
        <v>58</v>
      </c>
      <c r="F66" s="76">
        <f t="shared" si="31"/>
        <v>0</v>
      </c>
      <c r="G66" s="76">
        <f t="shared" si="31"/>
        <v>0</v>
      </c>
      <c r="H66" s="76">
        <f t="shared" si="32"/>
        <v>0</v>
      </c>
      <c r="I66" s="76">
        <f t="shared" si="32"/>
        <v>0</v>
      </c>
      <c r="J66" s="87"/>
      <c r="K66" s="87"/>
      <c r="L66" s="87"/>
      <c r="M66" s="87"/>
      <c r="N66" s="87"/>
      <c r="O66" s="262"/>
      <c r="P66" s="159">
        <f t="shared" si="33"/>
        <v>0</v>
      </c>
      <c r="Q66" s="160">
        <f t="shared" si="33"/>
        <v>0</v>
      </c>
      <c r="R66" s="87"/>
      <c r="S66" s="87"/>
      <c r="T66" s="87"/>
      <c r="U66" s="87"/>
      <c r="V66" s="87"/>
      <c r="W66" s="87"/>
      <c r="X66" s="4">
        <v>58</v>
      </c>
    </row>
    <row r="67" spans="1:24" ht="15.95" customHeight="1" thickTop="1" thickBot="1" x14ac:dyDescent="0.25">
      <c r="A67" s="115"/>
      <c r="B67" s="154" t="s">
        <v>749</v>
      </c>
      <c r="C67" s="179" t="s">
        <v>59</v>
      </c>
      <c r="D67" s="88" t="s">
        <v>60</v>
      </c>
      <c r="E67" s="4">
        <v>59</v>
      </c>
      <c r="F67" s="76">
        <f t="shared" si="31"/>
        <v>0</v>
      </c>
      <c r="G67" s="76">
        <f t="shared" si="31"/>
        <v>0</v>
      </c>
      <c r="H67" s="76">
        <f t="shared" si="32"/>
        <v>0</v>
      </c>
      <c r="I67" s="76">
        <f t="shared" si="32"/>
        <v>0</v>
      </c>
      <c r="J67" s="9"/>
      <c r="K67" s="9"/>
      <c r="L67" s="9"/>
      <c r="M67" s="9"/>
      <c r="N67" s="9"/>
      <c r="O67" s="252"/>
      <c r="P67" s="159">
        <f t="shared" si="33"/>
        <v>0</v>
      </c>
      <c r="Q67" s="160">
        <f t="shared" si="33"/>
        <v>0</v>
      </c>
      <c r="R67" s="257"/>
      <c r="S67" s="257"/>
      <c r="T67" s="257"/>
      <c r="U67" s="257"/>
      <c r="V67" s="257"/>
      <c r="W67" s="257"/>
      <c r="X67" s="4">
        <v>59</v>
      </c>
    </row>
    <row r="68" spans="1:24" ht="15.95" customHeight="1" thickTop="1" thickBot="1" x14ac:dyDescent="0.25">
      <c r="A68" s="115"/>
      <c r="B68" s="154" t="s">
        <v>749</v>
      </c>
      <c r="C68" s="179" t="s">
        <v>61</v>
      </c>
      <c r="D68" s="88" t="s">
        <v>62</v>
      </c>
      <c r="E68" s="4">
        <v>75</v>
      </c>
      <c r="F68" s="76">
        <f t="shared" si="31"/>
        <v>0</v>
      </c>
      <c r="G68" s="76">
        <f t="shared" si="31"/>
        <v>0</v>
      </c>
      <c r="H68" s="76">
        <f t="shared" si="32"/>
        <v>0</v>
      </c>
      <c r="I68" s="76">
        <f t="shared" si="32"/>
        <v>0</v>
      </c>
      <c r="J68" s="9"/>
      <c r="K68" s="9"/>
      <c r="L68" s="9"/>
      <c r="M68" s="9"/>
      <c r="N68" s="9"/>
      <c r="O68" s="252"/>
      <c r="P68" s="159">
        <f t="shared" si="33"/>
        <v>0</v>
      </c>
      <c r="Q68" s="160">
        <f t="shared" si="33"/>
        <v>0</v>
      </c>
      <c r="R68" s="257"/>
      <c r="S68" s="257"/>
      <c r="T68" s="257"/>
      <c r="U68" s="257"/>
      <c r="V68" s="257"/>
      <c r="W68" s="257"/>
      <c r="X68" s="4">
        <v>75</v>
      </c>
    </row>
    <row r="69" spans="1:24" ht="15.95" customHeight="1" thickTop="1" thickBot="1" x14ac:dyDescent="0.25">
      <c r="A69" s="115"/>
      <c r="B69" s="154" t="s">
        <v>749</v>
      </c>
      <c r="C69" s="179" t="s">
        <v>63</v>
      </c>
      <c r="D69" s="88" t="s">
        <v>64</v>
      </c>
      <c r="E69" s="4">
        <v>76</v>
      </c>
      <c r="F69" s="76">
        <f t="shared" si="31"/>
        <v>0</v>
      </c>
      <c r="G69" s="76">
        <f t="shared" si="31"/>
        <v>0</v>
      </c>
      <c r="H69" s="76">
        <f t="shared" si="32"/>
        <v>0</v>
      </c>
      <c r="I69" s="76">
        <f t="shared" si="32"/>
        <v>0</v>
      </c>
      <c r="J69" s="9"/>
      <c r="K69" s="9"/>
      <c r="L69" s="9"/>
      <c r="M69" s="9"/>
      <c r="N69" s="9"/>
      <c r="O69" s="252"/>
      <c r="P69" s="159">
        <f t="shared" si="33"/>
        <v>0</v>
      </c>
      <c r="Q69" s="160">
        <f t="shared" si="33"/>
        <v>0</v>
      </c>
      <c r="R69" s="257"/>
      <c r="S69" s="257"/>
      <c r="T69" s="257"/>
      <c r="U69" s="257"/>
      <c r="V69" s="257"/>
      <c r="W69" s="257"/>
      <c r="X69" s="4">
        <v>76</v>
      </c>
    </row>
    <row r="70" spans="1:24" ht="15.95" customHeight="1" thickTop="1" thickBot="1" x14ac:dyDescent="0.25">
      <c r="A70" s="115"/>
      <c r="B70" s="154" t="s">
        <v>749</v>
      </c>
      <c r="C70" s="330" t="s">
        <v>752</v>
      </c>
      <c r="D70" s="235" t="s">
        <v>65</v>
      </c>
      <c r="E70" s="4">
        <v>305</v>
      </c>
      <c r="F70" s="76">
        <f t="shared" si="31"/>
        <v>0</v>
      </c>
      <c r="G70" s="76">
        <f t="shared" si="31"/>
        <v>0</v>
      </c>
      <c r="H70" s="76">
        <f>SUM(J70,L70,N70)</f>
        <v>0</v>
      </c>
      <c r="I70" s="76">
        <f>SUM(K70,M70,O70)</f>
        <v>0</v>
      </c>
      <c r="J70" s="9"/>
      <c r="K70" s="9"/>
      <c r="L70" s="9"/>
      <c r="M70" s="9"/>
      <c r="N70" s="9"/>
      <c r="O70" s="252"/>
      <c r="P70" s="159">
        <f>SUM(R70,T70,V70)</f>
        <v>0</v>
      </c>
      <c r="Q70" s="160">
        <f>SUM(S70,U70,W70)</f>
        <v>0</v>
      </c>
      <c r="R70" s="257"/>
      <c r="S70" s="257"/>
      <c r="T70" s="257"/>
      <c r="U70" s="257"/>
      <c r="V70" s="257"/>
      <c r="W70" s="257"/>
      <c r="X70" s="4">
        <v>305</v>
      </c>
    </row>
    <row r="71" spans="1:24" ht="35.1" customHeight="1" thickTop="1" thickBot="1" x14ac:dyDescent="0.25">
      <c r="A71" s="115"/>
      <c r="B71" s="192" t="s">
        <v>629</v>
      </c>
      <c r="C71" s="187"/>
      <c r="D71" s="188" t="s">
        <v>66</v>
      </c>
      <c r="E71" s="8"/>
      <c r="F71" s="116">
        <f t="shared" ref="F71:Q71" si="34">SUM(F72,F77)</f>
        <v>0</v>
      </c>
      <c r="G71" s="116">
        <f t="shared" si="34"/>
        <v>0</v>
      </c>
      <c r="H71" s="116">
        <f t="shared" si="34"/>
        <v>0</v>
      </c>
      <c r="I71" s="116">
        <f t="shared" si="34"/>
        <v>0</v>
      </c>
      <c r="J71" s="116">
        <f t="shared" si="34"/>
        <v>0</v>
      </c>
      <c r="K71" s="116">
        <f t="shared" si="34"/>
        <v>0</v>
      </c>
      <c r="L71" s="116">
        <f t="shared" si="34"/>
        <v>0</v>
      </c>
      <c r="M71" s="116">
        <f t="shared" si="34"/>
        <v>0</v>
      </c>
      <c r="N71" s="116">
        <f t="shared" si="34"/>
        <v>0</v>
      </c>
      <c r="O71" s="261">
        <f t="shared" si="34"/>
        <v>0</v>
      </c>
      <c r="P71" s="255">
        <f t="shared" si="34"/>
        <v>0</v>
      </c>
      <c r="Q71" s="256">
        <f t="shared" si="34"/>
        <v>0</v>
      </c>
      <c r="R71" s="256">
        <f t="shared" ref="R71:W71" si="35">SUM(R72,R77)</f>
        <v>0</v>
      </c>
      <c r="S71" s="256">
        <f t="shared" si="35"/>
        <v>0</v>
      </c>
      <c r="T71" s="256">
        <f t="shared" si="35"/>
        <v>0</v>
      </c>
      <c r="U71" s="256">
        <f t="shared" si="35"/>
        <v>0</v>
      </c>
      <c r="V71" s="256">
        <f t="shared" si="35"/>
        <v>0</v>
      </c>
      <c r="W71" s="256">
        <f t="shared" si="35"/>
        <v>0</v>
      </c>
      <c r="X71" s="8"/>
    </row>
    <row r="72" spans="1:24" ht="35.1" customHeight="1" thickTop="1" thickBot="1" x14ac:dyDescent="0.25">
      <c r="A72" s="115"/>
      <c r="B72" s="189" t="s">
        <v>753</v>
      </c>
      <c r="C72" s="194"/>
      <c r="D72" s="195" t="s">
        <v>67</v>
      </c>
      <c r="E72" s="4"/>
      <c r="F72" s="116">
        <f t="shared" ref="F72:Q72" si="36">SUM(F73:F76)</f>
        <v>0</v>
      </c>
      <c r="G72" s="116">
        <f t="shared" si="36"/>
        <v>0</v>
      </c>
      <c r="H72" s="116">
        <f t="shared" si="36"/>
        <v>0</v>
      </c>
      <c r="I72" s="116">
        <f t="shared" si="36"/>
        <v>0</v>
      </c>
      <c r="J72" s="116">
        <f t="shared" si="36"/>
        <v>0</v>
      </c>
      <c r="K72" s="116">
        <f t="shared" si="36"/>
        <v>0</v>
      </c>
      <c r="L72" s="116">
        <f t="shared" si="36"/>
        <v>0</v>
      </c>
      <c r="M72" s="116">
        <f t="shared" si="36"/>
        <v>0</v>
      </c>
      <c r="N72" s="116">
        <f t="shared" si="36"/>
        <v>0</v>
      </c>
      <c r="O72" s="261">
        <f t="shared" si="36"/>
        <v>0</v>
      </c>
      <c r="P72" s="255">
        <f t="shared" si="36"/>
        <v>0</v>
      </c>
      <c r="Q72" s="256">
        <f t="shared" si="36"/>
        <v>0</v>
      </c>
      <c r="R72" s="256">
        <f t="shared" ref="R72:W72" si="37">SUM(R73:R76)</f>
        <v>0</v>
      </c>
      <c r="S72" s="256">
        <f t="shared" si="37"/>
        <v>0</v>
      </c>
      <c r="T72" s="256">
        <f t="shared" si="37"/>
        <v>0</v>
      </c>
      <c r="U72" s="256">
        <f t="shared" si="37"/>
        <v>0</v>
      </c>
      <c r="V72" s="256">
        <f t="shared" si="37"/>
        <v>0</v>
      </c>
      <c r="W72" s="256">
        <f t="shared" si="37"/>
        <v>0</v>
      </c>
      <c r="X72" s="4"/>
    </row>
    <row r="73" spans="1:24" ht="15.95" customHeight="1" thickTop="1" thickBot="1" x14ac:dyDescent="0.25">
      <c r="A73" s="115"/>
      <c r="B73" s="154" t="s">
        <v>753</v>
      </c>
      <c r="C73" s="181" t="s">
        <v>68</v>
      </c>
      <c r="D73" s="88" t="s">
        <v>69</v>
      </c>
      <c r="E73" s="4">
        <v>183</v>
      </c>
      <c r="F73" s="76">
        <f t="shared" ref="F73:G76" si="38">SUM(H73,P73)</f>
        <v>0</v>
      </c>
      <c r="G73" s="76">
        <f t="shared" si="38"/>
        <v>0</v>
      </c>
      <c r="H73" s="76">
        <f t="shared" ref="H73:I76" si="39">SUM(J73,L73,N73)</f>
        <v>0</v>
      </c>
      <c r="I73" s="76">
        <f t="shared" si="39"/>
        <v>0</v>
      </c>
      <c r="J73" s="87"/>
      <c r="K73" s="87"/>
      <c r="L73" s="87"/>
      <c r="M73" s="87"/>
      <c r="N73" s="87"/>
      <c r="O73" s="262"/>
      <c r="P73" s="159">
        <f t="shared" ref="P73:Q76" si="40">SUM(R73,T73,V73)</f>
        <v>0</v>
      </c>
      <c r="Q73" s="160">
        <f t="shared" si="40"/>
        <v>0</v>
      </c>
      <c r="R73" s="87"/>
      <c r="S73" s="87"/>
      <c r="T73" s="87"/>
      <c r="U73" s="87"/>
      <c r="V73" s="87"/>
      <c r="W73" s="87"/>
      <c r="X73" s="4">
        <v>183</v>
      </c>
    </row>
    <row r="74" spans="1:24" ht="15.95" customHeight="1" thickTop="1" thickBot="1" x14ac:dyDescent="0.25">
      <c r="A74" s="115"/>
      <c r="B74" s="154" t="s">
        <v>753</v>
      </c>
      <c r="C74" s="180" t="s">
        <v>754</v>
      </c>
      <c r="D74" s="88" t="s">
        <v>70</v>
      </c>
      <c r="E74" s="4">
        <v>182</v>
      </c>
      <c r="F74" s="76">
        <f t="shared" si="38"/>
        <v>0</v>
      </c>
      <c r="G74" s="76">
        <f t="shared" si="38"/>
        <v>0</v>
      </c>
      <c r="H74" s="76">
        <f t="shared" si="39"/>
        <v>0</v>
      </c>
      <c r="I74" s="76">
        <f t="shared" si="39"/>
        <v>0</v>
      </c>
      <c r="J74" s="87"/>
      <c r="K74" s="87"/>
      <c r="L74" s="87"/>
      <c r="M74" s="87"/>
      <c r="N74" s="87"/>
      <c r="O74" s="262"/>
      <c r="P74" s="159">
        <f t="shared" si="40"/>
        <v>0</v>
      </c>
      <c r="Q74" s="160">
        <f t="shared" si="40"/>
        <v>0</v>
      </c>
      <c r="R74" s="87"/>
      <c r="S74" s="87"/>
      <c r="T74" s="87"/>
      <c r="U74" s="87"/>
      <c r="V74" s="87"/>
      <c r="W74" s="87"/>
      <c r="X74" s="4">
        <v>182</v>
      </c>
    </row>
    <row r="75" spans="1:24" ht="15.95" customHeight="1" thickTop="1" thickBot="1" x14ac:dyDescent="0.25">
      <c r="A75" s="115"/>
      <c r="B75" s="154" t="s">
        <v>753</v>
      </c>
      <c r="C75" s="330" t="s">
        <v>755</v>
      </c>
      <c r="D75" s="175" t="s">
        <v>71</v>
      </c>
      <c r="E75" s="4">
        <v>306</v>
      </c>
      <c r="F75" s="76">
        <f t="shared" si="38"/>
        <v>0</v>
      </c>
      <c r="G75" s="76">
        <f t="shared" si="38"/>
        <v>0</v>
      </c>
      <c r="H75" s="76">
        <f t="shared" si="39"/>
        <v>0</v>
      </c>
      <c r="I75" s="76">
        <f t="shared" si="39"/>
        <v>0</v>
      </c>
      <c r="J75" s="9"/>
      <c r="K75" s="9"/>
      <c r="L75" s="9"/>
      <c r="M75" s="9"/>
      <c r="N75" s="9"/>
      <c r="O75" s="252"/>
      <c r="P75" s="159">
        <f t="shared" si="40"/>
        <v>0</v>
      </c>
      <c r="Q75" s="160">
        <f t="shared" si="40"/>
        <v>0</v>
      </c>
      <c r="R75" s="257"/>
      <c r="S75" s="257"/>
      <c r="T75" s="257"/>
      <c r="U75" s="257"/>
      <c r="V75" s="257"/>
      <c r="W75" s="257"/>
      <c r="X75" s="4">
        <v>306</v>
      </c>
    </row>
    <row r="76" spans="1:24" ht="15.95" customHeight="1" thickTop="1" thickBot="1" x14ac:dyDescent="0.25">
      <c r="A76" s="115"/>
      <c r="B76" s="154" t="s">
        <v>753</v>
      </c>
      <c r="C76" s="330" t="s">
        <v>756</v>
      </c>
      <c r="D76" s="235" t="s">
        <v>72</v>
      </c>
      <c r="E76" s="4">
        <v>307</v>
      </c>
      <c r="F76" s="76">
        <f t="shared" si="38"/>
        <v>0</v>
      </c>
      <c r="G76" s="76">
        <f t="shared" si="38"/>
        <v>0</v>
      </c>
      <c r="H76" s="76">
        <f t="shared" si="39"/>
        <v>0</v>
      </c>
      <c r="I76" s="76">
        <f t="shared" si="39"/>
        <v>0</v>
      </c>
      <c r="J76" s="9"/>
      <c r="K76" s="9"/>
      <c r="L76" s="9"/>
      <c r="M76" s="9"/>
      <c r="N76" s="9"/>
      <c r="O76" s="252"/>
      <c r="P76" s="159">
        <f t="shared" si="40"/>
        <v>0</v>
      </c>
      <c r="Q76" s="160">
        <f t="shared" si="40"/>
        <v>0</v>
      </c>
      <c r="R76" s="257"/>
      <c r="S76" s="257"/>
      <c r="T76" s="257"/>
      <c r="U76" s="257"/>
      <c r="V76" s="257"/>
      <c r="W76" s="257"/>
      <c r="X76" s="4">
        <v>307</v>
      </c>
    </row>
    <row r="77" spans="1:24" ht="35.1" customHeight="1" thickTop="1" thickBot="1" x14ac:dyDescent="0.25">
      <c r="A77" s="115"/>
      <c r="B77" s="197" t="s">
        <v>757</v>
      </c>
      <c r="C77" s="198"/>
      <c r="D77" s="196" t="s">
        <v>73</v>
      </c>
      <c r="E77" s="4"/>
      <c r="F77" s="116">
        <f t="shared" ref="F77:Q77" si="41">SUM(F78:F89)</f>
        <v>0</v>
      </c>
      <c r="G77" s="116">
        <f t="shared" si="41"/>
        <v>0</v>
      </c>
      <c r="H77" s="116">
        <f t="shared" si="41"/>
        <v>0</v>
      </c>
      <c r="I77" s="116">
        <f t="shared" si="41"/>
        <v>0</v>
      </c>
      <c r="J77" s="116">
        <f t="shared" si="41"/>
        <v>0</v>
      </c>
      <c r="K77" s="116">
        <f t="shared" si="41"/>
        <v>0</v>
      </c>
      <c r="L77" s="116">
        <f t="shared" si="41"/>
        <v>0</v>
      </c>
      <c r="M77" s="116">
        <f t="shared" si="41"/>
        <v>0</v>
      </c>
      <c r="N77" s="116">
        <f t="shared" si="41"/>
        <v>0</v>
      </c>
      <c r="O77" s="261">
        <f t="shared" si="41"/>
        <v>0</v>
      </c>
      <c r="P77" s="255">
        <f t="shared" si="41"/>
        <v>0</v>
      </c>
      <c r="Q77" s="256">
        <f t="shared" si="41"/>
        <v>0</v>
      </c>
      <c r="R77" s="256">
        <f t="shared" ref="R77:W77" si="42">SUM(R78:R89)</f>
        <v>0</v>
      </c>
      <c r="S77" s="256">
        <f t="shared" si="42"/>
        <v>0</v>
      </c>
      <c r="T77" s="256">
        <f t="shared" si="42"/>
        <v>0</v>
      </c>
      <c r="U77" s="256">
        <f t="shared" si="42"/>
        <v>0</v>
      </c>
      <c r="V77" s="256">
        <f t="shared" si="42"/>
        <v>0</v>
      </c>
      <c r="W77" s="256">
        <f t="shared" si="42"/>
        <v>0</v>
      </c>
      <c r="X77" s="4"/>
    </row>
    <row r="78" spans="1:24" ht="15.95" customHeight="1" thickTop="1" thickBot="1" x14ac:dyDescent="0.25">
      <c r="A78" s="115"/>
      <c r="B78" s="154" t="s">
        <v>757</v>
      </c>
      <c r="C78" s="181" t="s">
        <v>74</v>
      </c>
      <c r="D78" s="88" t="s">
        <v>75</v>
      </c>
      <c r="E78" s="4">
        <v>177</v>
      </c>
      <c r="F78" s="76">
        <f t="shared" ref="F78:F89" si="43">SUM(H78,P78)</f>
        <v>0</v>
      </c>
      <c r="G78" s="76">
        <f t="shared" ref="G78:G89" si="44">SUM(I78,Q78)</f>
        <v>0</v>
      </c>
      <c r="H78" s="76">
        <f t="shared" ref="H78:H93" si="45">SUM(J78,L78,N78)</f>
        <v>0</v>
      </c>
      <c r="I78" s="76">
        <f t="shared" ref="I78:I93" si="46">SUM(K78,M78,O78)</f>
        <v>0</v>
      </c>
      <c r="J78" s="9"/>
      <c r="K78" s="9"/>
      <c r="L78" s="9"/>
      <c r="M78" s="9"/>
      <c r="N78" s="9"/>
      <c r="O78" s="252"/>
      <c r="P78" s="159">
        <f t="shared" ref="P78:P88" si="47">SUM(R78,T78,V78)</f>
        <v>0</v>
      </c>
      <c r="Q78" s="160">
        <f t="shared" ref="Q78:Q88" si="48">SUM(S78,U78,W78)</f>
        <v>0</v>
      </c>
      <c r="R78" s="257"/>
      <c r="S78" s="257"/>
      <c r="T78" s="257"/>
      <c r="U78" s="257"/>
      <c r="V78" s="257"/>
      <c r="W78" s="257"/>
      <c r="X78" s="4">
        <v>177</v>
      </c>
    </row>
    <row r="79" spans="1:24" ht="15.95" customHeight="1" thickTop="1" thickBot="1" x14ac:dyDescent="0.25">
      <c r="A79" s="115"/>
      <c r="B79" s="154" t="s">
        <v>757</v>
      </c>
      <c r="C79" s="179" t="s">
        <v>76</v>
      </c>
      <c r="D79" s="88" t="s">
        <v>77</v>
      </c>
      <c r="E79" s="4">
        <v>178</v>
      </c>
      <c r="F79" s="76">
        <f t="shared" si="43"/>
        <v>0</v>
      </c>
      <c r="G79" s="76">
        <f t="shared" si="44"/>
        <v>0</v>
      </c>
      <c r="H79" s="76">
        <f t="shared" si="45"/>
        <v>0</v>
      </c>
      <c r="I79" s="76">
        <f t="shared" si="46"/>
        <v>0</v>
      </c>
      <c r="J79" s="9"/>
      <c r="K79" s="9"/>
      <c r="L79" s="9"/>
      <c r="M79" s="9"/>
      <c r="N79" s="9"/>
      <c r="O79" s="252"/>
      <c r="P79" s="159">
        <f t="shared" si="47"/>
        <v>0</v>
      </c>
      <c r="Q79" s="160">
        <f t="shared" si="48"/>
        <v>0</v>
      </c>
      <c r="R79" s="257"/>
      <c r="S79" s="257"/>
      <c r="T79" s="257"/>
      <c r="U79" s="257"/>
      <c r="V79" s="257"/>
      <c r="W79" s="257"/>
      <c r="X79" s="4">
        <v>178</v>
      </c>
    </row>
    <row r="80" spans="1:24" ht="15.95" customHeight="1" thickTop="1" thickBot="1" x14ac:dyDescent="0.25">
      <c r="A80" s="115"/>
      <c r="B80" s="154" t="s">
        <v>757</v>
      </c>
      <c r="C80" s="179" t="s">
        <v>758</v>
      </c>
      <c r="D80" s="176" t="s">
        <v>78</v>
      </c>
      <c r="E80" s="4">
        <v>179</v>
      </c>
      <c r="F80" s="76">
        <f t="shared" si="43"/>
        <v>0</v>
      </c>
      <c r="G80" s="76">
        <f t="shared" si="44"/>
        <v>0</v>
      </c>
      <c r="H80" s="76">
        <f t="shared" si="45"/>
        <v>0</v>
      </c>
      <c r="I80" s="76">
        <f t="shared" si="46"/>
        <v>0</v>
      </c>
      <c r="J80" s="9"/>
      <c r="K80" s="9"/>
      <c r="L80" s="9"/>
      <c r="M80" s="9"/>
      <c r="N80" s="9"/>
      <c r="O80" s="252"/>
      <c r="P80" s="159">
        <f t="shared" si="47"/>
        <v>0</v>
      </c>
      <c r="Q80" s="160">
        <f t="shared" si="48"/>
        <v>0</v>
      </c>
      <c r="R80" s="257"/>
      <c r="S80" s="257"/>
      <c r="T80" s="257"/>
      <c r="U80" s="257"/>
      <c r="V80" s="257"/>
      <c r="W80" s="257"/>
      <c r="X80" s="4">
        <v>179</v>
      </c>
    </row>
    <row r="81" spans="1:24" ht="15.95" customHeight="1" thickTop="1" thickBot="1" x14ac:dyDescent="0.25">
      <c r="A81" s="115"/>
      <c r="B81" s="154" t="s">
        <v>757</v>
      </c>
      <c r="C81" s="179" t="s">
        <v>759</v>
      </c>
      <c r="D81" s="88" t="s">
        <v>79</v>
      </c>
      <c r="E81" s="4">
        <v>180</v>
      </c>
      <c r="F81" s="76">
        <f t="shared" si="43"/>
        <v>0</v>
      </c>
      <c r="G81" s="76">
        <f t="shared" si="44"/>
        <v>0</v>
      </c>
      <c r="H81" s="76">
        <f t="shared" si="45"/>
        <v>0</v>
      </c>
      <c r="I81" s="76">
        <f t="shared" si="46"/>
        <v>0</v>
      </c>
      <c r="J81" s="87"/>
      <c r="K81" s="87"/>
      <c r="L81" s="87"/>
      <c r="M81" s="87"/>
      <c r="N81" s="87"/>
      <c r="O81" s="262"/>
      <c r="P81" s="159">
        <f t="shared" si="47"/>
        <v>0</v>
      </c>
      <c r="Q81" s="160">
        <f t="shared" si="48"/>
        <v>0</v>
      </c>
      <c r="R81" s="87"/>
      <c r="S81" s="87"/>
      <c r="T81" s="87"/>
      <c r="U81" s="87"/>
      <c r="V81" s="87"/>
      <c r="W81" s="87"/>
      <c r="X81" s="4">
        <v>180</v>
      </c>
    </row>
    <row r="82" spans="1:24" ht="15.95" customHeight="1" thickTop="1" thickBot="1" x14ac:dyDescent="0.25">
      <c r="A82" s="115"/>
      <c r="B82" s="154" t="s">
        <v>757</v>
      </c>
      <c r="C82" s="179" t="s">
        <v>80</v>
      </c>
      <c r="D82" s="88" t="s">
        <v>81</v>
      </c>
      <c r="E82" s="4">
        <v>184</v>
      </c>
      <c r="F82" s="76">
        <f t="shared" si="43"/>
        <v>0</v>
      </c>
      <c r="G82" s="76">
        <f t="shared" si="44"/>
        <v>0</v>
      </c>
      <c r="H82" s="76">
        <f t="shared" si="45"/>
        <v>0</v>
      </c>
      <c r="I82" s="76">
        <f t="shared" si="46"/>
        <v>0</v>
      </c>
      <c r="J82" s="87"/>
      <c r="K82" s="87"/>
      <c r="L82" s="87"/>
      <c r="M82" s="87"/>
      <c r="N82" s="87"/>
      <c r="O82" s="262"/>
      <c r="P82" s="159">
        <f t="shared" si="47"/>
        <v>0</v>
      </c>
      <c r="Q82" s="160">
        <f t="shared" si="48"/>
        <v>0</v>
      </c>
      <c r="R82" s="87"/>
      <c r="S82" s="87"/>
      <c r="T82" s="87"/>
      <c r="U82" s="87"/>
      <c r="V82" s="87"/>
      <c r="W82" s="87"/>
      <c r="X82" s="4">
        <v>184</v>
      </c>
    </row>
    <row r="83" spans="1:24" ht="15.95" customHeight="1" thickTop="1" thickBot="1" x14ac:dyDescent="0.25">
      <c r="A83" s="115"/>
      <c r="B83" s="154" t="s">
        <v>757</v>
      </c>
      <c r="C83" s="179" t="s">
        <v>760</v>
      </c>
      <c r="D83" s="88" t="s">
        <v>82</v>
      </c>
      <c r="E83" s="4">
        <v>191</v>
      </c>
      <c r="F83" s="76">
        <f t="shared" si="43"/>
        <v>0</v>
      </c>
      <c r="G83" s="76">
        <f t="shared" si="44"/>
        <v>0</v>
      </c>
      <c r="H83" s="76">
        <f t="shared" si="45"/>
        <v>0</v>
      </c>
      <c r="I83" s="76">
        <f t="shared" si="46"/>
        <v>0</v>
      </c>
      <c r="J83" s="9"/>
      <c r="K83" s="9"/>
      <c r="L83" s="9"/>
      <c r="M83" s="9"/>
      <c r="N83" s="9"/>
      <c r="O83" s="252"/>
      <c r="P83" s="159">
        <f t="shared" si="47"/>
        <v>0</v>
      </c>
      <c r="Q83" s="160">
        <f t="shared" si="48"/>
        <v>0</v>
      </c>
      <c r="R83" s="257"/>
      <c r="S83" s="257"/>
      <c r="T83" s="257"/>
      <c r="U83" s="257"/>
      <c r="V83" s="257"/>
      <c r="W83" s="257"/>
      <c r="X83" s="4">
        <v>191</v>
      </c>
    </row>
    <row r="84" spans="1:24" ht="15.95" customHeight="1" thickTop="1" thickBot="1" x14ac:dyDescent="0.25">
      <c r="A84" s="115"/>
      <c r="B84" s="154" t="s">
        <v>757</v>
      </c>
      <c r="C84" s="179" t="s">
        <v>345</v>
      </c>
      <c r="D84" s="176" t="s">
        <v>83</v>
      </c>
      <c r="E84" s="4">
        <v>195</v>
      </c>
      <c r="F84" s="76">
        <f t="shared" si="43"/>
        <v>0</v>
      </c>
      <c r="G84" s="76">
        <f t="shared" si="44"/>
        <v>0</v>
      </c>
      <c r="H84" s="76">
        <f t="shared" si="45"/>
        <v>0</v>
      </c>
      <c r="I84" s="76">
        <f t="shared" si="46"/>
        <v>0</v>
      </c>
      <c r="J84" s="9"/>
      <c r="K84" s="9"/>
      <c r="L84" s="9"/>
      <c r="M84" s="9"/>
      <c r="N84" s="9"/>
      <c r="O84" s="252"/>
      <c r="P84" s="159">
        <f t="shared" si="47"/>
        <v>0</v>
      </c>
      <c r="Q84" s="160">
        <f t="shared" si="48"/>
        <v>0</v>
      </c>
      <c r="R84" s="257"/>
      <c r="S84" s="257"/>
      <c r="T84" s="257"/>
      <c r="U84" s="257"/>
      <c r="V84" s="257"/>
      <c r="W84" s="257"/>
      <c r="X84" s="4">
        <v>195</v>
      </c>
    </row>
    <row r="85" spans="1:24" ht="15.95" customHeight="1" thickTop="1" thickBot="1" x14ac:dyDescent="0.25">
      <c r="A85" s="115"/>
      <c r="B85" s="154" t="s">
        <v>757</v>
      </c>
      <c r="C85" s="179" t="s">
        <v>690</v>
      </c>
      <c r="D85" s="88" t="s">
        <v>84</v>
      </c>
      <c r="E85" s="4">
        <v>203</v>
      </c>
      <c r="F85" s="76">
        <f t="shared" si="43"/>
        <v>0</v>
      </c>
      <c r="G85" s="76">
        <f t="shared" si="44"/>
        <v>0</v>
      </c>
      <c r="H85" s="76">
        <f t="shared" si="45"/>
        <v>0</v>
      </c>
      <c r="I85" s="76">
        <f t="shared" si="46"/>
        <v>0</v>
      </c>
      <c r="J85" s="87"/>
      <c r="K85" s="87"/>
      <c r="L85" s="87"/>
      <c r="M85" s="87"/>
      <c r="N85" s="87"/>
      <c r="O85" s="262"/>
      <c r="P85" s="159">
        <f t="shared" si="47"/>
        <v>0</v>
      </c>
      <c r="Q85" s="160">
        <f t="shared" si="48"/>
        <v>0</v>
      </c>
      <c r="R85" s="87"/>
      <c r="S85" s="87"/>
      <c r="T85" s="87"/>
      <c r="U85" s="87"/>
      <c r="V85" s="87"/>
      <c r="W85" s="87"/>
      <c r="X85" s="4">
        <v>203</v>
      </c>
    </row>
    <row r="86" spans="1:24" ht="15.95" customHeight="1" thickTop="1" thickBot="1" x14ac:dyDescent="0.25">
      <c r="A86" s="115"/>
      <c r="B86" s="154" t="s">
        <v>757</v>
      </c>
      <c r="C86" s="179" t="s">
        <v>691</v>
      </c>
      <c r="D86" s="88" t="s">
        <v>85</v>
      </c>
      <c r="E86" s="4">
        <v>205</v>
      </c>
      <c r="F86" s="76">
        <f t="shared" si="43"/>
        <v>0</v>
      </c>
      <c r="G86" s="76">
        <f t="shared" si="44"/>
        <v>0</v>
      </c>
      <c r="H86" s="76">
        <f t="shared" si="45"/>
        <v>0</v>
      </c>
      <c r="I86" s="76">
        <f t="shared" si="46"/>
        <v>0</v>
      </c>
      <c r="J86" s="9"/>
      <c r="K86" s="9"/>
      <c r="L86" s="9"/>
      <c r="M86" s="9"/>
      <c r="N86" s="9"/>
      <c r="O86" s="252"/>
      <c r="P86" s="159">
        <f t="shared" si="47"/>
        <v>0</v>
      </c>
      <c r="Q86" s="160">
        <f t="shared" si="48"/>
        <v>0</v>
      </c>
      <c r="R86" s="257"/>
      <c r="S86" s="257"/>
      <c r="T86" s="257"/>
      <c r="U86" s="257"/>
      <c r="V86" s="257"/>
      <c r="W86" s="257"/>
      <c r="X86" s="4">
        <v>205</v>
      </c>
    </row>
    <row r="87" spans="1:24" ht="15.95" customHeight="1" thickTop="1" thickBot="1" x14ac:dyDescent="0.25">
      <c r="A87" s="115"/>
      <c r="B87" s="154" t="s">
        <v>757</v>
      </c>
      <c r="C87" s="179" t="s">
        <v>761</v>
      </c>
      <c r="D87" s="176" t="s">
        <v>86</v>
      </c>
      <c r="E87" s="4">
        <v>208</v>
      </c>
      <c r="F87" s="76">
        <f t="shared" si="43"/>
        <v>0</v>
      </c>
      <c r="G87" s="76">
        <f t="shared" si="44"/>
        <v>0</v>
      </c>
      <c r="H87" s="76">
        <f t="shared" si="45"/>
        <v>0</v>
      </c>
      <c r="I87" s="76">
        <f t="shared" si="46"/>
        <v>0</v>
      </c>
      <c r="J87" s="9"/>
      <c r="K87" s="9"/>
      <c r="L87" s="9"/>
      <c r="M87" s="9"/>
      <c r="N87" s="9"/>
      <c r="O87" s="252"/>
      <c r="P87" s="159">
        <f t="shared" si="47"/>
        <v>0</v>
      </c>
      <c r="Q87" s="160">
        <f t="shared" si="48"/>
        <v>0</v>
      </c>
      <c r="R87" s="257"/>
      <c r="S87" s="257"/>
      <c r="T87" s="257"/>
      <c r="U87" s="257"/>
      <c r="V87" s="257"/>
      <c r="W87" s="257"/>
      <c r="X87" s="4">
        <v>208</v>
      </c>
    </row>
    <row r="88" spans="1:24" ht="15.95" customHeight="1" thickTop="1" thickBot="1" x14ac:dyDescent="0.25">
      <c r="A88" s="115"/>
      <c r="B88" s="154" t="s">
        <v>757</v>
      </c>
      <c r="C88" s="179" t="s">
        <v>87</v>
      </c>
      <c r="D88" s="88" t="s">
        <v>88</v>
      </c>
      <c r="E88" s="4">
        <v>209</v>
      </c>
      <c r="F88" s="76">
        <f t="shared" si="43"/>
        <v>0</v>
      </c>
      <c r="G88" s="76">
        <f t="shared" si="44"/>
        <v>0</v>
      </c>
      <c r="H88" s="76">
        <f t="shared" si="45"/>
        <v>0</v>
      </c>
      <c r="I88" s="76">
        <f t="shared" si="46"/>
        <v>0</v>
      </c>
      <c r="J88" s="87"/>
      <c r="K88" s="87"/>
      <c r="L88" s="87"/>
      <c r="M88" s="87"/>
      <c r="N88" s="87"/>
      <c r="O88" s="262"/>
      <c r="P88" s="159">
        <f t="shared" si="47"/>
        <v>0</v>
      </c>
      <c r="Q88" s="160">
        <f t="shared" si="48"/>
        <v>0</v>
      </c>
      <c r="R88" s="87"/>
      <c r="S88" s="87"/>
      <c r="T88" s="87"/>
      <c r="U88" s="87"/>
      <c r="V88" s="87"/>
      <c r="W88" s="87"/>
      <c r="X88" s="4">
        <v>209</v>
      </c>
    </row>
    <row r="89" spans="1:24" ht="15.95" customHeight="1" thickTop="1" thickBot="1" x14ac:dyDescent="0.25">
      <c r="A89" s="115"/>
      <c r="B89" s="154" t="s">
        <v>757</v>
      </c>
      <c r="C89" s="330" t="s">
        <v>762</v>
      </c>
      <c r="D89" s="236" t="s">
        <v>89</v>
      </c>
      <c r="E89" s="4">
        <v>308</v>
      </c>
      <c r="F89" s="76">
        <f t="shared" si="43"/>
        <v>0</v>
      </c>
      <c r="G89" s="76">
        <f t="shared" si="44"/>
        <v>0</v>
      </c>
      <c r="H89" s="76">
        <f t="shared" si="45"/>
        <v>0</v>
      </c>
      <c r="I89" s="76">
        <f t="shared" si="46"/>
        <v>0</v>
      </c>
      <c r="J89" s="9"/>
      <c r="K89" s="9"/>
      <c r="L89" s="9"/>
      <c r="M89" s="9"/>
      <c r="N89" s="9"/>
      <c r="O89" s="252"/>
      <c r="P89" s="159">
        <f>SUM(R89,T89,V89)</f>
        <v>0</v>
      </c>
      <c r="Q89" s="160">
        <f>SUM(S89,U89,W89)</f>
        <v>0</v>
      </c>
      <c r="R89" s="257"/>
      <c r="S89" s="257"/>
      <c r="T89" s="257"/>
      <c r="U89" s="257"/>
      <c r="V89" s="257"/>
      <c r="W89" s="257"/>
      <c r="X89" s="4">
        <v>308</v>
      </c>
    </row>
    <row r="90" spans="1:24" ht="35.1" customHeight="1" thickTop="1" thickBot="1" x14ac:dyDescent="0.25">
      <c r="A90" s="115"/>
      <c r="B90" s="192" t="s">
        <v>664</v>
      </c>
      <c r="C90" s="193"/>
      <c r="D90" s="188" t="s">
        <v>90</v>
      </c>
      <c r="E90" s="8"/>
      <c r="F90" s="116">
        <f t="shared" ref="F90:Q90" si="49">SUM(F91:F93)</f>
        <v>0</v>
      </c>
      <c r="G90" s="116">
        <f t="shared" si="49"/>
        <v>0</v>
      </c>
      <c r="H90" s="116">
        <f t="shared" si="49"/>
        <v>0</v>
      </c>
      <c r="I90" s="116">
        <f t="shared" si="49"/>
        <v>0</v>
      </c>
      <c r="J90" s="116">
        <f t="shared" si="49"/>
        <v>0</v>
      </c>
      <c r="K90" s="116">
        <f t="shared" si="49"/>
        <v>0</v>
      </c>
      <c r="L90" s="116">
        <f t="shared" si="49"/>
        <v>0</v>
      </c>
      <c r="M90" s="116">
        <f t="shared" si="49"/>
        <v>0</v>
      </c>
      <c r="N90" s="116">
        <f t="shared" si="49"/>
        <v>0</v>
      </c>
      <c r="O90" s="261">
        <f t="shared" si="49"/>
        <v>0</v>
      </c>
      <c r="P90" s="255">
        <f t="shared" si="49"/>
        <v>0</v>
      </c>
      <c r="Q90" s="256">
        <f t="shared" si="49"/>
        <v>0</v>
      </c>
      <c r="R90" s="256">
        <f t="shared" ref="R90:W90" si="50">SUM(R91:R93)</f>
        <v>0</v>
      </c>
      <c r="S90" s="256">
        <f t="shared" si="50"/>
        <v>0</v>
      </c>
      <c r="T90" s="256">
        <f t="shared" si="50"/>
        <v>0</v>
      </c>
      <c r="U90" s="256">
        <f t="shared" si="50"/>
        <v>0</v>
      </c>
      <c r="V90" s="256">
        <f t="shared" si="50"/>
        <v>0</v>
      </c>
      <c r="W90" s="256">
        <f t="shared" si="50"/>
        <v>0</v>
      </c>
      <c r="X90" s="8"/>
    </row>
    <row r="91" spans="1:24" ht="15.95" customHeight="1" thickTop="1" thickBot="1" x14ac:dyDescent="0.25">
      <c r="A91" s="115"/>
      <c r="B91" s="154" t="s">
        <v>664</v>
      </c>
      <c r="C91" s="181" t="s">
        <v>763</v>
      </c>
      <c r="D91" s="88" t="s">
        <v>91</v>
      </c>
      <c r="E91" s="4">
        <v>224</v>
      </c>
      <c r="F91" s="76">
        <f t="shared" ref="F91:G93" si="51">SUM(H91,P91)</f>
        <v>0</v>
      </c>
      <c r="G91" s="76">
        <f t="shared" si="51"/>
        <v>0</v>
      </c>
      <c r="H91" s="76">
        <f t="shared" si="45"/>
        <v>0</v>
      </c>
      <c r="I91" s="76">
        <f t="shared" si="46"/>
        <v>0</v>
      </c>
      <c r="J91" s="9"/>
      <c r="K91" s="9"/>
      <c r="L91" s="9"/>
      <c r="M91" s="9"/>
      <c r="N91" s="9"/>
      <c r="O91" s="252"/>
      <c r="P91" s="159">
        <f t="shared" ref="P91:Q93" si="52">SUM(R91,T91,V91)</f>
        <v>0</v>
      </c>
      <c r="Q91" s="160">
        <f t="shared" si="52"/>
        <v>0</v>
      </c>
      <c r="R91" s="257"/>
      <c r="S91" s="257"/>
      <c r="T91" s="257"/>
      <c r="U91" s="257"/>
      <c r="V91" s="257"/>
      <c r="W91" s="257"/>
      <c r="X91" s="4">
        <v>224</v>
      </c>
    </row>
    <row r="92" spans="1:24" ht="15.95" customHeight="1" thickTop="1" thickBot="1" x14ac:dyDescent="0.25">
      <c r="A92" s="115"/>
      <c r="B92" s="154" t="s">
        <v>664</v>
      </c>
      <c r="C92" s="179" t="s">
        <v>764</v>
      </c>
      <c r="D92" s="176" t="s">
        <v>92</v>
      </c>
      <c r="E92" s="4">
        <v>225</v>
      </c>
      <c r="F92" s="76">
        <f t="shared" si="51"/>
        <v>0</v>
      </c>
      <c r="G92" s="76">
        <f t="shared" si="51"/>
        <v>0</v>
      </c>
      <c r="H92" s="76">
        <f t="shared" si="45"/>
        <v>0</v>
      </c>
      <c r="I92" s="76">
        <f t="shared" si="46"/>
        <v>0</v>
      </c>
      <c r="J92" s="9"/>
      <c r="K92" s="9"/>
      <c r="L92" s="9"/>
      <c r="M92" s="9"/>
      <c r="N92" s="9"/>
      <c r="O92" s="252"/>
      <c r="P92" s="159">
        <f t="shared" si="52"/>
        <v>0</v>
      </c>
      <c r="Q92" s="160">
        <f t="shared" si="52"/>
        <v>0</v>
      </c>
      <c r="R92" s="257"/>
      <c r="S92" s="257"/>
      <c r="T92" s="257"/>
      <c r="U92" s="257"/>
      <c r="V92" s="257"/>
      <c r="W92" s="257"/>
      <c r="X92" s="4">
        <v>225</v>
      </c>
    </row>
    <row r="93" spans="1:24" ht="15.95" customHeight="1" thickTop="1" thickBot="1" x14ac:dyDescent="0.25">
      <c r="A93" s="115"/>
      <c r="B93" s="154" t="s">
        <v>664</v>
      </c>
      <c r="C93" s="180" t="s">
        <v>765</v>
      </c>
      <c r="D93" s="236" t="s">
        <v>93</v>
      </c>
      <c r="E93" s="4">
        <v>309</v>
      </c>
      <c r="F93" s="76">
        <f t="shared" si="51"/>
        <v>0</v>
      </c>
      <c r="G93" s="76">
        <f t="shared" si="51"/>
        <v>0</v>
      </c>
      <c r="H93" s="76">
        <f t="shared" si="45"/>
        <v>0</v>
      </c>
      <c r="I93" s="76">
        <f t="shared" si="46"/>
        <v>0</v>
      </c>
      <c r="J93" s="9"/>
      <c r="K93" s="9"/>
      <c r="L93" s="9"/>
      <c r="M93" s="9"/>
      <c r="N93" s="9"/>
      <c r="O93" s="252"/>
      <c r="P93" s="159">
        <f t="shared" si="52"/>
        <v>0</v>
      </c>
      <c r="Q93" s="160">
        <f t="shared" si="52"/>
        <v>0</v>
      </c>
      <c r="R93" s="257"/>
      <c r="S93" s="257"/>
      <c r="T93" s="257"/>
      <c r="U93" s="257"/>
      <c r="V93" s="257"/>
      <c r="W93" s="257"/>
      <c r="X93" s="4">
        <v>309</v>
      </c>
    </row>
    <row r="94" spans="1:24" ht="15.95" customHeight="1" thickTop="1" x14ac:dyDescent="0.2">
      <c r="B94" s="361"/>
      <c r="C94" s="112"/>
      <c r="P94" s="299"/>
      <c r="Q94" s="16"/>
      <c r="R94" s="16"/>
      <c r="S94" s="16"/>
      <c r="T94" s="16"/>
      <c r="U94" s="16"/>
      <c r="V94" s="16"/>
      <c r="W94" s="16"/>
    </row>
    <row r="95" spans="1:24" ht="15.95" customHeight="1" x14ac:dyDescent="0.2">
      <c r="B95" s="361"/>
      <c r="C95" s="19" t="str">
        <f>"Version: "&amp; C146</f>
        <v>Version: 1.00.E0</v>
      </c>
      <c r="P95" s="165"/>
      <c r="Q95" s="16"/>
      <c r="R95" s="16"/>
      <c r="S95" s="16"/>
      <c r="T95" s="16"/>
      <c r="U95" s="16"/>
      <c r="V95" s="16"/>
      <c r="W95" s="16"/>
    </row>
    <row r="96" spans="1:24" ht="27" customHeight="1" thickBot="1" x14ac:dyDescent="0.25">
      <c r="B96" s="89"/>
      <c r="C96" s="83" t="s">
        <v>766</v>
      </c>
      <c r="D96" s="85" t="s">
        <v>94</v>
      </c>
      <c r="E96" s="4">
        <v>250</v>
      </c>
      <c r="F96" s="76">
        <f t="shared" ref="F96:O96" si="53">SUM(F13,F47,F56,F71,F90)</f>
        <v>0</v>
      </c>
      <c r="G96" s="76">
        <f t="shared" si="53"/>
        <v>0</v>
      </c>
      <c r="H96" s="76">
        <f t="shared" si="53"/>
        <v>0</v>
      </c>
      <c r="I96" s="76">
        <f t="shared" si="53"/>
        <v>0</v>
      </c>
      <c r="J96" s="76">
        <f t="shared" si="53"/>
        <v>0</v>
      </c>
      <c r="K96" s="76">
        <f t="shared" si="53"/>
        <v>0</v>
      </c>
      <c r="L96" s="76">
        <f t="shared" si="53"/>
        <v>0</v>
      </c>
      <c r="M96" s="76">
        <f t="shared" si="53"/>
        <v>0</v>
      </c>
      <c r="N96" s="76">
        <f t="shared" si="53"/>
        <v>0</v>
      </c>
      <c r="O96" s="161">
        <f t="shared" si="53"/>
        <v>0</v>
      </c>
      <c r="P96" s="159">
        <f t="shared" ref="P96:W96" si="54">SUM(P13,P47,P56,P71,P90)</f>
        <v>0</v>
      </c>
      <c r="Q96" s="160">
        <f t="shared" si="54"/>
        <v>0</v>
      </c>
      <c r="R96" s="160">
        <f t="shared" si="54"/>
        <v>0</v>
      </c>
      <c r="S96" s="160">
        <f t="shared" si="54"/>
        <v>0</v>
      </c>
      <c r="T96" s="160">
        <f t="shared" si="54"/>
        <v>0</v>
      </c>
      <c r="U96" s="160">
        <f t="shared" si="54"/>
        <v>0</v>
      </c>
      <c r="V96" s="160">
        <f t="shared" si="54"/>
        <v>0</v>
      </c>
      <c r="W96" s="160">
        <f t="shared" si="54"/>
        <v>0</v>
      </c>
      <c r="X96" s="4">
        <v>250</v>
      </c>
    </row>
    <row r="97" spans="2:24" ht="35.25" customHeight="1" thickTop="1" thickBot="1" x14ac:dyDescent="0.25">
      <c r="B97" s="90"/>
      <c r="C97" s="334" t="s">
        <v>767</v>
      </c>
      <c r="D97" s="333" t="s">
        <v>95</v>
      </c>
      <c r="E97" s="4">
        <v>251</v>
      </c>
      <c r="F97" s="76">
        <f t="shared" ref="F97:G99" si="55">SUM(H97,P97)</f>
        <v>0</v>
      </c>
      <c r="G97" s="76">
        <f t="shared" si="55"/>
        <v>0</v>
      </c>
      <c r="H97" s="76">
        <f t="shared" ref="H97:I99" si="56">SUM(J97,L97,N97)</f>
        <v>0</v>
      </c>
      <c r="I97" s="76">
        <f t="shared" si="56"/>
        <v>0</v>
      </c>
      <c r="J97" s="9"/>
      <c r="K97" s="9"/>
      <c r="L97" s="9"/>
      <c r="M97" s="9"/>
      <c r="N97" s="9"/>
      <c r="O97" s="252"/>
      <c r="P97" s="159">
        <f t="shared" ref="P97:Q99" si="57">SUM(R97,T97,V97)</f>
        <v>0</v>
      </c>
      <c r="Q97" s="160">
        <f t="shared" si="57"/>
        <v>0</v>
      </c>
      <c r="R97" s="257"/>
      <c r="S97" s="257"/>
      <c r="T97" s="257"/>
      <c r="U97" s="257"/>
      <c r="V97" s="257"/>
      <c r="W97" s="257"/>
      <c r="X97" s="4">
        <v>251</v>
      </c>
    </row>
    <row r="98" spans="2:24" ht="31.5" customHeight="1" thickTop="1" thickBot="1" x14ac:dyDescent="0.25">
      <c r="B98" s="90"/>
      <c r="C98" s="334" t="s">
        <v>768</v>
      </c>
      <c r="D98" s="333" t="s">
        <v>96</v>
      </c>
      <c r="E98" s="4">
        <v>252</v>
      </c>
      <c r="F98" s="76">
        <f t="shared" si="55"/>
        <v>0</v>
      </c>
      <c r="G98" s="76">
        <f t="shared" si="55"/>
        <v>0</v>
      </c>
      <c r="H98" s="76">
        <f t="shared" si="56"/>
        <v>0</v>
      </c>
      <c r="I98" s="76">
        <f t="shared" si="56"/>
        <v>0</v>
      </c>
      <c r="J98" s="9"/>
      <c r="K98" s="9"/>
      <c r="L98" s="9"/>
      <c r="M98" s="9"/>
      <c r="N98" s="9"/>
      <c r="O98" s="252"/>
      <c r="P98" s="159">
        <f t="shared" si="57"/>
        <v>0</v>
      </c>
      <c r="Q98" s="160">
        <f t="shared" si="57"/>
        <v>0</v>
      </c>
      <c r="R98" s="257"/>
      <c r="S98" s="257"/>
      <c r="T98" s="257"/>
      <c r="U98" s="257"/>
      <c r="V98" s="257"/>
      <c r="W98" s="257"/>
      <c r="X98" s="4">
        <v>252</v>
      </c>
    </row>
    <row r="99" spans="2:24" ht="31.5" customHeight="1" thickTop="1" thickBot="1" x14ac:dyDescent="0.25">
      <c r="B99" s="90"/>
      <c r="C99" s="239" t="s">
        <v>769</v>
      </c>
      <c r="D99" s="86" t="s">
        <v>97</v>
      </c>
      <c r="E99" s="8">
        <v>253</v>
      </c>
      <c r="F99" s="76">
        <f t="shared" si="55"/>
        <v>0</v>
      </c>
      <c r="G99" s="76">
        <f t="shared" si="55"/>
        <v>0</v>
      </c>
      <c r="H99" s="76">
        <f t="shared" si="56"/>
        <v>0</v>
      </c>
      <c r="I99" s="76">
        <f t="shared" si="56"/>
        <v>0</v>
      </c>
      <c r="J99" s="87"/>
      <c r="K99" s="87"/>
      <c r="L99" s="87"/>
      <c r="M99" s="87"/>
      <c r="N99" s="87"/>
      <c r="O99" s="262"/>
      <c r="P99" s="159">
        <f t="shared" si="57"/>
        <v>0</v>
      </c>
      <c r="Q99" s="160">
        <f t="shared" si="57"/>
        <v>0</v>
      </c>
      <c r="R99" s="87"/>
      <c r="S99" s="87"/>
      <c r="T99" s="87"/>
      <c r="U99" s="87"/>
      <c r="V99" s="87"/>
      <c r="W99" s="87"/>
      <c r="X99" s="8">
        <v>253</v>
      </c>
    </row>
    <row r="100" spans="2:24" ht="31.5" customHeight="1" thickTop="1" thickBot="1" x14ac:dyDescent="0.25">
      <c r="B100" s="90"/>
      <c r="C100" s="84" t="s">
        <v>1</v>
      </c>
      <c r="D100" s="238" t="s">
        <v>98</v>
      </c>
      <c r="E100" s="8">
        <v>270</v>
      </c>
      <c r="F100" s="76">
        <f t="shared" ref="F100:Q100" si="58">SUM(F96,F98:F99)</f>
        <v>0</v>
      </c>
      <c r="G100" s="76">
        <f t="shared" si="58"/>
        <v>0</v>
      </c>
      <c r="H100" s="76">
        <f t="shared" si="58"/>
        <v>0</v>
      </c>
      <c r="I100" s="76">
        <f t="shared" si="58"/>
        <v>0</v>
      </c>
      <c r="J100" s="76">
        <f t="shared" si="58"/>
        <v>0</v>
      </c>
      <c r="K100" s="76">
        <f t="shared" si="58"/>
        <v>0</v>
      </c>
      <c r="L100" s="76">
        <f t="shared" si="58"/>
        <v>0</v>
      </c>
      <c r="M100" s="76">
        <f t="shared" si="58"/>
        <v>0</v>
      </c>
      <c r="N100" s="76">
        <f t="shared" si="58"/>
        <v>0</v>
      </c>
      <c r="O100" s="161">
        <f t="shared" si="58"/>
        <v>0</v>
      </c>
      <c r="P100" s="159">
        <f t="shared" si="58"/>
        <v>0</v>
      </c>
      <c r="Q100" s="160">
        <f t="shared" si="58"/>
        <v>0</v>
      </c>
      <c r="R100" s="160">
        <f t="shared" ref="R100:W100" si="59">SUM(R96,R98:R99)</f>
        <v>0</v>
      </c>
      <c r="S100" s="160">
        <f t="shared" si="59"/>
        <v>0</v>
      </c>
      <c r="T100" s="160">
        <f t="shared" si="59"/>
        <v>0</v>
      </c>
      <c r="U100" s="160">
        <f t="shared" si="59"/>
        <v>0</v>
      </c>
      <c r="V100" s="160">
        <f t="shared" si="59"/>
        <v>0</v>
      </c>
      <c r="W100" s="160">
        <f t="shared" si="59"/>
        <v>0</v>
      </c>
      <c r="X100" s="8">
        <v>270</v>
      </c>
    </row>
    <row r="101" spans="2:24" ht="27" customHeight="1" thickTop="1" thickBot="1" x14ac:dyDescent="0.25">
      <c r="B101" s="89"/>
      <c r="C101" s="237" t="s">
        <v>810</v>
      </c>
      <c r="D101" s="7"/>
      <c r="E101" s="8">
        <v>271</v>
      </c>
      <c r="F101" s="76">
        <f>SUM(H101,P101)</f>
        <v>0</v>
      </c>
      <c r="G101" s="76">
        <f>SUM(I101,Q101)</f>
        <v>0</v>
      </c>
      <c r="H101" s="9"/>
      <c r="I101" s="9"/>
      <c r="J101" s="163"/>
      <c r="K101" s="163"/>
      <c r="L101" s="163"/>
      <c r="M101" s="163"/>
      <c r="N101" s="163"/>
      <c r="O101" s="251"/>
      <c r="P101" s="253"/>
      <c r="Q101" s="257"/>
      <c r="R101" s="263"/>
      <c r="S101" s="263"/>
      <c r="T101" s="263"/>
      <c r="U101" s="263"/>
      <c r="V101" s="263"/>
      <c r="W101" s="263"/>
      <c r="X101" s="8">
        <v>271</v>
      </c>
    </row>
    <row r="102" spans="2:24" ht="6" customHeight="1" thickTop="1" x14ac:dyDescent="0.2">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2:24" ht="19.5" customHeight="1" x14ac:dyDescent="0.2">
      <c r="C103" s="356" t="s">
        <v>1044</v>
      </c>
      <c r="X103" s="52" t="s">
        <v>344</v>
      </c>
    </row>
    <row r="105" spans="2:24" hidden="1" x14ac:dyDescent="0.2">
      <c r="F105" s="92"/>
      <c r="G105" s="92"/>
      <c r="H105" s="92"/>
      <c r="I105" s="92"/>
      <c r="J105" s="92" t="b">
        <f>Selection!$K39</f>
        <v>0</v>
      </c>
      <c r="K105" s="92"/>
      <c r="L105" s="92" t="b">
        <f>Selection!$K40</f>
        <v>0</v>
      </c>
      <c r="M105" s="92"/>
      <c r="N105" s="92" t="b">
        <f>Selection!$K41</f>
        <v>0</v>
      </c>
      <c r="O105" s="92"/>
      <c r="P105" s="92"/>
      <c r="Q105" s="92"/>
      <c r="R105" s="92" t="b">
        <f>Selection!$K44</f>
        <v>0</v>
      </c>
      <c r="S105" s="92"/>
      <c r="T105" s="92" t="b">
        <f>Selection!$K45</f>
        <v>0</v>
      </c>
      <c r="U105" s="92"/>
      <c r="V105" s="92" t="b">
        <f>Selection!$K46</f>
        <v>0</v>
      </c>
      <c r="W105" s="92"/>
    </row>
    <row r="106" spans="2:24" hidden="1" x14ac:dyDescent="0.2">
      <c r="F106" s="92"/>
      <c r="G106" s="92"/>
      <c r="H106" s="92" t="b">
        <f>Selection!K38</f>
        <v>0</v>
      </c>
      <c r="I106" s="92"/>
      <c r="J106" s="92"/>
      <c r="K106" s="92"/>
      <c r="L106" s="92"/>
      <c r="M106" s="92"/>
      <c r="N106" s="92"/>
      <c r="O106" s="92"/>
      <c r="P106" s="92" t="b">
        <f>Selection!K43</f>
        <v>0</v>
      </c>
      <c r="Q106" s="92"/>
      <c r="R106" s="92"/>
      <c r="S106" s="92"/>
      <c r="T106" s="92"/>
      <c r="U106" s="92"/>
      <c r="V106" s="92"/>
      <c r="W106" s="92"/>
    </row>
    <row r="107" spans="2:24" x14ac:dyDescent="0.2">
      <c r="F107" s="12"/>
    </row>
    <row r="108" spans="2:24" hidden="1" x14ac:dyDescent="0.2">
      <c r="F108" s="12"/>
      <c r="X108" s="15"/>
    </row>
    <row r="109" spans="2:24" hidden="1" x14ac:dyDescent="0.2">
      <c r="F109" s="12"/>
    </row>
    <row r="110" spans="2:24" hidden="1" x14ac:dyDescent="0.2">
      <c r="C110" s="379"/>
      <c r="F110" s="13"/>
    </row>
    <row r="111" spans="2:24" hidden="1" x14ac:dyDescent="0.2">
      <c r="C111" s="379"/>
      <c r="F111" s="14"/>
    </row>
    <row r="112" spans="2:24" x14ac:dyDescent="0.2">
      <c r="C112" s="676" t="s">
        <v>998</v>
      </c>
      <c r="F112" s="12"/>
    </row>
    <row r="113" spans="3:23" ht="25.5" customHeight="1" x14ac:dyDescent="0.2">
      <c r="C113" s="674" t="s">
        <v>1328</v>
      </c>
      <c r="D113" s="165"/>
      <c r="E113" s="266"/>
      <c r="F113" s="264" t="str">
        <f t="shared" ref="F113:W113" si="60">IF(MIN(F13:F101)&lt;0,"Warning","")</f>
        <v/>
      </c>
      <c r="G113" s="264" t="str">
        <f t="shared" si="60"/>
        <v/>
      </c>
      <c r="H113" s="264" t="str">
        <f t="shared" si="60"/>
        <v/>
      </c>
      <c r="I113" s="264" t="str">
        <f t="shared" si="60"/>
        <v/>
      </c>
      <c r="J113" s="264" t="str">
        <f t="shared" si="60"/>
        <v/>
      </c>
      <c r="K113" s="264" t="str">
        <f t="shared" si="60"/>
        <v/>
      </c>
      <c r="L113" s="264" t="str">
        <f t="shared" si="60"/>
        <v/>
      </c>
      <c r="M113" s="264" t="str">
        <f t="shared" si="60"/>
        <v/>
      </c>
      <c r="N113" s="264" t="str">
        <f t="shared" si="60"/>
        <v/>
      </c>
      <c r="O113" s="264" t="str">
        <f t="shared" si="60"/>
        <v/>
      </c>
      <c r="P113" s="264" t="str">
        <f t="shared" si="60"/>
        <v/>
      </c>
      <c r="Q113" s="264" t="str">
        <f t="shared" si="60"/>
        <v/>
      </c>
      <c r="R113" s="264" t="str">
        <f t="shared" si="60"/>
        <v/>
      </c>
      <c r="S113" s="264" t="str">
        <f t="shared" si="60"/>
        <v/>
      </c>
      <c r="T113" s="264" t="str">
        <f t="shared" si="60"/>
        <v/>
      </c>
      <c r="U113" s="264" t="str">
        <f t="shared" si="60"/>
        <v/>
      </c>
      <c r="V113" s="264" t="str">
        <f t="shared" si="60"/>
        <v/>
      </c>
      <c r="W113" s="264" t="str">
        <f t="shared" si="60"/>
        <v/>
      </c>
    </row>
    <row r="114" spans="3:23" x14ac:dyDescent="0.2">
      <c r="C114" s="672" t="s">
        <v>1048</v>
      </c>
      <c r="D114" s="267"/>
      <c r="E114" s="267"/>
      <c r="F114" s="302"/>
      <c r="G114" s="302"/>
      <c r="H114" s="302"/>
      <c r="I114" s="302"/>
      <c r="J114" s="264" t="str">
        <f t="shared" ref="J114:O114" si="61">IF(J99&gt;0,IF(J99*10&gt;J96+5,"ERROR",""),"")</f>
        <v/>
      </c>
      <c r="K114" s="390" t="str">
        <f t="shared" si="61"/>
        <v/>
      </c>
      <c r="L114" s="390" t="str">
        <f t="shared" si="61"/>
        <v/>
      </c>
      <c r="M114" s="390" t="str">
        <f t="shared" si="61"/>
        <v/>
      </c>
      <c r="N114" s="390" t="str">
        <f t="shared" si="61"/>
        <v/>
      </c>
      <c r="O114" s="390" t="str">
        <f t="shared" si="61"/>
        <v/>
      </c>
      <c r="P114" s="302"/>
      <c r="Q114" s="302"/>
      <c r="R114" s="360" t="str">
        <f t="shared" ref="R114:W114" si="62">IF(R99&gt;0,IF(R99*10&gt;R96+5,"ERROR",""),"")</f>
        <v/>
      </c>
      <c r="S114" s="390" t="str">
        <f t="shared" si="62"/>
        <v/>
      </c>
      <c r="T114" s="390" t="str">
        <f t="shared" si="62"/>
        <v/>
      </c>
      <c r="U114" s="390" t="str">
        <f t="shared" si="62"/>
        <v/>
      </c>
      <c r="V114" s="390" t="str">
        <f t="shared" si="62"/>
        <v/>
      </c>
      <c r="W114" s="390" t="str">
        <f t="shared" si="62"/>
        <v/>
      </c>
    </row>
    <row r="115" spans="3:23" x14ac:dyDescent="0.2">
      <c r="C115" s="671" t="s">
        <v>1045</v>
      </c>
      <c r="D115" s="267"/>
      <c r="E115" s="297"/>
      <c r="F115" s="311">
        <f>ABS(MAX(H101:Q101))</f>
        <v>0</v>
      </c>
      <c r="G115" s="291"/>
      <c r="H115" s="310"/>
      <c r="I115" s="310"/>
      <c r="J115" s="291"/>
      <c r="K115" s="291"/>
      <c r="L115" s="291"/>
      <c r="M115" s="291"/>
      <c r="N115" s="291"/>
      <c r="O115" s="291"/>
      <c r="P115" s="310"/>
      <c r="Q115" s="310"/>
      <c r="R115" s="302"/>
      <c r="S115" s="302"/>
    </row>
    <row r="116" spans="3:23" x14ac:dyDescent="0.2">
      <c r="C116" s="379"/>
    </row>
    <row r="117" spans="3:23" x14ac:dyDescent="0.2">
      <c r="C117" s="671" t="s">
        <v>1046</v>
      </c>
      <c r="D117" s="296"/>
      <c r="E117" s="296"/>
      <c r="F117" s="302"/>
      <c r="G117" s="302"/>
      <c r="H117" s="302"/>
      <c r="I117" s="302"/>
      <c r="J117" s="303" t="str">
        <f t="shared" ref="J117:O117" si="63">IF(J97-1&gt;J96,"Warning","")</f>
        <v/>
      </c>
      <c r="K117" s="303" t="str">
        <f t="shared" si="63"/>
        <v/>
      </c>
      <c r="L117" s="303" t="str">
        <f t="shared" si="63"/>
        <v/>
      </c>
      <c r="M117" s="303" t="str">
        <f t="shared" si="63"/>
        <v/>
      </c>
      <c r="N117" s="303" t="str">
        <f t="shared" si="63"/>
        <v/>
      </c>
      <c r="O117" s="303" t="str">
        <f t="shared" si="63"/>
        <v/>
      </c>
      <c r="P117" s="302"/>
      <c r="Q117" s="302"/>
      <c r="R117" s="303" t="str">
        <f t="shared" ref="R117:W117" si="64">IF(R97-1&gt;R96,"Warning","")</f>
        <v/>
      </c>
      <c r="S117" s="303" t="str">
        <f t="shared" si="64"/>
        <v/>
      </c>
      <c r="T117" s="303" t="str">
        <f t="shared" si="64"/>
        <v/>
      </c>
      <c r="U117" s="303" t="str">
        <f t="shared" si="64"/>
        <v/>
      </c>
      <c r="V117" s="303" t="str">
        <f t="shared" si="64"/>
        <v/>
      </c>
      <c r="W117" s="303" t="str">
        <f t="shared" si="64"/>
        <v/>
      </c>
    </row>
    <row r="118" spans="3:23" x14ac:dyDescent="0.2">
      <c r="C118" s="671" t="s">
        <v>1047</v>
      </c>
      <c r="D118" s="296"/>
      <c r="E118" s="296"/>
      <c r="F118" s="302"/>
      <c r="G118" s="302"/>
      <c r="H118" s="303" t="str">
        <f>IF(H101-1&gt;H100,"Warning","")</f>
        <v/>
      </c>
      <c r="I118" s="303" t="str">
        <f>IF(I101-1&gt;I100,"Warning","")</f>
        <v/>
      </c>
      <c r="J118" s="302"/>
      <c r="K118" s="302"/>
      <c r="L118" s="302"/>
      <c r="M118" s="302"/>
      <c r="N118" s="302"/>
      <c r="O118" s="302"/>
      <c r="P118" s="303" t="str">
        <f>IF(P101-1&gt;P100,"Warning","")</f>
        <v/>
      </c>
      <c r="Q118" s="303" t="str">
        <f>IF(Q101-1&gt;Q100,"Warning","")</f>
        <v/>
      </c>
      <c r="R118" s="302"/>
      <c r="S118" s="302"/>
      <c r="T118" s="302"/>
      <c r="U118" s="302"/>
      <c r="V118" s="302"/>
      <c r="W118" s="302"/>
    </row>
    <row r="119" spans="3:23" x14ac:dyDescent="0.2">
      <c r="C119" s="379"/>
    </row>
    <row r="120" spans="3:23" x14ac:dyDescent="0.2">
      <c r="C120" s="379"/>
    </row>
    <row r="121" spans="3:23" x14ac:dyDescent="0.2">
      <c r="C121" s="379"/>
    </row>
    <row r="122" spans="3:23" x14ac:dyDescent="0.2">
      <c r="C122" s="379"/>
    </row>
    <row r="123" spans="3:23" x14ac:dyDescent="0.2">
      <c r="C123" s="379"/>
    </row>
    <row r="124" spans="3:23" x14ac:dyDescent="0.2">
      <c r="C124" s="379"/>
    </row>
    <row r="125" spans="3:23" x14ac:dyDescent="0.2">
      <c r="C125" s="379"/>
    </row>
    <row r="143" spans="2:3" x14ac:dyDescent="0.2">
      <c r="B143" s="15" t="s">
        <v>2</v>
      </c>
      <c r="C143" s="12" t="str">
        <f>V3</f>
        <v>XXXXXX</v>
      </c>
    </row>
    <row r="144" spans="2:3" x14ac:dyDescent="0.2">
      <c r="C144" s="12" t="str">
        <f>V2</f>
        <v>CAG03</v>
      </c>
    </row>
    <row r="145" spans="3:3" x14ac:dyDescent="0.2">
      <c r="C145" s="13" t="str">
        <f>V4</f>
        <v>DD.MM.YYYY</v>
      </c>
    </row>
    <row r="146" spans="3:3" x14ac:dyDescent="0.2">
      <c r="C146" s="14" t="s">
        <v>951</v>
      </c>
    </row>
    <row r="147" spans="3:3" x14ac:dyDescent="0.2">
      <c r="C147" s="12" t="str">
        <f>F12</f>
        <v>Col. 101</v>
      </c>
    </row>
    <row r="148" spans="3:3" x14ac:dyDescent="0.2">
      <c r="C148" s="269">
        <f>COUNTIF(F113:AL120,"ERROR")</f>
        <v>0</v>
      </c>
    </row>
    <row r="149" spans="3:3" x14ac:dyDescent="0.2">
      <c r="C149" s="670">
        <f>COUNTIF(F113:AL120,"Warning")</f>
        <v>0</v>
      </c>
    </row>
  </sheetData>
  <sheetProtection sheet="1" objects="1" scenarios="1" autoFilter="0"/>
  <autoFilter ref="B12:C93"/>
  <mergeCells count="22">
    <mergeCell ref="F10:O10"/>
    <mergeCell ref="P10:W10"/>
    <mergeCell ref="J9:K9"/>
    <mergeCell ref="H9:I9"/>
    <mergeCell ref="R9:S9"/>
    <mergeCell ref="F9:G9"/>
    <mergeCell ref="H8:O8"/>
    <mergeCell ref="P8:W8"/>
    <mergeCell ref="B6:C9"/>
    <mergeCell ref="L9:M9"/>
    <mergeCell ref="N9:O9"/>
    <mergeCell ref="P9:Q9"/>
    <mergeCell ref="T9:U9"/>
    <mergeCell ref="V9:W9"/>
    <mergeCell ref="F7:W7"/>
    <mergeCell ref="F8:G8"/>
    <mergeCell ref="V2:W2"/>
    <mergeCell ref="V3:W3"/>
    <mergeCell ref="V4:W4"/>
    <mergeCell ref="Y1:Z1"/>
    <mergeCell ref="Y2:Z2"/>
    <mergeCell ref="Y3:Z3"/>
  </mergeCells>
  <conditionalFormatting sqref="J13:K100">
    <cfRule type="expression" dxfId="67" priority="90" stopIfTrue="1">
      <formula>$J$105=TRUE</formula>
    </cfRule>
  </conditionalFormatting>
  <conditionalFormatting sqref="L13:M100">
    <cfRule type="expression" dxfId="66" priority="86" stopIfTrue="1">
      <formula>$L$105=TRUE</formula>
    </cfRule>
  </conditionalFormatting>
  <conditionalFormatting sqref="N13:O100">
    <cfRule type="expression" dxfId="65" priority="84" stopIfTrue="1">
      <formula>$N$105=TRUE</formula>
    </cfRule>
  </conditionalFormatting>
  <conditionalFormatting sqref="R13:S100">
    <cfRule type="expression" dxfId="64" priority="78" stopIfTrue="1">
      <formula>$R$105=TRUE</formula>
    </cfRule>
  </conditionalFormatting>
  <conditionalFormatting sqref="T13:U100">
    <cfRule type="expression" dxfId="63" priority="76" stopIfTrue="1">
      <formula>$T$105=TRUE</formula>
    </cfRule>
  </conditionalFormatting>
  <conditionalFormatting sqref="V13:W100">
    <cfRule type="expression" dxfId="62" priority="74" stopIfTrue="1">
      <formula>$V$105=TRUE</formula>
    </cfRule>
  </conditionalFormatting>
  <conditionalFormatting sqref="H101:I101">
    <cfRule type="expression" dxfId="61" priority="2" stopIfTrue="1">
      <formula>$H$106=TRUE</formula>
    </cfRule>
  </conditionalFormatting>
  <conditionalFormatting sqref="P101:Q101">
    <cfRule type="expression" dxfId="60" priority="1" stopIfTrue="1">
      <formula>$P$106=TRUE</formula>
    </cfRule>
  </conditionalFormatting>
  <hyperlinks>
    <hyperlink ref="F10:O10" location="Note_04" display="4."/>
    <hyperlink ref="P10:W10" location="Note_04" display="4."/>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50" fitToWidth="2" fitToHeight="2" orientation="landscape" r:id="rId1"/>
  <headerFooter>
    <oddFooter>&amp;L&amp;"Arial,Fett"SNB Confidential&amp;C&amp;D&amp;Rpage &amp;P</oddFooter>
  </headerFooter>
  <rowBreaks count="2" manualBreakCount="2">
    <brk id="46" min="5" max="23" man="1"/>
    <brk id="76" min="5" max="23" man="1"/>
  </rowBreaks>
  <colBreaks count="1" manualBreakCount="1">
    <brk id="24" min="12" max="10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F14" sqref="F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3" width="21.42578125" style="52" customWidth="1"/>
    <col min="14" max="14" width="4.7109375" style="52" customWidth="1"/>
    <col min="15" max="15" width="19.7109375" style="52" customWidth="1"/>
    <col min="16" max="16384" width="11.42578125" style="52"/>
  </cols>
  <sheetData>
    <row r="1" spans="1:14" ht="20.25" customHeight="1" x14ac:dyDescent="0.25">
      <c r="F1" s="352" t="s">
        <v>464</v>
      </c>
      <c r="N1" s="325"/>
    </row>
    <row r="2" spans="1:14" ht="18" x14ac:dyDescent="0.25">
      <c r="F2" s="1" t="s">
        <v>772</v>
      </c>
      <c r="L2" s="15" t="s">
        <v>770</v>
      </c>
      <c r="M2" s="326" t="s">
        <v>351</v>
      </c>
      <c r="N2" s="325"/>
    </row>
    <row r="3" spans="1:14" ht="15.75" x14ac:dyDescent="0.25">
      <c r="F3" s="20" t="s">
        <v>1067</v>
      </c>
      <c r="L3" s="15" t="s">
        <v>1324</v>
      </c>
      <c r="M3" s="326" t="str">
        <f>Start!H3</f>
        <v>XXXXXX</v>
      </c>
      <c r="N3" s="325"/>
    </row>
    <row r="4" spans="1:14" ht="15.75" x14ac:dyDescent="0.2">
      <c r="F4" s="484" t="s">
        <v>1041</v>
      </c>
      <c r="L4" s="15" t="s">
        <v>771</v>
      </c>
      <c r="M4" s="327" t="str">
        <f>Start!H4</f>
        <v>DD.MM.YYYY</v>
      </c>
    </row>
    <row r="5" spans="1:14" hidden="1" x14ac:dyDescent="0.2"/>
    <row r="6" spans="1:14" ht="12.75" customHeight="1" x14ac:dyDescent="0.2">
      <c r="D6" s="16"/>
      <c r="E6" s="16"/>
    </row>
    <row r="7" spans="1:14" ht="40.5" customHeight="1" x14ac:dyDescent="0.2">
      <c r="B7" s="359"/>
      <c r="C7" s="359"/>
      <c r="D7" s="16"/>
      <c r="E7" s="155"/>
      <c r="F7" s="746" t="s">
        <v>907</v>
      </c>
      <c r="G7" s="858"/>
      <c r="H7" s="858"/>
      <c r="I7" s="859"/>
      <c r="J7" s="866" t="s">
        <v>911</v>
      </c>
      <c r="K7" s="867"/>
      <c r="L7" s="853" t="s">
        <v>1068</v>
      </c>
      <c r="M7" s="854"/>
      <c r="N7" s="5"/>
    </row>
    <row r="8" spans="1:14" ht="30" customHeight="1" x14ac:dyDescent="0.2">
      <c r="B8" s="816" t="s">
        <v>1043</v>
      </c>
      <c r="C8" s="817"/>
      <c r="D8" s="16"/>
      <c r="E8" s="133"/>
      <c r="F8" s="862" t="s">
        <v>908</v>
      </c>
      <c r="G8" s="864" t="s">
        <v>909</v>
      </c>
      <c r="H8" s="864" t="s">
        <v>910</v>
      </c>
      <c r="I8" s="865"/>
      <c r="J8" s="868"/>
      <c r="K8" s="839"/>
      <c r="L8" s="855"/>
      <c r="M8" s="856"/>
      <c r="N8" s="6"/>
    </row>
    <row r="9" spans="1:14" ht="30.75" customHeight="1" x14ac:dyDescent="0.2">
      <c r="B9" s="817"/>
      <c r="C9" s="817"/>
      <c r="D9" s="16"/>
      <c r="E9" s="133"/>
      <c r="F9" s="863"/>
      <c r="G9" s="814"/>
      <c r="H9" s="814"/>
      <c r="I9" s="726"/>
      <c r="J9" s="851" t="s">
        <v>1</v>
      </c>
      <c r="K9" s="852"/>
      <c r="L9" s="851" t="s">
        <v>1</v>
      </c>
      <c r="M9" s="857"/>
      <c r="N9" s="6"/>
    </row>
    <row r="10" spans="1:14" ht="14.25" x14ac:dyDescent="0.2">
      <c r="B10" s="359"/>
      <c r="C10" s="359"/>
      <c r="D10" s="16"/>
      <c r="E10" s="6"/>
      <c r="F10" s="848" t="s">
        <v>311</v>
      </c>
      <c r="G10" s="848"/>
      <c r="H10" s="848"/>
      <c r="I10" s="848"/>
      <c r="J10" s="849" t="s">
        <v>405</v>
      </c>
      <c r="K10" s="848"/>
      <c r="L10" s="860" t="s">
        <v>406</v>
      </c>
      <c r="M10" s="861"/>
      <c r="N10" s="6"/>
    </row>
    <row r="11" spans="1:14" ht="15" x14ac:dyDescent="0.25">
      <c r="C11" s="489" t="s">
        <v>1122</v>
      </c>
      <c r="D11" s="16"/>
      <c r="E11" s="6"/>
      <c r="F11" s="10" t="s">
        <v>865</v>
      </c>
      <c r="G11" s="10" t="s">
        <v>807</v>
      </c>
      <c r="H11" s="10" t="s">
        <v>807</v>
      </c>
      <c r="I11" s="107" t="s">
        <v>865</v>
      </c>
      <c r="J11" s="156" t="s">
        <v>807</v>
      </c>
      <c r="K11" s="107" t="s">
        <v>865</v>
      </c>
      <c r="L11" s="156" t="s">
        <v>807</v>
      </c>
      <c r="M11" s="107" t="s">
        <v>865</v>
      </c>
      <c r="N11" s="6"/>
    </row>
    <row r="12" spans="1:14" ht="36" customHeight="1" x14ac:dyDescent="0.2">
      <c r="A12" s="240"/>
      <c r="B12" s="81" t="s">
        <v>994</v>
      </c>
      <c r="C12" s="82" t="s">
        <v>995</v>
      </c>
      <c r="D12" s="109" t="s">
        <v>0</v>
      </c>
      <c r="E12" s="7"/>
      <c r="F12" s="2" t="s">
        <v>789</v>
      </c>
      <c r="G12" s="78" t="s">
        <v>790</v>
      </c>
      <c r="H12" s="78" t="s">
        <v>795</v>
      </c>
      <c r="I12" s="108" t="s">
        <v>803</v>
      </c>
      <c r="J12" s="157" t="s">
        <v>796</v>
      </c>
      <c r="K12" s="108" t="s">
        <v>805</v>
      </c>
      <c r="L12" s="157" t="s">
        <v>797</v>
      </c>
      <c r="M12" s="170" t="s">
        <v>874</v>
      </c>
      <c r="N12" s="7"/>
    </row>
    <row r="13" spans="1:14" ht="35.1" customHeight="1" thickBot="1" x14ac:dyDescent="0.25">
      <c r="A13" s="115"/>
      <c r="B13" s="182" t="s">
        <v>545</v>
      </c>
      <c r="C13" s="183"/>
      <c r="D13" s="184" t="s">
        <v>4</v>
      </c>
      <c r="E13" s="4"/>
      <c r="F13" s="116">
        <f t="shared" ref="F13:M13" si="0">SUM(F14:F46)</f>
        <v>0</v>
      </c>
      <c r="G13" s="116">
        <f t="shared" si="0"/>
        <v>0</v>
      </c>
      <c r="H13" s="116">
        <f t="shared" si="0"/>
        <v>0</v>
      </c>
      <c r="I13" s="261">
        <f t="shared" si="0"/>
        <v>0</v>
      </c>
      <c r="J13" s="290">
        <f t="shared" si="0"/>
        <v>0</v>
      </c>
      <c r="K13" s="261">
        <f t="shared" si="0"/>
        <v>0</v>
      </c>
      <c r="L13" s="255">
        <f t="shared" si="0"/>
        <v>0</v>
      </c>
      <c r="M13" s="116">
        <f t="shared" si="0"/>
        <v>0</v>
      </c>
      <c r="N13" s="4"/>
    </row>
    <row r="14" spans="1:14" ht="15.95" customHeight="1" thickTop="1" x14ac:dyDescent="0.2">
      <c r="A14" s="115"/>
      <c r="B14" s="154" t="s">
        <v>545</v>
      </c>
      <c r="C14" s="181" t="s">
        <v>520</v>
      </c>
      <c r="D14" s="110" t="s">
        <v>5</v>
      </c>
      <c r="E14" s="4">
        <v>3</v>
      </c>
      <c r="F14" s="9"/>
      <c r="G14" s="9"/>
      <c r="H14" s="9"/>
      <c r="I14" s="252"/>
      <c r="J14" s="253"/>
      <c r="K14" s="252"/>
      <c r="L14" s="253"/>
      <c r="M14" s="9"/>
      <c r="N14" s="4">
        <v>3</v>
      </c>
    </row>
    <row r="15" spans="1:14" ht="15.95" customHeight="1" x14ac:dyDescent="0.2">
      <c r="A15" s="115"/>
      <c r="B15" s="154" t="s">
        <v>545</v>
      </c>
      <c r="C15" s="179" t="s">
        <v>707</v>
      </c>
      <c r="D15" s="110" t="s">
        <v>6</v>
      </c>
      <c r="E15" s="4">
        <v>4</v>
      </c>
      <c r="F15" s="9"/>
      <c r="G15" s="9"/>
      <c r="H15" s="9"/>
      <c r="I15" s="252"/>
      <c r="J15" s="253"/>
      <c r="K15" s="252"/>
      <c r="L15" s="253"/>
      <c r="M15" s="9"/>
      <c r="N15" s="4">
        <v>4</v>
      </c>
    </row>
    <row r="16" spans="1:14" ht="15.95" customHeight="1" x14ac:dyDescent="0.2">
      <c r="A16" s="115"/>
      <c r="B16" s="154" t="s">
        <v>545</v>
      </c>
      <c r="C16" s="180" t="s">
        <v>1398</v>
      </c>
      <c r="D16" s="110" t="s">
        <v>7</v>
      </c>
      <c r="E16" s="4">
        <v>31</v>
      </c>
      <c r="F16" s="9"/>
      <c r="G16" s="9"/>
      <c r="H16" s="9"/>
      <c r="I16" s="252"/>
      <c r="J16" s="253"/>
      <c r="K16" s="252"/>
      <c r="L16" s="253"/>
      <c r="M16" s="9"/>
      <c r="N16" s="4">
        <v>31</v>
      </c>
    </row>
    <row r="17" spans="1:14" ht="15.95" customHeight="1" x14ac:dyDescent="0.2">
      <c r="A17" s="115"/>
      <c r="B17" s="154" t="s">
        <v>545</v>
      </c>
      <c r="C17" s="180" t="s">
        <v>708</v>
      </c>
      <c r="D17" s="110" t="s">
        <v>8</v>
      </c>
      <c r="E17" s="4">
        <v>6</v>
      </c>
      <c r="F17" s="9"/>
      <c r="G17" s="9"/>
      <c r="H17" s="9"/>
      <c r="I17" s="252"/>
      <c r="J17" s="253"/>
      <c r="K17" s="252"/>
      <c r="L17" s="253"/>
      <c r="M17" s="9"/>
      <c r="N17" s="4">
        <v>6</v>
      </c>
    </row>
    <row r="18" spans="1:14" ht="15.95" customHeight="1" x14ac:dyDescent="0.2">
      <c r="A18" s="115"/>
      <c r="B18" s="154" t="s">
        <v>545</v>
      </c>
      <c r="C18" s="180" t="s">
        <v>709</v>
      </c>
      <c r="D18" s="175" t="s">
        <v>9</v>
      </c>
      <c r="E18" s="4">
        <v>5</v>
      </c>
      <c r="F18" s="9"/>
      <c r="G18" s="9"/>
      <c r="H18" s="9"/>
      <c r="I18" s="252"/>
      <c r="J18" s="253"/>
      <c r="K18" s="252"/>
      <c r="L18" s="253"/>
      <c r="M18" s="9"/>
      <c r="N18" s="4">
        <v>5</v>
      </c>
    </row>
    <row r="19" spans="1:14" ht="15.95" customHeight="1" x14ac:dyDescent="0.2">
      <c r="A19" s="115"/>
      <c r="B19" s="154" t="s">
        <v>545</v>
      </c>
      <c r="C19" s="180" t="s">
        <v>710</v>
      </c>
      <c r="D19" s="110" t="s">
        <v>10</v>
      </c>
      <c r="E19" s="4">
        <v>27</v>
      </c>
      <c r="F19" s="9"/>
      <c r="G19" s="9"/>
      <c r="H19" s="9"/>
      <c r="I19" s="252"/>
      <c r="J19" s="253"/>
      <c r="K19" s="252"/>
      <c r="L19" s="253"/>
      <c r="M19" s="9"/>
      <c r="N19" s="4">
        <v>27</v>
      </c>
    </row>
    <row r="20" spans="1:14" ht="15.95" customHeight="1" x14ac:dyDescent="0.2">
      <c r="A20" s="115"/>
      <c r="B20" s="154" t="s">
        <v>545</v>
      </c>
      <c r="C20" s="180" t="s">
        <v>711</v>
      </c>
      <c r="D20" s="110" t="s">
        <v>11</v>
      </c>
      <c r="E20" s="4">
        <v>11</v>
      </c>
      <c r="F20" s="9"/>
      <c r="G20" s="9"/>
      <c r="H20" s="9"/>
      <c r="I20" s="252"/>
      <c r="J20" s="253"/>
      <c r="K20" s="252"/>
      <c r="L20" s="253"/>
      <c r="M20" s="9"/>
      <c r="N20" s="4">
        <v>11</v>
      </c>
    </row>
    <row r="21" spans="1:14" ht="15.95" customHeight="1" x14ac:dyDescent="0.2">
      <c r="A21" s="115"/>
      <c r="B21" s="154" t="s">
        <v>545</v>
      </c>
      <c r="C21" s="180" t="s">
        <v>712</v>
      </c>
      <c r="D21" s="110" t="s">
        <v>12</v>
      </c>
      <c r="E21" s="4">
        <v>10</v>
      </c>
      <c r="F21" s="9"/>
      <c r="G21" s="9"/>
      <c r="H21" s="9"/>
      <c r="I21" s="252"/>
      <c r="J21" s="253"/>
      <c r="K21" s="252"/>
      <c r="L21" s="253"/>
      <c r="M21" s="9"/>
      <c r="N21" s="4">
        <v>10</v>
      </c>
    </row>
    <row r="22" spans="1:14" ht="15.95" customHeight="1" x14ac:dyDescent="0.2">
      <c r="A22" s="115"/>
      <c r="B22" s="154" t="s">
        <v>545</v>
      </c>
      <c r="C22" s="180" t="s">
        <v>713</v>
      </c>
      <c r="D22" s="175" t="s">
        <v>13</v>
      </c>
      <c r="E22" s="4">
        <v>30</v>
      </c>
      <c r="F22" s="9"/>
      <c r="G22" s="9"/>
      <c r="H22" s="9"/>
      <c r="I22" s="252"/>
      <c r="J22" s="253"/>
      <c r="K22" s="252"/>
      <c r="L22" s="253"/>
      <c r="M22" s="9"/>
      <c r="N22" s="4">
        <v>30</v>
      </c>
    </row>
    <row r="23" spans="1:14" ht="15.95" customHeight="1" x14ac:dyDescent="0.2">
      <c r="A23" s="115"/>
      <c r="B23" s="154" t="s">
        <v>545</v>
      </c>
      <c r="C23" s="180" t="s">
        <v>714</v>
      </c>
      <c r="D23" s="175" t="s">
        <v>14</v>
      </c>
      <c r="E23" s="4">
        <v>8</v>
      </c>
      <c r="F23" s="9"/>
      <c r="G23" s="9"/>
      <c r="H23" s="9"/>
      <c r="I23" s="252"/>
      <c r="J23" s="253"/>
      <c r="K23" s="252"/>
      <c r="L23" s="253"/>
      <c r="M23" s="9"/>
      <c r="N23" s="4">
        <v>8</v>
      </c>
    </row>
    <row r="24" spans="1:14" ht="15.95" customHeight="1" x14ac:dyDescent="0.2">
      <c r="A24" s="115"/>
      <c r="B24" s="154" t="s">
        <v>545</v>
      </c>
      <c r="C24" s="180" t="s">
        <v>715</v>
      </c>
      <c r="D24" s="175" t="s">
        <v>15</v>
      </c>
      <c r="E24" s="4">
        <v>13</v>
      </c>
      <c r="F24" s="9"/>
      <c r="G24" s="9"/>
      <c r="H24" s="9"/>
      <c r="I24" s="252"/>
      <c r="J24" s="253"/>
      <c r="K24" s="252"/>
      <c r="L24" s="253"/>
      <c r="M24" s="9"/>
      <c r="N24" s="4">
        <v>13</v>
      </c>
    </row>
    <row r="25" spans="1:14" ht="15.95" customHeight="1" x14ac:dyDescent="0.2">
      <c r="A25" s="115"/>
      <c r="B25" s="154" t="s">
        <v>545</v>
      </c>
      <c r="C25" s="180" t="s">
        <v>716</v>
      </c>
      <c r="D25" s="110" t="s">
        <v>16</v>
      </c>
      <c r="E25" s="4">
        <v>36</v>
      </c>
      <c r="F25" s="9"/>
      <c r="G25" s="9"/>
      <c r="H25" s="9"/>
      <c r="I25" s="252"/>
      <c r="J25" s="253"/>
      <c r="K25" s="252"/>
      <c r="L25" s="253"/>
      <c r="M25" s="9"/>
      <c r="N25" s="4">
        <v>36</v>
      </c>
    </row>
    <row r="26" spans="1:14" ht="15.95" customHeight="1" x14ac:dyDescent="0.2">
      <c r="A26" s="115"/>
      <c r="B26" s="154" t="s">
        <v>545</v>
      </c>
      <c r="C26" s="180" t="s">
        <v>717</v>
      </c>
      <c r="D26" s="110" t="s">
        <v>17</v>
      </c>
      <c r="E26" s="4">
        <v>28</v>
      </c>
      <c r="F26" s="9"/>
      <c r="G26" s="9"/>
      <c r="H26" s="9"/>
      <c r="I26" s="252"/>
      <c r="J26" s="253"/>
      <c r="K26" s="252"/>
      <c r="L26" s="253"/>
      <c r="M26" s="9"/>
      <c r="N26" s="4">
        <v>28</v>
      </c>
    </row>
    <row r="27" spans="1:14" ht="15.95" customHeight="1" x14ac:dyDescent="0.2">
      <c r="A27" s="115"/>
      <c r="B27" s="154" t="s">
        <v>545</v>
      </c>
      <c r="C27" s="180" t="s">
        <v>718</v>
      </c>
      <c r="D27" s="110" t="s">
        <v>18</v>
      </c>
      <c r="E27" s="4">
        <v>29</v>
      </c>
      <c r="F27" s="9"/>
      <c r="G27" s="9"/>
      <c r="H27" s="9"/>
      <c r="I27" s="252"/>
      <c r="J27" s="253"/>
      <c r="K27" s="252"/>
      <c r="L27" s="253"/>
      <c r="M27" s="9"/>
      <c r="N27" s="4">
        <v>29</v>
      </c>
    </row>
    <row r="28" spans="1:14" ht="15.95" customHeight="1" x14ac:dyDescent="0.2">
      <c r="A28" s="115"/>
      <c r="B28" s="154" t="s">
        <v>545</v>
      </c>
      <c r="C28" s="180" t="s">
        <v>719</v>
      </c>
      <c r="D28" s="110" t="s">
        <v>19</v>
      </c>
      <c r="E28" s="4">
        <v>15</v>
      </c>
      <c r="F28" s="9"/>
      <c r="G28" s="9"/>
      <c r="H28" s="9"/>
      <c r="I28" s="252"/>
      <c r="J28" s="253"/>
      <c r="K28" s="252"/>
      <c r="L28" s="253"/>
      <c r="M28" s="9"/>
      <c r="N28" s="4">
        <v>15</v>
      </c>
    </row>
    <row r="29" spans="1:14" ht="15.95" customHeight="1" x14ac:dyDescent="0.2">
      <c r="A29" s="115"/>
      <c r="B29" s="154" t="s">
        <v>545</v>
      </c>
      <c r="C29" s="180" t="s">
        <v>720</v>
      </c>
      <c r="D29" s="110" t="s">
        <v>20</v>
      </c>
      <c r="E29" s="4">
        <v>33</v>
      </c>
      <c r="F29" s="9"/>
      <c r="G29" s="9"/>
      <c r="H29" s="9"/>
      <c r="I29" s="252"/>
      <c r="J29" s="253"/>
      <c r="K29" s="252"/>
      <c r="L29" s="253"/>
      <c r="M29" s="9"/>
      <c r="N29" s="4">
        <v>33</v>
      </c>
    </row>
    <row r="30" spans="1:14" ht="15.95" customHeight="1" x14ac:dyDescent="0.2">
      <c r="A30" s="115"/>
      <c r="B30" s="154" t="s">
        <v>545</v>
      </c>
      <c r="C30" s="180" t="s">
        <v>342</v>
      </c>
      <c r="D30" s="175" t="s">
        <v>21</v>
      </c>
      <c r="E30" s="4">
        <v>16</v>
      </c>
      <c r="F30" s="9"/>
      <c r="G30" s="9"/>
      <c r="H30" s="9"/>
      <c r="I30" s="252"/>
      <c r="J30" s="253"/>
      <c r="K30" s="252"/>
      <c r="L30" s="253"/>
      <c r="M30" s="9"/>
      <c r="N30" s="4">
        <v>16</v>
      </c>
    </row>
    <row r="31" spans="1:14" ht="15.95" customHeight="1" x14ac:dyDescent="0.2">
      <c r="A31" s="115"/>
      <c r="B31" s="154" t="s">
        <v>545</v>
      </c>
      <c r="C31" s="180" t="s">
        <v>721</v>
      </c>
      <c r="D31" s="110" t="s">
        <v>22</v>
      </c>
      <c r="E31" s="4">
        <v>18</v>
      </c>
      <c r="F31" s="9"/>
      <c r="G31" s="9"/>
      <c r="H31" s="9"/>
      <c r="I31" s="252"/>
      <c r="J31" s="253"/>
      <c r="K31" s="252"/>
      <c r="L31" s="253"/>
      <c r="M31" s="9"/>
      <c r="N31" s="4">
        <v>18</v>
      </c>
    </row>
    <row r="32" spans="1:14" ht="15.95" customHeight="1" x14ac:dyDescent="0.2">
      <c r="A32" s="115"/>
      <c r="B32" s="154" t="s">
        <v>545</v>
      </c>
      <c r="C32" s="180" t="s">
        <v>722</v>
      </c>
      <c r="D32" s="110" t="s">
        <v>23</v>
      </c>
      <c r="E32" s="4">
        <v>20</v>
      </c>
      <c r="F32" s="9"/>
      <c r="G32" s="9"/>
      <c r="H32" s="9"/>
      <c r="I32" s="252"/>
      <c r="J32" s="253"/>
      <c r="K32" s="252"/>
      <c r="L32" s="253"/>
      <c r="M32" s="9"/>
      <c r="N32" s="4">
        <v>20</v>
      </c>
    </row>
    <row r="33" spans="1:14" ht="15.95" customHeight="1" x14ac:dyDescent="0.2">
      <c r="A33" s="115"/>
      <c r="B33" s="154" t="s">
        <v>545</v>
      </c>
      <c r="C33" s="180" t="s">
        <v>723</v>
      </c>
      <c r="D33" s="110" t="s">
        <v>24</v>
      </c>
      <c r="E33" s="4">
        <v>21</v>
      </c>
      <c r="F33" s="9"/>
      <c r="G33" s="9"/>
      <c r="H33" s="9"/>
      <c r="I33" s="252"/>
      <c r="J33" s="253"/>
      <c r="K33" s="252"/>
      <c r="L33" s="253"/>
      <c r="M33" s="9"/>
      <c r="N33" s="4">
        <v>21</v>
      </c>
    </row>
    <row r="34" spans="1:14" ht="15.95" customHeight="1" x14ac:dyDescent="0.2">
      <c r="A34" s="115"/>
      <c r="B34" s="154" t="s">
        <v>545</v>
      </c>
      <c r="C34" s="180" t="s">
        <v>343</v>
      </c>
      <c r="D34" s="175" t="s">
        <v>25</v>
      </c>
      <c r="E34" s="4">
        <v>22</v>
      </c>
      <c r="F34" s="9"/>
      <c r="G34" s="9"/>
      <c r="H34" s="9"/>
      <c r="I34" s="252"/>
      <c r="J34" s="253"/>
      <c r="K34" s="252"/>
      <c r="L34" s="253"/>
      <c r="M34" s="9"/>
      <c r="N34" s="4">
        <v>22</v>
      </c>
    </row>
    <row r="35" spans="1:14" ht="15.95" customHeight="1" x14ac:dyDescent="0.2">
      <c r="A35" s="115"/>
      <c r="B35" s="154" t="s">
        <v>545</v>
      </c>
      <c r="C35" s="180" t="s">
        <v>724</v>
      </c>
      <c r="D35" s="110" t="s">
        <v>26</v>
      </c>
      <c r="E35" s="4">
        <v>23</v>
      </c>
      <c r="F35" s="9"/>
      <c r="G35" s="9"/>
      <c r="H35" s="9"/>
      <c r="I35" s="252"/>
      <c r="J35" s="253"/>
      <c r="K35" s="252"/>
      <c r="L35" s="253"/>
      <c r="M35" s="9"/>
      <c r="N35" s="4">
        <v>23</v>
      </c>
    </row>
    <row r="36" spans="1:14" ht="15.95" customHeight="1" x14ac:dyDescent="0.2">
      <c r="A36" s="115"/>
      <c r="B36" s="154" t="s">
        <v>545</v>
      </c>
      <c r="C36" s="180" t="s">
        <v>725</v>
      </c>
      <c r="D36" s="110" t="s">
        <v>27</v>
      </c>
      <c r="E36" s="4">
        <v>46</v>
      </c>
      <c r="F36" s="9"/>
      <c r="G36" s="9"/>
      <c r="H36" s="9"/>
      <c r="I36" s="252"/>
      <c r="J36" s="253"/>
      <c r="K36" s="252"/>
      <c r="L36" s="253"/>
      <c r="M36" s="9"/>
      <c r="N36" s="4">
        <v>46</v>
      </c>
    </row>
    <row r="37" spans="1:14" ht="15.95" customHeight="1" x14ac:dyDescent="0.2">
      <c r="A37" s="115"/>
      <c r="B37" s="154" t="s">
        <v>545</v>
      </c>
      <c r="C37" s="180" t="s">
        <v>726</v>
      </c>
      <c r="D37" s="110" t="s">
        <v>28</v>
      </c>
      <c r="E37" s="4">
        <v>49</v>
      </c>
      <c r="F37" s="9"/>
      <c r="G37" s="9"/>
      <c r="H37" s="9"/>
      <c r="I37" s="252"/>
      <c r="J37" s="253"/>
      <c r="K37" s="252"/>
      <c r="L37" s="253"/>
      <c r="M37" s="9"/>
      <c r="N37" s="4">
        <v>49</v>
      </c>
    </row>
    <row r="38" spans="1:14" ht="15.95" customHeight="1" x14ac:dyDescent="0.2">
      <c r="A38" s="115"/>
      <c r="B38" s="154" t="s">
        <v>545</v>
      </c>
      <c r="C38" s="180" t="s">
        <v>727</v>
      </c>
      <c r="D38" s="175" t="s">
        <v>29</v>
      </c>
      <c r="E38" s="4">
        <v>7</v>
      </c>
      <c r="F38" s="9"/>
      <c r="G38" s="9"/>
      <c r="H38" s="9"/>
      <c r="I38" s="252"/>
      <c r="J38" s="253"/>
      <c r="K38" s="252"/>
      <c r="L38" s="253"/>
      <c r="M38" s="9"/>
      <c r="N38" s="4">
        <v>7</v>
      </c>
    </row>
    <row r="39" spans="1:14" ht="15.95" customHeight="1" x14ac:dyDescent="0.2">
      <c r="A39" s="115"/>
      <c r="B39" s="154" t="s">
        <v>545</v>
      </c>
      <c r="C39" s="180" t="s">
        <v>728</v>
      </c>
      <c r="D39" s="110" t="s">
        <v>30</v>
      </c>
      <c r="E39" s="4">
        <v>25</v>
      </c>
      <c r="F39" s="9"/>
      <c r="G39" s="9"/>
      <c r="H39" s="9"/>
      <c r="I39" s="252"/>
      <c r="J39" s="253"/>
      <c r="K39" s="252"/>
      <c r="L39" s="253"/>
      <c r="M39" s="9"/>
      <c r="N39" s="4">
        <v>25</v>
      </c>
    </row>
    <row r="40" spans="1:14" ht="15.95" customHeight="1" x14ac:dyDescent="0.2">
      <c r="A40" s="115"/>
      <c r="B40" s="154" t="s">
        <v>545</v>
      </c>
      <c r="C40" s="180" t="s">
        <v>729</v>
      </c>
      <c r="D40" s="175" t="s">
        <v>31</v>
      </c>
      <c r="E40" s="4">
        <v>35</v>
      </c>
      <c r="F40" s="9"/>
      <c r="G40" s="9"/>
      <c r="H40" s="9"/>
      <c r="I40" s="252"/>
      <c r="J40" s="253"/>
      <c r="K40" s="252"/>
      <c r="L40" s="253"/>
      <c r="M40" s="9"/>
      <c r="N40" s="4">
        <v>35</v>
      </c>
    </row>
    <row r="41" spans="1:14" ht="15.95" customHeight="1" x14ac:dyDescent="0.2">
      <c r="A41" s="115"/>
      <c r="B41" s="154" t="s">
        <v>545</v>
      </c>
      <c r="C41" s="180" t="s">
        <v>730</v>
      </c>
      <c r="D41" s="110" t="s">
        <v>32</v>
      </c>
      <c r="E41" s="4">
        <v>12</v>
      </c>
      <c r="F41" s="9"/>
      <c r="G41" s="9"/>
      <c r="H41" s="9"/>
      <c r="I41" s="252"/>
      <c r="J41" s="253"/>
      <c r="K41" s="252"/>
      <c r="L41" s="253"/>
      <c r="M41" s="9"/>
      <c r="N41" s="4">
        <v>12</v>
      </c>
    </row>
    <row r="42" spans="1:14" ht="15.95" customHeight="1" x14ac:dyDescent="0.2">
      <c r="A42" s="115"/>
      <c r="B42" s="154" t="s">
        <v>545</v>
      </c>
      <c r="C42" s="180" t="s">
        <v>731</v>
      </c>
      <c r="D42" s="175" t="s">
        <v>33</v>
      </c>
      <c r="E42" s="4">
        <v>19</v>
      </c>
      <c r="F42" s="87"/>
      <c r="G42" s="87"/>
      <c r="H42" s="87"/>
      <c r="I42" s="262"/>
      <c r="J42" s="254"/>
      <c r="K42" s="262"/>
      <c r="L42" s="254"/>
      <c r="M42" s="87"/>
      <c r="N42" s="4">
        <v>19</v>
      </c>
    </row>
    <row r="43" spans="1:14" ht="15.95" customHeight="1" x14ac:dyDescent="0.2">
      <c r="A43" s="115"/>
      <c r="B43" s="154" t="s">
        <v>545</v>
      </c>
      <c r="C43" s="180" t="s">
        <v>732</v>
      </c>
      <c r="D43" s="110" t="s">
        <v>34</v>
      </c>
      <c r="E43" s="4">
        <v>45</v>
      </c>
      <c r="F43" s="87"/>
      <c r="G43" s="87"/>
      <c r="H43" s="87"/>
      <c r="I43" s="262"/>
      <c r="J43" s="254"/>
      <c r="K43" s="262"/>
      <c r="L43" s="254"/>
      <c r="M43" s="87"/>
      <c r="N43" s="4">
        <v>45</v>
      </c>
    </row>
    <row r="44" spans="1:14" ht="15.95" customHeight="1" x14ac:dyDescent="0.2">
      <c r="A44" s="115"/>
      <c r="B44" s="154" t="s">
        <v>545</v>
      </c>
      <c r="C44" s="180" t="s">
        <v>1399</v>
      </c>
      <c r="D44" s="110" t="s">
        <v>35</v>
      </c>
      <c r="E44" s="4">
        <v>42</v>
      </c>
      <c r="F44" s="9"/>
      <c r="G44" s="9"/>
      <c r="H44" s="9"/>
      <c r="I44" s="252"/>
      <c r="J44" s="253"/>
      <c r="K44" s="252"/>
      <c r="L44" s="253"/>
      <c r="M44" s="9"/>
      <c r="N44" s="4">
        <v>42</v>
      </c>
    </row>
    <row r="45" spans="1:14" ht="15.95" customHeight="1" x14ac:dyDescent="0.2">
      <c r="A45" s="115"/>
      <c r="B45" s="154" t="s">
        <v>545</v>
      </c>
      <c r="C45" s="180" t="s">
        <v>733</v>
      </c>
      <c r="D45" s="110" t="s">
        <v>36</v>
      </c>
      <c r="E45" s="4">
        <v>32</v>
      </c>
      <c r="F45" s="9"/>
      <c r="G45" s="9"/>
      <c r="H45" s="9"/>
      <c r="I45" s="252"/>
      <c r="J45" s="253"/>
      <c r="K45" s="252"/>
      <c r="L45" s="253"/>
      <c r="M45" s="9"/>
      <c r="N45" s="4">
        <v>32</v>
      </c>
    </row>
    <row r="46" spans="1:14" ht="15.95" customHeight="1" x14ac:dyDescent="0.2">
      <c r="A46" s="115"/>
      <c r="B46" s="154" t="s">
        <v>545</v>
      </c>
      <c r="C46" s="330" t="s">
        <v>734</v>
      </c>
      <c r="D46" s="235" t="s">
        <v>37</v>
      </c>
      <c r="E46" s="4">
        <v>301</v>
      </c>
      <c r="F46" s="9"/>
      <c r="G46" s="9"/>
      <c r="H46" s="9"/>
      <c r="I46" s="252"/>
      <c r="J46" s="253"/>
      <c r="K46" s="252"/>
      <c r="L46" s="253"/>
      <c r="M46" s="9"/>
      <c r="N46" s="4">
        <v>301</v>
      </c>
    </row>
    <row r="47" spans="1:14" ht="35.1" customHeight="1" thickBot="1" x14ac:dyDescent="0.25">
      <c r="A47" s="115"/>
      <c r="B47" s="186" t="s">
        <v>569</v>
      </c>
      <c r="C47" s="187"/>
      <c r="D47" s="188" t="s">
        <v>38</v>
      </c>
      <c r="E47" s="8"/>
      <c r="F47" s="116">
        <f t="shared" ref="F47:M47" si="1">SUM(F48,F52)</f>
        <v>0</v>
      </c>
      <c r="G47" s="116">
        <f t="shared" si="1"/>
        <v>0</v>
      </c>
      <c r="H47" s="116">
        <f t="shared" si="1"/>
        <v>0</v>
      </c>
      <c r="I47" s="261">
        <f t="shared" si="1"/>
        <v>0</v>
      </c>
      <c r="J47" s="255">
        <f t="shared" si="1"/>
        <v>0</v>
      </c>
      <c r="K47" s="261">
        <f t="shared" si="1"/>
        <v>0</v>
      </c>
      <c r="L47" s="255">
        <f t="shared" si="1"/>
        <v>0</v>
      </c>
      <c r="M47" s="116">
        <f t="shared" si="1"/>
        <v>0</v>
      </c>
      <c r="N47" s="8"/>
    </row>
    <row r="48" spans="1:14" ht="35.1" customHeight="1" thickTop="1" thickBot="1" x14ac:dyDescent="0.25">
      <c r="A48" s="115"/>
      <c r="B48" s="189" t="s">
        <v>735</v>
      </c>
      <c r="C48" s="190"/>
      <c r="D48" s="191" t="s">
        <v>39</v>
      </c>
      <c r="E48" s="4"/>
      <c r="F48" s="116">
        <f t="shared" ref="F48:M48" si="2">SUM(F49:F51)</f>
        <v>0</v>
      </c>
      <c r="G48" s="116">
        <f t="shared" si="2"/>
        <v>0</v>
      </c>
      <c r="H48" s="116">
        <f t="shared" si="2"/>
        <v>0</v>
      </c>
      <c r="I48" s="261">
        <f t="shared" si="2"/>
        <v>0</v>
      </c>
      <c r="J48" s="255">
        <f t="shared" si="2"/>
        <v>0</v>
      </c>
      <c r="K48" s="261">
        <f t="shared" si="2"/>
        <v>0</v>
      </c>
      <c r="L48" s="255">
        <f t="shared" si="2"/>
        <v>0</v>
      </c>
      <c r="M48" s="116">
        <f t="shared" si="2"/>
        <v>0</v>
      </c>
      <c r="N48" s="4"/>
    </row>
    <row r="49" spans="1:14" ht="15.95" customHeight="1" thickTop="1" x14ac:dyDescent="0.2">
      <c r="A49" s="115"/>
      <c r="B49" s="154" t="s">
        <v>735</v>
      </c>
      <c r="C49" s="181" t="s">
        <v>736</v>
      </c>
      <c r="D49" s="110" t="s">
        <v>40</v>
      </c>
      <c r="E49" s="4">
        <v>103</v>
      </c>
      <c r="F49" s="9"/>
      <c r="G49" s="9"/>
      <c r="H49" s="9"/>
      <c r="I49" s="252"/>
      <c r="J49" s="253"/>
      <c r="K49" s="252"/>
      <c r="L49" s="253"/>
      <c r="M49" s="9"/>
      <c r="N49" s="4">
        <v>103</v>
      </c>
    </row>
    <row r="50" spans="1:14" ht="15.95" customHeight="1" x14ac:dyDescent="0.2">
      <c r="A50" s="115"/>
      <c r="B50" s="154" t="s">
        <v>735</v>
      </c>
      <c r="C50" s="179" t="s">
        <v>737</v>
      </c>
      <c r="D50" s="175" t="s">
        <v>41</v>
      </c>
      <c r="E50" s="4">
        <v>130</v>
      </c>
      <c r="F50" s="9"/>
      <c r="G50" s="9"/>
      <c r="H50" s="9"/>
      <c r="I50" s="252"/>
      <c r="J50" s="253"/>
      <c r="K50" s="252"/>
      <c r="L50" s="253"/>
      <c r="M50" s="9"/>
      <c r="N50" s="4">
        <v>130</v>
      </c>
    </row>
    <row r="51" spans="1:14" ht="15.95" customHeight="1" x14ac:dyDescent="0.2">
      <c r="A51" s="115"/>
      <c r="B51" s="154" t="s">
        <v>735</v>
      </c>
      <c r="C51" s="330" t="s">
        <v>738</v>
      </c>
      <c r="D51" s="235" t="s">
        <v>42</v>
      </c>
      <c r="E51" s="4">
        <v>302</v>
      </c>
      <c r="F51" s="9"/>
      <c r="G51" s="9"/>
      <c r="H51" s="9"/>
      <c r="I51" s="252"/>
      <c r="J51" s="253"/>
      <c r="K51" s="252"/>
      <c r="L51" s="253"/>
      <c r="M51" s="9"/>
      <c r="N51" s="4">
        <v>302</v>
      </c>
    </row>
    <row r="52" spans="1:14" ht="35.1" customHeight="1" thickBot="1" x14ac:dyDescent="0.25">
      <c r="A52" s="115"/>
      <c r="B52" s="197" t="s">
        <v>739</v>
      </c>
      <c r="C52" s="178"/>
      <c r="D52" s="331" t="s">
        <v>43</v>
      </c>
      <c r="E52" s="111"/>
      <c r="F52" s="116">
        <f t="shared" ref="F52:M52" si="3">SUM(F53:F55)</f>
        <v>0</v>
      </c>
      <c r="G52" s="116">
        <f t="shared" si="3"/>
        <v>0</v>
      </c>
      <c r="H52" s="116">
        <f t="shared" si="3"/>
        <v>0</v>
      </c>
      <c r="I52" s="261">
        <f t="shared" si="3"/>
        <v>0</v>
      </c>
      <c r="J52" s="255">
        <f t="shared" si="3"/>
        <v>0</v>
      </c>
      <c r="K52" s="261">
        <f t="shared" si="3"/>
        <v>0</v>
      </c>
      <c r="L52" s="255">
        <f t="shared" si="3"/>
        <v>0</v>
      </c>
      <c r="M52" s="116">
        <f t="shared" si="3"/>
        <v>0</v>
      </c>
      <c r="N52" s="111"/>
    </row>
    <row r="53" spans="1:14" ht="15.95" customHeight="1" thickTop="1" x14ac:dyDescent="0.2">
      <c r="A53" s="115"/>
      <c r="B53" s="154" t="s">
        <v>739</v>
      </c>
      <c r="C53" s="179" t="s">
        <v>44</v>
      </c>
      <c r="D53" s="110" t="s">
        <v>45</v>
      </c>
      <c r="E53" s="4">
        <v>136</v>
      </c>
      <c r="F53" s="87"/>
      <c r="G53" s="87"/>
      <c r="H53" s="87"/>
      <c r="I53" s="262"/>
      <c r="J53" s="254"/>
      <c r="K53" s="262"/>
      <c r="L53" s="254"/>
      <c r="M53" s="87"/>
      <c r="N53" s="4">
        <v>136</v>
      </c>
    </row>
    <row r="54" spans="1:14" ht="15.95" customHeight="1" x14ac:dyDescent="0.2">
      <c r="A54" s="115"/>
      <c r="B54" s="154" t="s">
        <v>739</v>
      </c>
      <c r="C54" s="179" t="s">
        <v>740</v>
      </c>
      <c r="D54" s="114" t="s">
        <v>46</v>
      </c>
      <c r="E54" s="4">
        <v>148</v>
      </c>
      <c r="F54" s="87"/>
      <c r="G54" s="87"/>
      <c r="H54" s="87"/>
      <c r="I54" s="262"/>
      <c r="J54" s="254"/>
      <c r="K54" s="262"/>
      <c r="L54" s="254"/>
      <c r="M54" s="87"/>
      <c r="N54" s="4">
        <v>148</v>
      </c>
    </row>
    <row r="55" spans="1:14" ht="15.95" customHeight="1" x14ac:dyDescent="0.2">
      <c r="A55" s="115"/>
      <c r="B55" s="154" t="s">
        <v>739</v>
      </c>
      <c r="C55" s="330" t="s">
        <v>741</v>
      </c>
      <c r="D55" s="235" t="s">
        <v>47</v>
      </c>
      <c r="E55" s="4">
        <v>303</v>
      </c>
      <c r="F55" s="9"/>
      <c r="G55" s="9"/>
      <c r="H55" s="9"/>
      <c r="I55" s="252"/>
      <c r="J55" s="253"/>
      <c r="K55" s="252"/>
      <c r="L55" s="253"/>
      <c r="M55" s="9"/>
      <c r="N55" s="4">
        <v>303</v>
      </c>
    </row>
    <row r="56" spans="1:14" ht="35.1" customHeight="1" thickBot="1" x14ac:dyDescent="0.25">
      <c r="A56" s="115"/>
      <c r="B56" s="192" t="s">
        <v>604</v>
      </c>
      <c r="C56" s="187"/>
      <c r="D56" s="188" t="s">
        <v>48</v>
      </c>
      <c r="E56" s="8"/>
      <c r="F56" s="116">
        <f t="shared" ref="F56:M56" si="4">SUM(F57,F61,F64)</f>
        <v>0</v>
      </c>
      <c r="G56" s="116">
        <f t="shared" si="4"/>
        <v>0</v>
      </c>
      <c r="H56" s="116">
        <f t="shared" si="4"/>
        <v>0</v>
      </c>
      <c r="I56" s="261">
        <f t="shared" si="4"/>
        <v>0</v>
      </c>
      <c r="J56" s="255">
        <f t="shared" si="4"/>
        <v>0</v>
      </c>
      <c r="K56" s="261">
        <f t="shared" si="4"/>
        <v>0</v>
      </c>
      <c r="L56" s="255">
        <f t="shared" si="4"/>
        <v>0</v>
      </c>
      <c r="M56" s="116">
        <f t="shared" si="4"/>
        <v>0</v>
      </c>
      <c r="N56" s="8"/>
    </row>
    <row r="57" spans="1:14" ht="35.1" customHeight="1" thickTop="1" thickBot="1" x14ac:dyDescent="0.25">
      <c r="A57" s="115"/>
      <c r="B57" s="189" t="s">
        <v>742</v>
      </c>
      <c r="C57" s="194"/>
      <c r="D57" s="195" t="s">
        <v>49</v>
      </c>
      <c r="E57" s="4"/>
      <c r="F57" s="116">
        <f t="shared" ref="F57:M57" si="5">SUM(F58:F60)</f>
        <v>0</v>
      </c>
      <c r="G57" s="116">
        <f t="shared" si="5"/>
        <v>0</v>
      </c>
      <c r="H57" s="116">
        <f t="shared" si="5"/>
        <v>0</v>
      </c>
      <c r="I57" s="261">
        <f t="shared" si="5"/>
        <v>0</v>
      </c>
      <c r="J57" s="255">
        <f t="shared" si="5"/>
        <v>0</v>
      </c>
      <c r="K57" s="261">
        <f t="shared" si="5"/>
        <v>0</v>
      </c>
      <c r="L57" s="255">
        <f t="shared" si="5"/>
        <v>0</v>
      </c>
      <c r="M57" s="116">
        <f t="shared" si="5"/>
        <v>0</v>
      </c>
      <c r="N57" s="4"/>
    </row>
    <row r="58" spans="1:14" ht="15.95" customHeight="1" thickTop="1" x14ac:dyDescent="0.2">
      <c r="A58" s="115"/>
      <c r="B58" s="154" t="s">
        <v>742</v>
      </c>
      <c r="C58" s="181" t="s">
        <v>743</v>
      </c>
      <c r="D58" s="113" t="s">
        <v>50</v>
      </c>
      <c r="E58" s="4">
        <v>52</v>
      </c>
      <c r="F58" s="9"/>
      <c r="G58" s="9"/>
      <c r="H58" s="9"/>
      <c r="I58" s="252"/>
      <c r="J58" s="253"/>
      <c r="K58" s="252"/>
      <c r="L58" s="253"/>
      <c r="M58" s="9"/>
      <c r="N58" s="4">
        <v>52</v>
      </c>
    </row>
    <row r="59" spans="1:14" ht="15.95" customHeight="1" x14ac:dyDescent="0.2">
      <c r="A59" s="115"/>
      <c r="B59" s="154" t="s">
        <v>742</v>
      </c>
      <c r="C59" s="179" t="s">
        <v>744</v>
      </c>
      <c r="D59" s="177" t="s">
        <v>51</v>
      </c>
      <c r="E59" s="4">
        <v>53</v>
      </c>
      <c r="F59" s="87"/>
      <c r="G59" s="87"/>
      <c r="H59" s="87"/>
      <c r="I59" s="262"/>
      <c r="J59" s="254"/>
      <c r="K59" s="262"/>
      <c r="L59" s="254"/>
      <c r="M59" s="87"/>
      <c r="N59" s="4">
        <v>53</v>
      </c>
    </row>
    <row r="60" spans="1:14" ht="15.95" customHeight="1" x14ac:dyDescent="0.2">
      <c r="A60" s="115"/>
      <c r="B60" s="154" t="s">
        <v>742</v>
      </c>
      <c r="C60" s="179" t="s">
        <v>745</v>
      </c>
      <c r="D60" s="332" t="s">
        <v>52</v>
      </c>
      <c r="E60" s="4">
        <v>51</v>
      </c>
      <c r="F60" s="87"/>
      <c r="G60" s="87"/>
      <c r="H60" s="87"/>
      <c r="I60" s="262"/>
      <c r="J60" s="254"/>
      <c r="K60" s="262"/>
      <c r="L60" s="254"/>
      <c r="M60" s="87"/>
      <c r="N60" s="4">
        <v>51</v>
      </c>
    </row>
    <row r="61" spans="1:14" ht="35.1" customHeight="1" thickBot="1" x14ac:dyDescent="0.25">
      <c r="A61" s="115"/>
      <c r="B61" s="197" t="s">
        <v>746</v>
      </c>
      <c r="C61" s="185"/>
      <c r="D61" s="196" t="s">
        <v>53</v>
      </c>
      <c r="E61" s="4"/>
      <c r="F61" s="116">
        <f t="shared" ref="F61:M61" si="6">SUM(F62:F63)</f>
        <v>0</v>
      </c>
      <c r="G61" s="116">
        <f t="shared" si="6"/>
        <v>0</v>
      </c>
      <c r="H61" s="116">
        <f t="shared" si="6"/>
        <v>0</v>
      </c>
      <c r="I61" s="261">
        <f t="shared" si="6"/>
        <v>0</v>
      </c>
      <c r="J61" s="255">
        <f t="shared" si="6"/>
        <v>0</v>
      </c>
      <c r="K61" s="261">
        <f t="shared" si="6"/>
        <v>0</v>
      </c>
      <c r="L61" s="255">
        <f t="shared" si="6"/>
        <v>0</v>
      </c>
      <c r="M61" s="116">
        <f t="shared" si="6"/>
        <v>0</v>
      </c>
      <c r="N61" s="4"/>
    </row>
    <row r="62" spans="1:14" ht="15.95" customHeight="1" thickTop="1" x14ac:dyDescent="0.2">
      <c r="A62" s="115"/>
      <c r="B62" s="154" t="s">
        <v>746</v>
      </c>
      <c r="C62" s="179" t="s">
        <v>747</v>
      </c>
      <c r="D62" s="113" t="s">
        <v>54</v>
      </c>
      <c r="E62" s="4">
        <v>69</v>
      </c>
      <c r="F62" s="87"/>
      <c r="G62" s="87"/>
      <c r="H62" s="87"/>
      <c r="I62" s="262"/>
      <c r="J62" s="254"/>
      <c r="K62" s="262"/>
      <c r="L62" s="254"/>
      <c r="M62" s="87"/>
      <c r="N62" s="4">
        <v>69</v>
      </c>
    </row>
    <row r="63" spans="1:14" ht="15.95" customHeight="1" x14ac:dyDescent="0.2">
      <c r="A63" s="115"/>
      <c r="B63" s="154" t="s">
        <v>746</v>
      </c>
      <c r="C63" s="330" t="s">
        <v>748</v>
      </c>
      <c r="D63" s="235" t="s">
        <v>55</v>
      </c>
      <c r="E63" s="4">
        <v>304</v>
      </c>
      <c r="F63" s="9"/>
      <c r="G63" s="9"/>
      <c r="H63" s="9"/>
      <c r="I63" s="252"/>
      <c r="J63" s="253"/>
      <c r="K63" s="252"/>
      <c r="L63" s="253"/>
      <c r="M63" s="9"/>
      <c r="N63" s="4">
        <v>304</v>
      </c>
    </row>
    <row r="64" spans="1:14" ht="35.1" customHeight="1" thickBot="1" x14ac:dyDescent="0.25">
      <c r="A64" s="115"/>
      <c r="B64" s="197" t="s">
        <v>749</v>
      </c>
      <c r="C64" s="185"/>
      <c r="D64" s="196" t="s">
        <v>56</v>
      </c>
      <c r="E64" s="4"/>
      <c r="F64" s="116">
        <f t="shared" ref="F64:M64" si="7">SUM(F65:F70)</f>
        <v>0</v>
      </c>
      <c r="G64" s="116">
        <f t="shared" si="7"/>
        <v>0</v>
      </c>
      <c r="H64" s="116">
        <f t="shared" si="7"/>
        <v>0</v>
      </c>
      <c r="I64" s="261">
        <f t="shared" si="7"/>
        <v>0</v>
      </c>
      <c r="J64" s="255">
        <f t="shared" si="7"/>
        <v>0</v>
      </c>
      <c r="K64" s="261">
        <f t="shared" si="7"/>
        <v>0</v>
      </c>
      <c r="L64" s="255">
        <f t="shared" si="7"/>
        <v>0</v>
      </c>
      <c r="M64" s="116">
        <f t="shared" si="7"/>
        <v>0</v>
      </c>
      <c r="N64" s="4"/>
    </row>
    <row r="65" spans="1:14" ht="15.95" customHeight="1" thickTop="1" x14ac:dyDescent="0.2">
      <c r="A65" s="115"/>
      <c r="B65" s="154" t="s">
        <v>749</v>
      </c>
      <c r="C65" s="181" t="s">
        <v>750</v>
      </c>
      <c r="D65" s="88" t="s">
        <v>57</v>
      </c>
      <c r="E65" s="4">
        <v>55</v>
      </c>
      <c r="F65" s="87"/>
      <c r="G65" s="87"/>
      <c r="H65" s="87"/>
      <c r="I65" s="262"/>
      <c r="J65" s="254"/>
      <c r="K65" s="262"/>
      <c r="L65" s="254"/>
      <c r="M65" s="87"/>
      <c r="N65" s="4">
        <v>55</v>
      </c>
    </row>
    <row r="66" spans="1:14" ht="15.95" customHeight="1" x14ac:dyDescent="0.2">
      <c r="A66" s="115"/>
      <c r="B66" s="154" t="s">
        <v>749</v>
      </c>
      <c r="C66" s="179" t="s">
        <v>751</v>
      </c>
      <c r="D66" s="88" t="s">
        <v>58</v>
      </c>
      <c r="E66" s="4">
        <v>58</v>
      </c>
      <c r="F66" s="87"/>
      <c r="G66" s="87"/>
      <c r="H66" s="87"/>
      <c r="I66" s="262"/>
      <c r="J66" s="254"/>
      <c r="K66" s="262"/>
      <c r="L66" s="254"/>
      <c r="M66" s="87"/>
      <c r="N66" s="4">
        <v>58</v>
      </c>
    </row>
    <row r="67" spans="1:14" ht="15.95" customHeight="1" x14ac:dyDescent="0.2">
      <c r="A67" s="115"/>
      <c r="B67" s="154" t="s">
        <v>749</v>
      </c>
      <c r="C67" s="179" t="s">
        <v>59</v>
      </c>
      <c r="D67" s="88" t="s">
        <v>60</v>
      </c>
      <c r="E67" s="4">
        <v>59</v>
      </c>
      <c r="F67" s="9"/>
      <c r="G67" s="9"/>
      <c r="H67" s="9"/>
      <c r="I67" s="252"/>
      <c r="J67" s="253"/>
      <c r="K67" s="252"/>
      <c r="L67" s="253"/>
      <c r="M67" s="9"/>
      <c r="N67" s="4">
        <v>59</v>
      </c>
    </row>
    <row r="68" spans="1:14" ht="15.95" customHeight="1" x14ac:dyDescent="0.2">
      <c r="A68" s="115"/>
      <c r="B68" s="154" t="s">
        <v>749</v>
      </c>
      <c r="C68" s="179" t="s">
        <v>61</v>
      </c>
      <c r="D68" s="88" t="s">
        <v>62</v>
      </c>
      <c r="E68" s="4">
        <v>75</v>
      </c>
      <c r="F68" s="9"/>
      <c r="G68" s="9"/>
      <c r="H68" s="9"/>
      <c r="I68" s="252"/>
      <c r="J68" s="253"/>
      <c r="K68" s="252"/>
      <c r="L68" s="253"/>
      <c r="M68" s="9"/>
      <c r="N68" s="4">
        <v>75</v>
      </c>
    </row>
    <row r="69" spans="1:14" ht="15.95" customHeight="1" x14ac:dyDescent="0.2">
      <c r="A69" s="115"/>
      <c r="B69" s="154" t="s">
        <v>749</v>
      </c>
      <c r="C69" s="179" t="s">
        <v>63</v>
      </c>
      <c r="D69" s="88" t="s">
        <v>64</v>
      </c>
      <c r="E69" s="4">
        <v>76</v>
      </c>
      <c r="F69" s="9"/>
      <c r="G69" s="9"/>
      <c r="H69" s="9"/>
      <c r="I69" s="252"/>
      <c r="J69" s="253"/>
      <c r="K69" s="252"/>
      <c r="L69" s="253"/>
      <c r="M69" s="9"/>
      <c r="N69" s="4">
        <v>76</v>
      </c>
    </row>
    <row r="70" spans="1:14" ht="15.95" customHeight="1" x14ac:dyDescent="0.2">
      <c r="A70" s="115"/>
      <c r="B70" s="154" t="s">
        <v>749</v>
      </c>
      <c r="C70" s="330" t="s">
        <v>752</v>
      </c>
      <c r="D70" s="235" t="s">
        <v>65</v>
      </c>
      <c r="E70" s="4">
        <v>305</v>
      </c>
      <c r="F70" s="9"/>
      <c r="G70" s="9"/>
      <c r="H70" s="9"/>
      <c r="I70" s="252"/>
      <c r="J70" s="253"/>
      <c r="K70" s="252"/>
      <c r="L70" s="253"/>
      <c r="M70" s="9"/>
      <c r="N70" s="4">
        <v>305</v>
      </c>
    </row>
    <row r="71" spans="1:14" ht="35.1" customHeight="1" thickBot="1" x14ac:dyDescent="0.25">
      <c r="A71" s="115"/>
      <c r="B71" s="192" t="s">
        <v>629</v>
      </c>
      <c r="C71" s="187"/>
      <c r="D71" s="188" t="s">
        <v>66</v>
      </c>
      <c r="E71" s="8"/>
      <c r="F71" s="116">
        <f t="shared" ref="F71:M71" si="8">SUM(F72,F77)</f>
        <v>0</v>
      </c>
      <c r="G71" s="116">
        <f t="shared" si="8"/>
        <v>0</v>
      </c>
      <c r="H71" s="116">
        <f t="shared" si="8"/>
        <v>0</v>
      </c>
      <c r="I71" s="261">
        <f t="shared" si="8"/>
        <v>0</v>
      </c>
      <c r="J71" s="255">
        <f t="shared" si="8"/>
        <v>0</v>
      </c>
      <c r="K71" s="261">
        <f t="shared" si="8"/>
        <v>0</v>
      </c>
      <c r="L71" s="255">
        <f t="shared" si="8"/>
        <v>0</v>
      </c>
      <c r="M71" s="116">
        <f t="shared" si="8"/>
        <v>0</v>
      </c>
      <c r="N71" s="8"/>
    </row>
    <row r="72" spans="1:14" ht="35.1" customHeight="1" thickTop="1" thickBot="1" x14ac:dyDescent="0.25">
      <c r="A72" s="115"/>
      <c r="B72" s="189" t="s">
        <v>753</v>
      </c>
      <c r="C72" s="194"/>
      <c r="D72" s="195" t="s">
        <v>67</v>
      </c>
      <c r="E72" s="4"/>
      <c r="F72" s="116">
        <f t="shared" ref="F72:M72" si="9">SUM(F73:F76)</f>
        <v>0</v>
      </c>
      <c r="G72" s="116">
        <f t="shared" si="9"/>
        <v>0</v>
      </c>
      <c r="H72" s="116">
        <f t="shared" si="9"/>
        <v>0</v>
      </c>
      <c r="I72" s="261">
        <f t="shared" si="9"/>
        <v>0</v>
      </c>
      <c r="J72" s="255">
        <f t="shared" si="9"/>
        <v>0</v>
      </c>
      <c r="K72" s="261">
        <f t="shared" si="9"/>
        <v>0</v>
      </c>
      <c r="L72" s="255">
        <f t="shared" si="9"/>
        <v>0</v>
      </c>
      <c r="M72" s="116">
        <f t="shared" si="9"/>
        <v>0</v>
      </c>
      <c r="N72" s="4"/>
    </row>
    <row r="73" spans="1:14" ht="15.95" customHeight="1" thickTop="1" x14ac:dyDescent="0.2">
      <c r="A73" s="115"/>
      <c r="B73" s="154" t="s">
        <v>753</v>
      </c>
      <c r="C73" s="181" t="s">
        <v>68</v>
      </c>
      <c r="D73" s="88" t="s">
        <v>69</v>
      </c>
      <c r="E73" s="4">
        <v>183</v>
      </c>
      <c r="F73" s="87"/>
      <c r="G73" s="87"/>
      <c r="H73" s="87"/>
      <c r="I73" s="262"/>
      <c r="J73" s="254"/>
      <c r="K73" s="262"/>
      <c r="L73" s="254"/>
      <c r="M73" s="87"/>
      <c r="N73" s="4">
        <v>183</v>
      </c>
    </row>
    <row r="74" spans="1:14" ht="15.95" customHeight="1" x14ac:dyDescent="0.2">
      <c r="A74" s="115"/>
      <c r="B74" s="154" t="s">
        <v>753</v>
      </c>
      <c r="C74" s="180" t="s">
        <v>754</v>
      </c>
      <c r="D74" s="88" t="s">
        <v>70</v>
      </c>
      <c r="E74" s="4">
        <v>182</v>
      </c>
      <c r="F74" s="87"/>
      <c r="G74" s="87"/>
      <c r="H74" s="87"/>
      <c r="I74" s="262"/>
      <c r="J74" s="254"/>
      <c r="K74" s="262"/>
      <c r="L74" s="254"/>
      <c r="M74" s="87"/>
      <c r="N74" s="4">
        <v>182</v>
      </c>
    </row>
    <row r="75" spans="1:14" ht="15.95" customHeight="1" x14ac:dyDescent="0.2">
      <c r="A75" s="115"/>
      <c r="B75" s="154" t="s">
        <v>753</v>
      </c>
      <c r="C75" s="330" t="s">
        <v>755</v>
      </c>
      <c r="D75" s="175" t="s">
        <v>71</v>
      </c>
      <c r="E75" s="4">
        <v>306</v>
      </c>
      <c r="F75" s="9"/>
      <c r="G75" s="9"/>
      <c r="H75" s="9"/>
      <c r="I75" s="252"/>
      <c r="J75" s="253"/>
      <c r="K75" s="252"/>
      <c r="L75" s="253"/>
      <c r="M75" s="9"/>
      <c r="N75" s="4">
        <v>306</v>
      </c>
    </row>
    <row r="76" spans="1:14" ht="15.95" customHeight="1" x14ac:dyDescent="0.2">
      <c r="A76" s="115"/>
      <c r="B76" s="154" t="s">
        <v>753</v>
      </c>
      <c r="C76" s="330" t="s">
        <v>756</v>
      </c>
      <c r="D76" s="235" t="s">
        <v>72</v>
      </c>
      <c r="E76" s="4">
        <v>307</v>
      </c>
      <c r="F76" s="9"/>
      <c r="G76" s="9"/>
      <c r="H76" s="9"/>
      <c r="I76" s="252"/>
      <c r="J76" s="253"/>
      <c r="K76" s="252"/>
      <c r="L76" s="253"/>
      <c r="M76" s="9"/>
      <c r="N76" s="4">
        <v>307</v>
      </c>
    </row>
    <row r="77" spans="1:14" ht="35.1" customHeight="1" thickBot="1" x14ac:dyDescent="0.25">
      <c r="A77" s="115"/>
      <c r="B77" s="197" t="s">
        <v>757</v>
      </c>
      <c r="C77" s="198"/>
      <c r="D77" s="196" t="s">
        <v>73</v>
      </c>
      <c r="E77" s="4"/>
      <c r="F77" s="116">
        <f t="shared" ref="F77:M77" si="10">SUM(F78:F89)</f>
        <v>0</v>
      </c>
      <c r="G77" s="116">
        <f t="shared" si="10"/>
        <v>0</v>
      </c>
      <c r="H77" s="116">
        <f t="shared" si="10"/>
        <v>0</v>
      </c>
      <c r="I77" s="261">
        <f t="shared" si="10"/>
        <v>0</v>
      </c>
      <c r="J77" s="255">
        <f t="shared" si="10"/>
        <v>0</v>
      </c>
      <c r="K77" s="261">
        <f t="shared" si="10"/>
        <v>0</v>
      </c>
      <c r="L77" s="255">
        <f t="shared" si="10"/>
        <v>0</v>
      </c>
      <c r="M77" s="116">
        <f t="shared" si="10"/>
        <v>0</v>
      </c>
      <c r="N77" s="4"/>
    </row>
    <row r="78" spans="1:14" ht="15.95" customHeight="1" thickTop="1" x14ac:dyDescent="0.2">
      <c r="A78" s="115"/>
      <c r="B78" s="154" t="s">
        <v>757</v>
      </c>
      <c r="C78" s="181" t="s">
        <v>74</v>
      </c>
      <c r="D78" s="88" t="s">
        <v>75</v>
      </c>
      <c r="E78" s="4">
        <v>177</v>
      </c>
      <c r="F78" s="9"/>
      <c r="G78" s="9"/>
      <c r="H78" s="9"/>
      <c r="I78" s="252"/>
      <c r="J78" s="253"/>
      <c r="K78" s="252"/>
      <c r="L78" s="253"/>
      <c r="M78" s="9"/>
      <c r="N78" s="4">
        <v>177</v>
      </c>
    </row>
    <row r="79" spans="1:14" ht="15.95" customHeight="1" x14ac:dyDescent="0.2">
      <c r="A79" s="115"/>
      <c r="B79" s="154" t="s">
        <v>757</v>
      </c>
      <c r="C79" s="179" t="s">
        <v>76</v>
      </c>
      <c r="D79" s="88" t="s">
        <v>77</v>
      </c>
      <c r="E79" s="4">
        <v>178</v>
      </c>
      <c r="F79" s="9"/>
      <c r="G79" s="9"/>
      <c r="H79" s="9"/>
      <c r="I79" s="252"/>
      <c r="J79" s="253"/>
      <c r="K79" s="252"/>
      <c r="L79" s="253"/>
      <c r="M79" s="9"/>
      <c r="N79" s="4">
        <v>178</v>
      </c>
    </row>
    <row r="80" spans="1:14" ht="15.95" customHeight="1" x14ac:dyDescent="0.2">
      <c r="A80" s="115"/>
      <c r="B80" s="154" t="s">
        <v>757</v>
      </c>
      <c r="C80" s="179" t="s">
        <v>758</v>
      </c>
      <c r="D80" s="176" t="s">
        <v>78</v>
      </c>
      <c r="E80" s="4">
        <v>179</v>
      </c>
      <c r="F80" s="9"/>
      <c r="G80" s="9"/>
      <c r="H80" s="9"/>
      <c r="I80" s="252"/>
      <c r="J80" s="253"/>
      <c r="K80" s="252"/>
      <c r="L80" s="253"/>
      <c r="M80" s="9"/>
      <c r="N80" s="4">
        <v>179</v>
      </c>
    </row>
    <row r="81" spans="1:14" ht="15.95" customHeight="1" x14ac:dyDescent="0.2">
      <c r="A81" s="115"/>
      <c r="B81" s="154" t="s">
        <v>757</v>
      </c>
      <c r="C81" s="179" t="s">
        <v>759</v>
      </c>
      <c r="D81" s="88" t="s">
        <v>79</v>
      </c>
      <c r="E81" s="4">
        <v>180</v>
      </c>
      <c r="F81" s="87"/>
      <c r="G81" s="87"/>
      <c r="H81" s="87"/>
      <c r="I81" s="262"/>
      <c r="J81" s="254"/>
      <c r="K81" s="262"/>
      <c r="L81" s="254"/>
      <c r="M81" s="87"/>
      <c r="N81" s="4">
        <v>180</v>
      </c>
    </row>
    <row r="82" spans="1:14" ht="15.95" customHeight="1" x14ac:dyDescent="0.2">
      <c r="A82" s="115"/>
      <c r="B82" s="154" t="s">
        <v>757</v>
      </c>
      <c r="C82" s="179" t="s">
        <v>80</v>
      </c>
      <c r="D82" s="88" t="s">
        <v>81</v>
      </c>
      <c r="E82" s="4">
        <v>184</v>
      </c>
      <c r="F82" s="87"/>
      <c r="G82" s="87"/>
      <c r="H82" s="87"/>
      <c r="I82" s="262"/>
      <c r="J82" s="254"/>
      <c r="K82" s="262"/>
      <c r="L82" s="254"/>
      <c r="M82" s="87"/>
      <c r="N82" s="4">
        <v>184</v>
      </c>
    </row>
    <row r="83" spans="1:14" ht="15.95" customHeight="1" x14ac:dyDescent="0.2">
      <c r="A83" s="115"/>
      <c r="B83" s="154" t="s">
        <v>757</v>
      </c>
      <c r="C83" s="179" t="s">
        <v>760</v>
      </c>
      <c r="D83" s="88" t="s">
        <v>82</v>
      </c>
      <c r="E83" s="4">
        <v>191</v>
      </c>
      <c r="F83" s="9"/>
      <c r="G83" s="9"/>
      <c r="H83" s="9"/>
      <c r="I83" s="252"/>
      <c r="J83" s="253"/>
      <c r="K83" s="252"/>
      <c r="L83" s="253"/>
      <c r="M83" s="9"/>
      <c r="N83" s="4">
        <v>191</v>
      </c>
    </row>
    <row r="84" spans="1:14" ht="15.95" customHeight="1" x14ac:dyDescent="0.2">
      <c r="A84" s="115"/>
      <c r="B84" s="154" t="s">
        <v>757</v>
      </c>
      <c r="C84" s="179" t="s">
        <v>345</v>
      </c>
      <c r="D84" s="176" t="s">
        <v>83</v>
      </c>
      <c r="E84" s="4">
        <v>195</v>
      </c>
      <c r="F84" s="9"/>
      <c r="G84" s="9"/>
      <c r="H84" s="9"/>
      <c r="I84" s="252"/>
      <c r="J84" s="253"/>
      <c r="K84" s="252"/>
      <c r="L84" s="253"/>
      <c r="M84" s="9"/>
      <c r="N84" s="4">
        <v>195</v>
      </c>
    </row>
    <row r="85" spans="1:14" ht="15.95" customHeight="1" x14ac:dyDescent="0.2">
      <c r="A85" s="115"/>
      <c r="B85" s="154" t="s">
        <v>757</v>
      </c>
      <c r="C85" s="179" t="s">
        <v>690</v>
      </c>
      <c r="D85" s="88" t="s">
        <v>84</v>
      </c>
      <c r="E85" s="4">
        <v>203</v>
      </c>
      <c r="F85" s="87"/>
      <c r="G85" s="87"/>
      <c r="H85" s="87"/>
      <c r="I85" s="262"/>
      <c r="J85" s="254"/>
      <c r="K85" s="262"/>
      <c r="L85" s="254"/>
      <c r="M85" s="87"/>
      <c r="N85" s="4">
        <v>203</v>
      </c>
    </row>
    <row r="86" spans="1:14" ht="15.95" customHeight="1" x14ac:dyDescent="0.2">
      <c r="A86" s="115"/>
      <c r="B86" s="154" t="s">
        <v>757</v>
      </c>
      <c r="C86" s="179" t="s">
        <v>691</v>
      </c>
      <c r="D86" s="88" t="s">
        <v>85</v>
      </c>
      <c r="E86" s="4">
        <v>205</v>
      </c>
      <c r="F86" s="9"/>
      <c r="G86" s="9"/>
      <c r="H86" s="9"/>
      <c r="I86" s="252"/>
      <c r="J86" s="253"/>
      <c r="K86" s="252"/>
      <c r="L86" s="253"/>
      <c r="M86" s="9"/>
      <c r="N86" s="4">
        <v>205</v>
      </c>
    </row>
    <row r="87" spans="1:14" ht="15.95" customHeight="1" x14ac:dyDescent="0.2">
      <c r="A87" s="115"/>
      <c r="B87" s="154" t="s">
        <v>757</v>
      </c>
      <c r="C87" s="179" t="s">
        <v>761</v>
      </c>
      <c r="D87" s="176" t="s">
        <v>86</v>
      </c>
      <c r="E87" s="4">
        <v>208</v>
      </c>
      <c r="F87" s="9"/>
      <c r="G87" s="9"/>
      <c r="H87" s="9"/>
      <c r="I87" s="252"/>
      <c r="J87" s="253"/>
      <c r="K87" s="252"/>
      <c r="L87" s="253"/>
      <c r="M87" s="9"/>
      <c r="N87" s="4">
        <v>208</v>
      </c>
    </row>
    <row r="88" spans="1:14" ht="15.95" customHeight="1" x14ac:dyDescent="0.2">
      <c r="A88" s="115"/>
      <c r="B88" s="154" t="s">
        <v>757</v>
      </c>
      <c r="C88" s="179" t="s">
        <v>87</v>
      </c>
      <c r="D88" s="88" t="s">
        <v>88</v>
      </c>
      <c r="E88" s="4">
        <v>209</v>
      </c>
      <c r="F88" s="87"/>
      <c r="G88" s="87"/>
      <c r="H88" s="87"/>
      <c r="I88" s="262"/>
      <c r="J88" s="254"/>
      <c r="K88" s="262"/>
      <c r="L88" s="254"/>
      <c r="M88" s="87"/>
      <c r="N88" s="4">
        <v>209</v>
      </c>
    </row>
    <row r="89" spans="1:14" ht="15.95" customHeight="1" x14ac:dyDescent="0.2">
      <c r="A89" s="115"/>
      <c r="B89" s="154" t="s">
        <v>757</v>
      </c>
      <c r="C89" s="330" t="s">
        <v>762</v>
      </c>
      <c r="D89" s="236" t="s">
        <v>89</v>
      </c>
      <c r="E89" s="4">
        <v>308</v>
      </c>
      <c r="F89" s="9"/>
      <c r="G89" s="9"/>
      <c r="H89" s="9"/>
      <c r="I89" s="252"/>
      <c r="J89" s="253"/>
      <c r="K89" s="252"/>
      <c r="L89" s="253"/>
      <c r="M89" s="9"/>
      <c r="N89" s="4">
        <v>308</v>
      </c>
    </row>
    <row r="90" spans="1:14" ht="35.1" customHeight="1" thickBot="1" x14ac:dyDescent="0.25">
      <c r="A90" s="115"/>
      <c r="B90" s="192" t="s">
        <v>664</v>
      </c>
      <c r="C90" s="193"/>
      <c r="D90" s="188" t="s">
        <v>90</v>
      </c>
      <c r="E90" s="8"/>
      <c r="F90" s="116">
        <f t="shared" ref="F90:M90" si="11">SUM(F91:F93)</f>
        <v>0</v>
      </c>
      <c r="G90" s="116">
        <f t="shared" si="11"/>
        <v>0</v>
      </c>
      <c r="H90" s="116">
        <f t="shared" si="11"/>
        <v>0</v>
      </c>
      <c r="I90" s="261">
        <f t="shared" si="11"/>
        <v>0</v>
      </c>
      <c r="J90" s="255">
        <f t="shared" si="11"/>
        <v>0</v>
      </c>
      <c r="K90" s="261">
        <f t="shared" si="11"/>
        <v>0</v>
      </c>
      <c r="L90" s="255">
        <f t="shared" si="11"/>
        <v>0</v>
      </c>
      <c r="M90" s="116">
        <f t="shared" si="11"/>
        <v>0</v>
      </c>
      <c r="N90" s="8"/>
    </row>
    <row r="91" spans="1:14" ht="15.95" customHeight="1" thickTop="1" x14ac:dyDescent="0.2">
      <c r="A91" s="115"/>
      <c r="B91" s="154" t="s">
        <v>664</v>
      </c>
      <c r="C91" s="181" t="s">
        <v>763</v>
      </c>
      <c r="D91" s="88" t="s">
        <v>91</v>
      </c>
      <c r="E91" s="4">
        <v>224</v>
      </c>
      <c r="F91" s="9"/>
      <c r="G91" s="9"/>
      <c r="H91" s="9"/>
      <c r="I91" s="252"/>
      <c r="J91" s="253"/>
      <c r="K91" s="252"/>
      <c r="L91" s="253"/>
      <c r="M91" s="9"/>
      <c r="N91" s="4">
        <v>224</v>
      </c>
    </row>
    <row r="92" spans="1:14" ht="15.95" customHeight="1" x14ac:dyDescent="0.2">
      <c r="A92" s="115"/>
      <c r="B92" s="154" t="s">
        <v>664</v>
      </c>
      <c r="C92" s="179" t="s">
        <v>764</v>
      </c>
      <c r="D92" s="176" t="s">
        <v>92</v>
      </c>
      <c r="E92" s="4">
        <v>225</v>
      </c>
      <c r="F92" s="9"/>
      <c r="G92" s="9"/>
      <c r="H92" s="9"/>
      <c r="I92" s="252"/>
      <c r="J92" s="253"/>
      <c r="K92" s="252"/>
      <c r="L92" s="253"/>
      <c r="M92" s="9"/>
      <c r="N92" s="4">
        <v>225</v>
      </c>
    </row>
    <row r="93" spans="1:14" ht="15.95" customHeight="1" x14ac:dyDescent="0.2">
      <c r="A93" s="115"/>
      <c r="B93" s="154" t="s">
        <v>664</v>
      </c>
      <c r="C93" s="180" t="s">
        <v>765</v>
      </c>
      <c r="D93" s="236" t="s">
        <v>93</v>
      </c>
      <c r="E93" s="4">
        <v>309</v>
      </c>
      <c r="F93" s="9"/>
      <c r="G93" s="9"/>
      <c r="H93" s="9"/>
      <c r="I93" s="252"/>
      <c r="J93" s="253"/>
      <c r="K93" s="252"/>
      <c r="L93" s="253"/>
      <c r="M93" s="9"/>
      <c r="N93" s="4">
        <v>309</v>
      </c>
    </row>
    <row r="94" spans="1:14" ht="15.95" customHeight="1" x14ac:dyDescent="0.2">
      <c r="B94" s="361"/>
      <c r="C94" s="112"/>
    </row>
    <row r="95" spans="1:14" ht="15.95" customHeight="1" x14ac:dyDescent="0.2">
      <c r="B95" s="361"/>
      <c r="C95" s="19" t="str">
        <f>"Version: "&amp; C146</f>
        <v>Version: 1.00.E0</v>
      </c>
    </row>
    <row r="96" spans="1:14" ht="27" customHeight="1" thickBot="1" x14ac:dyDescent="0.25">
      <c r="B96" s="89"/>
      <c r="C96" s="83" t="s">
        <v>766</v>
      </c>
      <c r="D96" s="85" t="s">
        <v>94</v>
      </c>
      <c r="E96" s="4">
        <v>250</v>
      </c>
      <c r="F96" s="76">
        <f t="shared" ref="F96:M96" si="12">SUM(F13,F47,F56,F71,F90)</f>
        <v>0</v>
      </c>
      <c r="G96" s="76">
        <f t="shared" si="12"/>
        <v>0</v>
      </c>
      <c r="H96" s="76">
        <f t="shared" si="12"/>
        <v>0</v>
      </c>
      <c r="I96" s="161">
        <f t="shared" si="12"/>
        <v>0</v>
      </c>
      <c r="J96" s="159">
        <f t="shared" si="12"/>
        <v>0</v>
      </c>
      <c r="K96" s="161">
        <f t="shared" si="12"/>
        <v>0</v>
      </c>
      <c r="L96" s="159">
        <f t="shared" si="12"/>
        <v>0</v>
      </c>
      <c r="M96" s="76">
        <f t="shared" si="12"/>
        <v>0</v>
      </c>
      <c r="N96" s="4">
        <v>250</v>
      </c>
    </row>
    <row r="97" spans="2:14" ht="35.25" customHeight="1" thickTop="1" x14ac:dyDescent="0.2">
      <c r="B97" s="90"/>
      <c r="C97" s="334" t="s">
        <v>767</v>
      </c>
      <c r="D97" s="333" t="s">
        <v>95</v>
      </c>
      <c r="E97" s="4">
        <v>251</v>
      </c>
      <c r="F97" s="9"/>
      <c r="G97" s="9"/>
      <c r="H97" s="9"/>
      <c r="I97" s="252"/>
      <c r="J97" s="253"/>
      <c r="K97" s="252"/>
      <c r="L97" s="253"/>
      <c r="M97" s="9"/>
      <c r="N97" s="4">
        <v>251</v>
      </c>
    </row>
    <row r="98" spans="2:14" ht="31.5" customHeight="1" x14ac:dyDescent="0.2">
      <c r="B98" s="90"/>
      <c r="C98" s="334" t="s">
        <v>768</v>
      </c>
      <c r="D98" s="333" t="s">
        <v>96</v>
      </c>
      <c r="E98" s="4">
        <v>252</v>
      </c>
      <c r="F98" s="9"/>
      <c r="G98" s="9"/>
      <c r="H98" s="9"/>
      <c r="I98" s="252"/>
      <c r="J98" s="253"/>
      <c r="K98" s="252"/>
      <c r="L98" s="253"/>
      <c r="M98" s="9"/>
      <c r="N98" s="4">
        <v>252</v>
      </c>
    </row>
    <row r="99" spans="2:14" ht="31.5" customHeight="1" x14ac:dyDescent="0.2">
      <c r="B99" s="90"/>
      <c r="C99" s="239" t="s">
        <v>769</v>
      </c>
      <c r="D99" s="86" t="s">
        <v>97</v>
      </c>
      <c r="E99" s="8">
        <v>253</v>
      </c>
      <c r="F99" s="87"/>
      <c r="G99" s="87"/>
      <c r="H99" s="87"/>
      <c r="I99" s="262"/>
      <c r="J99" s="254"/>
      <c r="K99" s="262"/>
      <c r="L99" s="254"/>
      <c r="M99" s="87"/>
      <c r="N99" s="8">
        <v>253</v>
      </c>
    </row>
    <row r="100" spans="2:14" ht="31.5" customHeight="1" thickBot="1" x14ac:dyDescent="0.25">
      <c r="B100" s="90"/>
      <c r="C100" s="84" t="s">
        <v>1</v>
      </c>
      <c r="D100" s="238" t="s">
        <v>98</v>
      </c>
      <c r="E100" s="8">
        <v>270</v>
      </c>
      <c r="F100" s="76">
        <f t="shared" ref="F100:M100" si="13">SUM(F96,F98:F99)</f>
        <v>0</v>
      </c>
      <c r="G100" s="76">
        <f t="shared" si="13"/>
        <v>0</v>
      </c>
      <c r="H100" s="76">
        <f t="shared" si="13"/>
        <v>0</v>
      </c>
      <c r="I100" s="161">
        <f t="shared" si="13"/>
        <v>0</v>
      </c>
      <c r="J100" s="159">
        <f t="shared" si="13"/>
        <v>0</v>
      </c>
      <c r="K100" s="161">
        <f t="shared" si="13"/>
        <v>0</v>
      </c>
      <c r="L100" s="159">
        <f t="shared" si="13"/>
        <v>0</v>
      </c>
      <c r="M100" s="76">
        <f t="shared" si="13"/>
        <v>0</v>
      </c>
      <c r="N100" s="8">
        <v>270</v>
      </c>
    </row>
    <row r="101" spans="2:14" ht="27" customHeight="1" thickTop="1" x14ac:dyDescent="0.2">
      <c r="B101" s="89"/>
      <c r="C101" s="237" t="s">
        <v>810</v>
      </c>
      <c r="D101" s="7"/>
      <c r="E101" s="8">
        <v>271</v>
      </c>
      <c r="F101" s="163"/>
      <c r="G101" s="163"/>
      <c r="H101" s="163"/>
      <c r="I101" s="251"/>
      <c r="J101" s="253"/>
      <c r="K101" s="252"/>
      <c r="L101" s="253"/>
      <c r="M101" s="9"/>
      <c r="N101" s="8">
        <v>271</v>
      </c>
    </row>
    <row r="102" spans="2:14" ht="6" customHeight="1" x14ac:dyDescent="0.2">
      <c r="C102" s="17"/>
      <c r="D102" s="17"/>
      <c r="E102" s="17"/>
      <c r="F102" s="17"/>
      <c r="G102" s="17"/>
      <c r="H102" s="17"/>
      <c r="I102" s="17"/>
      <c r="J102" s="17"/>
      <c r="K102" s="17"/>
      <c r="L102" s="17"/>
      <c r="M102" s="17"/>
      <c r="N102" s="17"/>
    </row>
    <row r="103" spans="2:14" ht="19.5" customHeight="1" x14ac:dyDescent="0.2">
      <c r="C103" s="356" t="s">
        <v>1044</v>
      </c>
      <c r="N103" s="52" t="s">
        <v>344</v>
      </c>
    </row>
    <row r="105" spans="2:14" hidden="1" x14ac:dyDescent="0.2">
      <c r="F105" s="92" t="b">
        <f>Selection!K48</f>
        <v>0</v>
      </c>
      <c r="G105" s="92" t="b">
        <f>Selection!K49</f>
        <v>0</v>
      </c>
      <c r="H105" s="92" t="b">
        <f>Selection!K50</f>
        <v>0</v>
      </c>
      <c r="I105" s="92"/>
      <c r="J105" s="92" t="b">
        <f>Selection!K51</f>
        <v>0</v>
      </c>
      <c r="K105" s="92"/>
      <c r="L105" s="92" t="b">
        <f>Selection!K53</f>
        <v>0</v>
      </c>
      <c r="M105" s="92"/>
    </row>
    <row r="106" spans="2:14" hidden="1" x14ac:dyDescent="0.2">
      <c r="F106" s="92"/>
      <c r="G106" s="92"/>
      <c r="H106" s="92"/>
      <c r="I106" s="92"/>
      <c r="J106" s="92" t="b">
        <f>Selection!K52</f>
        <v>0</v>
      </c>
      <c r="K106" s="92"/>
      <c r="L106" s="92" t="b">
        <f>Selection!K54</f>
        <v>0</v>
      </c>
      <c r="M106" s="92"/>
    </row>
    <row r="108" spans="2:14" hidden="1" x14ac:dyDescent="0.2">
      <c r="N108" s="15"/>
    </row>
    <row r="109" spans="2:14" hidden="1" x14ac:dyDescent="0.2"/>
    <row r="110" spans="2:14" hidden="1" x14ac:dyDescent="0.2">
      <c r="C110" s="379"/>
    </row>
    <row r="111" spans="2:14" hidden="1" x14ac:dyDescent="0.2">
      <c r="C111" s="379"/>
    </row>
    <row r="112" spans="2:14" x14ac:dyDescent="0.2">
      <c r="C112" s="676" t="s">
        <v>998</v>
      </c>
    </row>
    <row r="113" spans="3:13" ht="25.5" customHeight="1" x14ac:dyDescent="0.2">
      <c r="C113" s="674" t="s">
        <v>1328</v>
      </c>
      <c r="D113" s="165"/>
      <c r="E113" s="266"/>
      <c r="F113" s="264" t="str">
        <f t="shared" ref="F113:M113" si="14">IF(MIN(F13:F101)&lt;0,"Warning","")</f>
        <v/>
      </c>
      <c r="G113" s="264" t="str">
        <f t="shared" si="14"/>
        <v/>
      </c>
      <c r="H113" s="264" t="str">
        <f t="shared" si="14"/>
        <v/>
      </c>
      <c r="I113" s="264" t="str">
        <f t="shared" si="14"/>
        <v/>
      </c>
      <c r="J113" s="264" t="str">
        <f t="shared" si="14"/>
        <v/>
      </c>
      <c r="K113" s="264" t="str">
        <f t="shared" si="14"/>
        <v/>
      </c>
      <c r="L113" s="264" t="str">
        <f t="shared" si="14"/>
        <v/>
      </c>
      <c r="M113" s="264" t="str">
        <f t="shared" si="14"/>
        <v/>
      </c>
    </row>
    <row r="114" spans="3:13" x14ac:dyDescent="0.2">
      <c r="C114" s="672" t="s">
        <v>1048</v>
      </c>
      <c r="D114" s="267"/>
      <c r="E114" s="267"/>
      <c r="F114" s="264" t="str">
        <f>IF(F99&gt;0,IF(F99*10&gt;F96+5,"ERROR",""),"")</f>
        <v/>
      </c>
      <c r="G114" s="390" t="str">
        <f t="shared" ref="G114:M114" si="15">IF(G99&gt;0,IF(G99*10&gt;G96+5,"ERROR",""),"")</f>
        <v/>
      </c>
      <c r="H114" s="390" t="str">
        <f t="shared" si="15"/>
        <v/>
      </c>
      <c r="I114" s="390" t="str">
        <f t="shared" si="15"/>
        <v/>
      </c>
      <c r="J114" s="390" t="str">
        <f t="shared" si="15"/>
        <v/>
      </c>
      <c r="K114" s="390" t="str">
        <f t="shared" si="15"/>
        <v/>
      </c>
      <c r="L114" s="390" t="str">
        <f>IF(L99&gt;0,IF(L99*10&gt;L96+5,"ERROR",""),"")</f>
        <v/>
      </c>
      <c r="M114" s="390" t="str">
        <f t="shared" si="15"/>
        <v/>
      </c>
    </row>
    <row r="115" spans="3:13" x14ac:dyDescent="0.2">
      <c r="C115" s="671" t="s">
        <v>1045</v>
      </c>
      <c r="D115" s="267"/>
      <c r="E115" s="297"/>
      <c r="F115" s="311">
        <f>ABS(MAX(J101:M101))</f>
        <v>0</v>
      </c>
      <c r="J115" s="310"/>
      <c r="K115" s="310"/>
      <c r="L115" s="310"/>
      <c r="M115" s="310"/>
    </row>
    <row r="116" spans="3:13" x14ac:dyDescent="0.2">
      <c r="C116" s="379"/>
    </row>
    <row r="117" spans="3:13" x14ac:dyDescent="0.2">
      <c r="C117" s="671" t="s">
        <v>1046</v>
      </c>
      <c r="D117" s="296"/>
      <c r="E117" s="296"/>
      <c r="F117" s="303" t="str">
        <f t="shared" ref="F117:M117" si="16">IF(F97-1&gt;F96,"Warning","")</f>
        <v/>
      </c>
      <c r="G117" s="303" t="str">
        <f t="shared" si="16"/>
        <v/>
      </c>
      <c r="H117" s="303" t="str">
        <f t="shared" si="16"/>
        <v/>
      </c>
      <c r="I117" s="303" t="str">
        <f t="shared" si="16"/>
        <v/>
      </c>
      <c r="J117" s="303" t="str">
        <f t="shared" si="16"/>
        <v/>
      </c>
      <c r="K117" s="303" t="str">
        <f t="shared" si="16"/>
        <v/>
      </c>
      <c r="L117" s="303" t="str">
        <f t="shared" si="16"/>
        <v/>
      </c>
      <c r="M117" s="303" t="str">
        <f t="shared" si="16"/>
        <v/>
      </c>
    </row>
    <row r="118" spans="3:13" x14ac:dyDescent="0.2">
      <c r="C118" s="671" t="s">
        <v>1047</v>
      </c>
      <c r="D118" s="296"/>
      <c r="E118" s="296"/>
      <c r="F118" s="302"/>
      <c r="G118" s="302"/>
      <c r="H118" s="302"/>
      <c r="I118" s="302"/>
      <c r="J118" s="303" t="str">
        <f>IF(J101-1&gt;J100,"Warning","")</f>
        <v/>
      </c>
      <c r="K118" s="303" t="str">
        <f>IF(K101-1&gt;K100,"Warning","")</f>
        <v/>
      </c>
      <c r="L118" s="303" t="str">
        <f>IF(L101-1&gt;L100,"Warning","")</f>
        <v/>
      </c>
      <c r="M118" s="303" t="str">
        <f>IF(M101-1&gt;M100,"Warning","")</f>
        <v/>
      </c>
    </row>
    <row r="119" spans="3:13" x14ac:dyDescent="0.2">
      <c r="C119" s="379"/>
    </row>
    <row r="120" spans="3:13" x14ac:dyDescent="0.2">
      <c r="C120" s="379"/>
    </row>
    <row r="121" spans="3:13" x14ac:dyDescent="0.2">
      <c r="C121" s="379"/>
    </row>
    <row r="122" spans="3:13" x14ac:dyDescent="0.2">
      <c r="C122" s="379"/>
    </row>
    <row r="123" spans="3:13" x14ac:dyDescent="0.2">
      <c r="C123" s="379"/>
    </row>
    <row r="124" spans="3:13" x14ac:dyDescent="0.2">
      <c r="C124" s="379"/>
    </row>
    <row r="125" spans="3:13" x14ac:dyDescent="0.2">
      <c r="C125" s="379"/>
    </row>
    <row r="143" spans="2:3" x14ac:dyDescent="0.2">
      <c r="B143" s="15" t="s">
        <v>2</v>
      </c>
      <c r="C143" s="12" t="str">
        <f>M3</f>
        <v>XXXXXX</v>
      </c>
    </row>
    <row r="144" spans="2:3" x14ac:dyDescent="0.2">
      <c r="C144" s="12" t="str">
        <f>M2</f>
        <v>CAG04</v>
      </c>
    </row>
    <row r="145" spans="3:3" x14ac:dyDescent="0.2">
      <c r="C145" s="13" t="str">
        <f>M4</f>
        <v>DD.MM.YYYY</v>
      </c>
    </row>
    <row r="146" spans="3:3" x14ac:dyDescent="0.2">
      <c r="C146" s="14" t="s">
        <v>951</v>
      </c>
    </row>
    <row r="147" spans="3:3" x14ac:dyDescent="0.2">
      <c r="C147" s="12" t="str">
        <f>F12</f>
        <v>Col. 202</v>
      </c>
    </row>
    <row r="148" spans="3:3" x14ac:dyDescent="0.2">
      <c r="C148" s="269">
        <f>COUNTIF(F113:AL120,"ERROR")</f>
        <v>0</v>
      </c>
    </row>
    <row r="149" spans="3:3" x14ac:dyDescent="0.2">
      <c r="C149" s="670">
        <f>COUNTIF(F113:AL120,"Warning")</f>
        <v>0</v>
      </c>
    </row>
  </sheetData>
  <sheetProtection sheet="1" objects="1" scenarios="1" autoFilter="0"/>
  <autoFilter ref="B12:C93"/>
  <mergeCells count="12">
    <mergeCell ref="J9:K9"/>
    <mergeCell ref="F10:I10"/>
    <mergeCell ref="B8:C9"/>
    <mergeCell ref="J10:K10"/>
    <mergeCell ref="L7:M8"/>
    <mergeCell ref="L9:M9"/>
    <mergeCell ref="F7:I7"/>
    <mergeCell ref="L10:M10"/>
    <mergeCell ref="F8:F9"/>
    <mergeCell ref="G8:G9"/>
    <mergeCell ref="H8:I9"/>
    <mergeCell ref="J7:K8"/>
  </mergeCells>
  <conditionalFormatting sqref="H13:I100">
    <cfRule type="expression" dxfId="59" priority="28" stopIfTrue="1">
      <formula>$H$105=TRUE</formula>
    </cfRule>
  </conditionalFormatting>
  <conditionalFormatting sqref="G13:G100">
    <cfRule type="expression" dxfId="58" priority="27" stopIfTrue="1">
      <formula>$G$105=TRUE</formula>
    </cfRule>
  </conditionalFormatting>
  <conditionalFormatting sqref="J13:K100">
    <cfRule type="expression" dxfId="57" priority="24" stopIfTrue="1">
      <formula>$J$105=TRUE</formula>
    </cfRule>
  </conditionalFormatting>
  <conditionalFormatting sqref="L13:M100">
    <cfRule type="expression" dxfId="56" priority="22" stopIfTrue="1">
      <formula>$L$105=TRUE</formula>
    </cfRule>
  </conditionalFormatting>
  <conditionalFormatting sqref="F13:F100">
    <cfRule type="expression" dxfId="55" priority="10" stopIfTrue="1">
      <formula>$F$105=TRUE</formula>
    </cfRule>
  </conditionalFormatting>
  <conditionalFormatting sqref="J101:K101">
    <cfRule type="expression" dxfId="54" priority="2" stopIfTrue="1">
      <formula>$J$106=TRUE</formula>
    </cfRule>
  </conditionalFormatting>
  <conditionalFormatting sqref="L101:M101">
    <cfRule type="expression" dxfId="53" priority="1" stopIfTrue="1">
      <formula>$L$106=TRUE</formula>
    </cfRule>
  </conditionalFormatting>
  <hyperlinks>
    <hyperlink ref="L10:M10" location="Note_07" display="7."/>
    <hyperlink ref="F10:I10" location="Note_05" display="5."/>
    <hyperlink ref="J10:K10" location="Note_06" display="6."/>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54" fitToWidth="2" fitToHeight="2" orientation="landscape" r:id="rId1"/>
  <headerFooter>
    <oddFooter>&amp;L&amp;"Arial,Fett"SNB Confidential&amp;C&amp;D&amp;Rpage &amp;P</oddFooter>
  </headerFooter>
  <rowBreaks count="2" manualBreakCount="2">
    <brk id="47" min="5" max="13" man="1"/>
    <brk id="76" min="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F14" sqref="F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15" width="13.7109375" style="52" customWidth="1"/>
    <col min="16" max="16" width="4.7109375" style="52" customWidth="1"/>
    <col min="17" max="17" width="19.7109375" style="52" customWidth="1"/>
    <col min="18" max="16384" width="11.42578125" style="52"/>
  </cols>
  <sheetData>
    <row r="1" spans="1:19" ht="20.25" customHeight="1" x14ac:dyDescent="0.25">
      <c r="F1" s="352" t="s">
        <v>464</v>
      </c>
    </row>
    <row r="2" spans="1:19" ht="18" x14ac:dyDescent="0.25">
      <c r="F2" s="1" t="s">
        <v>772</v>
      </c>
      <c r="M2" s="15" t="s">
        <v>770</v>
      </c>
      <c r="N2" s="835" t="s">
        <v>352</v>
      </c>
      <c r="O2" s="835"/>
    </row>
    <row r="3" spans="1:19" ht="15.75" x14ac:dyDescent="0.25">
      <c r="F3" s="20" t="s">
        <v>503</v>
      </c>
      <c r="M3" s="15" t="s">
        <v>1324</v>
      </c>
      <c r="N3" s="835" t="str">
        <f>Start!H3</f>
        <v>XXXXXX</v>
      </c>
      <c r="O3" s="835"/>
    </row>
    <row r="4" spans="1:19" ht="15.75" x14ac:dyDescent="0.2">
      <c r="F4" s="484" t="s">
        <v>1041</v>
      </c>
      <c r="M4" s="15" t="s">
        <v>771</v>
      </c>
      <c r="N4" s="824" t="str">
        <f>Start!H4</f>
        <v>DD.MM.YYYY</v>
      </c>
      <c r="O4" s="824"/>
    </row>
    <row r="5" spans="1:19" hidden="1" x14ac:dyDescent="0.2">
      <c r="F5" s="19"/>
    </row>
    <row r="6" spans="1:19" ht="12.75" customHeight="1" x14ac:dyDescent="0.2">
      <c r="B6" s="298"/>
      <c r="C6" s="298"/>
      <c r="D6" s="16"/>
      <c r="E6" s="16"/>
      <c r="P6" s="16"/>
      <c r="Q6" s="16"/>
      <c r="R6" s="16"/>
      <c r="S6" s="16"/>
    </row>
    <row r="7" spans="1:19" ht="17.25" hidden="1" customHeight="1" x14ac:dyDescent="0.2">
      <c r="B7" s="298"/>
      <c r="C7" s="298"/>
      <c r="D7" s="16"/>
      <c r="E7" s="155"/>
      <c r="F7" s="843"/>
      <c r="G7" s="844"/>
      <c r="H7" s="844"/>
      <c r="I7" s="844"/>
      <c r="J7" s="844"/>
      <c r="K7" s="844"/>
      <c r="L7" s="844"/>
      <c r="M7" s="844"/>
      <c r="N7" s="844"/>
      <c r="O7" s="845"/>
      <c r="P7" s="5"/>
      <c r="Q7" s="16"/>
      <c r="R7" s="16"/>
      <c r="S7" s="16"/>
    </row>
    <row r="8" spans="1:19" ht="28.5" customHeight="1" x14ac:dyDescent="0.2">
      <c r="B8" s="816" t="s">
        <v>1043</v>
      </c>
      <c r="C8" s="817"/>
      <c r="D8" s="16"/>
      <c r="E8" s="5"/>
      <c r="F8" s="746" t="s">
        <v>912</v>
      </c>
      <c r="G8" s="858"/>
      <c r="H8" s="746" t="s">
        <v>913</v>
      </c>
      <c r="I8" s="858"/>
      <c r="J8" s="836" t="s">
        <v>914</v>
      </c>
      <c r="K8" s="820"/>
      <c r="L8" s="820"/>
      <c r="M8" s="820"/>
      <c r="N8" s="820"/>
      <c r="O8" s="837"/>
      <c r="P8" s="300"/>
      <c r="Q8" s="162"/>
      <c r="R8" s="162"/>
      <c r="S8" s="162"/>
    </row>
    <row r="9" spans="1:19" ht="30.75" customHeight="1" x14ac:dyDescent="0.2">
      <c r="B9" s="817"/>
      <c r="C9" s="817"/>
      <c r="D9" s="16"/>
      <c r="E9" s="6"/>
      <c r="F9" s="869" t="s">
        <v>1</v>
      </c>
      <c r="G9" s="742"/>
      <c r="H9" s="869" t="s">
        <v>1</v>
      </c>
      <c r="I9" s="742"/>
      <c r="J9" s="740" t="s">
        <v>1</v>
      </c>
      <c r="K9" s="828"/>
      <c r="L9" s="740" t="s">
        <v>915</v>
      </c>
      <c r="M9" s="828"/>
      <c r="N9" s="740" t="s">
        <v>916</v>
      </c>
      <c r="O9" s="841"/>
      <c r="P9" s="164"/>
      <c r="Q9" s="131"/>
      <c r="R9" s="131"/>
      <c r="S9" s="131"/>
    </row>
    <row r="10" spans="1:19" ht="14.25" x14ac:dyDescent="0.2">
      <c r="B10" s="325"/>
      <c r="C10" s="325"/>
      <c r="D10" s="16"/>
      <c r="E10" s="6"/>
      <c r="F10" s="848" t="s">
        <v>407</v>
      </c>
      <c r="G10" s="848"/>
      <c r="H10" s="847" t="s">
        <v>408</v>
      </c>
      <c r="I10" s="848"/>
      <c r="J10" s="847" t="s">
        <v>409</v>
      </c>
      <c r="K10" s="848"/>
      <c r="L10" s="848"/>
      <c r="M10" s="848"/>
      <c r="N10" s="848"/>
      <c r="O10" s="850"/>
      <c r="P10" s="6"/>
    </row>
    <row r="11" spans="1:19" ht="15" x14ac:dyDescent="0.25">
      <c r="B11" s="325"/>
      <c r="C11" s="489" t="s">
        <v>1122</v>
      </c>
      <c r="D11" s="16"/>
      <c r="E11" s="6"/>
      <c r="F11" s="10" t="s">
        <v>807</v>
      </c>
      <c r="G11" s="10" t="s">
        <v>865</v>
      </c>
      <c r="H11" s="10" t="s">
        <v>807</v>
      </c>
      <c r="I11" s="107" t="s">
        <v>865</v>
      </c>
      <c r="J11" s="10" t="s">
        <v>807</v>
      </c>
      <c r="K11" s="10" t="s">
        <v>865</v>
      </c>
      <c r="L11" s="10" t="s">
        <v>807</v>
      </c>
      <c r="M11" s="10" t="s">
        <v>865</v>
      </c>
      <c r="N11" s="10" t="s">
        <v>807</v>
      </c>
      <c r="O11" s="107" t="s">
        <v>865</v>
      </c>
      <c r="P11" s="6"/>
    </row>
    <row r="12" spans="1:19" ht="36" customHeight="1" x14ac:dyDescent="0.2">
      <c r="A12" s="240"/>
      <c r="B12" s="81" t="s">
        <v>994</v>
      </c>
      <c r="C12" s="82" t="s">
        <v>995</v>
      </c>
      <c r="D12" s="109" t="s">
        <v>0</v>
      </c>
      <c r="E12" s="7"/>
      <c r="F12" s="78" t="s">
        <v>794</v>
      </c>
      <c r="G12" s="2" t="s">
        <v>789</v>
      </c>
      <c r="H12" s="78" t="s">
        <v>790</v>
      </c>
      <c r="I12" s="2" t="s">
        <v>802</v>
      </c>
      <c r="J12" s="78" t="s">
        <v>795</v>
      </c>
      <c r="K12" s="2" t="s">
        <v>803</v>
      </c>
      <c r="L12" s="78" t="s">
        <v>796</v>
      </c>
      <c r="M12" s="2" t="s">
        <v>805</v>
      </c>
      <c r="N12" s="78" t="s">
        <v>797</v>
      </c>
      <c r="O12" s="2" t="s">
        <v>874</v>
      </c>
      <c r="P12" s="7"/>
    </row>
    <row r="13" spans="1:19" ht="35.1" customHeight="1" thickBot="1" x14ac:dyDescent="0.25">
      <c r="A13" s="115"/>
      <c r="B13" s="182" t="s">
        <v>545</v>
      </c>
      <c r="C13" s="183"/>
      <c r="D13" s="184" t="s">
        <v>4</v>
      </c>
      <c r="E13" s="4"/>
      <c r="F13" s="116">
        <f t="shared" ref="F13:O13" si="0">SUM(F14:F46)</f>
        <v>0</v>
      </c>
      <c r="G13" s="116">
        <f t="shared" si="0"/>
        <v>0</v>
      </c>
      <c r="H13" s="116">
        <f t="shared" si="0"/>
        <v>0</v>
      </c>
      <c r="I13" s="116">
        <f t="shared" si="0"/>
        <v>0</v>
      </c>
      <c r="J13" s="116">
        <f t="shared" si="0"/>
        <v>0</v>
      </c>
      <c r="K13" s="116">
        <f t="shared" si="0"/>
        <v>0</v>
      </c>
      <c r="L13" s="116">
        <f t="shared" si="0"/>
        <v>0</v>
      </c>
      <c r="M13" s="116">
        <f t="shared" si="0"/>
        <v>0</v>
      </c>
      <c r="N13" s="116">
        <f t="shared" si="0"/>
        <v>0</v>
      </c>
      <c r="O13" s="116">
        <f t="shared" si="0"/>
        <v>0</v>
      </c>
      <c r="P13" s="4"/>
    </row>
    <row r="14" spans="1:19" ht="15.95" customHeight="1" thickTop="1" thickBot="1" x14ac:dyDescent="0.25">
      <c r="A14" s="115"/>
      <c r="B14" s="154" t="s">
        <v>545</v>
      </c>
      <c r="C14" s="181" t="s">
        <v>520</v>
      </c>
      <c r="D14" s="110" t="s">
        <v>5</v>
      </c>
      <c r="E14" s="4">
        <v>3</v>
      </c>
      <c r="F14" s="9"/>
      <c r="G14" s="9"/>
      <c r="H14" s="9"/>
      <c r="I14" s="9"/>
      <c r="J14" s="76">
        <f>SUM(L14,N14)</f>
        <v>0</v>
      </c>
      <c r="K14" s="161">
        <f>SUM(M14,O14)</f>
        <v>0</v>
      </c>
      <c r="L14" s="9"/>
      <c r="M14" s="9"/>
      <c r="N14" s="9"/>
      <c r="O14" s="9"/>
      <c r="P14" s="4">
        <v>3</v>
      </c>
    </row>
    <row r="15" spans="1:19" ht="15.95" customHeight="1" thickTop="1" thickBot="1" x14ac:dyDescent="0.25">
      <c r="A15" s="115"/>
      <c r="B15" s="154" t="s">
        <v>545</v>
      </c>
      <c r="C15" s="179" t="s">
        <v>707</v>
      </c>
      <c r="D15" s="110" t="s">
        <v>6</v>
      </c>
      <c r="E15" s="4">
        <v>4</v>
      </c>
      <c r="F15" s="9"/>
      <c r="G15" s="9"/>
      <c r="H15" s="9"/>
      <c r="I15" s="9"/>
      <c r="J15" s="76">
        <f t="shared" ref="J15:J44" si="1">SUM(L15,N15)</f>
        <v>0</v>
      </c>
      <c r="K15" s="161">
        <f t="shared" ref="K15:K44" si="2">SUM(M15,O15)</f>
        <v>0</v>
      </c>
      <c r="L15" s="9"/>
      <c r="M15" s="9"/>
      <c r="N15" s="9"/>
      <c r="O15" s="9"/>
      <c r="P15" s="4">
        <v>4</v>
      </c>
    </row>
    <row r="16" spans="1:19" ht="15.95" customHeight="1" thickTop="1" thickBot="1" x14ac:dyDescent="0.25">
      <c r="A16" s="115"/>
      <c r="B16" s="154" t="s">
        <v>545</v>
      </c>
      <c r="C16" s="180" t="s">
        <v>1398</v>
      </c>
      <c r="D16" s="110" t="s">
        <v>7</v>
      </c>
      <c r="E16" s="4">
        <v>31</v>
      </c>
      <c r="F16" s="9"/>
      <c r="G16" s="9"/>
      <c r="H16" s="9"/>
      <c r="I16" s="9"/>
      <c r="J16" s="76">
        <f t="shared" si="1"/>
        <v>0</v>
      </c>
      <c r="K16" s="161">
        <f t="shared" si="2"/>
        <v>0</v>
      </c>
      <c r="L16" s="9"/>
      <c r="M16" s="9"/>
      <c r="N16" s="9"/>
      <c r="O16" s="9"/>
      <c r="P16" s="4">
        <v>31</v>
      </c>
    </row>
    <row r="17" spans="1:16" ht="15.95" customHeight="1" thickTop="1" thickBot="1" x14ac:dyDescent="0.25">
      <c r="A17" s="115"/>
      <c r="B17" s="154" t="s">
        <v>545</v>
      </c>
      <c r="C17" s="180" t="s">
        <v>708</v>
      </c>
      <c r="D17" s="110" t="s">
        <v>8</v>
      </c>
      <c r="E17" s="4">
        <v>6</v>
      </c>
      <c r="F17" s="9"/>
      <c r="G17" s="9"/>
      <c r="H17" s="9"/>
      <c r="I17" s="9"/>
      <c r="J17" s="76">
        <f t="shared" si="1"/>
        <v>0</v>
      </c>
      <c r="K17" s="161">
        <f t="shared" si="2"/>
        <v>0</v>
      </c>
      <c r="L17" s="9"/>
      <c r="M17" s="9"/>
      <c r="N17" s="9"/>
      <c r="O17" s="9"/>
      <c r="P17" s="4">
        <v>6</v>
      </c>
    </row>
    <row r="18" spans="1:16" ht="15.95" customHeight="1" thickTop="1" thickBot="1" x14ac:dyDescent="0.25">
      <c r="A18" s="115"/>
      <c r="B18" s="154" t="s">
        <v>545</v>
      </c>
      <c r="C18" s="180" t="s">
        <v>709</v>
      </c>
      <c r="D18" s="175" t="s">
        <v>9</v>
      </c>
      <c r="E18" s="4">
        <v>5</v>
      </c>
      <c r="F18" s="9"/>
      <c r="G18" s="9"/>
      <c r="H18" s="9"/>
      <c r="I18" s="9"/>
      <c r="J18" s="76">
        <f t="shared" si="1"/>
        <v>0</v>
      </c>
      <c r="K18" s="161">
        <f t="shared" si="2"/>
        <v>0</v>
      </c>
      <c r="L18" s="9"/>
      <c r="M18" s="9"/>
      <c r="N18" s="9"/>
      <c r="O18" s="9"/>
      <c r="P18" s="4">
        <v>5</v>
      </c>
    </row>
    <row r="19" spans="1:16" ht="15.95" customHeight="1" thickTop="1" thickBot="1" x14ac:dyDescent="0.25">
      <c r="A19" s="115"/>
      <c r="B19" s="154" t="s">
        <v>545</v>
      </c>
      <c r="C19" s="180" t="s">
        <v>710</v>
      </c>
      <c r="D19" s="110" t="s">
        <v>10</v>
      </c>
      <c r="E19" s="4">
        <v>27</v>
      </c>
      <c r="F19" s="9"/>
      <c r="G19" s="9"/>
      <c r="H19" s="9"/>
      <c r="I19" s="9"/>
      <c r="J19" s="76">
        <f t="shared" si="1"/>
        <v>0</v>
      </c>
      <c r="K19" s="161">
        <f t="shared" si="2"/>
        <v>0</v>
      </c>
      <c r="L19" s="9"/>
      <c r="M19" s="9"/>
      <c r="N19" s="9"/>
      <c r="O19" s="9"/>
      <c r="P19" s="4">
        <v>27</v>
      </c>
    </row>
    <row r="20" spans="1:16" ht="15.95" customHeight="1" thickTop="1" thickBot="1" x14ac:dyDescent="0.25">
      <c r="A20" s="115"/>
      <c r="B20" s="154" t="s">
        <v>545</v>
      </c>
      <c r="C20" s="180" t="s">
        <v>711</v>
      </c>
      <c r="D20" s="110" t="s">
        <v>11</v>
      </c>
      <c r="E20" s="4">
        <v>11</v>
      </c>
      <c r="F20" s="9"/>
      <c r="G20" s="9"/>
      <c r="H20" s="9"/>
      <c r="I20" s="9"/>
      <c r="J20" s="76">
        <f t="shared" si="1"/>
        <v>0</v>
      </c>
      <c r="K20" s="161">
        <f t="shared" si="2"/>
        <v>0</v>
      </c>
      <c r="L20" s="9"/>
      <c r="M20" s="9"/>
      <c r="N20" s="9"/>
      <c r="O20" s="9"/>
      <c r="P20" s="4">
        <v>11</v>
      </c>
    </row>
    <row r="21" spans="1:16" ht="15.95" customHeight="1" thickTop="1" thickBot="1" x14ac:dyDescent="0.25">
      <c r="A21" s="115"/>
      <c r="B21" s="154" t="s">
        <v>545</v>
      </c>
      <c r="C21" s="180" t="s">
        <v>712</v>
      </c>
      <c r="D21" s="110" t="s">
        <v>12</v>
      </c>
      <c r="E21" s="4">
        <v>10</v>
      </c>
      <c r="F21" s="9"/>
      <c r="G21" s="9"/>
      <c r="H21" s="9"/>
      <c r="I21" s="9"/>
      <c r="J21" s="76">
        <f t="shared" si="1"/>
        <v>0</v>
      </c>
      <c r="K21" s="161">
        <f t="shared" si="2"/>
        <v>0</v>
      </c>
      <c r="L21" s="9"/>
      <c r="M21" s="9"/>
      <c r="N21" s="9"/>
      <c r="O21" s="9"/>
      <c r="P21" s="4">
        <v>10</v>
      </c>
    </row>
    <row r="22" spans="1:16" ht="15.95" customHeight="1" thickTop="1" thickBot="1" x14ac:dyDescent="0.25">
      <c r="A22" s="115"/>
      <c r="B22" s="154" t="s">
        <v>545</v>
      </c>
      <c r="C22" s="180" t="s">
        <v>713</v>
      </c>
      <c r="D22" s="175" t="s">
        <v>13</v>
      </c>
      <c r="E22" s="4">
        <v>30</v>
      </c>
      <c r="F22" s="9"/>
      <c r="G22" s="9"/>
      <c r="H22" s="9"/>
      <c r="I22" s="9"/>
      <c r="J22" s="76">
        <f t="shared" si="1"/>
        <v>0</v>
      </c>
      <c r="K22" s="161">
        <f t="shared" si="2"/>
        <v>0</v>
      </c>
      <c r="L22" s="9"/>
      <c r="M22" s="9"/>
      <c r="N22" s="9"/>
      <c r="O22" s="9"/>
      <c r="P22" s="4">
        <v>30</v>
      </c>
    </row>
    <row r="23" spans="1:16" ht="15.95" customHeight="1" thickTop="1" thickBot="1" x14ac:dyDescent="0.25">
      <c r="A23" s="115"/>
      <c r="B23" s="154" t="s">
        <v>545</v>
      </c>
      <c r="C23" s="180" t="s">
        <v>714</v>
      </c>
      <c r="D23" s="175" t="s">
        <v>14</v>
      </c>
      <c r="E23" s="4">
        <v>8</v>
      </c>
      <c r="F23" s="9"/>
      <c r="G23" s="9"/>
      <c r="H23" s="9"/>
      <c r="I23" s="9"/>
      <c r="J23" s="76">
        <f t="shared" si="1"/>
        <v>0</v>
      </c>
      <c r="K23" s="161">
        <f t="shared" si="2"/>
        <v>0</v>
      </c>
      <c r="L23" s="9"/>
      <c r="M23" s="9"/>
      <c r="N23" s="9"/>
      <c r="O23" s="9"/>
      <c r="P23" s="4">
        <v>8</v>
      </c>
    </row>
    <row r="24" spans="1:16" ht="15.95" customHeight="1" thickTop="1" thickBot="1" x14ac:dyDescent="0.25">
      <c r="A24" s="115"/>
      <c r="B24" s="154" t="s">
        <v>545</v>
      </c>
      <c r="C24" s="180" t="s">
        <v>715</v>
      </c>
      <c r="D24" s="175" t="s">
        <v>15</v>
      </c>
      <c r="E24" s="4">
        <v>13</v>
      </c>
      <c r="F24" s="9"/>
      <c r="G24" s="9"/>
      <c r="H24" s="9"/>
      <c r="I24" s="9"/>
      <c r="J24" s="76">
        <f t="shared" si="1"/>
        <v>0</v>
      </c>
      <c r="K24" s="161">
        <f t="shared" si="2"/>
        <v>0</v>
      </c>
      <c r="L24" s="9"/>
      <c r="M24" s="9"/>
      <c r="N24" s="9"/>
      <c r="O24" s="9"/>
      <c r="P24" s="4">
        <v>13</v>
      </c>
    </row>
    <row r="25" spans="1:16" ht="15.95" customHeight="1" thickTop="1" thickBot="1" x14ac:dyDescent="0.25">
      <c r="A25" s="115"/>
      <c r="B25" s="154" t="s">
        <v>545</v>
      </c>
      <c r="C25" s="180" t="s">
        <v>716</v>
      </c>
      <c r="D25" s="110" t="s">
        <v>16</v>
      </c>
      <c r="E25" s="4">
        <v>36</v>
      </c>
      <c r="F25" s="9"/>
      <c r="G25" s="9"/>
      <c r="H25" s="9"/>
      <c r="I25" s="9"/>
      <c r="J25" s="76">
        <f t="shared" si="1"/>
        <v>0</v>
      </c>
      <c r="K25" s="161">
        <f t="shared" si="2"/>
        <v>0</v>
      </c>
      <c r="L25" s="9"/>
      <c r="M25" s="9"/>
      <c r="N25" s="9"/>
      <c r="O25" s="9"/>
      <c r="P25" s="4">
        <v>36</v>
      </c>
    </row>
    <row r="26" spans="1:16" ht="15.95" customHeight="1" thickTop="1" thickBot="1" x14ac:dyDescent="0.25">
      <c r="A26" s="115"/>
      <c r="B26" s="154" t="s">
        <v>545</v>
      </c>
      <c r="C26" s="180" t="s">
        <v>717</v>
      </c>
      <c r="D26" s="110" t="s">
        <v>17</v>
      </c>
      <c r="E26" s="4">
        <v>28</v>
      </c>
      <c r="F26" s="9"/>
      <c r="G26" s="9"/>
      <c r="H26" s="9"/>
      <c r="I26" s="9"/>
      <c r="J26" s="76">
        <f t="shared" si="1"/>
        <v>0</v>
      </c>
      <c r="K26" s="161">
        <f t="shared" si="2"/>
        <v>0</v>
      </c>
      <c r="L26" s="9"/>
      <c r="M26" s="9"/>
      <c r="N26" s="9"/>
      <c r="O26" s="9"/>
      <c r="P26" s="4">
        <v>28</v>
      </c>
    </row>
    <row r="27" spans="1:16" ht="15.95" customHeight="1" thickTop="1" thickBot="1" x14ac:dyDescent="0.25">
      <c r="A27" s="115"/>
      <c r="B27" s="154" t="s">
        <v>545</v>
      </c>
      <c r="C27" s="180" t="s">
        <v>718</v>
      </c>
      <c r="D27" s="110" t="s">
        <v>18</v>
      </c>
      <c r="E27" s="4">
        <v>29</v>
      </c>
      <c r="F27" s="9"/>
      <c r="G27" s="9"/>
      <c r="H27" s="9"/>
      <c r="I27" s="9"/>
      <c r="J27" s="76">
        <f t="shared" si="1"/>
        <v>0</v>
      </c>
      <c r="K27" s="161">
        <f t="shared" si="2"/>
        <v>0</v>
      </c>
      <c r="L27" s="9"/>
      <c r="M27" s="9"/>
      <c r="N27" s="9"/>
      <c r="O27" s="9"/>
      <c r="P27" s="4">
        <v>29</v>
      </c>
    </row>
    <row r="28" spans="1:16" ht="15.95" customHeight="1" thickTop="1" thickBot="1" x14ac:dyDescent="0.25">
      <c r="A28" s="115"/>
      <c r="B28" s="154" t="s">
        <v>545</v>
      </c>
      <c r="C28" s="180" t="s">
        <v>719</v>
      </c>
      <c r="D28" s="110" t="s">
        <v>19</v>
      </c>
      <c r="E28" s="4">
        <v>15</v>
      </c>
      <c r="F28" s="9"/>
      <c r="G28" s="9"/>
      <c r="H28" s="9"/>
      <c r="I28" s="9"/>
      <c r="J28" s="76">
        <f t="shared" si="1"/>
        <v>0</v>
      </c>
      <c r="K28" s="161">
        <f t="shared" si="2"/>
        <v>0</v>
      </c>
      <c r="L28" s="9"/>
      <c r="M28" s="9"/>
      <c r="N28" s="9"/>
      <c r="O28" s="9"/>
      <c r="P28" s="4">
        <v>15</v>
      </c>
    </row>
    <row r="29" spans="1:16" ht="15.95" customHeight="1" thickTop="1" thickBot="1" x14ac:dyDescent="0.25">
      <c r="A29" s="115"/>
      <c r="B29" s="154" t="s">
        <v>545</v>
      </c>
      <c r="C29" s="180" t="s">
        <v>720</v>
      </c>
      <c r="D29" s="110" t="s">
        <v>20</v>
      </c>
      <c r="E29" s="4">
        <v>33</v>
      </c>
      <c r="F29" s="9"/>
      <c r="G29" s="9"/>
      <c r="H29" s="9"/>
      <c r="I29" s="9"/>
      <c r="J29" s="76">
        <f t="shared" si="1"/>
        <v>0</v>
      </c>
      <c r="K29" s="161">
        <f t="shared" si="2"/>
        <v>0</v>
      </c>
      <c r="L29" s="9"/>
      <c r="M29" s="9"/>
      <c r="N29" s="9"/>
      <c r="O29" s="9"/>
      <c r="P29" s="4">
        <v>33</v>
      </c>
    </row>
    <row r="30" spans="1:16" ht="15.95" customHeight="1" thickTop="1" thickBot="1" x14ac:dyDescent="0.25">
      <c r="A30" s="115"/>
      <c r="B30" s="154" t="s">
        <v>545</v>
      </c>
      <c r="C30" s="180" t="s">
        <v>342</v>
      </c>
      <c r="D30" s="175" t="s">
        <v>21</v>
      </c>
      <c r="E30" s="4">
        <v>16</v>
      </c>
      <c r="F30" s="9"/>
      <c r="G30" s="9"/>
      <c r="H30" s="9"/>
      <c r="I30" s="9"/>
      <c r="J30" s="76">
        <f t="shared" si="1"/>
        <v>0</v>
      </c>
      <c r="K30" s="161">
        <f t="shared" si="2"/>
        <v>0</v>
      </c>
      <c r="L30" s="9"/>
      <c r="M30" s="9"/>
      <c r="N30" s="9"/>
      <c r="O30" s="9"/>
      <c r="P30" s="4">
        <v>16</v>
      </c>
    </row>
    <row r="31" spans="1:16" ht="15.95" customHeight="1" thickTop="1" thickBot="1" x14ac:dyDescent="0.25">
      <c r="A31" s="115"/>
      <c r="B31" s="154" t="s">
        <v>545</v>
      </c>
      <c r="C31" s="180" t="s">
        <v>721</v>
      </c>
      <c r="D31" s="110" t="s">
        <v>22</v>
      </c>
      <c r="E31" s="4">
        <v>18</v>
      </c>
      <c r="F31" s="9"/>
      <c r="G31" s="9"/>
      <c r="H31" s="9"/>
      <c r="I31" s="9"/>
      <c r="J31" s="76">
        <f t="shared" si="1"/>
        <v>0</v>
      </c>
      <c r="K31" s="161">
        <f t="shared" si="2"/>
        <v>0</v>
      </c>
      <c r="L31" s="9"/>
      <c r="M31" s="9"/>
      <c r="N31" s="9"/>
      <c r="O31" s="9"/>
      <c r="P31" s="4">
        <v>18</v>
      </c>
    </row>
    <row r="32" spans="1:16" ht="15.95" customHeight="1" thickTop="1" thickBot="1" x14ac:dyDescent="0.25">
      <c r="A32" s="115"/>
      <c r="B32" s="154" t="s">
        <v>545</v>
      </c>
      <c r="C32" s="180" t="s">
        <v>722</v>
      </c>
      <c r="D32" s="110" t="s">
        <v>23</v>
      </c>
      <c r="E32" s="4">
        <v>20</v>
      </c>
      <c r="F32" s="9"/>
      <c r="G32" s="9"/>
      <c r="H32" s="9"/>
      <c r="I32" s="9"/>
      <c r="J32" s="76">
        <f t="shared" si="1"/>
        <v>0</v>
      </c>
      <c r="K32" s="161">
        <f t="shared" si="2"/>
        <v>0</v>
      </c>
      <c r="L32" s="9"/>
      <c r="M32" s="9"/>
      <c r="N32" s="9"/>
      <c r="O32" s="9"/>
      <c r="P32" s="4">
        <v>20</v>
      </c>
    </row>
    <row r="33" spans="1:16" ht="15.95" customHeight="1" thickTop="1" thickBot="1" x14ac:dyDescent="0.25">
      <c r="A33" s="115"/>
      <c r="B33" s="154" t="s">
        <v>545</v>
      </c>
      <c r="C33" s="180" t="s">
        <v>723</v>
      </c>
      <c r="D33" s="110" t="s">
        <v>24</v>
      </c>
      <c r="E33" s="4">
        <v>21</v>
      </c>
      <c r="F33" s="9"/>
      <c r="G33" s="9"/>
      <c r="H33" s="9"/>
      <c r="I33" s="9"/>
      <c r="J33" s="76">
        <f t="shared" si="1"/>
        <v>0</v>
      </c>
      <c r="K33" s="161">
        <f t="shared" si="2"/>
        <v>0</v>
      </c>
      <c r="L33" s="9"/>
      <c r="M33" s="9"/>
      <c r="N33" s="9"/>
      <c r="O33" s="9"/>
      <c r="P33" s="4">
        <v>21</v>
      </c>
    </row>
    <row r="34" spans="1:16" ht="15.95" customHeight="1" thickTop="1" thickBot="1" x14ac:dyDescent="0.25">
      <c r="A34" s="115"/>
      <c r="B34" s="154" t="s">
        <v>545</v>
      </c>
      <c r="C34" s="180" t="s">
        <v>343</v>
      </c>
      <c r="D34" s="175" t="s">
        <v>25</v>
      </c>
      <c r="E34" s="4">
        <v>22</v>
      </c>
      <c r="F34" s="9"/>
      <c r="G34" s="9"/>
      <c r="H34" s="9"/>
      <c r="I34" s="9"/>
      <c r="J34" s="76">
        <f t="shared" si="1"/>
        <v>0</v>
      </c>
      <c r="K34" s="161">
        <f t="shared" si="2"/>
        <v>0</v>
      </c>
      <c r="L34" s="9"/>
      <c r="M34" s="9"/>
      <c r="N34" s="9"/>
      <c r="O34" s="9"/>
      <c r="P34" s="4">
        <v>22</v>
      </c>
    </row>
    <row r="35" spans="1:16" ht="15.95" customHeight="1" thickTop="1" thickBot="1" x14ac:dyDescent="0.25">
      <c r="A35" s="115"/>
      <c r="B35" s="154" t="s">
        <v>545</v>
      </c>
      <c r="C35" s="180" t="s">
        <v>724</v>
      </c>
      <c r="D35" s="110" t="s">
        <v>26</v>
      </c>
      <c r="E35" s="4">
        <v>23</v>
      </c>
      <c r="F35" s="9"/>
      <c r="G35" s="9"/>
      <c r="H35" s="9"/>
      <c r="I35" s="9"/>
      <c r="J35" s="76">
        <f t="shared" si="1"/>
        <v>0</v>
      </c>
      <c r="K35" s="161">
        <f t="shared" si="2"/>
        <v>0</v>
      </c>
      <c r="L35" s="9"/>
      <c r="M35" s="9"/>
      <c r="N35" s="9"/>
      <c r="O35" s="9"/>
      <c r="P35" s="4">
        <v>23</v>
      </c>
    </row>
    <row r="36" spans="1:16" ht="15.95" customHeight="1" thickTop="1" thickBot="1" x14ac:dyDescent="0.25">
      <c r="A36" s="115"/>
      <c r="B36" s="154" t="s">
        <v>545</v>
      </c>
      <c r="C36" s="180" t="s">
        <v>725</v>
      </c>
      <c r="D36" s="110" t="s">
        <v>27</v>
      </c>
      <c r="E36" s="4">
        <v>46</v>
      </c>
      <c r="F36" s="9"/>
      <c r="G36" s="9"/>
      <c r="H36" s="9"/>
      <c r="I36" s="9"/>
      <c r="J36" s="76">
        <f t="shared" si="1"/>
        <v>0</v>
      </c>
      <c r="K36" s="161">
        <f t="shared" si="2"/>
        <v>0</v>
      </c>
      <c r="L36" s="9"/>
      <c r="M36" s="9"/>
      <c r="N36" s="9"/>
      <c r="O36" s="9"/>
      <c r="P36" s="4">
        <v>46</v>
      </c>
    </row>
    <row r="37" spans="1:16" ht="15.95" customHeight="1" thickTop="1" thickBot="1" x14ac:dyDescent="0.25">
      <c r="A37" s="115"/>
      <c r="B37" s="154" t="s">
        <v>545</v>
      </c>
      <c r="C37" s="180" t="s">
        <v>726</v>
      </c>
      <c r="D37" s="110" t="s">
        <v>28</v>
      </c>
      <c r="E37" s="4">
        <v>49</v>
      </c>
      <c r="F37" s="9"/>
      <c r="G37" s="9"/>
      <c r="H37" s="9"/>
      <c r="I37" s="9"/>
      <c r="J37" s="76">
        <f t="shared" si="1"/>
        <v>0</v>
      </c>
      <c r="K37" s="161">
        <f t="shared" si="2"/>
        <v>0</v>
      </c>
      <c r="L37" s="9"/>
      <c r="M37" s="9"/>
      <c r="N37" s="9"/>
      <c r="O37" s="9"/>
      <c r="P37" s="4">
        <v>49</v>
      </c>
    </row>
    <row r="38" spans="1:16" ht="15.95" customHeight="1" thickTop="1" thickBot="1" x14ac:dyDescent="0.25">
      <c r="A38" s="115"/>
      <c r="B38" s="154" t="s">
        <v>545</v>
      </c>
      <c r="C38" s="180" t="s">
        <v>727</v>
      </c>
      <c r="D38" s="175" t="s">
        <v>29</v>
      </c>
      <c r="E38" s="4">
        <v>7</v>
      </c>
      <c r="F38" s="9"/>
      <c r="G38" s="9"/>
      <c r="H38" s="9"/>
      <c r="I38" s="9"/>
      <c r="J38" s="76">
        <f t="shared" si="1"/>
        <v>0</v>
      </c>
      <c r="K38" s="161">
        <f t="shared" si="2"/>
        <v>0</v>
      </c>
      <c r="L38" s="9"/>
      <c r="M38" s="9"/>
      <c r="N38" s="9"/>
      <c r="O38" s="9"/>
      <c r="P38" s="4">
        <v>7</v>
      </c>
    </row>
    <row r="39" spans="1:16" ht="15.95" customHeight="1" thickTop="1" thickBot="1" x14ac:dyDescent="0.25">
      <c r="A39" s="115"/>
      <c r="B39" s="154" t="s">
        <v>545</v>
      </c>
      <c r="C39" s="180" t="s">
        <v>728</v>
      </c>
      <c r="D39" s="110" t="s">
        <v>30</v>
      </c>
      <c r="E39" s="4">
        <v>25</v>
      </c>
      <c r="F39" s="9"/>
      <c r="G39" s="9"/>
      <c r="H39" s="9"/>
      <c r="I39" s="9"/>
      <c r="J39" s="76">
        <f t="shared" si="1"/>
        <v>0</v>
      </c>
      <c r="K39" s="161">
        <f t="shared" si="2"/>
        <v>0</v>
      </c>
      <c r="L39" s="9"/>
      <c r="M39" s="9"/>
      <c r="N39" s="9"/>
      <c r="O39" s="9"/>
      <c r="P39" s="4">
        <v>25</v>
      </c>
    </row>
    <row r="40" spans="1:16" ht="15.95" customHeight="1" thickTop="1" thickBot="1" x14ac:dyDescent="0.25">
      <c r="A40" s="115"/>
      <c r="B40" s="154" t="s">
        <v>545</v>
      </c>
      <c r="C40" s="180" t="s">
        <v>729</v>
      </c>
      <c r="D40" s="175" t="s">
        <v>31</v>
      </c>
      <c r="E40" s="4">
        <v>35</v>
      </c>
      <c r="F40" s="9"/>
      <c r="G40" s="9"/>
      <c r="H40" s="9"/>
      <c r="I40" s="9"/>
      <c r="J40" s="76">
        <f t="shared" si="1"/>
        <v>0</v>
      </c>
      <c r="K40" s="161">
        <f t="shared" si="2"/>
        <v>0</v>
      </c>
      <c r="L40" s="9"/>
      <c r="M40" s="9"/>
      <c r="N40" s="9"/>
      <c r="O40" s="9"/>
      <c r="P40" s="4">
        <v>35</v>
      </c>
    </row>
    <row r="41" spans="1:16" ht="15.95" customHeight="1" thickTop="1" thickBot="1" x14ac:dyDescent="0.25">
      <c r="A41" s="115"/>
      <c r="B41" s="154" t="s">
        <v>545</v>
      </c>
      <c r="C41" s="180" t="s">
        <v>730</v>
      </c>
      <c r="D41" s="110" t="s">
        <v>32</v>
      </c>
      <c r="E41" s="4">
        <v>12</v>
      </c>
      <c r="F41" s="9"/>
      <c r="G41" s="9"/>
      <c r="H41" s="9"/>
      <c r="I41" s="9"/>
      <c r="J41" s="76">
        <f t="shared" si="1"/>
        <v>0</v>
      </c>
      <c r="K41" s="161">
        <f t="shared" si="2"/>
        <v>0</v>
      </c>
      <c r="L41" s="9"/>
      <c r="M41" s="9"/>
      <c r="N41" s="9"/>
      <c r="O41" s="9"/>
      <c r="P41" s="4">
        <v>12</v>
      </c>
    </row>
    <row r="42" spans="1:16" ht="15.95" customHeight="1" thickTop="1" thickBot="1" x14ac:dyDescent="0.25">
      <c r="A42" s="115"/>
      <c r="B42" s="154" t="s">
        <v>545</v>
      </c>
      <c r="C42" s="180" t="s">
        <v>731</v>
      </c>
      <c r="D42" s="175" t="s">
        <v>33</v>
      </c>
      <c r="E42" s="4">
        <v>19</v>
      </c>
      <c r="F42" s="87"/>
      <c r="G42" s="87"/>
      <c r="H42" s="87"/>
      <c r="I42" s="87"/>
      <c r="J42" s="76">
        <f t="shared" si="1"/>
        <v>0</v>
      </c>
      <c r="K42" s="161">
        <f t="shared" si="2"/>
        <v>0</v>
      </c>
      <c r="L42" s="87"/>
      <c r="M42" s="87"/>
      <c r="N42" s="87"/>
      <c r="O42" s="87"/>
      <c r="P42" s="4">
        <v>19</v>
      </c>
    </row>
    <row r="43" spans="1:16" ht="15.95" customHeight="1" thickTop="1" thickBot="1" x14ac:dyDescent="0.25">
      <c r="A43" s="115"/>
      <c r="B43" s="154" t="s">
        <v>545</v>
      </c>
      <c r="C43" s="180" t="s">
        <v>732</v>
      </c>
      <c r="D43" s="110" t="s">
        <v>34</v>
      </c>
      <c r="E43" s="4">
        <v>45</v>
      </c>
      <c r="F43" s="87"/>
      <c r="G43" s="87"/>
      <c r="H43" s="87"/>
      <c r="I43" s="87"/>
      <c r="J43" s="76">
        <f t="shared" si="1"/>
        <v>0</v>
      </c>
      <c r="K43" s="161">
        <f t="shared" si="2"/>
        <v>0</v>
      </c>
      <c r="L43" s="87"/>
      <c r="M43" s="87"/>
      <c r="N43" s="87"/>
      <c r="O43" s="87"/>
      <c r="P43" s="4">
        <v>45</v>
      </c>
    </row>
    <row r="44" spans="1:16" ht="15.95" customHeight="1" thickTop="1" thickBot="1" x14ac:dyDescent="0.25">
      <c r="A44" s="115"/>
      <c r="B44" s="154" t="s">
        <v>545</v>
      </c>
      <c r="C44" s="180" t="s">
        <v>1399</v>
      </c>
      <c r="D44" s="110" t="s">
        <v>35</v>
      </c>
      <c r="E44" s="4">
        <v>42</v>
      </c>
      <c r="F44" s="9"/>
      <c r="G44" s="9"/>
      <c r="H44" s="9"/>
      <c r="I44" s="9"/>
      <c r="J44" s="76">
        <f t="shared" si="1"/>
        <v>0</v>
      </c>
      <c r="K44" s="161">
        <f t="shared" si="2"/>
        <v>0</v>
      </c>
      <c r="L44" s="9"/>
      <c r="M44" s="9"/>
      <c r="N44" s="9"/>
      <c r="O44" s="9"/>
      <c r="P44" s="4">
        <v>42</v>
      </c>
    </row>
    <row r="45" spans="1:16" ht="15.95" customHeight="1" thickTop="1" thickBot="1" x14ac:dyDescent="0.25">
      <c r="A45" s="115"/>
      <c r="B45" s="154" t="s">
        <v>545</v>
      </c>
      <c r="C45" s="180" t="s">
        <v>733</v>
      </c>
      <c r="D45" s="110" t="s">
        <v>36</v>
      </c>
      <c r="E45" s="4">
        <v>32</v>
      </c>
      <c r="F45" s="9"/>
      <c r="G45" s="9"/>
      <c r="H45" s="9"/>
      <c r="I45" s="9"/>
      <c r="J45" s="76">
        <f>SUM(L45,N45)</f>
        <v>0</v>
      </c>
      <c r="K45" s="161">
        <f>SUM(M45,O45)</f>
        <v>0</v>
      </c>
      <c r="L45" s="9"/>
      <c r="M45" s="9"/>
      <c r="N45" s="9"/>
      <c r="O45" s="9"/>
      <c r="P45" s="4">
        <v>32</v>
      </c>
    </row>
    <row r="46" spans="1:16" ht="15.95" customHeight="1" thickTop="1" thickBot="1" x14ac:dyDescent="0.25">
      <c r="A46" s="115"/>
      <c r="B46" s="154" t="s">
        <v>545</v>
      </c>
      <c r="C46" s="330" t="s">
        <v>734</v>
      </c>
      <c r="D46" s="235" t="s">
        <v>37</v>
      </c>
      <c r="E46" s="4">
        <v>301</v>
      </c>
      <c r="F46" s="9"/>
      <c r="G46" s="9"/>
      <c r="H46" s="9"/>
      <c r="I46" s="9"/>
      <c r="J46" s="76">
        <f>SUM(L46,N46)</f>
        <v>0</v>
      </c>
      <c r="K46" s="161">
        <f>SUM(M46,O46)</f>
        <v>0</v>
      </c>
      <c r="L46" s="9"/>
      <c r="M46" s="9"/>
      <c r="N46" s="9"/>
      <c r="O46" s="9"/>
      <c r="P46" s="4">
        <v>301</v>
      </c>
    </row>
    <row r="47" spans="1:16" ht="35.1" customHeight="1" thickTop="1" thickBot="1" x14ac:dyDescent="0.25">
      <c r="A47" s="115"/>
      <c r="B47" s="186" t="s">
        <v>569</v>
      </c>
      <c r="C47" s="187"/>
      <c r="D47" s="188" t="s">
        <v>38</v>
      </c>
      <c r="E47" s="8"/>
      <c r="F47" s="116">
        <f t="shared" ref="F47:O47" si="3">SUM(F48,F52)</f>
        <v>0</v>
      </c>
      <c r="G47" s="116">
        <f t="shared" si="3"/>
        <v>0</v>
      </c>
      <c r="H47" s="116">
        <f t="shared" si="3"/>
        <v>0</v>
      </c>
      <c r="I47" s="116">
        <f t="shared" si="3"/>
        <v>0</v>
      </c>
      <c r="J47" s="116">
        <f t="shared" si="3"/>
        <v>0</v>
      </c>
      <c r="K47" s="116">
        <f t="shared" si="3"/>
        <v>0</v>
      </c>
      <c r="L47" s="116">
        <f t="shared" si="3"/>
        <v>0</v>
      </c>
      <c r="M47" s="116">
        <f t="shared" si="3"/>
        <v>0</v>
      </c>
      <c r="N47" s="116">
        <f t="shared" si="3"/>
        <v>0</v>
      </c>
      <c r="O47" s="116">
        <f t="shared" si="3"/>
        <v>0</v>
      </c>
      <c r="P47" s="8"/>
    </row>
    <row r="48" spans="1:16" ht="35.1" customHeight="1" thickTop="1" thickBot="1" x14ac:dyDescent="0.25">
      <c r="A48" s="115"/>
      <c r="B48" s="189" t="s">
        <v>735</v>
      </c>
      <c r="C48" s="190"/>
      <c r="D48" s="191" t="s">
        <v>39</v>
      </c>
      <c r="E48" s="4"/>
      <c r="F48" s="116">
        <f t="shared" ref="F48:O48" si="4">SUM(F49:F51)</f>
        <v>0</v>
      </c>
      <c r="G48" s="116">
        <f t="shared" si="4"/>
        <v>0</v>
      </c>
      <c r="H48" s="116">
        <f t="shared" si="4"/>
        <v>0</v>
      </c>
      <c r="I48" s="116">
        <f t="shared" si="4"/>
        <v>0</v>
      </c>
      <c r="J48" s="116">
        <f t="shared" si="4"/>
        <v>0</v>
      </c>
      <c r="K48" s="116">
        <f t="shared" si="4"/>
        <v>0</v>
      </c>
      <c r="L48" s="116">
        <f t="shared" si="4"/>
        <v>0</v>
      </c>
      <c r="M48" s="116">
        <f t="shared" si="4"/>
        <v>0</v>
      </c>
      <c r="N48" s="116">
        <f t="shared" si="4"/>
        <v>0</v>
      </c>
      <c r="O48" s="116">
        <f t="shared" si="4"/>
        <v>0</v>
      </c>
      <c r="P48" s="4"/>
    </row>
    <row r="49" spans="1:16" ht="15.95" customHeight="1" thickTop="1" thickBot="1" x14ac:dyDescent="0.25">
      <c r="A49" s="115"/>
      <c r="B49" s="154" t="s">
        <v>735</v>
      </c>
      <c r="C49" s="181" t="s">
        <v>736</v>
      </c>
      <c r="D49" s="110" t="s">
        <v>40</v>
      </c>
      <c r="E49" s="4">
        <v>103</v>
      </c>
      <c r="F49" s="9"/>
      <c r="G49" s="9"/>
      <c r="H49" s="9"/>
      <c r="I49" s="9"/>
      <c r="J49" s="76">
        <f t="shared" ref="J49:K51" si="5">SUM(L49,N49)</f>
        <v>0</v>
      </c>
      <c r="K49" s="161">
        <f t="shared" si="5"/>
        <v>0</v>
      </c>
      <c r="L49" s="9"/>
      <c r="M49" s="9"/>
      <c r="N49" s="9"/>
      <c r="O49" s="9"/>
      <c r="P49" s="4">
        <v>103</v>
      </c>
    </row>
    <row r="50" spans="1:16" ht="15.95" customHeight="1" thickTop="1" thickBot="1" x14ac:dyDescent="0.25">
      <c r="A50" s="115"/>
      <c r="B50" s="154" t="s">
        <v>735</v>
      </c>
      <c r="C50" s="179" t="s">
        <v>737</v>
      </c>
      <c r="D50" s="175" t="s">
        <v>41</v>
      </c>
      <c r="E50" s="4">
        <v>130</v>
      </c>
      <c r="F50" s="9"/>
      <c r="G50" s="9"/>
      <c r="H50" s="9"/>
      <c r="I50" s="9"/>
      <c r="J50" s="76">
        <f t="shared" si="5"/>
        <v>0</v>
      </c>
      <c r="K50" s="161">
        <f t="shared" si="5"/>
        <v>0</v>
      </c>
      <c r="L50" s="9"/>
      <c r="M50" s="9"/>
      <c r="N50" s="9"/>
      <c r="O50" s="9"/>
      <c r="P50" s="4">
        <v>130</v>
      </c>
    </row>
    <row r="51" spans="1:16" ht="15.95" customHeight="1" thickTop="1" thickBot="1" x14ac:dyDescent="0.25">
      <c r="A51" s="115"/>
      <c r="B51" s="154" t="s">
        <v>735</v>
      </c>
      <c r="C51" s="330" t="s">
        <v>738</v>
      </c>
      <c r="D51" s="235" t="s">
        <v>42</v>
      </c>
      <c r="E51" s="4">
        <v>302</v>
      </c>
      <c r="F51" s="9"/>
      <c r="G51" s="9"/>
      <c r="H51" s="9"/>
      <c r="I51" s="9"/>
      <c r="J51" s="76">
        <f t="shared" si="5"/>
        <v>0</v>
      </c>
      <c r="K51" s="161">
        <f t="shared" si="5"/>
        <v>0</v>
      </c>
      <c r="L51" s="9"/>
      <c r="M51" s="9"/>
      <c r="N51" s="9"/>
      <c r="O51" s="9"/>
      <c r="P51" s="4">
        <v>302</v>
      </c>
    </row>
    <row r="52" spans="1:16" ht="35.1" customHeight="1" thickTop="1" thickBot="1" x14ac:dyDescent="0.25">
      <c r="A52" s="115"/>
      <c r="B52" s="197" t="s">
        <v>739</v>
      </c>
      <c r="C52" s="178"/>
      <c r="D52" s="331" t="s">
        <v>43</v>
      </c>
      <c r="E52" s="111"/>
      <c r="F52" s="116">
        <f t="shared" ref="F52:O52" si="6">SUM(F53:F55)</f>
        <v>0</v>
      </c>
      <c r="G52" s="116">
        <f t="shared" si="6"/>
        <v>0</v>
      </c>
      <c r="H52" s="116">
        <f t="shared" si="6"/>
        <v>0</v>
      </c>
      <c r="I52" s="116">
        <f t="shared" si="6"/>
        <v>0</v>
      </c>
      <c r="J52" s="116">
        <f t="shared" si="6"/>
        <v>0</v>
      </c>
      <c r="K52" s="116">
        <f t="shared" si="6"/>
        <v>0</v>
      </c>
      <c r="L52" s="116">
        <f t="shared" si="6"/>
        <v>0</v>
      </c>
      <c r="M52" s="116">
        <f t="shared" si="6"/>
        <v>0</v>
      </c>
      <c r="N52" s="116">
        <f t="shared" si="6"/>
        <v>0</v>
      </c>
      <c r="O52" s="116">
        <f t="shared" si="6"/>
        <v>0</v>
      </c>
      <c r="P52" s="111"/>
    </row>
    <row r="53" spans="1:16" ht="15.95" customHeight="1" thickTop="1" thickBot="1" x14ac:dyDescent="0.25">
      <c r="A53" s="115"/>
      <c r="B53" s="154" t="s">
        <v>739</v>
      </c>
      <c r="C53" s="179" t="s">
        <v>44</v>
      </c>
      <c r="D53" s="110" t="s">
        <v>45</v>
      </c>
      <c r="E53" s="4">
        <v>136</v>
      </c>
      <c r="F53" s="87"/>
      <c r="G53" s="87"/>
      <c r="H53" s="87"/>
      <c r="I53" s="87"/>
      <c r="J53" s="76">
        <f t="shared" ref="J53:K55" si="7">SUM(L53,N53)</f>
        <v>0</v>
      </c>
      <c r="K53" s="161">
        <f t="shared" si="7"/>
        <v>0</v>
      </c>
      <c r="L53" s="87"/>
      <c r="M53" s="87"/>
      <c r="N53" s="87"/>
      <c r="O53" s="87"/>
      <c r="P53" s="4">
        <v>136</v>
      </c>
    </row>
    <row r="54" spans="1:16" ht="15.95" customHeight="1" thickTop="1" thickBot="1" x14ac:dyDescent="0.25">
      <c r="A54" s="115"/>
      <c r="B54" s="154" t="s">
        <v>739</v>
      </c>
      <c r="C54" s="179" t="s">
        <v>740</v>
      </c>
      <c r="D54" s="114" t="s">
        <v>46</v>
      </c>
      <c r="E54" s="4">
        <v>148</v>
      </c>
      <c r="F54" s="87"/>
      <c r="G54" s="87"/>
      <c r="H54" s="87"/>
      <c r="I54" s="87"/>
      <c r="J54" s="76">
        <f t="shared" si="7"/>
        <v>0</v>
      </c>
      <c r="K54" s="161">
        <f t="shared" si="7"/>
        <v>0</v>
      </c>
      <c r="L54" s="87"/>
      <c r="M54" s="87"/>
      <c r="N54" s="87"/>
      <c r="O54" s="87"/>
      <c r="P54" s="4">
        <v>148</v>
      </c>
    </row>
    <row r="55" spans="1:16" ht="15.95" customHeight="1" thickTop="1" thickBot="1" x14ac:dyDescent="0.25">
      <c r="A55" s="115"/>
      <c r="B55" s="154" t="s">
        <v>739</v>
      </c>
      <c r="C55" s="330" t="s">
        <v>741</v>
      </c>
      <c r="D55" s="235" t="s">
        <v>47</v>
      </c>
      <c r="E55" s="4">
        <v>303</v>
      </c>
      <c r="F55" s="9"/>
      <c r="G55" s="9"/>
      <c r="H55" s="9"/>
      <c r="I55" s="9"/>
      <c r="J55" s="76">
        <f t="shared" si="7"/>
        <v>0</v>
      </c>
      <c r="K55" s="161">
        <f t="shared" si="7"/>
        <v>0</v>
      </c>
      <c r="L55" s="9"/>
      <c r="M55" s="9"/>
      <c r="N55" s="9"/>
      <c r="O55" s="9"/>
      <c r="P55" s="4">
        <v>303</v>
      </c>
    </row>
    <row r="56" spans="1:16" ht="35.1" customHeight="1" thickTop="1" thickBot="1" x14ac:dyDescent="0.25">
      <c r="A56" s="115"/>
      <c r="B56" s="192" t="s">
        <v>604</v>
      </c>
      <c r="C56" s="187"/>
      <c r="D56" s="188" t="s">
        <v>48</v>
      </c>
      <c r="E56" s="8"/>
      <c r="F56" s="116">
        <f t="shared" ref="F56:O56" si="8">SUM(F57,F61,F64)</f>
        <v>0</v>
      </c>
      <c r="G56" s="116">
        <f t="shared" si="8"/>
        <v>0</v>
      </c>
      <c r="H56" s="116">
        <f t="shared" si="8"/>
        <v>0</v>
      </c>
      <c r="I56" s="116">
        <f t="shared" si="8"/>
        <v>0</v>
      </c>
      <c r="J56" s="116">
        <f t="shared" si="8"/>
        <v>0</v>
      </c>
      <c r="K56" s="116">
        <f t="shared" si="8"/>
        <v>0</v>
      </c>
      <c r="L56" s="116">
        <f t="shared" si="8"/>
        <v>0</v>
      </c>
      <c r="M56" s="116">
        <f t="shared" si="8"/>
        <v>0</v>
      </c>
      <c r="N56" s="116">
        <f t="shared" si="8"/>
        <v>0</v>
      </c>
      <c r="O56" s="116">
        <f t="shared" si="8"/>
        <v>0</v>
      </c>
      <c r="P56" s="8"/>
    </row>
    <row r="57" spans="1:16" ht="35.1" customHeight="1" thickTop="1" thickBot="1" x14ac:dyDescent="0.25">
      <c r="A57" s="115"/>
      <c r="B57" s="189" t="s">
        <v>742</v>
      </c>
      <c r="C57" s="194"/>
      <c r="D57" s="195" t="s">
        <v>49</v>
      </c>
      <c r="E57" s="4"/>
      <c r="F57" s="116">
        <f t="shared" ref="F57:O57" si="9">SUM(F58:F60)</f>
        <v>0</v>
      </c>
      <c r="G57" s="116">
        <f t="shared" si="9"/>
        <v>0</v>
      </c>
      <c r="H57" s="116">
        <f t="shared" si="9"/>
        <v>0</v>
      </c>
      <c r="I57" s="116">
        <f t="shared" si="9"/>
        <v>0</v>
      </c>
      <c r="J57" s="116">
        <f t="shared" si="9"/>
        <v>0</v>
      </c>
      <c r="K57" s="116">
        <f t="shared" si="9"/>
        <v>0</v>
      </c>
      <c r="L57" s="116">
        <f t="shared" si="9"/>
        <v>0</v>
      </c>
      <c r="M57" s="116">
        <f t="shared" si="9"/>
        <v>0</v>
      </c>
      <c r="N57" s="116">
        <f t="shared" si="9"/>
        <v>0</v>
      </c>
      <c r="O57" s="116">
        <f t="shared" si="9"/>
        <v>0</v>
      </c>
      <c r="P57" s="4"/>
    </row>
    <row r="58" spans="1:16" ht="15.95" customHeight="1" thickTop="1" thickBot="1" x14ac:dyDescent="0.25">
      <c r="A58" s="115"/>
      <c r="B58" s="154" t="s">
        <v>742</v>
      </c>
      <c r="C58" s="181" t="s">
        <v>743</v>
      </c>
      <c r="D58" s="113" t="s">
        <v>50</v>
      </c>
      <c r="E58" s="4">
        <v>52</v>
      </c>
      <c r="F58" s="9"/>
      <c r="G58" s="9"/>
      <c r="H58" s="9"/>
      <c r="I58" s="9"/>
      <c r="J58" s="76">
        <f t="shared" ref="J58:K60" si="10">SUM(L58,N58)</f>
        <v>0</v>
      </c>
      <c r="K58" s="161">
        <f t="shared" si="10"/>
        <v>0</v>
      </c>
      <c r="L58" s="9"/>
      <c r="M58" s="9"/>
      <c r="N58" s="9"/>
      <c r="O58" s="9"/>
      <c r="P58" s="4">
        <v>52</v>
      </c>
    </row>
    <row r="59" spans="1:16" ht="15.95" customHeight="1" thickTop="1" thickBot="1" x14ac:dyDescent="0.25">
      <c r="A59" s="115"/>
      <c r="B59" s="154" t="s">
        <v>742</v>
      </c>
      <c r="C59" s="179" t="s">
        <v>744</v>
      </c>
      <c r="D59" s="177" t="s">
        <v>51</v>
      </c>
      <c r="E59" s="4">
        <v>53</v>
      </c>
      <c r="F59" s="87"/>
      <c r="G59" s="87"/>
      <c r="H59" s="87"/>
      <c r="I59" s="87"/>
      <c r="J59" s="76">
        <f t="shared" si="10"/>
        <v>0</v>
      </c>
      <c r="K59" s="161">
        <f t="shared" si="10"/>
        <v>0</v>
      </c>
      <c r="L59" s="87"/>
      <c r="M59" s="87"/>
      <c r="N59" s="87"/>
      <c r="O59" s="87"/>
      <c r="P59" s="4">
        <v>53</v>
      </c>
    </row>
    <row r="60" spans="1:16" ht="15.95" customHeight="1" thickTop="1" thickBot="1" x14ac:dyDescent="0.25">
      <c r="A60" s="115"/>
      <c r="B60" s="154" t="s">
        <v>742</v>
      </c>
      <c r="C60" s="179" t="s">
        <v>745</v>
      </c>
      <c r="D60" s="332" t="s">
        <v>52</v>
      </c>
      <c r="E60" s="4">
        <v>51</v>
      </c>
      <c r="F60" s="87"/>
      <c r="G60" s="87"/>
      <c r="H60" s="87"/>
      <c r="I60" s="87"/>
      <c r="J60" s="76">
        <f t="shared" si="10"/>
        <v>0</v>
      </c>
      <c r="K60" s="161">
        <f t="shared" si="10"/>
        <v>0</v>
      </c>
      <c r="L60" s="87"/>
      <c r="M60" s="87"/>
      <c r="N60" s="87"/>
      <c r="O60" s="87"/>
      <c r="P60" s="4">
        <v>51</v>
      </c>
    </row>
    <row r="61" spans="1:16" ht="35.1" customHeight="1" thickTop="1" thickBot="1" x14ac:dyDescent="0.25">
      <c r="A61" s="115"/>
      <c r="B61" s="197" t="s">
        <v>746</v>
      </c>
      <c r="C61" s="185"/>
      <c r="D61" s="196" t="s">
        <v>53</v>
      </c>
      <c r="E61" s="4"/>
      <c r="F61" s="116">
        <f t="shared" ref="F61:O61" si="11">SUM(F62:F63)</f>
        <v>0</v>
      </c>
      <c r="G61" s="116">
        <f t="shared" si="11"/>
        <v>0</v>
      </c>
      <c r="H61" s="116">
        <f t="shared" si="11"/>
        <v>0</v>
      </c>
      <c r="I61" s="116">
        <f t="shared" si="11"/>
        <v>0</v>
      </c>
      <c r="J61" s="116">
        <f t="shared" si="11"/>
        <v>0</v>
      </c>
      <c r="K61" s="116">
        <f t="shared" si="11"/>
        <v>0</v>
      </c>
      <c r="L61" s="116">
        <f t="shared" si="11"/>
        <v>0</v>
      </c>
      <c r="M61" s="116">
        <f t="shared" si="11"/>
        <v>0</v>
      </c>
      <c r="N61" s="116">
        <f t="shared" si="11"/>
        <v>0</v>
      </c>
      <c r="O61" s="116">
        <f t="shared" si="11"/>
        <v>0</v>
      </c>
      <c r="P61" s="4"/>
    </row>
    <row r="62" spans="1:16" ht="15.95" customHeight="1" thickTop="1" thickBot="1" x14ac:dyDescent="0.25">
      <c r="A62" s="115"/>
      <c r="B62" s="154" t="s">
        <v>746</v>
      </c>
      <c r="C62" s="179" t="s">
        <v>747</v>
      </c>
      <c r="D62" s="113" t="s">
        <v>54</v>
      </c>
      <c r="E62" s="4">
        <v>69</v>
      </c>
      <c r="F62" s="87"/>
      <c r="G62" s="87"/>
      <c r="H62" s="87"/>
      <c r="I62" s="87"/>
      <c r="J62" s="76">
        <f>SUM(L62,N62)</f>
        <v>0</v>
      </c>
      <c r="K62" s="161">
        <f>SUM(M62,O62)</f>
        <v>0</v>
      </c>
      <c r="L62" s="87"/>
      <c r="M62" s="87"/>
      <c r="N62" s="87"/>
      <c r="O62" s="87"/>
      <c r="P62" s="4">
        <v>69</v>
      </c>
    </row>
    <row r="63" spans="1:16" ht="15.95" customHeight="1" thickTop="1" thickBot="1" x14ac:dyDescent="0.25">
      <c r="A63" s="115"/>
      <c r="B63" s="154" t="s">
        <v>746</v>
      </c>
      <c r="C63" s="330" t="s">
        <v>748</v>
      </c>
      <c r="D63" s="235" t="s">
        <v>55</v>
      </c>
      <c r="E63" s="4">
        <v>304</v>
      </c>
      <c r="F63" s="9"/>
      <c r="G63" s="9"/>
      <c r="H63" s="9"/>
      <c r="I63" s="9"/>
      <c r="J63" s="76">
        <f>SUM(L63,N63)</f>
        <v>0</v>
      </c>
      <c r="K63" s="161">
        <f>SUM(M63,O63)</f>
        <v>0</v>
      </c>
      <c r="L63" s="9"/>
      <c r="M63" s="9"/>
      <c r="N63" s="9"/>
      <c r="O63" s="9"/>
      <c r="P63" s="4">
        <v>304</v>
      </c>
    </row>
    <row r="64" spans="1:16" ht="35.1" customHeight="1" thickTop="1" thickBot="1" x14ac:dyDescent="0.25">
      <c r="A64" s="115"/>
      <c r="B64" s="197" t="s">
        <v>749</v>
      </c>
      <c r="C64" s="185"/>
      <c r="D64" s="196" t="s">
        <v>56</v>
      </c>
      <c r="E64" s="4"/>
      <c r="F64" s="116">
        <f t="shared" ref="F64:O64" si="12">SUM(F65:F70)</f>
        <v>0</v>
      </c>
      <c r="G64" s="116">
        <f t="shared" si="12"/>
        <v>0</v>
      </c>
      <c r="H64" s="116">
        <f t="shared" si="12"/>
        <v>0</v>
      </c>
      <c r="I64" s="116">
        <f t="shared" si="12"/>
        <v>0</v>
      </c>
      <c r="J64" s="116">
        <f t="shared" si="12"/>
        <v>0</v>
      </c>
      <c r="K64" s="116">
        <f t="shared" si="12"/>
        <v>0</v>
      </c>
      <c r="L64" s="116">
        <f t="shared" si="12"/>
        <v>0</v>
      </c>
      <c r="M64" s="116">
        <f t="shared" si="12"/>
        <v>0</v>
      </c>
      <c r="N64" s="116">
        <f t="shared" si="12"/>
        <v>0</v>
      </c>
      <c r="O64" s="116">
        <f t="shared" si="12"/>
        <v>0</v>
      </c>
      <c r="P64" s="4"/>
    </row>
    <row r="65" spans="1:16" ht="15.95" customHeight="1" thickTop="1" thickBot="1" x14ac:dyDescent="0.25">
      <c r="A65" s="115"/>
      <c r="B65" s="154" t="s">
        <v>749</v>
      </c>
      <c r="C65" s="181" t="s">
        <v>750</v>
      </c>
      <c r="D65" s="88" t="s">
        <v>57</v>
      </c>
      <c r="E65" s="4">
        <v>55</v>
      </c>
      <c r="F65" s="87"/>
      <c r="G65" s="87"/>
      <c r="H65" s="87"/>
      <c r="I65" s="87"/>
      <c r="J65" s="76">
        <f t="shared" ref="J65:K69" si="13">SUM(L65,N65)</f>
        <v>0</v>
      </c>
      <c r="K65" s="161">
        <f t="shared" si="13"/>
        <v>0</v>
      </c>
      <c r="L65" s="87"/>
      <c r="M65" s="87"/>
      <c r="N65" s="87"/>
      <c r="O65" s="87"/>
      <c r="P65" s="4">
        <v>55</v>
      </c>
    </row>
    <row r="66" spans="1:16" ht="15.95" customHeight="1" thickTop="1" thickBot="1" x14ac:dyDescent="0.25">
      <c r="A66" s="115"/>
      <c r="B66" s="154" t="s">
        <v>749</v>
      </c>
      <c r="C66" s="179" t="s">
        <v>751</v>
      </c>
      <c r="D66" s="88" t="s">
        <v>58</v>
      </c>
      <c r="E66" s="4">
        <v>58</v>
      </c>
      <c r="F66" s="87"/>
      <c r="G66" s="87"/>
      <c r="H66" s="87"/>
      <c r="I66" s="87"/>
      <c r="J66" s="76">
        <f t="shared" si="13"/>
        <v>0</v>
      </c>
      <c r="K66" s="161">
        <f t="shared" si="13"/>
        <v>0</v>
      </c>
      <c r="L66" s="87"/>
      <c r="M66" s="87"/>
      <c r="N66" s="87"/>
      <c r="O66" s="87"/>
      <c r="P66" s="4">
        <v>58</v>
      </c>
    </row>
    <row r="67" spans="1:16" ht="15.95" customHeight="1" thickTop="1" thickBot="1" x14ac:dyDescent="0.25">
      <c r="A67" s="115"/>
      <c r="B67" s="154" t="s">
        <v>749</v>
      </c>
      <c r="C67" s="179" t="s">
        <v>59</v>
      </c>
      <c r="D67" s="88" t="s">
        <v>60</v>
      </c>
      <c r="E67" s="4">
        <v>59</v>
      </c>
      <c r="F67" s="9"/>
      <c r="G67" s="9"/>
      <c r="H67" s="9"/>
      <c r="I67" s="9"/>
      <c r="J67" s="76">
        <f t="shared" si="13"/>
        <v>0</v>
      </c>
      <c r="K67" s="161">
        <f t="shared" si="13"/>
        <v>0</v>
      </c>
      <c r="L67" s="9"/>
      <c r="M67" s="9"/>
      <c r="N67" s="9"/>
      <c r="O67" s="9"/>
      <c r="P67" s="4">
        <v>59</v>
      </c>
    </row>
    <row r="68" spans="1:16" ht="15.95" customHeight="1" thickTop="1" thickBot="1" x14ac:dyDescent="0.25">
      <c r="A68" s="115"/>
      <c r="B68" s="154" t="s">
        <v>749</v>
      </c>
      <c r="C68" s="179" t="s">
        <v>61</v>
      </c>
      <c r="D68" s="88" t="s">
        <v>62</v>
      </c>
      <c r="E68" s="4">
        <v>75</v>
      </c>
      <c r="F68" s="9"/>
      <c r="G68" s="9"/>
      <c r="H68" s="9"/>
      <c r="I68" s="9"/>
      <c r="J68" s="76">
        <f t="shared" si="13"/>
        <v>0</v>
      </c>
      <c r="K68" s="161">
        <f t="shared" si="13"/>
        <v>0</v>
      </c>
      <c r="L68" s="9"/>
      <c r="M68" s="9"/>
      <c r="N68" s="9"/>
      <c r="O68" s="9"/>
      <c r="P68" s="4">
        <v>75</v>
      </c>
    </row>
    <row r="69" spans="1:16" ht="15.95" customHeight="1" thickTop="1" thickBot="1" x14ac:dyDescent="0.25">
      <c r="A69" s="115"/>
      <c r="B69" s="154" t="s">
        <v>749</v>
      </c>
      <c r="C69" s="179" t="s">
        <v>63</v>
      </c>
      <c r="D69" s="88" t="s">
        <v>64</v>
      </c>
      <c r="E69" s="4">
        <v>76</v>
      </c>
      <c r="F69" s="9"/>
      <c r="G69" s="9"/>
      <c r="H69" s="9"/>
      <c r="I69" s="9"/>
      <c r="J69" s="76">
        <f t="shared" si="13"/>
        <v>0</v>
      </c>
      <c r="K69" s="161">
        <f t="shared" si="13"/>
        <v>0</v>
      </c>
      <c r="L69" s="9"/>
      <c r="M69" s="9"/>
      <c r="N69" s="9"/>
      <c r="O69" s="9"/>
      <c r="P69" s="4">
        <v>76</v>
      </c>
    </row>
    <row r="70" spans="1:16" ht="15.95" customHeight="1" thickTop="1" thickBot="1" x14ac:dyDescent="0.25">
      <c r="A70" s="115"/>
      <c r="B70" s="154" t="s">
        <v>749</v>
      </c>
      <c r="C70" s="330" t="s">
        <v>752</v>
      </c>
      <c r="D70" s="235" t="s">
        <v>65</v>
      </c>
      <c r="E70" s="4">
        <v>305</v>
      </c>
      <c r="F70" s="9"/>
      <c r="G70" s="9"/>
      <c r="H70" s="9"/>
      <c r="I70" s="9"/>
      <c r="J70" s="76">
        <f>SUM(L70,N70)</f>
        <v>0</v>
      </c>
      <c r="K70" s="161">
        <f>SUM(M70,O70)</f>
        <v>0</v>
      </c>
      <c r="L70" s="9"/>
      <c r="M70" s="9"/>
      <c r="N70" s="9"/>
      <c r="O70" s="9"/>
      <c r="P70" s="4">
        <v>305</v>
      </c>
    </row>
    <row r="71" spans="1:16" ht="35.1" customHeight="1" thickTop="1" thickBot="1" x14ac:dyDescent="0.25">
      <c r="A71" s="115"/>
      <c r="B71" s="192" t="s">
        <v>629</v>
      </c>
      <c r="C71" s="187"/>
      <c r="D71" s="188" t="s">
        <v>66</v>
      </c>
      <c r="E71" s="8"/>
      <c r="F71" s="116">
        <f t="shared" ref="F71:O71" si="14">SUM(F72,F77)</f>
        <v>0</v>
      </c>
      <c r="G71" s="116">
        <f t="shared" si="14"/>
        <v>0</v>
      </c>
      <c r="H71" s="116">
        <f t="shared" si="14"/>
        <v>0</v>
      </c>
      <c r="I71" s="116">
        <f t="shared" si="14"/>
        <v>0</v>
      </c>
      <c r="J71" s="116">
        <f t="shared" si="14"/>
        <v>0</v>
      </c>
      <c r="K71" s="116">
        <f t="shared" si="14"/>
        <v>0</v>
      </c>
      <c r="L71" s="116">
        <f t="shared" si="14"/>
        <v>0</v>
      </c>
      <c r="M71" s="116">
        <f t="shared" si="14"/>
        <v>0</v>
      </c>
      <c r="N71" s="116">
        <f t="shared" si="14"/>
        <v>0</v>
      </c>
      <c r="O71" s="116">
        <f t="shared" si="14"/>
        <v>0</v>
      </c>
      <c r="P71" s="8"/>
    </row>
    <row r="72" spans="1:16" ht="35.1" customHeight="1" thickTop="1" thickBot="1" x14ac:dyDescent="0.25">
      <c r="A72" s="115"/>
      <c r="B72" s="189" t="s">
        <v>753</v>
      </c>
      <c r="C72" s="194"/>
      <c r="D72" s="195" t="s">
        <v>67</v>
      </c>
      <c r="E72" s="4"/>
      <c r="F72" s="116">
        <f t="shared" ref="F72:O72" si="15">SUM(F73:F76)</f>
        <v>0</v>
      </c>
      <c r="G72" s="116">
        <f t="shared" si="15"/>
        <v>0</v>
      </c>
      <c r="H72" s="116">
        <f t="shared" si="15"/>
        <v>0</v>
      </c>
      <c r="I72" s="116">
        <f t="shared" si="15"/>
        <v>0</v>
      </c>
      <c r="J72" s="116">
        <f t="shared" si="15"/>
        <v>0</v>
      </c>
      <c r="K72" s="116">
        <f t="shared" si="15"/>
        <v>0</v>
      </c>
      <c r="L72" s="116">
        <f t="shared" si="15"/>
        <v>0</v>
      </c>
      <c r="M72" s="116">
        <f t="shared" si="15"/>
        <v>0</v>
      </c>
      <c r="N72" s="116">
        <f t="shared" si="15"/>
        <v>0</v>
      </c>
      <c r="O72" s="116">
        <f t="shared" si="15"/>
        <v>0</v>
      </c>
      <c r="P72" s="4"/>
    </row>
    <row r="73" spans="1:16" ht="15.95" customHeight="1" thickTop="1" thickBot="1" x14ac:dyDescent="0.25">
      <c r="A73" s="115"/>
      <c r="B73" s="154" t="s">
        <v>753</v>
      </c>
      <c r="C73" s="181" t="s">
        <v>68</v>
      </c>
      <c r="D73" s="88" t="s">
        <v>69</v>
      </c>
      <c r="E73" s="4">
        <v>183</v>
      </c>
      <c r="F73" s="87"/>
      <c r="G73" s="87"/>
      <c r="H73" s="87"/>
      <c r="I73" s="87"/>
      <c r="J73" s="76">
        <f t="shared" ref="J73:K76" si="16">SUM(L73,N73)</f>
        <v>0</v>
      </c>
      <c r="K73" s="161">
        <f t="shared" si="16"/>
        <v>0</v>
      </c>
      <c r="L73" s="87"/>
      <c r="M73" s="87"/>
      <c r="N73" s="87"/>
      <c r="O73" s="87"/>
      <c r="P73" s="4">
        <v>183</v>
      </c>
    </row>
    <row r="74" spans="1:16" ht="15.95" customHeight="1" thickTop="1" thickBot="1" x14ac:dyDescent="0.25">
      <c r="A74" s="115"/>
      <c r="B74" s="154" t="s">
        <v>753</v>
      </c>
      <c r="C74" s="180" t="s">
        <v>754</v>
      </c>
      <c r="D74" s="88" t="s">
        <v>70</v>
      </c>
      <c r="E74" s="4">
        <v>182</v>
      </c>
      <c r="F74" s="87"/>
      <c r="G74" s="87"/>
      <c r="H74" s="87"/>
      <c r="I74" s="87"/>
      <c r="J74" s="76">
        <f t="shared" si="16"/>
        <v>0</v>
      </c>
      <c r="K74" s="161">
        <f t="shared" si="16"/>
        <v>0</v>
      </c>
      <c r="L74" s="87"/>
      <c r="M74" s="87"/>
      <c r="N74" s="87"/>
      <c r="O74" s="87"/>
      <c r="P74" s="4">
        <v>182</v>
      </c>
    </row>
    <row r="75" spans="1:16" ht="15.95" customHeight="1" thickTop="1" thickBot="1" x14ac:dyDescent="0.25">
      <c r="A75" s="115"/>
      <c r="B75" s="154" t="s">
        <v>753</v>
      </c>
      <c r="C75" s="330" t="s">
        <v>755</v>
      </c>
      <c r="D75" s="175" t="s">
        <v>71</v>
      </c>
      <c r="E75" s="4">
        <v>306</v>
      </c>
      <c r="F75" s="9"/>
      <c r="G75" s="9"/>
      <c r="H75" s="9"/>
      <c r="I75" s="9"/>
      <c r="J75" s="76">
        <f t="shared" si="16"/>
        <v>0</v>
      </c>
      <c r="K75" s="161">
        <f t="shared" si="16"/>
        <v>0</v>
      </c>
      <c r="L75" s="9"/>
      <c r="M75" s="9"/>
      <c r="N75" s="9"/>
      <c r="O75" s="9"/>
      <c r="P75" s="4">
        <v>306</v>
      </c>
    </row>
    <row r="76" spans="1:16" ht="15.95" customHeight="1" thickTop="1" thickBot="1" x14ac:dyDescent="0.25">
      <c r="A76" s="115"/>
      <c r="B76" s="154" t="s">
        <v>753</v>
      </c>
      <c r="C76" s="330" t="s">
        <v>756</v>
      </c>
      <c r="D76" s="235" t="s">
        <v>72</v>
      </c>
      <c r="E76" s="4">
        <v>307</v>
      </c>
      <c r="F76" s="9"/>
      <c r="G76" s="9"/>
      <c r="H76" s="9"/>
      <c r="I76" s="9"/>
      <c r="J76" s="76">
        <f t="shared" si="16"/>
        <v>0</v>
      </c>
      <c r="K76" s="161">
        <f t="shared" si="16"/>
        <v>0</v>
      </c>
      <c r="L76" s="9"/>
      <c r="M76" s="9"/>
      <c r="N76" s="9"/>
      <c r="O76" s="9"/>
      <c r="P76" s="4">
        <v>307</v>
      </c>
    </row>
    <row r="77" spans="1:16" ht="35.1" customHeight="1" thickTop="1" thickBot="1" x14ac:dyDescent="0.25">
      <c r="A77" s="115"/>
      <c r="B77" s="197" t="s">
        <v>757</v>
      </c>
      <c r="C77" s="198"/>
      <c r="D77" s="196" t="s">
        <v>73</v>
      </c>
      <c r="E77" s="4"/>
      <c r="F77" s="116">
        <f t="shared" ref="F77:O77" si="17">SUM(F78:F89)</f>
        <v>0</v>
      </c>
      <c r="G77" s="116">
        <f t="shared" si="17"/>
        <v>0</v>
      </c>
      <c r="H77" s="116">
        <f t="shared" si="17"/>
        <v>0</v>
      </c>
      <c r="I77" s="116">
        <f t="shared" si="17"/>
        <v>0</v>
      </c>
      <c r="J77" s="116">
        <f t="shared" si="17"/>
        <v>0</v>
      </c>
      <c r="K77" s="116">
        <f t="shared" si="17"/>
        <v>0</v>
      </c>
      <c r="L77" s="116">
        <f t="shared" si="17"/>
        <v>0</v>
      </c>
      <c r="M77" s="116">
        <f t="shared" si="17"/>
        <v>0</v>
      </c>
      <c r="N77" s="116">
        <f t="shared" si="17"/>
        <v>0</v>
      </c>
      <c r="O77" s="116">
        <f t="shared" si="17"/>
        <v>0</v>
      </c>
      <c r="P77" s="4"/>
    </row>
    <row r="78" spans="1:16" ht="15.95" customHeight="1" thickTop="1" thickBot="1" x14ac:dyDescent="0.25">
      <c r="A78" s="115"/>
      <c r="B78" s="154" t="s">
        <v>757</v>
      </c>
      <c r="C78" s="181" t="s">
        <v>74</v>
      </c>
      <c r="D78" s="88" t="s">
        <v>75</v>
      </c>
      <c r="E78" s="4">
        <v>177</v>
      </c>
      <c r="F78" s="9"/>
      <c r="G78" s="9"/>
      <c r="H78" s="9"/>
      <c r="I78" s="9"/>
      <c r="J78" s="76">
        <f t="shared" ref="J78:J88" si="18">SUM(L78,N78)</f>
        <v>0</v>
      </c>
      <c r="K78" s="161">
        <f t="shared" ref="K78:K88" si="19">SUM(M78,O78)</f>
        <v>0</v>
      </c>
      <c r="L78" s="9"/>
      <c r="M78" s="9"/>
      <c r="N78" s="9"/>
      <c r="O78" s="9"/>
      <c r="P78" s="4">
        <v>177</v>
      </c>
    </row>
    <row r="79" spans="1:16" ht="15.95" customHeight="1" thickTop="1" thickBot="1" x14ac:dyDescent="0.25">
      <c r="A79" s="115"/>
      <c r="B79" s="154" t="s">
        <v>757</v>
      </c>
      <c r="C79" s="179" t="s">
        <v>76</v>
      </c>
      <c r="D79" s="88" t="s">
        <v>77</v>
      </c>
      <c r="E79" s="4">
        <v>178</v>
      </c>
      <c r="F79" s="9"/>
      <c r="G79" s="9"/>
      <c r="H79" s="9"/>
      <c r="I79" s="9"/>
      <c r="J79" s="76">
        <f t="shared" si="18"/>
        <v>0</v>
      </c>
      <c r="K79" s="161">
        <f t="shared" si="19"/>
        <v>0</v>
      </c>
      <c r="L79" s="9"/>
      <c r="M79" s="9"/>
      <c r="N79" s="9"/>
      <c r="O79" s="9"/>
      <c r="P79" s="4">
        <v>178</v>
      </c>
    </row>
    <row r="80" spans="1:16" ht="15.95" customHeight="1" thickTop="1" thickBot="1" x14ac:dyDescent="0.25">
      <c r="A80" s="115"/>
      <c r="B80" s="154" t="s">
        <v>757</v>
      </c>
      <c r="C80" s="179" t="s">
        <v>758</v>
      </c>
      <c r="D80" s="176" t="s">
        <v>78</v>
      </c>
      <c r="E80" s="4">
        <v>179</v>
      </c>
      <c r="F80" s="9"/>
      <c r="G80" s="9"/>
      <c r="H80" s="9"/>
      <c r="I80" s="9"/>
      <c r="J80" s="76">
        <f t="shared" si="18"/>
        <v>0</v>
      </c>
      <c r="K80" s="161">
        <f t="shared" si="19"/>
        <v>0</v>
      </c>
      <c r="L80" s="9"/>
      <c r="M80" s="9"/>
      <c r="N80" s="9"/>
      <c r="O80" s="9"/>
      <c r="P80" s="4">
        <v>179</v>
      </c>
    </row>
    <row r="81" spans="1:16" ht="15.95" customHeight="1" thickTop="1" thickBot="1" x14ac:dyDescent="0.25">
      <c r="A81" s="115"/>
      <c r="B81" s="154" t="s">
        <v>757</v>
      </c>
      <c r="C81" s="179" t="s">
        <v>759</v>
      </c>
      <c r="D81" s="88" t="s">
        <v>79</v>
      </c>
      <c r="E81" s="4">
        <v>180</v>
      </c>
      <c r="F81" s="87"/>
      <c r="G81" s="87"/>
      <c r="H81" s="87"/>
      <c r="I81" s="87"/>
      <c r="J81" s="76">
        <f t="shared" si="18"/>
        <v>0</v>
      </c>
      <c r="K81" s="161">
        <f t="shared" si="19"/>
        <v>0</v>
      </c>
      <c r="L81" s="87"/>
      <c r="M81" s="87"/>
      <c r="N81" s="87"/>
      <c r="O81" s="87"/>
      <c r="P81" s="4">
        <v>180</v>
      </c>
    </row>
    <row r="82" spans="1:16" ht="15.95" customHeight="1" thickTop="1" thickBot="1" x14ac:dyDescent="0.25">
      <c r="A82" s="115"/>
      <c r="B82" s="154" t="s">
        <v>757</v>
      </c>
      <c r="C82" s="179" t="s">
        <v>80</v>
      </c>
      <c r="D82" s="88" t="s">
        <v>81</v>
      </c>
      <c r="E82" s="4">
        <v>184</v>
      </c>
      <c r="F82" s="87"/>
      <c r="G82" s="87"/>
      <c r="H82" s="87"/>
      <c r="I82" s="87"/>
      <c r="J82" s="76">
        <f t="shared" si="18"/>
        <v>0</v>
      </c>
      <c r="K82" s="161">
        <f t="shared" si="19"/>
        <v>0</v>
      </c>
      <c r="L82" s="87"/>
      <c r="M82" s="87"/>
      <c r="N82" s="87"/>
      <c r="O82" s="87"/>
      <c r="P82" s="4">
        <v>184</v>
      </c>
    </row>
    <row r="83" spans="1:16" ht="15.95" customHeight="1" thickTop="1" thickBot="1" x14ac:dyDescent="0.25">
      <c r="A83" s="115"/>
      <c r="B83" s="154" t="s">
        <v>757</v>
      </c>
      <c r="C83" s="179" t="s">
        <v>760</v>
      </c>
      <c r="D83" s="88" t="s">
        <v>82</v>
      </c>
      <c r="E83" s="4">
        <v>191</v>
      </c>
      <c r="F83" s="9"/>
      <c r="G83" s="9"/>
      <c r="H83" s="9"/>
      <c r="I83" s="9"/>
      <c r="J83" s="76">
        <f t="shared" si="18"/>
        <v>0</v>
      </c>
      <c r="K83" s="161">
        <f t="shared" si="19"/>
        <v>0</v>
      </c>
      <c r="L83" s="9"/>
      <c r="M83" s="9"/>
      <c r="N83" s="9"/>
      <c r="O83" s="9"/>
      <c r="P83" s="4">
        <v>191</v>
      </c>
    </row>
    <row r="84" spans="1:16" ht="15.95" customHeight="1" thickTop="1" thickBot="1" x14ac:dyDescent="0.25">
      <c r="A84" s="115"/>
      <c r="B84" s="154" t="s">
        <v>757</v>
      </c>
      <c r="C84" s="179" t="s">
        <v>345</v>
      </c>
      <c r="D84" s="176" t="s">
        <v>83</v>
      </c>
      <c r="E84" s="4">
        <v>195</v>
      </c>
      <c r="F84" s="9"/>
      <c r="G84" s="9"/>
      <c r="H84" s="9"/>
      <c r="I84" s="9"/>
      <c r="J84" s="76">
        <f t="shared" si="18"/>
        <v>0</v>
      </c>
      <c r="K84" s="161">
        <f t="shared" si="19"/>
        <v>0</v>
      </c>
      <c r="L84" s="9"/>
      <c r="M84" s="9"/>
      <c r="N84" s="9"/>
      <c r="O84" s="9"/>
      <c r="P84" s="4">
        <v>195</v>
      </c>
    </row>
    <row r="85" spans="1:16" ht="15.95" customHeight="1" thickTop="1" thickBot="1" x14ac:dyDescent="0.25">
      <c r="A85" s="115"/>
      <c r="B85" s="154" t="s">
        <v>757</v>
      </c>
      <c r="C85" s="179" t="s">
        <v>690</v>
      </c>
      <c r="D85" s="88" t="s">
        <v>84</v>
      </c>
      <c r="E85" s="4">
        <v>203</v>
      </c>
      <c r="F85" s="87"/>
      <c r="G85" s="87"/>
      <c r="H85" s="87"/>
      <c r="I85" s="87"/>
      <c r="J85" s="76">
        <f t="shared" si="18"/>
        <v>0</v>
      </c>
      <c r="K85" s="161">
        <f t="shared" si="19"/>
        <v>0</v>
      </c>
      <c r="L85" s="87"/>
      <c r="M85" s="87"/>
      <c r="N85" s="87"/>
      <c r="O85" s="87"/>
      <c r="P85" s="4">
        <v>203</v>
      </c>
    </row>
    <row r="86" spans="1:16" ht="15.95" customHeight="1" thickTop="1" thickBot="1" x14ac:dyDescent="0.25">
      <c r="A86" s="115"/>
      <c r="B86" s="154" t="s">
        <v>757</v>
      </c>
      <c r="C86" s="179" t="s">
        <v>691</v>
      </c>
      <c r="D86" s="88" t="s">
        <v>85</v>
      </c>
      <c r="E86" s="4">
        <v>205</v>
      </c>
      <c r="F86" s="9"/>
      <c r="G86" s="9"/>
      <c r="H86" s="9"/>
      <c r="I86" s="9"/>
      <c r="J86" s="76">
        <f t="shared" si="18"/>
        <v>0</v>
      </c>
      <c r="K86" s="161">
        <f t="shared" si="19"/>
        <v>0</v>
      </c>
      <c r="L86" s="9"/>
      <c r="M86" s="9"/>
      <c r="N86" s="9"/>
      <c r="O86" s="9"/>
      <c r="P86" s="4">
        <v>205</v>
      </c>
    </row>
    <row r="87" spans="1:16" ht="15.95" customHeight="1" thickTop="1" thickBot="1" x14ac:dyDescent="0.25">
      <c r="A87" s="115"/>
      <c r="B87" s="154" t="s">
        <v>757</v>
      </c>
      <c r="C87" s="179" t="s">
        <v>761</v>
      </c>
      <c r="D87" s="176" t="s">
        <v>86</v>
      </c>
      <c r="E87" s="4">
        <v>208</v>
      </c>
      <c r="F87" s="9"/>
      <c r="G87" s="9"/>
      <c r="H87" s="9"/>
      <c r="I87" s="9"/>
      <c r="J87" s="76">
        <f t="shared" si="18"/>
        <v>0</v>
      </c>
      <c r="K87" s="161">
        <f t="shared" si="19"/>
        <v>0</v>
      </c>
      <c r="L87" s="9"/>
      <c r="M87" s="9"/>
      <c r="N87" s="9"/>
      <c r="O87" s="9"/>
      <c r="P87" s="4">
        <v>208</v>
      </c>
    </row>
    <row r="88" spans="1:16" ht="15.95" customHeight="1" thickTop="1" thickBot="1" x14ac:dyDescent="0.25">
      <c r="A88" s="115"/>
      <c r="B88" s="154" t="s">
        <v>757</v>
      </c>
      <c r="C88" s="179" t="s">
        <v>87</v>
      </c>
      <c r="D88" s="88" t="s">
        <v>88</v>
      </c>
      <c r="E88" s="4">
        <v>209</v>
      </c>
      <c r="F88" s="87"/>
      <c r="G88" s="87"/>
      <c r="H88" s="87"/>
      <c r="I88" s="87"/>
      <c r="J88" s="76">
        <f t="shared" si="18"/>
        <v>0</v>
      </c>
      <c r="K88" s="161">
        <f t="shared" si="19"/>
        <v>0</v>
      </c>
      <c r="L88" s="87"/>
      <c r="M88" s="87"/>
      <c r="N88" s="87"/>
      <c r="O88" s="87"/>
      <c r="P88" s="4">
        <v>209</v>
      </c>
    </row>
    <row r="89" spans="1:16" ht="15.95" customHeight="1" thickTop="1" thickBot="1" x14ac:dyDescent="0.25">
      <c r="A89" s="115"/>
      <c r="B89" s="154" t="s">
        <v>757</v>
      </c>
      <c r="C89" s="330" t="s">
        <v>762</v>
      </c>
      <c r="D89" s="236" t="s">
        <v>89</v>
      </c>
      <c r="E89" s="4">
        <v>308</v>
      </c>
      <c r="F89" s="9"/>
      <c r="G89" s="9"/>
      <c r="H89" s="9"/>
      <c r="I89" s="9"/>
      <c r="J89" s="76">
        <f>SUM(L89,N89)</f>
        <v>0</v>
      </c>
      <c r="K89" s="161">
        <f>SUM(M89,O89)</f>
        <v>0</v>
      </c>
      <c r="L89" s="9"/>
      <c r="M89" s="9"/>
      <c r="N89" s="9"/>
      <c r="O89" s="9"/>
      <c r="P89" s="4">
        <v>308</v>
      </c>
    </row>
    <row r="90" spans="1:16" ht="35.1" customHeight="1" thickTop="1" thickBot="1" x14ac:dyDescent="0.25">
      <c r="A90" s="115"/>
      <c r="B90" s="192" t="s">
        <v>664</v>
      </c>
      <c r="C90" s="193"/>
      <c r="D90" s="188" t="s">
        <v>90</v>
      </c>
      <c r="E90" s="8"/>
      <c r="F90" s="116">
        <f t="shared" ref="F90:O90" si="20">SUM(F91:F93)</f>
        <v>0</v>
      </c>
      <c r="G90" s="116">
        <f t="shared" si="20"/>
        <v>0</v>
      </c>
      <c r="H90" s="116">
        <f t="shared" si="20"/>
        <v>0</v>
      </c>
      <c r="I90" s="116">
        <f t="shared" si="20"/>
        <v>0</v>
      </c>
      <c r="J90" s="116">
        <f t="shared" si="20"/>
        <v>0</v>
      </c>
      <c r="K90" s="116">
        <f t="shared" si="20"/>
        <v>0</v>
      </c>
      <c r="L90" s="116">
        <f t="shared" si="20"/>
        <v>0</v>
      </c>
      <c r="M90" s="116">
        <f t="shared" si="20"/>
        <v>0</v>
      </c>
      <c r="N90" s="116">
        <f t="shared" si="20"/>
        <v>0</v>
      </c>
      <c r="O90" s="116">
        <f t="shared" si="20"/>
        <v>0</v>
      </c>
      <c r="P90" s="8"/>
    </row>
    <row r="91" spans="1:16" ht="15.95" customHeight="1" thickTop="1" thickBot="1" x14ac:dyDescent="0.25">
      <c r="A91" s="115"/>
      <c r="B91" s="154" t="s">
        <v>664</v>
      </c>
      <c r="C91" s="181" t="s">
        <v>763</v>
      </c>
      <c r="D91" s="88" t="s">
        <v>91</v>
      </c>
      <c r="E91" s="4">
        <v>224</v>
      </c>
      <c r="F91" s="9"/>
      <c r="G91" s="9"/>
      <c r="H91" s="9"/>
      <c r="I91" s="9"/>
      <c r="J91" s="76">
        <f t="shared" ref="J91:K93" si="21">SUM(L91,N91)</f>
        <v>0</v>
      </c>
      <c r="K91" s="161">
        <f t="shared" si="21"/>
        <v>0</v>
      </c>
      <c r="L91" s="9"/>
      <c r="M91" s="9"/>
      <c r="N91" s="9"/>
      <c r="O91" s="9"/>
      <c r="P91" s="4">
        <v>224</v>
      </c>
    </row>
    <row r="92" spans="1:16" ht="15.95" customHeight="1" thickTop="1" thickBot="1" x14ac:dyDescent="0.25">
      <c r="A92" s="115"/>
      <c r="B92" s="154" t="s">
        <v>664</v>
      </c>
      <c r="C92" s="179" t="s">
        <v>764</v>
      </c>
      <c r="D92" s="176" t="s">
        <v>92</v>
      </c>
      <c r="E92" s="4">
        <v>225</v>
      </c>
      <c r="F92" s="9"/>
      <c r="G92" s="9"/>
      <c r="H92" s="9"/>
      <c r="I92" s="9"/>
      <c r="J92" s="76">
        <f t="shared" si="21"/>
        <v>0</v>
      </c>
      <c r="K92" s="161">
        <f t="shared" si="21"/>
        <v>0</v>
      </c>
      <c r="L92" s="9"/>
      <c r="M92" s="9"/>
      <c r="N92" s="9"/>
      <c r="O92" s="9"/>
      <c r="P92" s="4">
        <v>225</v>
      </c>
    </row>
    <row r="93" spans="1:16" ht="15.95" customHeight="1" thickTop="1" thickBot="1" x14ac:dyDescent="0.25">
      <c r="A93" s="115"/>
      <c r="B93" s="154" t="s">
        <v>664</v>
      </c>
      <c r="C93" s="180" t="s">
        <v>765</v>
      </c>
      <c r="D93" s="236" t="s">
        <v>93</v>
      </c>
      <c r="E93" s="4">
        <v>309</v>
      </c>
      <c r="F93" s="9"/>
      <c r="G93" s="9"/>
      <c r="H93" s="9"/>
      <c r="I93" s="9"/>
      <c r="J93" s="76">
        <f t="shared" si="21"/>
        <v>0</v>
      </c>
      <c r="K93" s="161">
        <f t="shared" si="21"/>
        <v>0</v>
      </c>
      <c r="L93" s="9"/>
      <c r="M93" s="9"/>
      <c r="N93" s="9"/>
      <c r="O93" s="9"/>
      <c r="P93" s="4">
        <v>309</v>
      </c>
    </row>
    <row r="94" spans="1:16" ht="15.95" customHeight="1" thickTop="1" x14ac:dyDescent="0.2">
      <c r="B94" s="361"/>
      <c r="C94" s="112"/>
    </row>
    <row r="95" spans="1:16" ht="15.95" customHeight="1" x14ac:dyDescent="0.2">
      <c r="B95" s="361"/>
      <c r="C95" s="19" t="str">
        <f>"Version: "&amp; C146</f>
        <v>Version: 1.00.E0</v>
      </c>
    </row>
    <row r="96" spans="1:16" ht="27" customHeight="1" thickBot="1" x14ac:dyDescent="0.25">
      <c r="B96" s="89"/>
      <c r="C96" s="83" t="s">
        <v>766</v>
      </c>
      <c r="D96" s="85" t="s">
        <v>94</v>
      </c>
      <c r="E96" s="4">
        <v>250</v>
      </c>
      <c r="F96" s="76">
        <f t="shared" ref="F96:O96" si="22">SUM(F13,F47,F56,F71,F90)</f>
        <v>0</v>
      </c>
      <c r="G96" s="76">
        <f t="shared" si="22"/>
        <v>0</v>
      </c>
      <c r="H96" s="76">
        <f t="shared" si="22"/>
        <v>0</v>
      </c>
      <c r="I96" s="76">
        <f t="shared" si="22"/>
        <v>0</v>
      </c>
      <c r="J96" s="76">
        <f t="shared" si="22"/>
        <v>0</v>
      </c>
      <c r="K96" s="76">
        <f t="shared" si="22"/>
        <v>0</v>
      </c>
      <c r="L96" s="76">
        <f t="shared" si="22"/>
        <v>0</v>
      </c>
      <c r="M96" s="76">
        <f t="shared" si="22"/>
        <v>0</v>
      </c>
      <c r="N96" s="76">
        <f t="shared" si="22"/>
        <v>0</v>
      </c>
      <c r="O96" s="76">
        <f t="shared" si="22"/>
        <v>0</v>
      </c>
      <c r="P96" s="4">
        <v>250</v>
      </c>
    </row>
    <row r="97" spans="2:16" ht="35.25" customHeight="1" thickTop="1" thickBot="1" x14ac:dyDescent="0.25">
      <c r="B97" s="90"/>
      <c r="C97" s="334" t="s">
        <v>767</v>
      </c>
      <c r="D97" s="333" t="s">
        <v>95</v>
      </c>
      <c r="E97" s="4">
        <v>251</v>
      </c>
      <c r="F97" s="9"/>
      <c r="G97" s="9"/>
      <c r="H97" s="9"/>
      <c r="I97" s="9"/>
      <c r="J97" s="76">
        <f t="shared" ref="J97:K99" si="23">SUM(L97,N97)</f>
        <v>0</v>
      </c>
      <c r="K97" s="161">
        <f t="shared" si="23"/>
        <v>0</v>
      </c>
      <c r="L97" s="9"/>
      <c r="M97" s="9"/>
      <c r="N97" s="9"/>
      <c r="O97" s="9"/>
      <c r="P97" s="4">
        <v>251</v>
      </c>
    </row>
    <row r="98" spans="2:16" ht="31.5" customHeight="1" thickTop="1" thickBot="1" x14ac:dyDescent="0.25">
      <c r="B98" s="90"/>
      <c r="C98" s="334" t="s">
        <v>768</v>
      </c>
      <c r="D98" s="333" t="s">
        <v>96</v>
      </c>
      <c r="E98" s="4">
        <v>252</v>
      </c>
      <c r="F98" s="9"/>
      <c r="G98" s="9"/>
      <c r="H98" s="9"/>
      <c r="I98" s="9"/>
      <c r="J98" s="76">
        <f t="shared" si="23"/>
        <v>0</v>
      </c>
      <c r="K98" s="161">
        <f t="shared" si="23"/>
        <v>0</v>
      </c>
      <c r="L98" s="9"/>
      <c r="M98" s="9"/>
      <c r="N98" s="9"/>
      <c r="O98" s="9"/>
      <c r="P98" s="4">
        <v>252</v>
      </c>
    </row>
    <row r="99" spans="2:16" ht="31.5" customHeight="1" thickTop="1" thickBot="1" x14ac:dyDescent="0.25">
      <c r="B99" s="90"/>
      <c r="C99" s="239" t="s">
        <v>769</v>
      </c>
      <c r="D99" s="86" t="s">
        <v>97</v>
      </c>
      <c r="E99" s="8">
        <v>253</v>
      </c>
      <c r="F99" s="87"/>
      <c r="G99" s="87"/>
      <c r="H99" s="87"/>
      <c r="I99" s="87"/>
      <c r="J99" s="76">
        <f t="shared" si="23"/>
        <v>0</v>
      </c>
      <c r="K99" s="161">
        <f t="shared" si="23"/>
        <v>0</v>
      </c>
      <c r="L99" s="87"/>
      <c r="M99" s="87"/>
      <c r="N99" s="87"/>
      <c r="O99" s="87"/>
      <c r="P99" s="8">
        <v>253</v>
      </c>
    </row>
    <row r="100" spans="2:16" ht="31.5" customHeight="1" thickTop="1" thickBot="1" x14ac:dyDescent="0.25">
      <c r="B100" s="90"/>
      <c r="C100" s="84" t="s">
        <v>1</v>
      </c>
      <c r="D100" s="238" t="s">
        <v>98</v>
      </c>
      <c r="E100" s="8">
        <v>270</v>
      </c>
      <c r="F100" s="76">
        <f>SUM(F96,F98:F99)</f>
        <v>0</v>
      </c>
      <c r="G100" s="76">
        <f t="shared" ref="G100:O100" si="24">SUM(G96,G98:G99)</f>
        <v>0</v>
      </c>
      <c r="H100" s="76">
        <f t="shared" si="24"/>
        <v>0</v>
      </c>
      <c r="I100" s="76">
        <f t="shared" si="24"/>
        <v>0</v>
      </c>
      <c r="J100" s="76">
        <f t="shared" si="24"/>
        <v>0</v>
      </c>
      <c r="K100" s="76">
        <f t="shared" si="24"/>
        <v>0</v>
      </c>
      <c r="L100" s="76">
        <f t="shared" si="24"/>
        <v>0</v>
      </c>
      <c r="M100" s="76">
        <f t="shared" si="24"/>
        <v>0</v>
      </c>
      <c r="N100" s="76">
        <f t="shared" si="24"/>
        <v>0</v>
      </c>
      <c r="O100" s="76">
        <f t="shared" si="24"/>
        <v>0</v>
      </c>
      <c r="P100" s="8">
        <v>270</v>
      </c>
    </row>
    <row r="101" spans="2:16" ht="27" customHeight="1" thickTop="1" x14ac:dyDescent="0.2">
      <c r="B101" s="89"/>
      <c r="C101" s="237" t="s">
        <v>810</v>
      </c>
      <c r="D101" s="7"/>
      <c r="E101" s="8">
        <v>271</v>
      </c>
      <c r="F101" s="9"/>
      <c r="G101" s="9"/>
      <c r="H101" s="9"/>
      <c r="I101" s="9"/>
      <c r="J101" s="9"/>
      <c r="K101" s="9"/>
      <c r="L101" s="163"/>
      <c r="M101" s="163"/>
      <c r="N101" s="163"/>
      <c r="O101" s="163"/>
      <c r="P101" s="8">
        <v>271</v>
      </c>
    </row>
    <row r="102" spans="2:16" ht="6" customHeight="1" x14ac:dyDescent="0.2">
      <c r="C102" s="17"/>
      <c r="D102" s="17"/>
      <c r="E102" s="17"/>
      <c r="F102" s="17"/>
      <c r="G102" s="17"/>
      <c r="H102" s="17"/>
      <c r="I102" s="17"/>
      <c r="J102" s="17"/>
      <c r="K102" s="17"/>
      <c r="L102" s="17"/>
      <c r="M102" s="17"/>
      <c r="N102" s="17"/>
      <c r="O102" s="17"/>
      <c r="P102" s="17"/>
    </row>
    <row r="103" spans="2:16" ht="19.5" customHeight="1" x14ac:dyDescent="0.2">
      <c r="C103" s="356" t="s">
        <v>1044</v>
      </c>
      <c r="P103" s="52" t="s">
        <v>344</v>
      </c>
    </row>
    <row r="105" spans="2:16" hidden="1" x14ac:dyDescent="0.2">
      <c r="F105" s="92" t="b">
        <f>Selection!K56</f>
        <v>0</v>
      </c>
      <c r="G105" s="92"/>
      <c r="H105" s="92" t="b">
        <f>Selection!K58</f>
        <v>0</v>
      </c>
      <c r="I105" s="92"/>
      <c r="J105" s="92" t="b">
        <f>Selection!K61</f>
        <v>0</v>
      </c>
      <c r="K105" s="92"/>
      <c r="L105" s="92" t="b">
        <f>Selection!K62</f>
        <v>0</v>
      </c>
      <c r="M105" s="92"/>
      <c r="N105" s="92" t="b">
        <f>Selection!K63</f>
        <v>0</v>
      </c>
      <c r="O105" s="92"/>
    </row>
    <row r="106" spans="2:16" hidden="1" x14ac:dyDescent="0.2">
      <c r="F106" s="92" t="b">
        <f>Selection!K57</f>
        <v>0</v>
      </c>
      <c r="G106" s="92"/>
      <c r="H106" s="92" t="b">
        <f>Selection!K59</f>
        <v>0</v>
      </c>
      <c r="I106" s="92"/>
      <c r="J106" s="92"/>
      <c r="K106" s="92"/>
      <c r="L106" s="92"/>
      <c r="M106" s="92"/>
      <c r="N106" s="92"/>
      <c r="O106" s="92"/>
    </row>
    <row r="107" spans="2:16" hidden="1" x14ac:dyDescent="0.2"/>
    <row r="108" spans="2:16" hidden="1" x14ac:dyDescent="0.2">
      <c r="P108" s="15"/>
    </row>
    <row r="109" spans="2:16" hidden="1" x14ac:dyDescent="0.2"/>
    <row r="110" spans="2:16" x14ac:dyDescent="0.2">
      <c r="C110" s="379"/>
    </row>
    <row r="111" spans="2:16" x14ac:dyDescent="0.2">
      <c r="C111" s="379"/>
    </row>
    <row r="112" spans="2:16" x14ac:dyDescent="0.2">
      <c r="C112" s="676" t="s">
        <v>998</v>
      </c>
    </row>
    <row r="113" spans="3:15" ht="25.5" customHeight="1" x14ac:dyDescent="0.2">
      <c r="C113" s="674" t="s">
        <v>1328</v>
      </c>
      <c r="D113" s="165"/>
      <c r="E113" s="266"/>
      <c r="F113" s="264" t="str">
        <f t="shared" ref="F113:O113" si="25">IF(MIN(F13:F101)&lt;0,"Warning","")</f>
        <v/>
      </c>
      <c r="G113" s="264" t="str">
        <f t="shared" si="25"/>
        <v/>
      </c>
      <c r="H113" s="264" t="str">
        <f t="shared" si="25"/>
        <v/>
      </c>
      <c r="I113" s="264" t="str">
        <f t="shared" si="25"/>
        <v/>
      </c>
      <c r="J113" s="264" t="str">
        <f t="shared" si="25"/>
        <v/>
      </c>
      <c r="K113" s="264" t="str">
        <f t="shared" si="25"/>
        <v/>
      </c>
      <c r="L113" s="264" t="str">
        <f t="shared" si="25"/>
        <v/>
      </c>
      <c r="M113" s="264" t="str">
        <f t="shared" si="25"/>
        <v/>
      </c>
      <c r="N113" s="264" t="str">
        <f t="shared" si="25"/>
        <v/>
      </c>
      <c r="O113" s="264" t="str">
        <f t="shared" si="25"/>
        <v/>
      </c>
    </row>
    <row r="114" spans="3:15" x14ac:dyDescent="0.2">
      <c r="C114" s="672" t="s">
        <v>1048</v>
      </c>
      <c r="D114" s="267"/>
      <c r="E114" s="267"/>
      <c r="F114" s="264" t="str">
        <f>IF(F99&gt;0,IF(F99*10&gt;F96+5,"ERROR",""),"")</f>
        <v/>
      </c>
      <c r="G114" s="390" t="str">
        <f>IF(G99&gt;0,IF(G99*10&gt;G96+5,"ERROR",""),"")</f>
        <v/>
      </c>
      <c r="H114" s="390" t="str">
        <f>IF(H99&gt;0,IF(H99*10&gt;H96+5,"ERROR",""),"")</f>
        <v/>
      </c>
      <c r="I114" s="390" t="str">
        <f>IF(I99&gt;0,IF(I99*10&gt;I96+5,"ERROR",""),"")</f>
        <v/>
      </c>
      <c r="J114" s="302"/>
      <c r="K114" s="302"/>
      <c r="L114" s="360" t="str">
        <f>IF(L99&gt;0,IF(L99*10&gt;L96+5,"ERROR",""),"")</f>
        <v/>
      </c>
      <c r="M114" s="390" t="str">
        <f>IF(M99&gt;0,IF(M99*10&gt;M96+5,"ERROR",""),"")</f>
        <v/>
      </c>
      <c r="N114" s="390" t="str">
        <f>IF(N99&gt;0,IF(N99*10&gt;N96+5,"ERROR",""),"")</f>
        <v/>
      </c>
      <c r="O114" s="390" t="str">
        <f>IF(O99&gt;0,IF(O99*10&gt;O96+5,"ERROR",""),"")</f>
        <v/>
      </c>
    </row>
    <row r="115" spans="3:15" x14ac:dyDescent="0.2">
      <c r="C115" s="671" t="s">
        <v>1045</v>
      </c>
      <c r="D115" s="267"/>
      <c r="E115" s="297"/>
      <c r="F115" s="311">
        <f>ABS(MAX(F101:K101))</f>
        <v>0</v>
      </c>
      <c r="G115" s="310"/>
      <c r="H115" s="310"/>
      <c r="I115" s="310"/>
      <c r="J115" s="310"/>
      <c r="K115" s="310"/>
    </row>
    <row r="116" spans="3:15" x14ac:dyDescent="0.2">
      <c r="C116" s="379"/>
    </row>
    <row r="117" spans="3:15" x14ac:dyDescent="0.2">
      <c r="C117" s="671" t="s">
        <v>1046</v>
      </c>
      <c r="D117" s="296"/>
      <c r="E117" s="296"/>
      <c r="F117" s="303" t="str">
        <f>IF(F97-1&gt;F96,"Warning","")</f>
        <v/>
      </c>
      <c r="G117" s="303" t="str">
        <f>IF(G97-1&gt;G96,"Warning","")</f>
        <v/>
      </c>
      <c r="H117" s="303" t="str">
        <f>IF(H97-1&gt;H96,"Warning","")</f>
        <v/>
      </c>
      <c r="I117" s="303" t="str">
        <f>IF(I97-1&gt;I96,"Warning","")</f>
        <v/>
      </c>
      <c r="J117" s="302"/>
      <c r="K117" s="302"/>
      <c r="L117" s="303" t="str">
        <f>IF(L97-1&gt;L96,"Warning","")</f>
        <v/>
      </c>
      <c r="M117" s="303" t="str">
        <f>IF(M97-1&gt;M96,"Warning","")</f>
        <v/>
      </c>
      <c r="N117" s="303" t="str">
        <f>IF(N97-1&gt;N96,"Warning","")</f>
        <v/>
      </c>
      <c r="O117" s="303" t="str">
        <f>IF(O97-1&gt;O96,"Warning","")</f>
        <v/>
      </c>
    </row>
    <row r="118" spans="3:15" x14ac:dyDescent="0.2">
      <c r="C118" s="671" t="s">
        <v>1047</v>
      </c>
      <c r="D118" s="296"/>
      <c r="E118" s="296"/>
      <c r="F118" s="303" t="str">
        <f t="shared" ref="F118:K118" si="26">IF(F101-1&gt;F100,"Warning","")</f>
        <v/>
      </c>
      <c r="G118" s="303" t="str">
        <f t="shared" si="26"/>
        <v/>
      </c>
      <c r="H118" s="303" t="str">
        <f t="shared" si="26"/>
        <v/>
      </c>
      <c r="I118" s="303" t="str">
        <f t="shared" si="26"/>
        <v/>
      </c>
      <c r="J118" s="303" t="str">
        <f t="shared" si="26"/>
        <v/>
      </c>
      <c r="K118" s="303" t="str">
        <f t="shared" si="26"/>
        <v/>
      </c>
      <c r="L118" s="302"/>
      <c r="M118" s="302"/>
      <c r="N118" s="302"/>
      <c r="O118" s="302"/>
    </row>
    <row r="119" spans="3:15" x14ac:dyDescent="0.2">
      <c r="C119" s="379"/>
    </row>
    <row r="120" spans="3:15" x14ac:dyDescent="0.2">
      <c r="C120" s="379"/>
    </row>
    <row r="121" spans="3:15" x14ac:dyDescent="0.2">
      <c r="C121" s="379"/>
    </row>
    <row r="122" spans="3:15" x14ac:dyDescent="0.2">
      <c r="C122" s="379"/>
    </row>
    <row r="123" spans="3:15" x14ac:dyDescent="0.2">
      <c r="C123" s="379"/>
    </row>
    <row r="124" spans="3:15" x14ac:dyDescent="0.2">
      <c r="C124" s="379"/>
    </row>
    <row r="125" spans="3:15" x14ac:dyDescent="0.2">
      <c r="C125" s="379"/>
    </row>
    <row r="143" spans="2:3" x14ac:dyDescent="0.2">
      <c r="B143" s="15" t="s">
        <v>2</v>
      </c>
      <c r="C143" s="12" t="str">
        <f>N3</f>
        <v>XXXXXX</v>
      </c>
    </row>
    <row r="144" spans="2:3" x14ac:dyDescent="0.2">
      <c r="C144" s="12" t="str">
        <f>N2</f>
        <v>CAG05</v>
      </c>
    </row>
    <row r="145" spans="3:3" x14ac:dyDescent="0.2">
      <c r="C145" s="13" t="str">
        <f>N4</f>
        <v>DD.MM.YYYY</v>
      </c>
    </row>
    <row r="146" spans="3:3" x14ac:dyDescent="0.2">
      <c r="C146" s="14" t="s">
        <v>951</v>
      </c>
    </row>
    <row r="147" spans="3:3" x14ac:dyDescent="0.2">
      <c r="C147" s="12" t="str">
        <f>F12</f>
        <v>Col. 102</v>
      </c>
    </row>
    <row r="148" spans="3:3" x14ac:dyDescent="0.2">
      <c r="C148" s="269">
        <f>COUNTIF(F113:AL120,"ERROR")</f>
        <v>0</v>
      </c>
    </row>
    <row r="149" spans="3:3" x14ac:dyDescent="0.2">
      <c r="C149" s="670">
        <f>COUNTIF(F113:AL120,"Warning")</f>
        <v>0</v>
      </c>
    </row>
  </sheetData>
  <sheetProtection sheet="1" objects="1" scenarios="1" autoFilter="0"/>
  <autoFilter ref="B12:C93"/>
  <mergeCells count="16">
    <mergeCell ref="F7:O7"/>
    <mergeCell ref="H9:I9"/>
    <mergeCell ref="N2:O2"/>
    <mergeCell ref="N3:O3"/>
    <mergeCell ref="N4:O4"/>
    <mergeCell ref="J9:K9"/>
    <mergeCell ref="L9:M9"/>
    <mergeCell ref="N9:O9"/>
    <mergeCell ref="B8:C9"/>
    <mergeCell ref="J8:O8"/>
    <mergeCell ref="F10:G10"/>
    <mergeCell ref="H10:I10"/>
    <mergeCell ref="J10:O10"/>
    <mergeCell ref="F8:G8"/>
    <mergeCell ref="F9:G9"/>
    <mergeCell ref="H8:I8"/>
  </mergeCells>
  <conditionalFormatting sqref="H13:I100">
    <cfRule type="expression" dxfId="52" priority="43" stopIfTrue="1">
      <formula>$H$105=TRUE</formula>
    </cfRule>
  </conditionalFormatting>
  <conditionalFormatting sqref="N13:O100">
    <cfRule type="expression" dxfId="51" priority="33" stopIfTrue="1">
      <formula>$N$105=TRUE</formula>
    </cfRule>
  </conditionalFormatting>
  <conditionalFormatting sqref="L13:M100">
    <cfRule type="expression" dxfId="50" priority="28" stopIfTrue="1">
      <formula>$L$105=TRUE</formula>
    </cfRule>
  </conditionalFormatting>
  <conditionalFormatting sqref="F101:G101">
    <cfRule type="expression" dxfId="49" priority="4" stopIfTrue="1">
      <formula>$F$106=TRUE</formula>
    </cfRule>
  </conditionalFormatting>
  <conditionalFormatting sqref="H101:I101">
    <cfRule type="expression" dxfId="48" priority="3" stopIfTrue="1">
      <formula>$H$106=TRUE</formula>
    </cfRule>
  </conditionalFormatting>
  <conditionalFormatting sqref="F13:G100">
    <cfRule type="expression" dxfId="47" priority="2" stopIfTrue="1">
      <formula>$F$105=TRUE</formula>
    </cfRule>
  </conditionalFormatting>
  <conditionalFormatting sqref="J101:K101">
    <cfRule type="expression" dxfId="46" priority="1" stopIfTrue="1">
      <formula>$J$105=TRUE</formula>
    </cfRule>
  </conditionalFormatting>
  <hyperlinks>
    <hyperlink ref="F10:G10" location="Note_08.1" display="8.1*"/>
    <hyperlink ref="J10:O10" location="Note_08.3" display="8.3*"/>
    <hyperlink ref="H10:I10" location="Note_08.2" display="8.2*"/>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60" fitToWidth="2" fitToHeight="2" orientation="landscape" r:id="rId1"/>
  <headerFooter>
    <oddFooter>&amp;L&amp;"Arial,Fett"SNB Confidential&amp;C&amp;D&amp;Rpage &amp;P</oddFooter>
  </headerFooter>
  <rowBreaks count="2" manualBreakCount="2">
    <brk id="46" min="5" max="15" man="1"/>
    <brk id="76" min="5"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showGridLines="0" showRowColHeaders="0" zoomScale="80" zoomScaleNormal="80" workbookViewId="0">
      <pane xSplit="5" ySplit="12" topLeftCell="F13" activePane="bottomRight" state="frozen"/>
      <selection activeCell="B6" sqref="B6:D6"/>
      <selection pane="topRight" activeCell="B6" sqref="B6:D6"/>
      <selection pane="bottomLeft" activeCell="B6" sqref="B6:D6"/>
      <selection pane="bottomRight" activeCell="H14" sqref="H14"/>
    </sheetView>
  </sheetViews>
  <sheetFormatPr baseColWidth="10" defaultRowHeight="12.75" x14ac:dyDescent="0.2"/>
  <cols>
    <col min="1" max="1" width="4.7109375" style="52" customWidth="1"/>
    <col min="2" max="2" width="10.42578125" style="52" customWidth="1"/>
    <col min="3" max="3" width="47.28515625" style="52" customWidth="1"/>
    <col min="4" max="4" width="7.85546875" style="52" customWidth="1"/>
    <col min="5" max="5" width="4.7109375" style="52" customWidth="1"/>
    <col min="6" max="37" width="10.7109375" style="52" customWidth="1"/>
    <col min="38" max="38" width="4.7109375" style="52" customWidth="1"/>
    <col min="39" max="39" width="19.7109375" style="52" customWidth="1"/>
    <col min="40" max="16384" width="11.42578125" style="52"/>
  </cols>
  <sheetData>
    <row r="1" spans="1:38" ht="20.25" customHeight="1" x14ac:dyDescent="0.25">
      <c r="F1" s="352" t="s">
        <v>464</v>
      </c>
      <c r="V1" s="352" t="s">
        <v>464</v>
      </c>
    </row>
    <row r="2" spans="1:38" ht="18" x14ac:dyDescent="0.25">
      <c r="F2" s="1" t="s">
        <v>772</v>
      </c>
      <c r="S2" s="15" t="s">
        <v>770</v>
      </c>
      <c r="T2" s="835" t="s">
        <v>353</v>
      </c>
      <c r="U2" s="835"/>
      <c r="V2" s="1" t="s">
        <v>772</v>
      </c>
      <c r="AI2" s="15" t="s">
        <v>770</v>
      </c>
      <c r="AJ2" s="835" t="str">
        <f>T2</f>
        <v>CAG06</v>
      </c>
      <c r="AK2" s="835"/>
    </row>
    <row r="3" spans="1:38" ht="15.75" x14ac:dyDescent="0.25">
      <c r="F3" s="20" t="s">
        <v>505</v>
      </c>
      <c r="S3" s="15" t="s">
        <v>1324</v>
      </c>
      <c r="T3" s="835" t="str">
        <f>Start!H3</f>
        <v>XXXXXX</v>
      </c>
      <c r="U3" s="835"/>
      <c r="V3" s="20" t="s">
        <v>505</v>
      </c>
      <c r="AI3" s="15" t="s">
        <v>1324</v>
      </c>
      <c r="AJ3" s="835" t="str">
        <f>T3</f>
        <v>XXXXXX</v>
      </c>
      <c r="AK3" s="835"/>
    </row>
    <row r="4" spans="1:38" ht="15.75" x14ac:dyDescent="0.2">
      <c r="F4" s="484" t="s">
        <v>1041</v>
      </c>
      <c r="S4" s="15" t="s">
        <v>771</v>
      </c>
      <c r="T4" s="824" t="str">
        <f>Start!H4</f>
        <v>DD.MM.YYYY</v>
      </c>
      <c r="U4" s="824"/>
      <c r="V4" s="484" t="s">
        <v>1041</v>
      </c>
      <c r="AI4" s="15" t="s">
        <v>771</v>
      </c>
      <c r="AJ4" s="824" t="str">
        <f>T4</f>
        <v>DD.MM.YYYY</v>
      </c>
      <c r="AK4" s="824"/>
    </row>
    <row r="5" spans="1:38" hidden="1" x14ac:dyDescent="0.2"/>
    <row r="6" spans="1:38" ht="12.75" customHeight="1" x14ac:dyDescent="0.2">
      <c r="B6" s="298"/>
      <c r="C6" s="298"/>
      <c r="D6" s="16"/>
      <c r="E6" s="16"/>
    </row>
    <row r="7" spans="1:38" ht="18.75" hidden="1" customHeight="1" x14ac:dyDescent="0.2">
      <c r="B7" s="298"/>
      <c r="C7" s="298"/>
      <c r="D7" s="16"/>
      <c r="E7" s="155"/>
      <c r="F7" s="843"/>
      <c r="G7" s="844"/>
      <c r="H7" s="844"/>
      <c r="I7" s="844"/>
      <c r="J7" s="844"/>
      <c r="K7" s="844"/>
      <c r="L7" s="844"/>
      <c r="M7" s="844"/>
      <c r="N7" s="844"/>
      <c r="O7" s="844"/>
      <c r="P7" s="844"/>
      <c r="Q7" s="844"/>
      <c r="R7" s="844"/>
      <c r="S7" s="844"/>
      <c r="T7" s="844"/>
      <c r="U7" s="844"/>
      <c r="V7" s="843"/>
      <c r="W7" s="844"/>
      <c r="X7" s="844"/>
      <c r="Y7" s="844"/>
      <c r="Z7" s="844"/>
      <c r="AA7" s="844"/>
      <c r="AB7" s="844"/>
      <c r="AC7" s="844"/>
      <c r="AD7" s="844"/>
      <c r="AE7" s="844"/>
      <c r="AF7" s="844"/>
      <c r="AG7" s="844"/>
      <c r="AH7" s="844"/>
      <c r="AI7" s="844"/>
      <c r="AJ7" s="844"/>
      <c r="AK7" s="844"/>
      <c r="AL7" s="147"/>
    </row>
    <row r="8" spans="1:38" ht="25.5" customHeight="1" x14ac:dyDescent="0.2">
      <c r="B8" s="298"/>
      <c r="C8" s="298"/>
      <c r="D8" s="16"/>
      <c r="E8" s="5"/>
      <c r="F8" s="746" t="s">
        <v>917</v>
      </c>
      <c r="G8" s="858"/>
      <c r="H8" s="858"/>
      <c r="I8" s="858"/>
      <c r="J8" s="858"/>
      <c r="K8" s="747"/>
      <c r="L8" s="836" t="s">
        <v>920</v>
      </c>
      <c r="M8" s="820"/>
      <c r="N8" s="820"/>
      <c r="O8" s="820"/>
      <c r="P8" s="820"/>
      <c r="Q8" s="820"/>
      <c r="R8" s="820"/>
      <c r="S8" s="820"/>
      <c r="T8" s="820"/>
      <c r="U8" s="837"/>
      <c r="V8" s="836" t="s">
        <v>924</v>
      </c>
      <c r="W8" s="820"/>
      <c r="X8" s="820"/>
      <c r="Y8" s="820"/>
      <c r="Z8" s="820"/>
      <c r="AA8" s="820"/>
      <c r="AB8" s="820"/>
      <c r="AC8" s="820"/>
      <c r="AD8" s="820"/>
      <c r="AE8" s="820"/>
      <c r="AF8" s="820"/>
      <c r="AG8" s="820"/>
      <c r="AH8" s="820"/>
      <c r="AI8" s="820"/>
      <c r="AJ8" s="820"/>
      <c r="AK8" s="837"/>
      <c r="AL8" s="5"/>
    </row>
    <row r="9" spans="1:38" ht="70.5" customHeight="1" x14ac:dyDescent="0.2">
      <c r="B9" s="816" t="s">
        <v>1042</v>
      </c>
      <c r="C9" s="816"/>
      <c r="D9" s="16"/>
      <c r="E9" s="6"/>
      <c r="F9" s="869" t="s">
        <v>1</v>
      </c>
      <c r="G9" s="742"/>
      <c r="H9" s="740" t="s">
        <v>918</v>
      </c>
      <c r="I9" s="828"/>
      <c r="J9" s="740" t="s">
        <v>919</v>
      </c>
      <c r="K9" s="828"/>
      <c r="L9" s="869" t="s">
        <v>1</v>
      </c>
      <c r="M9" s="742"/>
      <c r="N9" s="740" t="s">
        <v>921</v>
      </c>
      <c r="O9" s="828"/>
      <c r="P9" s="740" t="s">
        <v>922</v>
      </c>
      <c r="Q9" s="828"/>
      <c r="R9" s="740" t="s">
        <v>923</v>
      </c>
      <c r="S9" s="828"/>
      <c r="T9" s="740" t="s">
        <v>1185</v>
      </c>
      <c r="U9" s="828"/>
      <c r="V9" s="869" t="s">
        <v>1</v>
      </c>
      <c r="W9" s="742"/>
      <c r="X9" s="869" t="s">
        <v>925</v>
      </c>
      <c r="Y9" s="742"/>
      <c r="Z9" s="869" t="s">
        <v>926</v>
      </c>
      <c r="AA9" s="742"/>
      <c r="AB9" s="869" t="s">
        <v>927</v>
      </c>
      <c r="AC9" s="742"/>
      <c r="AD9" s="869" t="s">
        <v>928</v>
      </c>
      <c r="AE9" s="742"/>
      <c r="AF9" s="740" t="s">
        <v>929</v>
      </c>
      <c r="AG9" s="828"/>
      <c r="AH9" s="740" t="s">
        <v>930</v>
      </c>
      <c r="AI9" s="828"/>
      <c r="AJ9" s="740" t="s">
        <v>931</v>
      </c>
      <c r="AK9" s="828"/>
      <c r="AL9" s="6"/>
    </row>
    <row r="10" spans="1:38" ht="12.75" customHeight="1" x14ac:dyDescent="0.2">
      <c r="B10" s="482"/>
      <c r="C10" s="482"/>
      <c r="D10" s="16"/>
      <c r="E10" s="6"/>
      <c r="F10" s="825" t="s">
        <v>463</v>
      </c>
      <c r="G10" s="826"/>
      <c r="H10" s="826"/>
      <c r="I10" s="826"/>
      <c r="J10" s="826"/>
      <c r="K10" s="827"/>
      <c r="L10" s="826" t="s">
        <v>410</v>
      </c>
      <c r="M10" s="826"/>
      <c r="N10" s="826"/>
      <c r="O10" s="826"/>
      <c r="P10" s="826"/>
      <c r="Q10" s="826"/>
      <c r="R10" s="826"/>
      <c r="S10" s="826"/>
      <c r="T10" s="826"/>
      <c r="U10" s="827"/>
      <c r="V10" s="870" t="s">
        <v>411</v>
      </c>
      <c r="W10" s="871"/>
      <c r="X10" s="871"/>
      <c r="Y10" s="871"/>
      <c r="Z10" s="871"/>
      <c r="AA10" s="871"/>
      <c r="AB10" s="871"/>
      <c r="AC10" s="871"/>
      <c r="AD10" s="871"/>
      <c r="AE10" s="871"/>
      <c r="AF10" s="871"/>
      <c r="AG10" s="871"/>
      <c r="AH10" s="871"/>
      <c r="AI10" s="871"/>
      <c r="AJ10" s="871"/>
      <c r="AK10" s="872"/>
      <c r="AL10" s="6"/>
    </row>
    <row r="11" spans="1:38" ht="15" x14ac:dyDescent="0.25">
      <c r="C11" s="489" t="s">
        <v>1122</v>
      </c>
      <c r="D11" s="16"/>
      <c r="E11" s="6"/>
      <c r="F11" s="10" t="s">
        <v>807</v>
      </c>
      <c r="G11" s="10" t="s">
        <v>865</v>
      </c>
      <c r="H11" s="10" t="s">
        <v>807</v>
      </c>
      <c r="I11" s="10" t="s">
        <v>865</v>
      </c>
      <c r="J11" s="10" t="s">
        <v>807</v>
      </c>
      <c r="K11" s="10" t="s">
        <v>865</v>
      </c>
      <c r="L11" s="10" t="s">
        <v>807</v>
      </c>
      <c r="M11" s="10" t="s">
        <v>865</v>
      </c>
      <c r="N11" s="10" t="s">
        <v>807</v>
      </c>
      <c r="O11" s="10" t="s">
        <v>865</v>
      </c>
      <c r="P11" s="10" t="s">
        <v>807</v>
      </c>
      <c r="Q11" s="10" t="s">
        <v>865</v>
      </c>
      <c r="R11" s="10" t="s">
        <v>807</v>
      </c>
      <c r="S11" s="10" t="s">
        <v>865</v>
      </c>
      <c r="T11" s="10" t="s">
        <v>807</v>
      </c>
      <c r="U11" s="10" t="s">
        <v>865</v>
      </c>
      <c r="V11" s="10" t="s">
        <v>807</v>
      </c>
      <c r="W11" s="10" t="s">
        <v>865</v>
      </c>
      <c r="X11" s="10" t="s">
        <v>807</v>
      </c>
      <c r="Y11" s="10" t="s">
        <v>865</v>
      </c>
      <c r="Z11" s="10" t="s">
        <v>807</v>
      </c>
      <c r="AA11" s="10" t="s">
        <v>865</v>
      </c>
      <c r="AB11" s="10" t="s">
        <v>807</v>
      </c>
      <c r="AC11" s="10" t="s">
        <v>865</v>
      </c>
      <c r="AD11" s="10" t="s">
        <v>807</v>
      </c>
      <c r="AE11" s="10" t="s">
        <v>865</v>
      </c>
      <c r="AF11" s="10" t="s">
        <v>807</v>
      </c>
      <c r="AG11" s="10" t="s">
        <v>865</v>
      </c>
      <c r="AH11" s="10" t="s">
        <v>807</v>
      </c>
      <c r="AI11" s="10" t="s">
        <v>865</v>
      </c>
      <c r="AJ11" s="10" t="s">
        <v>807</v>
      </c>
      <c r="AK11" s="10" t="s">
        <v>865</v>
      </c>
      <c r="AL11" s="6"/>
    </row>
    <row r="12" spans="1:38" ht="36" customHeight="1" x14ac:dyDescent="0.2">
      <c r="A12" s="240"/>
      <c r="B12" s="81" t="s">
        <v>994</v>
      </c>
      <c r="C12" s="82" t="s">
        <v>995</v>
      </c>
      <c r="D12" s="109" t="s">
        <v>0</v>
      </c>
      <c r="E12" s="7"/>
      <c r="F12" s="78" t="s">
        <v>794</v>
      </c>
      <c r="G12" s="2" t="s">
        <v>789</v>
      </c>
      <c r="H12" s="78" t="s">
        <v>790</v>
      </c>
      <c r="I12" s="2" t="s">
        <v>802</v>
      </c>
      <c r="J12" s="78" t="s">
        <v>795</v>
      </c>
      <c r="K12" s="2" t="s">
        <v>803</v>
      </c>
      <c r="L12" s="78" t="s">
        <v>796</v>
      </c>
      <c r="M12" s="2" t="s">
        <v>805</v>
      </c>
      <c r="N12" s="78" t="s">
        <v>797</v>
      </c>
      <c r="O12" s="2" t="s">
        <v>874</v>
      </c>
      <c r="P12" s="78" t="s">
        <v>798</v>
      </c>
      <c r="Q12" s="2" t="s">
        <v>875</v>
      </c>
      <c r="R12" s="78" t="s">
        <v>799</v>
      </c>
      <c r="S12" s="2" t="s">
        <v>876</v>
      </c>
      <c r="T12" s="78" t="s">
        <v>800</v>
      </c>
      <c r="U12" s="2" t="s">
        <v>877</v>
      </c>
      <c r="V12" s="78" t="s">
        <v>801</v>
      </c>
      <c r="W12" s="2" t="s">
        <v>878</v>
      </c>
      <c r="X12" s="78" t="s">
        <v>879</v>
      </c>
      <c r="Y12" s="2" t="s">
        <v>880</v>
      </c>
      <c r="Z12" s="78" t="s">
        <v>881</v>
      </c>
      <c r="AA12" s="2" t="s">
        <v>882</v>
      </c>
      <c r="AB12" s="78" t="s">
        <v>883</v>
      </c>
      <c r="AC12" s="2" t="s">
        <v>884</v>
      </c>
      <c r="AD12" s="78" t="s">
        <v>885</v>
      </c>
      <c r="AE12" s="2" t="s">
        <v>886</v>
      </c>
      <c r="AF12" s="78" t="s">
        <v>887</v>
      </c>
      <c r="AG12" s="2" t="s">
        <v>888</v>
      </c>
      <c r="AH12" s="78" t="s">
        <v>889</v>
      </c>
      <c r="AI12" s="2" t="s">
        <v>890</v>
      </c>
      <c r="AJ12" s="78" t="s">
        <v>891</v>
      </c>
      <c r="AK12" s="2" t="s">
        <v>892</v>
      </c>
      <c r="AL12" s="7"/>
    </row>
    <row r="13" spans="1:38" ht="35.1" customHeight="1" thickBot="1" x14ac:dyDescent="0.25">
      <c r="A13" s="115"/>
      <c r="B13" s="182" t="s">
        <v>545</v>
      </c>
      <c r="C13" s="183"/>
      <c r="D13" s="184" t="s">
        <v>4</v>
      </c>
      <c r="E13" s="4"/>
      <c r="F13" s="116">
        <f t="shared" ref="F13:AK13" si="0">SUM(F14:F46)</f>
        <v>0</v>
      </c>
      <c r="G13" s="116">
        <f t="shared" si="0"/>
        <v>0</v>
      </c>
      <c r="H13" s="116">
        <f t="shared" si="0"/>
        <v>0</v>
      </c>
      <c r="I13" s="116">
        <f t="shared" si="0"/>
        <v>0</v>
      </c>
      <c r="J13" s="116">
        <f t="shared" si="0"/>
        <v>0</v>
      </c>
      <c r="K13" s="116">
        <f t="shared" si="0"/>
        <v>0</v>
      </c>
      <c r="L13" s="116">
        <f t="shared" si="0"/>
        <v>0</v>
      </c>
      <c r="M13" s="116">
        <f t="shared" si="0"/>
        <v>0</v>
      </c>
      <c r="N13" s="116">
        <f t="shared" si="0"/>
        <v>0</v>
      </c>
      <c r="O13" s="116">
        <f t="shared" si="0"/>
        <v>0</v>
      </c>
      <c r="P13" s="116">
        <f t="shared" si="0"/>
        <v>0</v>
      </c>
      <c r="Q13" s="116">
        <f t="shared" si="0"/>
        <v>0</v>
      </c>
      <c r="R13" s="116">
        <f t="shared" si="0"/>
        <v>0</v>
      </c>
      <c r="S13" s="116">
        <f t="shared" si="0"/>
        <v>0</v>
      </c>
      <c r="T13" s="116">
        <f t="shared" si="0"/>
        <v>0</v>
      </c>
      <c r="U13" s="116">
        <f t="shared" si="0"/>
        <v>0</v>
      </c>
      <c r="V13" s="116">
        <f t="shared" si="0"/>
        <v>0</v>
      </c>
      <c r="W13" s="116">
        <f t="shared" si="0"/>
        <v>0</v>
      </c>
      <c r="X13" s="116">
        <f t="shared" si="0"/>
        <v>0</v>
      </c>
      <c r="Y13" s="116">
        <f t="shared" si="0"/>
        <v>0</v>
      </c>
      <c r="Z13" s="116">
        <f t="shared" si="0"/>
        <v>0</v>
      </c>
      <c r="AA13" s="116">
        <f t="shared" si="0"/>
        <v>0</v>
      </c>
      <c r="AB13" s="116">
        <f t="shared" si="0"/>
        <v>0</v>
      </c>
      <c r="AC13" s="116">
        <f t="shared" si="0"/>
        <v>0</v>
      </c>
      <c r="AD13" s="116">
        <f t="shared" si="0"/>
        <v>0</v>
      </c>
      <c r="AE13" s="116">
        <f t="shared" si="0"/>
        <v>0</v>
      </c>
      <c r="AF13" s="116">
        <f t="shared" si="0"/>
        <v>0</v>
      </c>
      <c r="AG13" s="116">
        <f t="shared" si="0"/>
        <v>0</v>
      </c>
      <c r="AH13" s="116">
        <f t="shared" si="0"/>
        <v>0</v>
      </c>
      <c r="AI13" s="116">
        <f t="shared" si="0"/>
        <v>0</v>
      </c>
      <c r="AJ13" s="116">
        <f t="shared" si="0"/>
        <v>0</v>
      </c>
      <c r="AK13" s="116">
        <f t="shared" si="0"/>
        <v>0</v>
      </c>
      <c r="AL13" s="4"/>
    </row>
    <row r="14" spans="1:38" ht="15.95" customHeight="1" thickTop="1" thickBot="1" x14ac:dyDescent="0.25">
      <c r="A14" s="115"/>
      <c r="B14" s="154" t="s">
        <v>545</v>
      </c>
      <c r="C14" s="181" t="s">
        <v>520</v>
      </c>
      <c r="D14" s="110" t="s">
        <v>5</v>
      </c>
      <c r="E14" s="4">
        <v>3</v>
      </c>
      <c r="F14" s="76">
        <f>SUM(H14,J14)</f>
        <v>0</v>
      </c>
      <c r="G14" s="76">
        <f>SUM(I14,K14)</f>
        <v>0</v>
      </c>
      <c r="H14" s="9"/>
      <c r="I14" s="9"/>
      <c r="J14" s="9"/>
      <c r="K14" s="9"/>
      <c r="L14" s="76">
        <f>SUM(N14,P14,R14,T14)</f>
        <v>0</v>
      </c>
      <c r="M14" s="76">
        <f>SUM(O14,Q14,S14,U14)</f>
        <v>0</v>
      </c>
      <c r="N14" s="9"/>
      <c r="O14" s="9"/>
      <c r="P14" s="9"/>
      <c r="Q14" s="9"/>
      <c r="R14" s="9"/>
      <c r="S14" s="9"/>
      <c r="T14" s="9"/>
      <c r="U14" s="9"/>
      <c r="V14" s="76">
        <f>SUM(X14,Z14,AB14,AD14,AF14,AH14,AJ14)</f>
        <v>0</v>
      </c>
      <c r="W14" s="76">
        <f>SUM(Y14,AA14,AC14,AE14,AG14,AI14,AK14)</f>
        <v>0</v>
      </c>
      <c r="X14" s="9"/>
      <c r="Y14" s="9"/>
      <c r="Z14" s="9"/>
      <c r="AA14" s="9"/>
      <c r="AB14" s="9"/>
      <c r="AC14" s="9"/>
      <c r="AD14" s="9"/>
      <c r="AE14" s="9"/>
      <c r="AF14" s="9"/>
      <c r="AG14" s="9"/>
      <c r="AH14" s="9"/>
      <c r="AI14" s="9"/>
      <c r="AJ14" s="9"/>
      <c r="AK14" s="9"/>
      <c r="AL14" s="4">
        <v>3</v>
      </c>
    </row>
    <row r="15" spans="1:38" ht="15.95" customHeight="1" thickTop="1" thickBot="1" x14ac:dyDescent="0.25">
      <c r="A15" s="115"/>
      <c r="B15" s="154" t="s">
        <v>545</v>
      </c>
      <c r="C15" s="179" t="s">
        <v>707</v>
      </c>
      <c r="D15" s="110" t="s">
        <v>6</v>
      </c>
      <c r="E15" s="4">
        <v>4</v>
      </c>
      <c r="F15" s="76">
        <f t="shared" ref="F15:F45" si="1">SUM(H15,J15)</f>
        <v>0</v>
      </c>
      <c r="G15" s="76">
        <f t="shared" ref="G15:G45" si="2">SUM(I15,K15)</f>
        <v>0</v>
      </c>
      <c r="H15" s="9"/>
      <c r="I15" s="9"/>
      <c r="J15" s="9"/>
      <c r="K15" s="9"/>
      <c r="L15" s="76">
        <f t="shared" ref="L15:L45" si="3">SUM(N15,P15,R15,T15)</f>
        <v>0</v>
      </c>
      <c r="M15" s="76">
        <f t="shared" ref="M15:M45" si="4">SUM(O15,Q15,S15,U15)</f>
        <v>0</v>
      </c>
      <c r="N15" s="9"/>
      <c r="O15" s="9"/>
      <c r="P15" s="9"/>
      <c r="Q15" s="9"/>
      <c r="R15" s="9"/>
      <c r="S15" s="9"/>
      <c r="T15" s="9"/>
      <c r="U15" s="9"/>
      <c r="V15" s="76">
        <f t="shared" ref="V15:V45" si="5">SUM(X15,Z15,AB15,AD15,AF15,AH15,AJ15)</f>
        <v>0</v>
      </c>
      <c r="W15" s="76">
        <f t="shared" ref="W15:W45" si="6">SUM(Y15,AA15,AC15,AE15,AG15,AI15,AK15)</f>
        <v>0</v>
      </c>
      <c r="X15" s="9"/>
      <c r="Y15" s="9"/>
      <c r="Z15" s="9"/>
      <c r="AA15" s="9"/>
      <c r="AB15" s="9"/>
      <c r="AC15" s="9"/>
      <c r="AD15" s="9"/>
      <c r="AE15" s="9"/>
      <c r="AF15" s="9"/>
      <c r="AG15" s="9"/>
      <c r="AH15" s="9"/>
      <c r="AI15" s="9"/>
      <c r="AJ15" s="9"/>
      <c r="AK15" s="9"/>
      <c r="AL15" s="4">
        <v>4</v>
      </c>
    </row>
    <row r="16" spans="1:38" ht="15.95" customHeight="1" thickTop="1" thickBot="1" x14ac:dyDescent="0.25">
      <c r="A16" s="115"/>
      <c r="B16" s="154" t="s">
        <v>545</v>
      </c>
      <c r="C16" s="180" t="s">
        <v>1398</v>
      </c>
      <c r="D16" s="110" t="s">
        <v>7</v>
      </c>
      <c r="E16" s="4">
        <v>31</v>
      </c>
      <c r="F16" s="76">
        <f t="shared" si="1"/>
        <v>0</v>
      </c>
      <c r="G16" s="76">
        <f t="shared" si="2"/>
        <v>0</v>
      </c>
      <c r="H16" s="9"/>
      <c r="I16" s="9"/>
      <c r="J16" s="9"/>
      <c r="K16" s="9"/>
      <c r="L16" s="76">
        <f t="shared" si="3"/>
        <v>0</v>
      </c>
      <c r="M16" s="76">
        <f t="shared" si="4"/>
        <v>0</v>
      </c>
      <c r="N16" s="9"/>
      <c r="O16" s="9"/>
      <c r="P16" s="9"/>
      <c r="Q16" s="9"/>
      <c r="R16" s="9"/>
      <c r="S16" s="9"/>
      <c r="T16" s="9"/>
      <c r="U16" s="9"/>
      <c r="V16" s="76">
        <f t="shared" si="5"/>
        <v>0</v>
      </c>
      <c r="W16" s="76">
        <f t="shared" si="6"/>
        <v>0</v>
      </c>
      <c r="X16" s="9"/>
      <c r="Y16" s="9"/>
      <c r="Z16" s="9"/>
      <c r="AA16" s="9"/>
      <c r="AB16" s="9"/>
      <c r="AC16" s="9"/>
      <c r="AD16" s="9"/>
      <c r="AE16" s="9"/>
      <c r="AF16" s="9"/>
      <c r="AG16" s="9"/>
      <c r="AH16" s="9"/>
      <c r="AI16" s="9"/>
      <c r="AJ16" s="9"/>
      <c r="AK16" s="9"/>
      <c r="AL16" s="4">
        <v>31</v>
      </c>
    </row>
    <row r="17" spans="1:38" ht="15.95" customHeight="1" thickTop="1" thickBot="1" x14ac:dyDescent="0.25">
      <c r="A17" s="115"/>
      <c r="B17" s="154" t="s">
        <v>545</v>
      </c>
      <c r="C17" s="180" t="s">
        <v>708</v>
      </c>
      <c r="D17" s="110" t="s">
        <v>8</v>
      </c>
      <c r="E17" s="4">
        <v>6</v>
      </c>
      <c r="F17" s="76">
        <f t="shared" si="1"/>
        <v>0</v>
      </c>
      <c r="G17" s="76">
        <f t="shared" si="2"/>
        <v>0</v>
      </c>
      <c r="H17" s="9"/>
      <c r="I17" s="9"/>
      <c r="J17" s="9"/>
      <c r="K17" s="9"/>
      <c r="L17" s="76">
        <f t="shared" si="3"/>
        <v>0</v>
      </c>
      <c r="M17" s="76">
        <f t="shared" si="4"/>
        <v>0</v>
      </c>
      <c r="N17" s="9"/>
      <c r="O17" s="9"/>
      <c r="P17" s="9"/>
      <c r="Q17" s="9"/>
      <c r="R17" s="9"/>
      <c r="S17" s="9"/>
      <c r="T17" s="9"/>
      <c r="U17" s="9"/>
      <c r="V17" s="76">
        <f t="shared" si="5"/>
        <v>0</v>
      </c>
      <c r="W17" s="76">
        <f t="shared" si="6"/>
        <v>0</v>
      </c>
      <c r="X17" s="9"/>
      <c r="Y17" s="9"/>
      <c r="Z17" s="9"/>
      <c r="AA17" s="9"/>
      <c r="AB17" s="9"/>
      <c r="AC17" s="9"/>
      <c r="AD17" s="9"/>
      <c r="AE17" s="9"/>
      <c r="AF17" s="9"/>
      <c r="AG17" s="9"/>
      <c r="AH17" s="9"/>
      <c r="AI17" s="9"/>
      <c r="AJ17" s="9"/>
      <c r="AK17" s="9"/>
      <c r="AL17" s="4">
        <v>6</v>
      </c>
    </row>
    <row r="18" spans="1:38" ht="15.95" customHeight="1" thickTop="1" thickBot="1" x14ac:dyDescent="0.25">
      <c r="A18" s="115"/>
      <c r="B18" s="154" t="s">
        <v>545</v>
      </c>
      <c r="C18" s="180" t="s">
        <v>709</v>
      </c>
      <c r="D18" s="175" t="s">
        <v>9</v>
      </c>
      <c r="E18" s="4">
        <v>5</v>
      </c>
      <c r="F18" s="76">
        <f t="shared" si="1"/>
        <v>0</v>
      </c>
      <c r="G18" s="76">
        <f t="shared" si="2"/>
        <v>0</v>
      </c>
      <c r="H18" s="9"/>
      <c r="I18" s="9"/>
      <c r="J18" s="9"/>
      <c r="K18" s="9"/>
      <c r="L18" s="76">
        <f t="shared" si="3"/>
        <v>0</v>
      </c>
      <c r="M18" s="76">
        <f t="shared" si="4"/>
        <v>0</v>
      </c>
      <c r="N18" s="9"/>
      <c r="O18" s="9"/>
      <c r="P18" s="9"/>
      <c r="Q18" s="9"/>
      <c r="R18" s="9"/>
      <c r="S18" s="9"/>
      <c r="T18" s="9"/>
      <c r="U18" s="9"/>
      <c r="V18" s="76">
        <f t="shared" si="5"/>
        <v>0</v>
      </c>
      <c r="W18" s="76">
        <f t="shared" si="6"/>
        <v>0</v>
      </c>
      <c r="X18" s="9"/>
      <c r="Y18" s="9"/>
      <c r="Z18" s="9"/>
      <c r="AA18" s="9"/>
      <c r="AB18" s="9"/>
      <c r="AC18" s="9"/>
      <c r="AD18" s="9"/>
      <c r="AE18" s="9"/>
      <c r="AF18" s="9"/>
      <c r="AG18" s="9"/>
      <c r="AH18" s="9"/>
      <c r="AI18" s="9"/>
      <c r="AJ18" s="9"/>
      <c r="AK18" s="9"/>
      <c r="AL18" s="4">
        <v>5</v>
      </c>
    </row>
    <row r="19" spans="1:38" ht="15.95" customHeight="1" thickTop="1" thickBot="1" x14ac:dyDescent="0.25">
      <c r="A19" s="115"/>
      <c r="B19" s="154" t="s">
        <v>545</v>
      </c>
      <c r="C19" s="180" t="s">
        <v>710</v>
      </c>
      <c r="D19" s="110" t="s">
        <v>10</v>
      </c>
      <c r="E19" s="4">
        <v>27</v>
      </c>
      <c r="F19" s="76">
        <f t="shared" si="1"/>
        <v>0</v>
      </c>
      <c r="G19" s="76">
        <f t="shared" si="2"/>
        <v>0</v>
      </c>
      <c r="H19" s="9"/>
      <c r="I19" s="9"/>
      <c r="J19" s="9"/>
      <c r="K19" s="9"/>
      <c r="L19" s="76">
        <f t="shared" si="3"/>
        <v>0</v>
      </c>
      <c r="M19" s="76">
        <f t="shared" si="4"/>
        <v>0</v>
      </c>
      <c r="N19" s="9"/>
      <c r="O19" s="9"/>
      <c r="P19" s="9"/>
      <c r="Q19" s="9"/>
      <c r="R19" s="9"/>
      <c r="S19" s="9"/>
      <c r="T19" s="9"/>
      <c r="U19" s="9"/>
      <c r="V19" s="76">
        <f t="shared" si="5"/>
        <v>0</v>
      </c>
      <c r="W19" s="76">
        <f t="shared" si="6"/>
        <v>0</v>
      </c>
      <c r="X19" s="9"/>
      <c r="Y19" s="9"/>
      <c r="Z19" s="9"/>
      <c r="AA19" s="9"/>
      <c r="AB19" s="9"/>
      <c r="AC19" s="9"/>
      <c r="AD19" s="9"/>
      <c r="AE19" s="9"/>
      <c r="AF19" s="9"/>
      <c r="AG19" s="9"/>
      <c r="AH19" s="9"/>
      <c r="AI19" s="9"/>
      <c r="AJ19" s="9"/>
      <c r="AK19" s="9"/>
      <c r="AL19" s="4">
        <v>27</v>
      </c>
    </row>
    <row r="20" spans="1:38" ht="15.95" customHeight="1" thickTop="1" thickBot="1" x14ac:dyDescent="0.25">
      <c r="A20" s="115"/>
      <c r="B20" s="154" t="s">
        <v>545</v>
      </c>
      <c r="C20" s="180" t="s">
        <v>711</v>
      </c>
      <c r="D20" s="110" t="s">
        <v>11</v>
      </c>
      <c r="E20" s="4">
        <v>11</v>
      </c>
      <c r="F20" s="76">
        <f t="shared" si="1"/>
        <v>0</v>
      </c>
      <c r="G20" s="76">
        <f t="shared" si="2"/>
        <v>0</v>
      </c>
      <c r="H20" s="9"/>
      <c r="I20" s="9"/>
      <c r="J20" s="9"/>
      <c r="K20" s="9"/>
      <c r="L20" s="76">
        <f t="shared" si="3"/>
        <v>0</v>
      </c>
      <c r="M20" s="76">
        <f t="shared" si="4"/>
        <v>0</v>
      </c>
      <c r="N20" s="9"/>
      <c r="O20" s="9"/>
      <c r="P20" s="9"/>
      <c r="Q20" s="9"/>
      <c r="R20" s="9"/>
      <c r="S20" s="9"/>
      <c r="T20" s="9"/>
      <c r="U20" s="9"/>
      <c r="V20" s="76">
        <f t="shared" si="5"/>
        <v>0</v>
      </c>
      <c r="W20" s="76">
        <f t="shared" si="6"/>
        <v>0</v>
      </c>
      <c r="X20" s="9"/>
      <c r="Y20" s="9"/>
      <c r="Z20" s="9"/>
      <c r="AA20" s="9"/>
      <c r="AB20" s="9"/>
      <c r="AC20" s="9"/>
      <c r="AD20" s="9"/>
      <c r="AE20" s="9"/>
      <c r="AF20" s="9"/>
      <c r="AG20" s="9"/>
      <c r="AH20" s="9"/>
      <c r="AI20" s="9"/>
      <c r="AJ20" s="9"/>
      <c r="AK20" s="9"/>
      <c r="AL20" s="4">
        <v>11</v>
      </c>
    </row>
    <row r="21" spans="1:38" ht="15.95" customHeight="1" thickTop="1" thickBot="1" x14ac:dyDescent="0.25">
      <c r="A21" s="115"/>
      <c r="B21" s="154" t="s">
        <v>545</v>
      </c>
      <c r="C21" s="180" t="s">
        <v>712</v>
      </c>
      <c r="D21" s="110" t="s">
        <v>12</v>
      </c>
      <c r="E21" s="4">
        <v>10</v>
      </c>
      <c r="F21" s="76">
        <f t="shared" si="1"/>
        <v>0</v>
      </c>
      <c r="G21" s="76">
        <f t="shared" si="2"/>
        <v>0</v>
      </c>
      <c r="H21" s="9"/>
      <c r="I21" s="9"/>
      <c r="J21" s="9"/>
      <c r="K21" s="9"/>
      <c r="L21" s="76">
        <f t="shared" si="3"/>
        <v>0</v>
      </c>
      <c r="M21" s="76">
        <f t="shared" si="4"/>
        <v>0</v>
      </c>
      <c r="N21" s="9"/>
      <c r="O21" s="9"/>
      <c r="P21" s="9"/>
      <c r="Q21" s="9"/>
      <c r="R21" s="9"/>
      <c r="S21" s="9"/>
      <c r="T21" s="9"/>
      <c r="U21" s="9"/>
      <c r="V21" s="76">
        <f t="shared" si="5"/>
        <v>0</v>
      </c>
      <c r="W21" s="76">
        <f t="shared" si="6"/>
        <v>0</v>
      </c>
      <c r="X21" s="9"/>
      <c r="Y21" s="9"/>
      <c r="Z21" s="9"/>
      <c r="AA21" s="9"/>
      <c r="AB21" s="9"/>
      <c r="AC21" s="9"/>
      <c r="AD21" s="9"/>
      <c r="AE21" s="9"/>
      <c r="AF21" s="9"/>
      <c r="AG21" s="9"/>
      <c r="AH21" s="9"/>
      <c r="AI21" s="9"/>
      <c r="AJ21" s="9"/>
      <c r="AK21" s="9"/>
      <c r="AL21" s="4">
        <v>10</v>
      </c>
    </row>
    <row r="22" spans="1:38" ht="15.95" customHeight="1" thickTop="1" thickBot="1" x14ac:dyDescent="0.25">
      <c r="A22" s="115"/>
      <c r="B22" s="154" t="s">
        <v>545</v>
      </c>
      <c r="C22" s="180" t="s">
        <v>713</v>
      </c>
      <c r="D22" s="175" t="s">
        <v>13</v>
      </c>
      <c r="E22" s="4">
        <v>30</v>
      </c>
      <c r="F22" s="76">
        <f t="shared" si="1"/>
        <v>0</v>
      </c>
      <c r="G22" s="76">
        <f t="shared" si="2"/>
        <v>0</v>
      </c>
      <c r="H22" s="9"/>
      <c r="I22" s="9"/>
      <c r="J22" s="9"/>
      <c r="K22" s="9"/>
      <c r="L22" s="76">
        <f t="shared" si="3"/>
        <v>0</v>
      </c>
      <c r="M22" s="76">
        <f t="shared" si="4"/>
        <v>0</v>
      </c>
      <c r="N22" s="9"/>
      <c r="O22" s="9"/>
      <c r="P22" s="9"/>
      <c r="Q22" s="9"/>
      <c r="R22" s="9"/>
      <c r="S22" s="9"/>
      <c r="T22" s="9"/>
      <c r="U22" s="9"/>
      <c r="V22" s="76">
        <f t="shared" si="5"/>
        <v>0</v>
      </c>
      <c r="W22" s="76">
        <f t="shared" si="6"/>
        <v>0</v>
      </c>
      <c r="X22" s="9"/>
      <c r="Y22" s="9"/>
      <c r="Z22" s="9"/>
      <c r="AA22" s="9"/>
      <c r="AB22" s="9"/>
      <c r="AC22" s="9"/>
      <c r="AD22" s="9"/>
      <c r="AE22" s="9"/>
      <c r="AF22" s="9"/>
      <c r="AG22" s="9"/>
      <c r="AH22" s="9"/>
      <c r="AI22" s="9"/>
      <c r="AJ22" s="9"/>
      <c r="AK22" s="9"/>
      <c r="AL22" s="4">
        <v>30</v>
      </c>
    </row>
    <row r="23" spans="1:38" ht="15.95" customHeight="1" thickTop="1" thickBot="1" x14ac:dyDescent="0.25">
      <c r="A23" s="115"/>
      <c r="B23" s="154" t="s">
        <v>545</v>
      </c>
      <c r="C23" s="180" t="s">
        <v>714</v>
      </c>
      <c r="D23" s="175" t="s">
        <v>14</v>
      </c>
      <c r="E23" s="4">
        <v>8</v>
      </c>
      <c r="F23" s="76">
        <f t="shared" si="1"/>
        <v>0</v>
      </c>
      <c r="G23" s="76">
        <f t="shared" si="2"/>
        <v>0</v>
      </c>
      <c r="H23" s="9"/>
      <c r="I23" s="9"/>
      <c r="J23" s="9"/>
      <c r="K23" s="9"/>
      <c r="L23" s="76">
        <f t="shared" si="3"/>
        <v>0</v>
      </c>
      <c r="M23" s="76">
        <f t="shared" si="4"/>
        <v>0</v>
      </c>
      <c r="N23" s="9"/>
      <c r="O23" s="9"/>
      <c r="P23" s="9"/>
      <c r="Q23" s="9"/>
      <c r="R23" s="9"/>
      <c r="S23" s="9"/>
      <c r="T23" s="9"/>
      <c r="U23" s="9"/>
      <c r="V23" s="76">
        <f t="shared" si="5"/>
        <v>0</v>
      </c>
      <c r="W23" s="76">
        <f t="shared" si="6"/>
        <v>0</v>
      </c>
      <c r="X23" s="9"/>
      <c r="Y23" s="9"/>
      <c r="Z23" s="9"/>
      <c r="AA23" s="9"/>
      <c r="AB23" s="9"/>
      <c r="AC23" s="9"/>
      <c r="AD23" s="9"/>
      <c r="AE23" s="9"/>
      <c r="AF23" s="9"/>
      <c r="AG23" s="9"/>
      <c r="AH23" s="9"/>
      <c r="AI23" s="9"/>
      <c r="AJ23" s="9"/>
      <c r="AK23" s="9"/>
      <c r="AL23" s="4">
        <v>8</v>
      </c>
    </row>
    <row r="24" spans="1:38" ht="15.95" customHeight="1" thickTop="1" thickBot="1" x14ac:dyDescent="0.25">
      <c r="A24" s="115"/>
      <c r="B24" s="154" t="s">
        <v>545</v>
      </c>
      <c r="C24" s="180" t="s">
        <v>715</v>
      </c>
      <c r="D24" s="175" t="s">
        <v>15</v>
      </c>
      <c r="E24" s="4">
        <v>13</v>
      </c>
      <c r="F24" s="76">
        <f t="shared" si="1"/>
        <v>0</v>
      </c>
      <c r="G24" s="76">
        <f t="shared" si="2"/>
        <v>0</v>
      </c>
      <c r="H24" s="9"/>
      <c r="I24" s="9"/>
      <c r="J24" s="9"/>
      <c r="K24" s="9"/>
      <c r="L24" s="76">
        <f t="shared" si="3"/>
        <v>0</v>
      </c>
      <c r="M24" s="76">
        <f t="shared" si="4"/>
        <v>0</v>
      </c>
      <c r="N24" s="9"/>
      <c r="O24" s="9"/>
      <c r="P24" s="9"/>
      <c r="Q24" s="9"/>
      <c r="R24" s="9"/>
      <c r="S24" s="9"/>
      <c r="T24" s="9"/>
      <c r="U24" s="9"/>
      <c r="V24" s="76">
        <f t="shared" si="5"/>
        <v>0</v>
      </c>
      <c r="W24" s="76">
        <f t="shared" si="6"/>
        <v>0</v>
      </c>
      <c r="X24" s="9"/>
      <c r="Y24" s="9"/>
      <c r="Z24" s="9"/>
      <c r="AA24" s="9"/>
      <c r="AB24" s="9"/>
      <c r="AC24" s="9"/>
      <c r="AD24" s="9"/>
      <c r="AE24" s="9"/>
      <c r="AF24" s="9"/>
      <c r="AG24" s="9"/>
      <c r="AH24" s="9"/>
      <c r="AI24" s="9"/>
      <c r="AJ24" s="9"/>
      <c r="AK24" s="9"/>
      <c r="AL24" s="4">
        <v>13</v>
      </c>
    </row>
    <row r="25" spans="1:38" ht="15.95" customHeight="1" thickTop="1" thickBot="1" x14ac:dyDescent="0.25">
      <c r="A25" s="115"/>
      <c r="B25" s="154" t="s">
        <v>545</v>
      </c>
      <c r="C25" s="180" t="s">
        <v>716</v>
      </c>
      <c r="D25" s="110" t="s">
        <v>16</v>
      </c>
      <c r="E25" s="4">
        <v>36</v>
      </c>
      <c r="F25" s="76">
        <f t="shared" si="1"/>
        <v>0</v>
      </c>
      <c r="G25" s="76">
        <f t="shared" si="2"/>
        <v>0</v>
      </c>
      <c r="H25" s="9"/>
      <c r="I25" s="9"/>
      <c r="J25" s="9"/>
      <c r="K25" s="9"/>
      <c r="L25" s="76">
        <f t="shared" si="3"/>
        <v>0</v>
      </c>
      <c r="M25" s="76">
        <f t="shared" si="4"/>
        <v>0</v>
      </c>
      <c r="N25" s="9"/>
      <c r="O25" s="9"/>
      <c r="P25" s="9"/>
      <c r="Q25" s="9"/>
      <c r="R25" s="9"/>
      <c r="S25" s="9"/>
      <c r="T25" s="9"/>
      <c r="U25" s="9"/>
      <c r="V25" s="76">
        <f t="shared" si="5"/>
        <v>0</v>
      </c>
      <c r="W25" s="76">
        <f t="shared" si="6"/>
        <v>0</v>
      </c>
      <c r="X25" s="9"/>
      <c r="Y25" s="9"/>
      <c r="Z25" s="9"/>
      <c r="AA25" s="9"/>
      <c r="AB25" s="9"/>
      <c r="AC25" s="9"/>
      <c r="AD25" s="9"/>
      <c r="AE25" s="9"/>
      <c r="AF25" s="9"/>
      <c r="AG25" s="9"/>
      <c r="AH25" s="9"/>
      <c r="AI25" s="9"/>
      <c r="AJ25" s="9"/>
      <c r="AK25" s="9"/>
      <c r="AL25" s="4">
        <v>36</v>
      </c>
    </row>
    <row r="26" spans="1:38" ht="15.95" customHeight="1" thickTop="1" thickBot="1" x14ac:dyDescent="0.25">
      <c r="A26" s="115"/>
      <c r="B26" s="154" t="s">
        <v>545</v>
      </c>
      <c r="C26" s="180" t="s">
        <v>717</v>
      </c>
      <c r="D26" s="110" t="s">
        <v>17</v>
      </c>
      <c r="E26" s="4">
        <v>28</v>
      </c>
      <c r="F26" s="76">
        <f t="shared" si="1"/>
        <v>0</v>
      </c>
      <c r="G26" s="76">
        <f t="shared" si="2"/>
        <v>0</v>
      </c>
      <c r="H26" s="9"/>
      <c r="I26" s="9"/>
      <c r="J26" s="9"/>
      <c r="K26" s="9"/>
      <c r="L26" s="76">
        <f t="shared" si="3"/>
        <v>0</v>
      </c>
      <c r="M26" s="76">
        <f t="shared" si="4"/>
        <v>0</v>
      </c>
      <c r="N26" s="9"/>
      <c r="O26" s="9"/>
      <c r="P26" s="9"/>
      <c r="Q26" s="9"/>
      <c r="R26" s="9"/>
      <c r="S26" s="9"/>
      <c r="T26" s="9"/>
      <c r="U26" s="9"/>
      <c r="V26" s="76">
        <f t="shared" si="5"/>
        <v>0</v>
      </c>
      <c r="W26" s="76">
        <f t="shared" si="6"/>
        <v>0</v>
      </c>
      <c r="X26" s="9"/>
      <c r="Y26" s="9"/>
      <c r="Z26" s="9"/>
      <c r="AA26" s="9"/>
      <c r="AB26" s="9"/>
      <c r="AC26" s="9"/>
      <c r="AD26" s="9"/>
      <c r="AE26" s="9"/>
      <c r="AF26" s="9"/>
      <c r="AG26" s="9"/>
      <c r="AH26" s="9"/>
      <c r="AI26" s="9"/>
      <c r="AJ26" s="9"/>
      <c r="AK26" s="9"/>
      <c r="AL26" s="4">
        <v>28</v>
      </c>
    </row>
    <row r="27" spans="1:38" ht="15.95" customHeight="1" thickTop="1" thickBot="1" x14ac:dyDescent="0.25">
      <c r="A27" s="115"/>
      <c r="B27" s="154" t="s">
        <v>545</v>
      </c>
      <c r="C27" s="180" t="s">
        <v>718</v>
      </c>
      <c r="D27" s="110" t="s">
        <v>18</v>
      </c>
      <c r="E27" s="4">
        <v>29</v>
      </c>
      <c r="F27" s="76">
        <f t="shared" si="1"/>
        <v>0</v>
      </c>
      <c r="G27" s="76">
        <f t="shared" si="2"/>
        <v>0</v>
      </c>
      <c r="H27" s="9"/>
      <c r="I27" s="9"/>
      <c r="J27" s="9"/>
      <c r="K27" s="9"/>
      <c r="L27" s="76">
        <f t="shared" si="3"/>
        <v>0</v>
      </c>
      <c r="M27" s="76">
        <f t="shared" si="4"/>
        <v>0</v>
      </c>
      <c r="N27" s="9"/>
      <c r="O27" s="9"/>
      <c r="P27" s="9"/>
      <c r="Q27" s="9"/>
      <c r="R27" s="9"/>
      <c r="S27" s="9"/>
      <c r="T27" s="9"/>
      <c r="U27" s="9"/>
      <c r="V27" s="76">
        <f t="shared" si="5"/>
        <v>0</v>
      </c>
      <c r="W27" s="76">
        <f t="shared" si="6"/>
        <v>0</v>
      </c>
      <c r="X27" s="9"/>
      <c r="Y27" s="9"/>
      <c r="Z27" s="9"/>
      <c r="AA27" s="9"/>
      <c r="AB27" s="9"/>
      <c r="AC27" s="9"/>
      <c r="AD27" s="9"/>
      <c r="AE27" s="9"/>
      <c r="AF27" s="9"/>
      <c r="AG27" s="9"/>
      <c r="AH27" s="9"/>
      <c r="AI27" s="9"/>
      <c r="AJ27" s="9"/>
      <c r="AK27" s="9"/>
      <c r="AL27" s="4">
        <v>29</v>
      </c>
    </row>
    <row r="28" spans="1:38" ht="15.95" customHeight="1" thickTop="1" thickBot="1" x14ac:dyDescent="0.25">
      <c r="A28" s="115"/>
      <c r="B28" s="154" t="s">
        <v>545</v>
      </c>
      <c r="C28" s="180" t="s">
        <v>719</v>
      </c>
      <c r="D28" s="110" t="s">
        <v>19</v>
      </c>
      <c r="E28" s="4">
        <v>15</v>
      </c>
      <c r="F28" s="76">
        <f t="shared" si="1"/>
        <v>0</v>
      </c>
      <c r="G28" s="76">
        <f t="shared" si="2"/>
        <v>0</v>
      </c>
      <c r="H28" s="9"/>
      <c r="I28" s="9"/>
      <c r="J28" s="9"/>
      <c r="K28" s="9"/>
      <c r="L28" s="76">
        <f t="shared" si="3"/>
        <v>0</v>
      </c>
      <c r="M28" s="76">
        <f t="shared" si="4"/>
        <v>0</v>
      </c>
      <c r="N28" s="9"/>
      <c r="O28" s="9"/>
      <c r="P28" s="9"/>
      <c r="Q28" s="9"/>
      <c r="R28" s="9"/>
      <c r="S28" s="9"/>
      <c r="T28" s="9"/>
      <c r="U28" s="9"/>
      <c r="V28" s="76">
        <f t="shared" si="5"/>
        <v>0</v>
      </c>
      <c r="W28" s="76">
        <f t="shared" si="6"/>
        <v>0</v>
      </c>
      <c r="X28" s="9"/>
      <c r="Y28" s="9"/>
      <c r="Z28" s="9"/>
      <c r="AA28" s="9"/>
      <c r="AB28" s="9"/>
      <c r="AC28" s="9"/>
      <c r="AD28" s="9"/>
      <c r="AE28" s="9"/>
      <c r="AF28" s="9"/>
      <c r="AG28" s="9"/>
      <c r="AH28" s="9"/>
      <c r="AI28" s="9"/>
      <c r="AJ28" s="9"/>
      <c r="AK28" s="9"/>
      <c r="AL28" s="4">
        <v>15</v>
      </c>
    </row>
    <row r="29" spans="1:38" ht="15.95" customHeight="1" thickTop="1" thickBot="1" x14ac:dyDescent="0.25">
      <c r="A29" s="115"/>
      <c r="B29" s="154" t="s">
        <v>545</v>
      </c>
      <c r="C29" s="180" t="s">
        <v>720</v>
      </c>
      <c r="D29" s="110" t="s">
        <v>20</v>
      </c>
      <c r="E29" s="4">
        <v>33</v>
      </c>
      <c r="F29" s="76">
        <f t="shared" si="1"/>
        <v>0</v>
      </c>
      <c r="G29" s="76">
        <f t="shared" si="2"/>
        <v>0</v>
      </c>
      <c r="H29" s="9"/>
      <c r="I29" s="9"/>
      <c r="J29" s="9"/>
      <c r="K29" s="9"/>
      <c r="L29" s="76">
        <f t="shared" si="3"/>
        <v>0</v>
      </c>
      <c r="M29" s="76">
        <f t="shared" si="4"/>
        <v>0</v>
      </c>
      <c r="N29" s="9"/>
      <c r="O29" s="9"/>
      <c r="P29" s="9"/>
      <c r="Q29" s="9"/>
      <c r="R29" s="9"/>
      <c r="S29" s="9"/>
      <c r="T29" s="9"/>
      <c r="U29" s="9"/>
      <c r="V29" s="76">
        <f t="shared" si="5"/>
        <v>0</v>
      </c>
      <c r="W29" s="76">
        <f t="shared" si="6"/>
        <v>0</v>
      </c>
      <c r="X29" s="9"/>
      <c r="Y29" s="9"/>
      <c r="Z29" s="9"/>
      <c r="AA29" s="9"/>
      <c r="AB29" s="9"/>
      <c r="AC29" s="9"/>
      <c r="AD29" s="9"/>
      <c r="AE29" s="9"/>
      <c r="AF29" s="9"/>
      <c r="AG29" s="9"/>
      <c r="AH29" s="9"/>
      <c r="AI29" s="9"/>
      <c r="AJ29" s="9"/>
      <c r="AK29" s="9"/>
      <c r="AL29" s="4">
        <v>33</v>
      </c>
    </row>
    <row r="30" spans="1:38" ht="15.95" customHeight="1" thickTop="1" thickBot="1" x14ac:dyDescent="0.25">
      <c r="A30" s="115"/>
      <c r="B30" s="154" t="s">
        <v>545</v>
      </c>
      <c r="C30" s="180" t="s">
        <v>342</v>
      </c>
      <c r="D30" s="175" t="s">
        <v>21</v>
      </c>
      <c r="E30" s="4">
        <v>16</v>
      </c>
      <c r="F30" s="76">
        <f t="shared" si="1"/>
        <v>0</v>
      </c>
      <c r="G30" s="76">
        <f t="shared" si="2"/>
        <v>0</v>
      </c>
      <c r="H30" s="9"/>
      <c r="I30" s="9"/>
      <c r="J30" s="9"/>
      <c r="K30" s="9"/>
      <c r="L30" s="76">
        <f t="shared" si="3"/>
        <v>0</v>
      </c>
      <c r="M30" s="76">
        <f t="shared" si="4"/>
        <v>0</v>
      </c>
      <c r="N30" s="9"/>
      <c r="O30" s="9"/>
      <c r="P30" s="9"/>
      <c r="Q30" s="9"/>
      <c r="R30" s="9"/>
      <c r="S30" s="9"/>
      <c r="T30" s="9"/>
      <c r="U30" s="9"/>
      <c r="V30" s="76">
        <f t="shared" si="5"/>
        <v>0</v>
      </c>
      <c r="W30" s="76">
        <f t="shared" si="6"/>
        <v>0</v>
      </c>
      <c r="X30" s="9"/>
      <c r="Y30" s="9"/>
      <c r="Z30" s="9"/>
      <c r="AA30" s="9"/>
      <c r="AB30" s="9"/>
      <c r="AC30" s="9"/>
      <c r="AD30" s="9"/>
      <c r="AE30" s="9"/>
      <c r="AF30" s="9"/>
      <c r="AG30" s="9"/>
      <c r="AH30" s="9"/>
      <c r="AI30" s="9"/>
      <c r="AJ30" s="9"/>
      <c r="AK30" s="9"/>
      <c r="AL30" s="4">
        <v>16</v>
      </c>
    </row>
    <row r="31" spans="1:38" ht="15.95" customHeight="1" thickTop="1" thickBot="1" x14ac:dyDescent="0.25">
      <c r="A31" s="115"/>
      <c r="B31" s="154" t="s">
        <v>545</v>
      </c>
      <c r="C31" s="180" t="s">
        <v>721</v>
      </c>
      <c r="D31" s="110" t="s">
        <v>22</v>
      </c>
      <c r="E31" s="4">
        <v>18</v>
      </c>
      <c r="F31" s="76">
        <f t="shared" si="1"/>
        <v>0</v>
      </c>
      <c r="G31" s="76">
        <f t="shared" si="2"/>
        <v>0</v>
      </c>
      <c r="H31" s="9"/>
      <c r="I31" s="9"/>
      <c r="J31" s="9"/>
      <c r="K31" s="9"/>
      <c r="L31" s="76">
        <f t="shared" si="3"/>
        <v>0</v>
      </c>
      <c r="M31" s="76">
        <f t="shared" si="4"/>
        <v>0</v>
      </c>
      <c r="N31" s="9"/>
      <c r="O31" s="9"/>
      <c r="P31" s="9"/>
      <c r="Q31" s="9"/>
      <c r="R31" s="9"/>
      <c r="S31" s="9"/>
      <c r="T31" s="9"/>
      <c r="U31" s="9"/>
      <c r="V31" s="76">
        <f t="shared" si="5"/>
        <v>0</v>
      </c>
      <c r="W31" s="76">
        <f t="shared" si="6"/>
        <v>0</v>
      </c>
      <c r="X31" s="9"/>
      <c r="Y31" s="9"/>
      <c r="Z31" s="9"/>
      <c r="AA31" s="9"/>
      <c r="AB31" s="9"/>
      <c r="AC31" s="9"/>
      <c r="AD31" s="9"/>
      <c r="AE31" s="9"/>
      <c r="AF31" s="9"/>
      <c r="AG31" s="9"/>
      <c r="AH31" s="9"/>
      <c r="AI31" s="9"/>
      <c r="AJ31" s="9"/>
      <c r="AK31" s="9"/>
      <c r="AL31" s="4">
        <v>18</v>
      </c>
    </row>
    <row r="32" spans="1:38" ht="15.95" customHeight="1" thickTop="1" thickBot="1" x14ac:dyDescent="0.25">
      <c r="A32" s="115"/>
      <c r="B32" s="154" t="s">
        <v>545</v>
      </c>
      <c r="C32" s="180" t="s">
        <v>722</v>
      </c>
      <c r="D32" s="110" t="s">
        <v>23</v>
      </c>
      <c r="E32" s="4">
        <v>20</v>
      </c>
      <c r="F32" s="76">
        <f t="shared" si="1"/>
        <v>0</v>
      </c>
      <c r="G32" s="76">
        <f t="shared" si="2"/>
        <v>0</v>
      </c>
      <c r="H32" s="9"/>
      <c r="I32" s="9"/>
      <c r="J32" s="9"/>
      <c r="K32" s="9"/>
      <c r="L32" s="76">
        <f t="shared" si="3"/>
        <v>0</v>
      </c>
      <c r="M32" s="76">
        <f t="shared" si="4"/>
        <v>0</v>
      </c>
      <c r="N32" s="9"/>
      <c r="O32" s="9"/>
      <c r="P32" s="9"/>
      <c r="Q32" s="9"/>
      <c r="R32" s="9"/>
      <c r="S32" s="9"/>
      <c r="T32" s="9"/>
      <c r="U32" s="9"/>
      <c r="V32" s="76">
        <f t="shared" si="5"/>
        <v>0</v>
      </c>
      <c r="W32" s="76">
        <f t="shared" si="6"/>
        <v>0</v>
      </c>
      <c r="X32" s="9"/>
      <c r="Y32" s="9"/>
      <c r="Z32" s="9"/>
      <c r="AA32" s="9"/>
      <c r="AB32" s="9"/>
      <c r="AC32" s="9"/>
      <c r="AD32" s="9"/>
      <c r="AE32" s="9"/>
      <c r="AF32" s="9"/>
      <c r="AG32" s="9"/>
      <c r="AH32" s="9"/>
      <c r="AI32" s="9"/>
      <c r="AJ32" s="9"/>
      <c r="AK32" s="9"/>
      <c r="AL32" s="4">
        <v>20</v>
      </c>
    </row>
    <row r="33" spans="1:38" ht="15.95" customHeight="1" thickTop="1" thickBot="1" x14ac:dyDescent="0.25">
      <c r="A33" s="115"/>
      <c r="B33" s="154" t="s">
        <v>545</v>
      </c>
      <c r="C33" s="180" t="s">
        <v>723</v>
      </c>
      <c r="D33" s="110" t="s">
        <v>24</v>
      </c>
      <c r="E33" s="4">
        <v>21</v>
      </c>
      <c r="F33" s="76">
        <f t="shared" si="1"/>
        <v>0</v>
      </c>
      <c r="G33" s="76">
        <f t="shared" si="2"/>
        <v>0</v>
      </c>
      <c r="H33" s="9"/>
      <c r="I33" s="9"/>
      <c r="J33" s="9"/>
      <c r="K33" s="9"/>
      <c r="L33" s="76">
        <f t="shared" si="3"/>
        <v>0</v>
      </c>
      <c r="M33" s="76">
        <f t="shared" si="4"/>
        <v>0</v>
      </c>
      <c r="N33" s="9"/>
      <c r="O33" s="9"/>
      <c r="P33" s="9"/>
      <c r="Q33" s="9"/>
      <c r="R33" s="9"/>
      <c r="S33" s="9"/>
      <c r="T33" s="9"/>
      <c r="U33" s="9"/>
      <c r="V33" s="76">
        <f t="shared" si="5"/>
        <v>0</v>
      </c>
      <c r="W33" s="76">
        <f t="shared" si="6"/>
        <v>0</v>
      </c>
      <c r="X33" s="9"/>
      <c r="Y33" s="9"/>
      <c r="Z33" s="9"/>
      <c r="AA33" s="9"/>
      <c r="AB33" s="9"/>
      <c r="AC33" s="9"/>
      <c r="AD33" s="9"/>
      <c r="AE33" s="9"/>
      <c r="AF33" s="9"/>
      <c r="AG33" s="9"/>
      <c r="AH33" s="9"/>
      <c r="AI33" s="9"/>
      <c r="AJ33" s="9"/>
      <c r="AK33" s="9"/>
      <c r="AL33" s="4">
        <v>21</v>
      </c>
    </row>
    <row r="34" spans="1:38" ht="15.95" customHeight="1" thickTop="1" thickBot="1" x14ac:dyDescent="0.25">
      <c r="A34" s="115"/>
      <c r="B34" s="154" t="s">
        <v>545</v>
      </c>
      <c r="C34" s="180" t="s">
        <v>343</v>
      </c>
      <c r="D34" s="175" t="s">
        <v>25</v>
      </c>
      <c r="E34" s="4">
        <v>22</v>
      </c>
      <c r="F34" s="76">
        <f t="shared" si="1"/>
        <v>0</v>
      </c>
      <c r="G34" s="76">
        <f t="shared" si="2"/>
        <v>0</v>
      </c>
      <c r="H34" s="9"/>
      <c r="I34" s="9"/>
      <c r="J34" s="9"/>
      <c r="K34" s="9"/>
      <c r="L34" s="76">
        <f t="shared" si="3"/>
        <v>0</v>
      </c>
      <c r="M34" s="76">
        <f t="shared" si="4"/>
        <v>0</v>
      </c>
      <c r="N34" s="9"/>
      <c r="O34" s="9"/>
      <c r="P34" s="9"/>
      <c r="Q34" s="9"/>
      <c r="R34" s="9"/>
      <c r="S34" s="9"/>
      <c r="T34" s="9"/>
      <c r="U34" s="9"/>
      <c r="V34" s="76">
        <f t="shared" si="5"/>
        <v>0</v>
      </c>
      <c r="W34" s="76">
        <f t="shared" si="6"/>
        <v>0</v>
      </c>
      <c r="X34" s="9"/>
      <c r="Y34" s="9"/>
      <c r="Z34" s="9"/>
      <c r="AA34" s="9"/>
      <c r="AB34" s="9"/>
      <c r="AC34" s="9"/>
      <c r="AD34" s="9"/>
      <c r="AE34" s="9"/>
      <c r="AF34" s="9"/>
      <c r="AG34" s="9"/>
      <c r="AH34" s="9"/>
      <c r="AI34" s="9"/>
      <c r="AJ34" s="9"/>
      <c r="AK34" s="9"/>
      <c r="AL34" s="4">
        <v>22</v>
      </c>
    </row>
    <row r="35" spans="1:38" ht="15.95" customHeight="1" thickTop="1" thickBot="1" x14ac:dyDescent="0.25">
      <c r="A35" s="115"/>
      <c r="B35" s="154" t="s">
        <v>545</v>
      </c>
      <c r="C35" s="180" t="s">
        <v>724</v>
      </c>
      <c r="D35" s="110" t="s">
        <v>26</v>
      </c>
      <c r="E35" s="4">
        <v>23</v>
      </c>
      <c r="F35" s="76">
        <f t="shared" si="1"/>
        <v>0</v>
      </c>
      <c r="G35" s="76">
        <f t="shared" si="2"/>
        <v>0</v>
      </c>
      <c r="H35" s="9"/>
      <c r="I35" s="9"/>
      <c r="J35" s="9"/>
      <c r="K35" s="9"/>
      <c r="L35" s="76">
        <f t="shared" si="3"/>
        <v>0</v>
      </c>
      <c r="M35" s="76">
        <f t="shared" si="4"/>
        <v>0</v>
      </c>
      <c r="N35" s="9"/>
      <c r="O35" s="9"/>
      <c r="P35" s="9"/>
      <c r="Q35" s="9"/>
      <c r="R35" s="9"/>
      <c r="S35" s="9"/>
      <c r="T35" s="9"/>
      <c r="U35" s="9"/>
      <c r="V35" s="76">
        <f t="shared" si="5"/>
        <v>0</v>
      </c>
      <c r="W35" s="76">
        <f t="shared" si="6"/>
        <v>0</v>
      </c>
      <c r="X35" s="9"/>
      <c r="Y35" s="9"/>
      <c r="Z35" s="9"/>
      <c r="AA35" s="9"/>
      <c r="AB35" s="9"/>
      <c r="AC35" s="9"/>
      <c r="AD35" s="9"/>
      <c r="AE35" s="9"/>
      <c r="AF35" s="9"/>
      <c r="AG35" s="9"/>
      <c r="AH35" s="9"/>
      <c r="AI35" s="9"/>
      <c r="AJ35" s="9"/>
      <c r="AK35" s="9"/>
      <c r="AL35" s="4">
        <v>23</v>
      </c>
    </row>
    <row r="36" spans="1:38" ht="15.95" customHeight="1" thickTop="1" thickBot="1" x14ac:dyDescent="0.25">
      <c r="A36" s="115"/>
      <c r="B36" s="154" t="s">
        <v>545</v>
      </c>
      <c r="C36" s="180" t="s">
        <v>725</v>
      </c>
      <c r="D36" s="110" t="s">
        <v>27</v>
      </c>
      <c r="E36" s="4">
        <v>46</v>
      </c>
      <c r="F36" s="76">
        <f t="shared" si="1"/>
        <v>0</v>
      </c>
      <c r="G36" s="76">
        <f t="shared" si="2"/>
        <v>0</v>
      </c>
      <c r="H36" s="9"/>
      <c r="I36" s="9"/>
      <c r="J36" s="9"/>
      <c r="K36" s="9"/>
      <c r="L36" s="76">
        <f t="shared" si="3"/>
        <v>0</v>
      </c>
      <c r="M36" s="76">
        <f t="shared" si="4"/>
        <v>0</v>
      </c>
      <c r="N36" s="9"/>
      <c r="O36" s="9"/>
      <c r="P36" s="9"/>
      <c r="Q36" s="9"/>
      <c r="R36" s="9"/>
      <c r="S36" s="9"/>
      <c r="T36" s="9"/>
      <c r="U36" s="9"/>
      <c r="V36" s="76">
        <f t="shared" si="5"/>
        <v>0</v>
      </c>
      <c r="W36" s="76">
        <f t="shared" si="6"/>
        <v>0</v>
      </c>
      <c r="X36" s="9"/>
      <c r="Y36" s="9"/>
      <c r="Z36" s="9"/>
      <c r="AA36" s="9"/>
      <c r="AB36" s="9"/>
      <c r="AC36" s="9"/>
      <c r="AD36" s="9"/>
      <c r="AE36" s="9"/>
      <c r="AF36" s="9"/>
      <c r="AG36" s="9"/>
      <c r="AH36" s="9"/>
      <c r="AI36" s="9"/>
      <c r="AJ36" s="9"/>
      <c r="AK36" s="9"/>
      <c r="AL36" s="4">
        <v>46</v>
      </c>
    </row>
    <row r="37" spans="1:38" ht="15.95" customHeight="1" thickTop="1" thickBot="1" x14ac:dyDescent="0.25">
      <c r="A37" s="115"/>
      <c r="B37" s="154" t="s">
        <v>545</v>
      </c>
      <c r="C37" s="180" t="s">
        <v>726</v>
      </c>
      <c r="D37" s="110" t="s">
        <v>28</v>
      </c>
      <c r="E37" s="4">
        <v>49</v>
      </c>
      <c r="F37" s="76">
        <f t="shared" si="1"/>
        <v>0</v>
      </c>
      <c r="G37" s="76">
        <f t="shared" si="2"/>
        <v>0</v>
      </c>
      <c r="H37" s="9"/>
      <c r="I37" s="9"/>
      <c r="J37" s="9"/>
      <c r="K37" s="9"/>
      <c r="L37" s="76">
        <f t="shared" si="3"/>
        <v>0</v>
      </c>
      <c r="M37" s="76">
        <f t="shared" si="4"/>
        <v>0</v>
      </c>
      <c r="N37" s="9"/>
      <c r="O37" s="9"/>
      <c r="P37" s="9"/>
      <c r="Q37" s="9"/>
      <c r="R37" s="9"/>
      <c r="S37" s="9"/>
      <c r="T37" s="9"/>
      <c r="U37" s="9"/>
      <c r="V37" s="76">
        <f t="shared" si="5"/>
        <v>0</v>
      </c>
      <c r="W37" s="76">
        <f t="shared" si="6"/>
        <v>0</v>
      </c>
      <c r="X37" s="9"/>
      <c r="Y37" s="9"/>
      <c r="Z37" s="9"/>
      <c r="AA37" s="9"/>
      <c r="AB37" s="9"/>
      <c r="AC37" s="9"/>
      <c r="AD37" s="9"/>
      <c r="AE37" s="9"/>
      <c r="AF37" s="9"/>
      <c r="AG37" s="9"/>
      <c r="AH37" s="9"/>
      <c r="AI37" s="9"/>
      <c r="AJ37" s="9"/>
      <c r="AK37" s="9"/>
      <c r="AL37" s="4">
        <v>49</v>
      </c>
    </row>
    <row r="38" spans="1:38" ht="15.95" customHeight="1" thickTop="1" thickBot="1" x14ac:dyDescent="0.25">
      <c r="A38" s="115"/>
      <c r="B38" s="154" t="s">
        <v>545</v>
      </c>
      <c r="C38" s="180" t="s">
        <v>727</v>
      </c>
      <c r="D38" s="175" t="s">
        <v>29</v>
      </c>
      <c r="E38" s="4">
        <v>7</v>
      </c>
      <c r="F38" s="76">
        <f t="shared" si="1"/>
        <v>0</v>
      </c>
      <c r="G38" s="76">
        <f t="shared" si="2"/>
        <v>0</v>
      </c>
      <c r="H38" s="9"/>
      <c r="I38" s="9"/>
      <c r="J38" s="9"/>
      <c r="K38" s="9"/>
      <c r="L38" s="76">
        <f t="shared" si="3"/>
        <v>0</v>
      </c>
      <c r="M38" s="76">
        <f t="shared" si="4"/>
        <v>0</v>
      </c>
      <c r="N38" s="9"/>
      <c r="O38" s="9"/>
      <c r="P38" s="9"/>
      <c r="Q38" s="9"/>
      <c r="R38" s="9"/>
      <c r="S38" s="9"/>
      <c r="T38" s="9"/>
      <c r="U38" s="9"/>
      <c r="V38" s="76">
        <f t="shared" si="5"/>
        <v>0</v>
      </c>
      <c r="W38" s="76">
        <f t="shared" si="6"/>
        <v>0</v>
      </c>
      <c r="X38" s="9"/>
      <c r="Y38" s="9"/>
      <c r="Z38" s="9"/>
      <c r="AA38" s="9"/>
      <c r="AB38" s="9"/>
      <c r="AC38" s="9"/>
      <c r="AD38" s="9"/>
      <c r="AE38" s="9"/>
      <c r="AF38" s="9"/>
      <c r="AG38" s="9"/>
      <c r="AH38" s="9"/>
      <c r="AI38" s="9"/>
      <c r="AJ38" s="9"/>
      <c r="AK38" s="9"/>
      <c r="AL38" s="4">
        <v>7</v>
      </c>
    </row>
    <row r="39" spans="1:38" ht="15.95" customHeight="1" thickTop="1" thickBot="1" x14ac:dyDescent="0.25">
      <c r="A39" s="115"/>
      <c r="B39" s="154" t="s">
        <v>545</v>
      </c>
      <c r="C39" s="180" t="s">
        <v>728</v>
      </c>
      <c r="D39" s="110" t="s">
        <v>30</v>
      </c>
      <c r="E39" s="4">
        <v>25</v>
      </c>
      <c r="F39" s="76">
        <f t="shared" si="1"/>
        <v>0</v>
      </c>
      <c r="G39" s="76">
        <f t="shared" si="2"/>
        <v>0</v>
      </c>
      <c r="H39" s="9"/>
      <c r="I39" s="9"/>
      <c r="J39" s="9"/>
      <c r="K39" s="9"/>
      <c r="L39" s="76">
        <f t="shared" si="3"/>
        <v>0</v>
      </c>
      <c r="M39" s="76">
        <f t="shared" si="4"/>
        <v>0</v>
      </c>
      <c r="N39" s="9"/>
      <c r="O39" s="9"/>
      <c r="P39" s="9"/>
      <c r="Q39" s="9"/>
      <c r="R39" s="9"/>
      <c r="S39" s="9"/>
      <c r="T39" s="9"/>
      <c r="U39" s="9"/>
      <c r="V39" s="76">
        <f t="shared" si="5"/>
        <v>0</v>
      </c>
      <c r="W39" s="76">
        <f t="shared" si="6"/>
        <v>0</v>
      </c>
      <c r="X39" s="9"/>
      <c r="Y39" s="9"/>
      <c r="Z39" s="9"/>
      <c r="AA39" s="9"/>
      <c r="AB39" s="9"/>
      <c r="AC39" s="9"/>
      <c r="AD39" s="9"/>
      <c r="AE39" s="9"/>
      <c r="AF39" s="9"/>
      <c r="AG39" s="9"/>
      <c r="AH39" s="9"/>
      <c r="AI39" s="9"/>
      <c r="AJ39" s="9"/>
      <c r="AK39" s="9"/>
      <c r="AL39" s="4">
        <v>25</v>
      </c>
    </row>
    <row r="40" spans="1:38" ht="15.95" customHeight="1" thickTop="1" thickBot="1" x14ac:dyDescent="0.25">
      <c r="A40" s="115"/>
      <c r="B40" s="154" t="s">
        <v>545</v>
      </c>
      <c r="C40" s="180" t="s">
        <v>729</v>
      </c>
      <c r="D40" s="175" t="s">
        <v>31</v>
      </c>
      <c r="E40" s="4">
        <v>35</v>
      </c>
      <c r="F40" s="76">
        <f t="shared" si="1"/>
        <v>0</v>
      </c>
      <c r="G40" s="76">
        <f t="shared" si="2"/>
        <v>0</v>
      </c>
      <c r="H40" s="9"/>
      <c r="I40" s="9"/>
      <c r="J40" s="9"/>
      <c r="K40" s="9"/>
      <c r="L40" s="76">
        <f t="shared" si="3"/>
        <v>0</v>
      </c>
      <c r="M40" s="76">
        <f t="shared" si="4"/>
        <v>0</v>
      </c>
      <c r="N40" s="9"/>
      <c r="O40" s="9"/>
      <c r="P40" s="9"/>
      <c r="Q40" s="9"/>
      <c r="R40" s="9"/>
      <c r="S40" s="9"/>
      <c r="T40" s="9"/>
      <c r="U40" s="9"/>
      <c r="V40" s="76">
        <f t="shared" si="5"/>
        <v>0</v>
      </c>
      <c r="W40" s="76">
        <f t="shared" si="6"/>
        <v>0</v>
      </c>
      <c r="X40" s="9"/>
      <c r="Y40" s="9"/>
      <c r="Z40" s="9"/>
      <c r="AA40" s="9"/>
      <c r="AB40" s="9"/>
      <c r="AC40" s="9"/>
      <c r="AD40" s="9"/>
      <c r="AE40" s="9"/>
      <c r="AF40" s="9"/>
      <c r="AG40" s="9"/>
      <c r="AH40" s="9"/>
      <c r="AI40" s="9"/>
      <c r="AJ40" s="9"/>
      <c r="AK40" s="9"/>
      <c r="AL40" s="4">
        <v>35</v>
      </c>
    </row>
    <row r="41" spans="1:38" ht="15.95" customHeight="1" thickTop="1" thickBot="1" x14ac:dyDescent="0.25">
      <c r="A41" s="115"/>
      <c r="B41" s="154" t="s">
        <v>545</v>
      </c>
      <c r="C41" s="180" t="s">
        <v>730</v>
      </c>
      <c r="D41" s="110" t="s">
        <v>32</v>
      </c>
      <c r="E41" s="4">
        <v>12</v>
      </c>
      <c r="F41" s="76">
        <f t="shared" si="1"/>
        <v>0</v>
      </c>
      <c r="G41" s="76">
        <f t="shared" si="2"/>
        <v>0</v>
      </c>
      <c r="H41" s="9"/>
      <c r="I41" s="9"/>
      <c r="J41" s="9"/>
      <c r="K41" s="9"/>
      <c r="L41" s="76">
        <f t="shared" si="3"/>
        <v>0</v>
      </c>
      <c r="M41" s="76">
        <f t="shared" si="4"/>
        <v>0</v>
      </c>
      <c r="N41" s="9"/>
      <c r="O41" s="9"/>
      <c r="P41" s="9"/>
      <c r="Q41" s="9"/>
      <c r="R41" s="9"/>
      <c r="S41" s="9"/>
      <c r="T41" s="9"/>
      <c r="U41" s="9"/>
      <c r="V41" s="76">
        <f t="shared" si="5"/>
        <v>0</v>
      </c>
      <c r="W41" s="76">
        <f t="shared" si="6"/>
        <v>0</v>
      </c>
      <c r="X41" s="9"/>
      <c r="Y41" s="9"/>
      <c r="Z41" s="9"/>
      <c r="AA41" s="9"/>
      <c r="AB41" s="9"/>
      <c r="AC41" s="9"/>
      <c r="AD41" s="9"/>
      <c r="AE41" s="9"/>
      <c r="AF41" s="9"/>
      <c r="AG41" s="9"/>
      <c r="AH41" s="9"/>
      <c r="AI41" s="9"/>
      <c r="AJ41" s="9"/>
      <c r="AK41" s="9"/>
      <c r="AL41" s="4">
        <v>12</v>
      </c>
    </row>
    <row r="42" spans="1:38" ht="15.95" customHeight="1" thickTop="1" thickBot="1" x14ac:dyDescent="0.25">
      <c r="A42" s="115"/>
      <c r="B42" s="154" t="s">
        <v>545</v>
      </c>
      <c r="C42" s="180" t="s">
        <v>731</v>
      </c>
      <c r="D42" s="175" t="s">
        <v>33</v>
      </c>
      <c r="E42" s="4">
        <v>19</v>
      </c>
      <c r="F42" s="76">
        <f t="shared" si="1"/>
        <v>0</v>
      </c>
      <c r="G42" s="76">
        <f t="shared" si="2"/>
        <v>0</v>
      </c>
      <c r="H42" s="87"/>
      <c r="I42" s="87"/>
      <c r="J42" s="87"/>
      <c r="K42" s="87"/>
      <c r="L42" s="76">
        <f t="shared" si="3"/>
        <v>0</v>
      </c>
      <c r="M42" s="76">
        <f t="shared" si="4"/>
        <v>0</v>
      </c>
      <c r="N42" s="87"/>
      <c r="O42" s="87"/>
      <c r="P42" s="87"/>
      <c r="Q42" s="87"/>
      <c r="R42" s="87"/>
      <c r="S42" s="87"/>
      <c r="T42" s="87"/>
      <c r="U42" s="87"/>
      <c r="V42" s="76">
        <f t="shared" si="5"/>
        <v>0</v>
      </c>
      <c r="W42" s="76">
        <f t="shared" si="6"/>
        <v>0</v>
      </c>
      <c r="X42" s="87"/>
      <c r="Y42" s="87"/>
      <c r="Z42" s="87"/>
      <c r="AA42" s="87"/>
      <c r="AB42" s="87"/>
      <c r="AC42" s="87"/>
      <c r="AD42" s="87"/>
      <c r="AE42" s="87"/>
      <c r="AF42" s="87"/>
      <c r="AG42" s="87"/>
      <c r="AH42" s="87"/>
      <c r="AI42" s="87"/>
      <c r="AJ42" s="87"/>
      <c r="AK42" s="87"/>
      <c r="AL42" s="4">
        <v>19</v>
      </c>
    </row>
    <row r="43" spans="1:38" ht="15.95" customHeight="1" thickTop="1" thickBot="1" x14ac:dyDescent="0.25">
      <c r="A43" s="115"/>
      <c r="B43" s="154" t="s">
        <v>545</v>
      </c>
      <c r="C43" s="180" t="s">
        <v>732</v>
      </c>
      <c r="D43" s="110" t="s">
        <v>34</v>
      </c>
      <c r="E43" s="4">
        <v>45</v>
      </c>
      <c r="F43" s="76">
        <f t="shared" si="1"/>
        <v>0</v>
      </c>
      <c r="G43" s="76">
        <f t="shared" si="2"/>
        <v>0</v>
      </c>
      <c r="H43" s="87"/>
      <c r="I43" s="87"/>
      <c r="J43" s="87"/>
      <c r="K43" s="87"/>
      <c r="L43" s="76">
        <f t="shared" si="3"/>
        <v>0</v>
      </c>
      <c r="M43" s="76">
        <f t="shared" si="4"/>
        <v>0</v>
      </c>
      <c r="N43" s="87"/>
      <c r="O43" s="87"/>
      <c r="P43" s="87"/>
      <c r="Q43" s="87"/>
      <c r="R43" s="87"/>
      <c r="S43" s="87"/>
      <c r="T43" s="87"/>
      <c r="U43" s="87"/>
      <c r="V43" s="76">
        <f t="shared" si="5"/>
        <v>0</v>
      </c>
      <c r="W43" s="76">
        <f t="shared" si="6"/>
        <v>0</v>
      </c>
      <c r="X43" s="87"/>
      <c r="Y43" s="87"/>
      <c r="Z43" s="87"/>
      <c r="AA43" s="87"/>
      <c r="AB43" s="87"/>
      <c r="AC43" s="87"/>
      <c r="AD43" s="87"/>
      <c r="AE43" s="87"/>
      <c r="AF43" s="87"/>
      <c r="AG43" s="87"/>
      <c r="AH43" s="87"/>
      <c r="AI43" s="87"/>
      <c r="AJ43" s="87"/>
      <c r="AK43" s="87"/>
      <c r="AL43" s="4">
        <v>45</v>
      </c>
    </row>
    <row r="44" spans="1:38" ht="15.95" customHeight="1" thickTop="1" thickBot="1" x14ac:dyDescent="0.25">
      <c r="A44" s="115"/>
      <c r="B44" s="154" t="s">
        <v>545</v>
      </c>
      <c r="C44" s="180" t="s">
        <v>1399</v>
      </c>
      <c r="D44" s="110" t="s">
        <v>35</v>
      </c>
      <c r="E44" s="4">
        <v>42</v>
      </c>
      <c r="F44" s="76">
        <f t="shared" si="1"/>
        <v>0</v>
      </c>
      <c r="G44" s="76">
        <f t="shared" si="2"/>
        <v>0</v>
      </c>
      <c r="H44" s="9"/>
      <c r="I44" s="9"/>
      <c r="J44" s="9"/>
      <c r="K44" s="9"/>
      <c r="L44" s="76">
        <f t="shared" si="3"/>
        <v>0</v>
      </c>
      <c r="M44" s="76">
        <f t="shared" si="4"/>
        <v>0</v>
      </c>
      <c r="N44" s="9"/>
      <c r="O44" s="9"/>
      <c r="P44" s="9"/>
      <c r="Q44" s="9"/>
      <c r="R44" s="9"/>
      <c r="S44" s="9"/>
      <c r="T44" s="9"/>
      <c r="U44" s="9"/>
      <c r="V44" s="76">
        <f t="shared" si="5"/>
        <v>0</v>
      </c>
      <c r="W44" s="76">
        <f t="shared" si="6"/>
        <v>0</v>
      </c>
      <c r="X44" s="9"/>
      <c r="Y44" s="9"/>
      <c r="Z44" s="9"/>
      <c r="AA44" s="9"/>
      <c r="AB44" s="9"/>
      <c r="AC44" s="9"/>
      <c r="AD44" s="9"/>
      <c r="AE44" s="9"/>
      <c r="AF44" s="9"/>
      <c r="AG44" s="9"/>
      <c r="AH44" s="9"/>
      <c r="AI44" s="9"/>
      <c r="AJ44" s="9"/>
      <c r="AK44" s="9"/>
      <c r="AL44" s="4">
        <v>42</v>
      </c>
    </row>
    <row r="45" spans="1:38" ht="15.95" customHeight="1" thickTop="1" thickBot="1" x14ac:dyDescent="0.25">
      <c r="A45" s="115"/>
      <c r="B45" s="154" t="s">
        <v>545</v>
      </c>
      <c r="C45" s="180" t="s">
        <v>733</v>
      </c>
      <c r="D45" s="110" t="s">
        <v>36</v>
      </c>
      <c r="E45" s="4">
        <v>32</v>
      </c>
      <c r="F45" s="76">
        <f t="shared" si="1"/>
        <v>0</v>
      </c>
      <c r="G45" s="76">
        <f t="shared" si="2"/>
        <v>0</v>
      </c>
      <c r="H45" s="9"/>
      <c r="I45" s="9"/>
      <c r="J45" s="9"/>
      <c r="K45" s="9"/>
      <c r="L45" s="76">
        <f t="shared" si="3"/>
        <v>0</v>
      </c>
      <c r="M45" s="76">
        <f t="shared" si="4"/>
        <v>0</v>
      </c>
      <c r="N45" s="9"/>
      <c r="O45" s="9"/>
      <c r="P45" s="9"/>
      <c r="Q45" s="9"/>
      <c r="R45" s="9"/>
      <c r="S45" s="9"/>
      <c r="T45" s="9"/>
      <c r="U45" s="9"/>
      <c r="V45" s="76">
        <f t="shared" si="5"/>
        <v>0</v>
      </c>
      <c r="W45" s="76">
        <f t="shared" si="6"/>
        <v>0</v>
      </c>
      <c r="X45" s="9"/>
      <c r="Y45" s="9"/>
      <c r="Z45" s="9"/>
      <c r="AA45" s="9"/>
      <c r="AB45" s="9"/>
      <c r="AC45" s="9"/>
      <c r="AD45" s="9"/>
      <c r="AE45" s="9"/>
      <c r="AF45" s="9"/>
      <c r="AG45" s="9"/>
      <c r="AH45" s="9"/>
      <c r="AI45" s="9"/>
      <c r="AJ45" s="9"/>
      <c r="AK45" s="9"/>
      <c r="AL45" s="4">
        <v>32</v>
      </c>
    </row>
    <row r="46" spans="1:38" ht="15.95" customHeight="1" thickTop="1" thickBot="1" x14ac:dyDescent="0.25">
      <c r="A46" s="115"/>
      <c r="B46" s="154" t="s">
        <v>545</v>
      </c>
      <c r="C46" s="330" t="s">
        <v>734</v>
      </c>
      <c r="D46" s="235" t="s">
        <v>37</v>
      </c>
      <c r="E46" s="4">
        <v>301</v>
      </c>
      <c r="F46" s="76">
        <f>SUM(H46,J46)</f>
        <v>0</v>
      </c>
      <c r="G46" s="76">
        <f>SUM(I46,K46)</f>
        <v>0</v>
      </c>
      <c r="H46" s="9"/>
      <c r="I46" s="9"/>
      <c r="J46" s="9"/>
      <c r="K46" s="9"/>
      <c r="L46" s="76">
        <f>SUM(N46,P46,R46,T46)</f>
        <v>0</v>
      </c>
      <c r="M46" s="76">
        <f>SUM(O46,Q46,S46,U46)</f>
        <v>0</v>
      </c>
      <c r="N46" s="9"/>
      <c r="O46" s="9"/>
      <c r="P46" s="9"/>
      <c r="Q46" s="9"/>
      <c r="R46" s="9"/>
      <c r="S46" s="9"/>
      <c r="T46" s="9"/>
      <c r="U46" s="9"/>
      <c r="V46" s="76">
        <f>SUM(X46,Z46,AB46,AD46,AF46,AH46,AJ46)</f>
        <v>0</v>
      </c>
      <c r="W46" s="76">
        <f>SUM(Y46,AA46,AC46,AE46,AG46,AI46,AK46)</f>
        <v>0</v>
      </c>
      <c r="X46" s="9"/>
      <c r="Y46" s="9"/>
      <c r="Z46" s="9"/>
      <c r="AA46" s="9"/>
      <c r="AB46" s="9"/>
      <c r="AC46" s="9"/>
      <c r="AD46" s="9"/>
      <c r="AE46" s="9"/>
      <c r="AF46" s="9"/>
      <c r="AG46" s="9"/>
      <c r="AH46" s="9"/>
      <c r="AI46" s="9"/>
      <c r="AJ46" s="9"/>
      <c r="AK46" s="9"/>
      <c r="AL46" s="4">
        <v>301</v>
      </c>
    </row>
    <row r="47" spans="1:38" ht="35.1" customHeight="1" thickTop="1" thickBot="1" x14ac:dyDescent="0.25">
      <c r="A47" s="115"/>
      <c r="B47" s="186" t="s">
        <v>569</v>
      </c>
      <c r="C47" s="187"/>
      <c r="D47" s="188" t="s">
        <v>38</v>
      </c>
      <c r="E47" s="8"/>
      <c r="F47" s="116">
        <f t="shared" ref="F47:AK47" si="7">SUM(F48,F52)</f>
        <v>0</v>
      </c>
      <c r="G47" s="116">
        <f t="shared" si="7"/>
        <v>0</v>
      </c>
      <c r="H47" s="116">
        <f t="shared" si="7"/>
        <v>0</v>
      </c>
      <c r="I47" s="116">
        <f t="shared" si="7"/>
        <v>0</v>
      </c>
      <c r="J47" s="116">
        <f t="shared" si="7"/>
        <v>0</v>
      </c>
      <c r="K47" s="116">
        <f t="shared" si="7"/>
        <v>0</v>
      </c>
      <c r="L47" s="116">
        <f t="shared" si="7"/>
        <v>0</v>
      </c>
      <c r="M47" s="116">
        <f t="shared" si="7"/>
        <v>0</v>
      </c>
      <c r="N47" s="116">
        <f t="shared" si="7"/>
        <v>0</v>
      </c>
      <c r="O47" s="116">
        <f t="shared" si="7"/>
        <v>0</v>
      </c>
      <c r="P47" s="116">
        <f t="shared" si="7"/>
        <v>0</v>
      </c>
      <c r="Q47" s="116">
        <f t="shared" si="7"/>
        <v>0</v>
      </c>
      <c r="R47" s="116">
        <f t="shared" si="7"/>
        <v>0</v>
      </c>
      <c r="S47" s="116">
        <f t="shared" si="7"/>
        <v>0</v>
      </c>
      <c r="T47" s="116">
        <f t="shared" si="7"/>
        <v>0</v>
      </c>
      <c r="U47" s="116">
        <f t="shared" si="7"/>
        <v>0</v>
      </c>
      <c r="V47" s="116">
        <f t="shared" si="7"/>
        <v>0</v>
      </c>
      <c r="W47" s="116">
        <f t="shared" si="7"/>
        <v>0</v>
      </c>
      <c r="X47" s="116">
        <f t="shared" si="7"/>
        <v>0</v>
      </c>
      <c r="Y47" s="116">
        <f t="shared" si="7"/>
        <v>0</v>
      </c>
      <c r="Z47" s="116">
        <f t="shared" si="7"/>
        <v>0</v>
      </c>
      <c r="AA47" s="116">
        <f t="shared" si="7"/>
        <v>0</v>
      </c>
      <c r="AB47" s="116">
        <f t="shared" si="7"/>
        <v>0</v>
      </c>
      <c r="AC47" s="116">
        <f t="shared" si="7"/>
        <v>0</v>
      </c>
      <c r="AD47" s="116">
        <f t="shared" si="7"/>
        <v>0</v>
      </c>
      <c r="AE47" s="116">
        <f t="shared" si="7"/>
        <v>0</v>
      </c>
      <c r="AF47" s="116">
        <f t="shared" si="7"/>
        <v>0</v>
      </c>
      <c r="AG47" s="116">
        <f t="shared" si="7"/>
        <v>0</v>
      </c>
      <c r="AH47" s="116">
        <f t="shared" si="7"/>
        <v>0</v>
      </c>
      <c r="AI47" s="116">
        <f t="shared" si="7"/>
        <v>0</v>
      </c>
      <c r="AJ47" s="116">
        <f t="shared" si="7"/>
        <v>0</v>
      </c>
      <c r="AK47" s="116">
        <f t="shared" si="7"/>
        <v>0</v>
      </c>
      <c r="AL47" s="8"/>
    </row>
    <row r="48" spans="1:38" ht="35.1" customHeight="1" thickTop="1" thickBot="1" x14ac:dyDescent="0.25">
      <c r="A48" s="115"/>
      <c r="B48" s="189" t="s">
        <v>735</v>
      </c>
      <c r="C48" s="190"/>
      <c r="D48" s="191" t="s">
        <v>39</v>
      </c>
      <c r="E48" s="4"/>
      <c r="F48" s="116">
        <f t="shared" ref="F48:AK48" si="8">SUM(F49:F51)</f>
        <v>0</v>
      </c>
      <c r="G48" s="116">
        <f t="shared" si="8"/>
        <v>0</v>
      </c>
      <c r="H48" s="116">
        <f t="shared" si="8"/>
        <v>0</v>
      </c>
      <c r="I48" s="116">
        <f t="shared" si="8"/>
        <v>0</v>
      </c>
      <c r="J48" s="116">
        <f t="shared" si="8"/>
        <v>0</v>
      </c>
      <c r="K48" s="116">
        <f t="shared" si="8"/>
        <v>0</v>
      </c>
      <c r="L48" s="116">
        <f t="shared" si="8"/>
        <v>0</v>
      </c>
      <c r="M48" s="116">
        <f t="shared" si="8"/>
        <v>0</v>
      </c>
      <c r="N48" s="116">
        <f t="shared" si="8"/>
        <v>0</v>
      </c>
      <c r="O48" s="116">
        <f t="shared" si="8"/>
        <v>0</v>
      </c>
      <c r="P48" s="116">
        <f t="shared" si="8"/>
        <v>0</v>
      </c>
      <c r="Q48" s="116">
        <f t="shared" si="8"/>
        <v>0</v>
      </c>
      <c r="R48" s="116">
        <f t="shared" si="8"/>
        <v>0</v>
      </c>
      <c r="S48" s="116">
        <f t="shared" si="8"/>
        <v>0</v>
      </c>
      <c r="T48" s="116">
        <f t="shared" si="8"/>
        <v>0</v>
      </c>
      <c r="U48" s="116">
        <f t="shared" si="8"/>
        <v>0</v>
      </c>
      <c r="V48" s="116">
        <f t="shared" si="8"/>
        <v>0</v>
      </c>
      <c r="W48" s="116">
        <f t="shared" si="8"/>
        <v>0</v>
      </c>
      <c r="X48" s="116">
        <f t="shared" si="8"/>
        <v>0</v>
      </c>
      <c r="Y48" s="116">
        <f t="shared" si="8"/>
        <v>0</v>
      </c>
      <c r="Z48" s="116">
        <f t="shared" si="8"/>
        <v>0</v>
      </c>
      <c r="AA48" s="116">
        <f t="shared" si="8"/>
        <v>0</v>
      </c>
      <c r="AB48" s="116">
        <f t="shared" si="8"/>
        <v>0</v>
      </c>
      <c r="AC48" s="116">
        <f t="shared" si="8"/>
        <v>0</v>
      </c>
      <c r="AD48" s="116">
        <f t="shared" si="8"/>
        <v>0</v>
      </c>
      <c r="AE48" s="116">
        <f t="shared" si="8"/>
        <v>0</v>
      </c>
      <c r="AF48" s="116">
        <f t="shared" si="8"/>
        <v>0</v>
      </c>
      <c r="AG48" s="116">
        <f t="shared" si="8"/>
        <v>0</v>
      </c>
      <c r="AH48" s="116">
        <f t="shared" si="8"/>
        <v>0</v>
      </c>
      <c r="AI48" s="116">
        <f t="shared" si="8"/>
        <v>0</v>
      </c>
      <c r="AJ48" s="116">
        <f t="shared" si="8"/>
        <v>0</v>
      </c>
      <c r="AK48" s="116">
        <f t="shared" si="8"/>
        <v>0</v>
      </c>
      <c r="AL48" s="4"/>
    </row>
    <row r="49" spans="1:38" ht="15.95" customHeight="1" thickTop="1" thickBot="1" x14ac:dyDescent="0.25">
      <c r="A49" s="115"/>
      <c r="B49" s="154" t="s">
        <v>735</v>
      </c>
      <c r="C49" s="181" t="s">
        <v>736</v>
      </c>
      <c r="D49" s="110" t="s">
        <v>40</v>
      </c>
      <c r="E49" s="4">
        <v>103</v>
      </c>
      <c r="F49" s="76">
        <f t="shared" ref="F49:G51" si="9">SUM(H49,J49)</f>
        <v>0</v>
      </c>
      <c r="G49" s="76">
        <f t="shared" si="9"/>
        <v>0</v>
      </c>
      <c r="H49" s="9"/>
      <c r="I49" s="9"/>
      <c r="J49" s="9"/>
      <c r="K49" s="9"/>
      <c r="L49" s="76">
        <f t="shared" ref="L49:M51" si="10">SUM(N49,P49,R49,T49)</f>
        <v>0</v>
      </c>
      <c r="M49" s="76">
        <f t="shared" si="10"/>
        <v>0</v>
      </c>
      <c r="N49" s="9"/>
      <c r="O49" s="9"/>
      <c r="P49" s="9"/>
      <c r="Q49" s="9"/>
      <c r="R49" s="9"/>
      <c r="S49" s="9"/>
      <c r="T49" s="9"/>
      <c r="U49" s="9"/>
      <c r="V49" s="76">
        <f t="shared" ref="V49:W51" si="11">SUM(X49,Z49,AB49,AD49,AF49,AH49,AJ49)</f>
        <v>0</v>
      </c>
      <c r="W49" s="76">
        <f t="shared" si="11"/>
        <v>0</v>
      </c>
      <c r="X49" s="9"/>
      <c r="Y49" s="9"/>
      <c r="Z49" s="9"/>
      <c r="AA49" s="9"/>
      <c r="AB49" s="9"/>
      <c r="AC49" s="9"/>
      <c r="AD49" s="9"/>
      <c r="AE49" s="9"/>
      <c r="AF49" s="9"/>
      <c r="AG49" s="9"/>
      <c r="AH49" s="9"/>
      <c r="AI49" s="9"/>
      <c r="AJ49" s="9"/>
      <c r="AK49" s="9"/>
      <c r="AL49" s="4">
        <v>103</v>
      </c>
    </row>
    <row r="50" spans="1:38" ht="15.95" customHeight="1" thickTop="1" thickBot="1" x14ac:dyDescent="0.25">
      <c r="A50" s="115"/>
      <c r="B50" s="154" t="s">
        <v>735</v>
      </c>
      <c r="C50" s="179" t="s">
        <v>737</v>
      </c>
      <c r="D50" s="175" t="s">
        <v>41</v>
      </c>
      <c r="E50" s="4">
        <v>130</v>
      </c>
      <c r="F50" s="76">
        <f t="shared" si="9"/>
        <v>0</v>
      </c>
      <c r="G50" s="76">
        <f t="shared" si="9"/>
        <v>0</v>
      </c>
      <c r="H50" s="9"/>
      <c r="I50" s="9"/>
      <c r="J50" s="9"/>
      <c r="K50" s="9"/>
      <c r="L50" s="76">
        <f t="shared" si="10"/>
        <v>0</v>
      </c>
      <c r="M50" s="76">
        <f t="shared" si="10"/>
        <v>0</v>
      </c>
      <c r="N50" s="9"/>
      <c r="O50" s="9"/>
      <c r="P50" s="9"/>
      <c r="Q50" s="9"/>
      <c r="R50" s="9"/>
      <c r="S50" s="9"/>
      <c r="T50" s="9"/>
      <c r="U50" s="9"/>
      <c r="V50" s="76">
        <f t="shared" si="11"/>
        <v>0</v>
      </c>
      <c r="W50" s="76">
        <f t="shared" si="11"/>
        <v>0</v>
      </c>
      <c r="X50" s="9"/>
      <c r="Y50" s="9"/>
      <c r="Z50" s="9"/>
      <c r="AA50" s="9"/>
      <c r="AB50" s="9"/>
      <c r="AC50" s="9"/>
      <c r="AD50" s="9"/>
      <c r="AE50" s="9"/>
      <c r="AF50" s="9"/>
      <c r="AG50" s="9"/>
      <c r="AH50" s="9"/>
      <c r="AI50" s="9"/>
      <c r="AJ50" s="9"/>
      <c r="AK50" s="9"/>
      <c r="AL50" s="4">
        <v>130</v>
      </c>
    </row>
    <row r="51" spans="1:38" ht="15.95" customHeight="1" thickTop="1" thickBot="1" x14ac:dyDescent="0.25">
      <c r="A51" s="115"/>
      <c r="B51" s="154" t="s">
        <v>735</v>
      </c>
      <c r="C51" s="330" t="s">
        <v>738</v>
      </c>
      <c r="D51" s="235" t="s">
        <v>42</v>
      </c>
      <c r="E51" s="4">
        <v>302</v>
      </c>
      <c r="F51" s="76">
        <f t="shared" si="9"/>
        <v>0</v>
      </c>
      <c r="G51" s="76">
        <f t="shared" si="9"/>
        <v>0</v>
      </c>
      <c r="H51" s="9"/>
      <c r="I51" s="9"/>
      <c r="J51" s="9"/>
      <c r="K51" s="9"/>
      <c r="L51" s="76">
        <f t="shared" si="10"/>
        <v>0</v>
      </c>
      <c r="M51" s="76">
        <f t="shared" si="10"/>
        <v>0</v>
      </c>
      <c r="N51" s="9"/>
      <c r="O51" s="9"/>
      <c r="P51" s="9"/>
      <c r="Q51" s="9"/>
      <c r="R51" s="9"/>
      <c r="S51" s="9"/>
      <c r="T51" s="9"/>
      <c r="U51" s="9"/>
      <c r="V51" s="76">
        <f t="shared" si="11"/>
        <v>0</v>
      </c>
      <c r="W51" s="76">
        <f t="shared" si="11"/>
        <v>0</v>
      </c>
      <c r="X51" s="9"/>
      <c r="Y51" s="9"/>
      <c r="Z51" s="9"/>
      <c r="AA51" s="9"/>
      <c r="AB51" s="9"/>
      <c r="AC51" s="9"/>
      <c r="AD51" s="9"/>
      <c r="AE51" s="9"/>
      <c r="AF51" s="9"/>
      <c r="AG51" s="9"/>
      <c r="AH51" s="9"/>
      <c r="AI51" s="9"/>
      <c r="AJ51" s="9"/>
      <c r="AK51" s="9"/>
      <c r="AL51" s="4">
        <v>302</v>
      </c>
    </row>
    <row r="52" spans="1:38" ht="35.1" customHeight="1" thickTop="1" thickBot="1" x14ac:dyDescent="0.25">
      <c r="A52" s="115"/>
      <c r="B52" s="197" t="s">
        <v>739</v>
      </c>
      <c r="C52" s="178"/>
      <c r="D52" s="331" t="s">
        <v>43</v>
      </c>
      <c r="E52" s="111"/>
      <c r="F52" s="116">
        <f t="shared" ref="F52:AK52" si="12">SUM(F53:F55)</f>
        <v>0</v>
      </c>
      <c r="G52" s="116">
        <f t="shared" si="12"/>
        <v>0</v>
      </c>
      <c r="H52" s="116">
        <f t="shared" si="12"/>
        <v>0</v>
      </c>
      <c r="I52" s="116">
        <f t="shared" si="12"/>
        <v>0</v>
      </c>
      <c r="J52" s="116">
        <f t="shared" si="12"/>
        <v>0</v>
      </c>
      <c r="K52" s="116">
        <f t="shared" si="12"/>
        <v>0</v>
      </c>
      <c r="L52" s="116">
        <f t="shared" si="12"/>
        <v>0</v>
      </c>
      <c r="M52" s="116">
        <f t="shared" si="12"/>
        <v>0</v>
      </c>
      <c r="N52" s="116">
        <f t="shared" si="12"/>
        <v>0</v>
      </c>
      <c r="O52" s="116">
        <f t="shared" si="12"/>
        <v>0</v>
      </c>
      <c r="P52" s="116">
        <f t="shared" si="12"/>
        <v>0</v>
      </c>
      <c r="Q52" s="116">
        <f t="shared" si="12"/>
        <v>0</v>
      </c>
      <c r="R52" s="116">
        <f t="shared" si="12"/>
        <v>0</v>
      </c>
      <c r="S52" s="116">
        <f t="shared" si="12"/>
        <v>0</v>
      </c>
      <c r="T52" s="116">
        <f t="shared" si="12"/>
        <v>0</v>
      </c>
      <c r="U52" s="116">
        <f t="shared" si="12"/>
        <v>0</v>
      </c>
      <c r="V52" s="116">
        <f t="shared" si="12"/>
        <v>0</v>
      </c>
      <c r="W52" s="116">
        <f t="shared" si="12"/>
        <v>0</v>
      </c>
      <c r="X52" s="116">
        <f t="shared" si="12"/>
        <v>0</v>
      </c>
      <c r="Y52" s="116">
        <f t="shared" si="12"/>
        <v>0</v>
      </c>
      <c r="Z52" s="116">
        <f t="shared" si="12"/>
        <v>0</v>
      </c>
      <c r="AA52" s="116">
        <f t="shared" si="12"/>
        <v>0</v>
      </c>
      <c r="AB52" s="116">
        <f t="shared" si="12"/>
        <v>0</v>
      </c>
      <c r="AC52" s="116">
        <f t="shared" si="12"/>
        <v>0</v>
      </c>
      <c r="AD52" s="116">
        <f t="shared" si="12"/>
        <v>0</v>
      </c>
      <c r="AE52" s="116">
        <f t="shared" si="12"/>
        <v>0</v>
      </c>
      <c r="AF52" s="116">
        <f t="shared" si="12"/>
        <v>0</v>
      </c>
      <c r="AG52" s="116">
        <f t="shared" si="12"/>
        <v>0</v>
      </c>
      <c r="AH52" s="116">
        <f t="shared" si="12"/>
        <v>0</v>
      </c>
      <c r="AI52" s="116">
        <f t="shared" si="12"/>
        <v>0</v>
      </c>
      <c r="AJ52" s="116">
        <f t="shared" si="12"/>
        <v>0</v>
      </c>
      <c r="AK52" s="116">
        <f t="shared" si="12"/>
        <v>0</v>
      </c>
      <c r="AL52" s="111"/>
    </row>
    <row r="53" spans="1:38" ht="15.95" customHeight="1" thickTop="1" thickBot="1" x14ac:dyDescent="0.25">
      <c r="A53" s="115"/>
      <c r="B53" s="154" t="s">
        <v>739</v>
      </c>
      <c r="C53" s="179" t="s">
        <v>44</v>
      </c>
      <c r="D53" s="110" t="s">
        <v>45</v>
      </c>
      <c r="E53" s="4">
        <v>136</v>
      </c>
      <c r="F53" s="76">
        <f t="shared" ref="F53:G55" si="13">SUM(H53,J53)</f>
        <v>0</v>
      </c>
      <c r="G53" s="76">
        <f t="shared" si="13"/>
        <v>0</v>
      </c>
      <c r="H53" s="87"/>
      <c r="I53" s="87"/>
      <c r="J53" s="87"/>
      <c r="K53" s="87"/>
      <c r="L53" s="76">
        <f t="shared" ref="L53:M55" si="14">SUM(N53,P53,R53,T53)</f>
        <v>0</v>
      </c>
      <c r="M53" s="76">
        <f t="shared" si="14"/>
        <v>0</v>
      </c>
      <c r="N53" s="87"/>
      <c r="O53" s="87"/>
      <c r="P53" s="87"/>
      <c r="Q53" s="87"/>
      <c r="R53" s="87"/>
      <c r="S53" s="87"/>
      <c r="T53" s="87"/>
      <c r="U53" s="87"/>
      <c r="V53" s="76">
        <f t="shared" ref="V53:W55" si="15">SUM(X53,Z53,AB53,AD53,AF53,AH53,AJ53)</f>
        <v>0</v>
      </c>
      <c r="W53" s="76">
        <f t="shared" si="15"/>
        <v>0</v>
      </c>
      <c r="X53" s="87"/>
      <c r="Y53" s="87"/>
      <c r="Z53" s="87"/>
      <c r="AA53" s="87"/>
      <c r="AB53" s="87"/>
      <c r="AC53" s="87"/>
      <c r="AD53" s="87"/>
      <c r="AE53" s="87"/>
      <c r="AF53" s="87"/>
      <c r="AG53" s="87"/>
      <c r="AH53" s="87"/>
      <c r="AI53" s="87"/>
      <c r="AJ53" s="87"/>
      <c r="AK53" s="87"/>
      <c r="AL53" s="4">
        <v>136</v>
      </c>
    </row>
    <row r="54" spans="1:38" ht="15.95" customHeight="1" thickTop="1" thickBot="1" x14ac:dyDescent="0.25">
      <c r="A54" s="115"/>
      <c r="B54" s="154" t="s">
        <v>739</v>
      </c>
      <c r="C54" s="179" t="s">
        <v>740</v>
      </c>
      <c r="D54" s="114" t="s">
        <v>46</v>
      </c>
      <c r="E54" s="4">
        <v>148</v>
      </c>
      <c r="F54" s="76">
        <f t="shared" si="13"/>
        <v>0</v>
      </c>
      <c r="G54" s="76">
        <f t="shared" si="13"/>
        <v>0</v>
      </c>
      <c r="H54" s="87"/>
      <c r="I54" s="87"/>
      <c r="J54" s="87"/>
      <c r="K54" s="87"/>
      <c r="L54" s="76">
        <f t="shared" si="14"/>
        <v>0</v>
      </c>
      <c r="M54" s="76">
        <f t="shared" si="14"/>
        <v>0</v>
      </c>
      <c r="N54" s="87"/>
      <c r="O54" s="87"/>
      <c r="P54" s="87"/>
      <c r="Q54" s="87"/>
      <c r="R54" s="87"/>
      <c r="S54" s="87"/>
      <c r="T54" s="87"/>
      <c r="U54" s="87"/>
      <c r="V54" s="76">
        <f t="shared" si="15"/>
        <v>0</v>
      </c>
      <c r="W54" s="76">
        <f t="shared" si="15"/>
        <v>0</v>
      </c>
      <c r="X54" s="87"/>
      <c r="Y54" s="87"/>
      <c r="Z54" s="87"/>
      <c r="AA54" s="87"/>
      <c r="AB54" s="87"/>
      <c r="AC54" s="87"/>
      <c r="AD54" s="87"/>
      <c r="AE54" s="87"/>
      <c r="AF54" s="87"/>
      <c r="AG54" s="87"/>
      <c r="AH54" s="87"/>
      <c r="AI54" s="87"/>
      <c r="AJ54" s="87"/>
      <c r="AK54" s="87"/>
      <c r="AL54" s="4">
        <v>148</v>
      </c>
    </row>
    <row r="55" spans="1:38" ht="15.95" customHeight="1" thickTop="1" thickBot="1" x14ac:dyDescent="0.25">
      <c r="A55" s="115"/>
      <c r="B55" s="154" t="s">
        <v>739</v>
      </c>
      <c r="C55" s="330" t="s">
        <v>741</v>
      </c>
      <c r="D55" s="235" t="s">
        <v>47</v>
      </c>
      <c r="E55" s="4">
        <v>303</v>
      </c>
      <c r="F55" s="76">
        <f t="shared" si="13"/>
        <v>0</v>
      </c>
      <c r="G55" s="76">
        <f t="shared" si="13"/>
        <v>0</v>
      </c>
      <c r="H55" s="9"/>
      <c r="I55" s="9"/>
      <c r="J55" s="9"/>
      <c r="K55" s="9"/>
      <c r="L55" s="76">
        <f t="shared" si="14"/>
        <v>0</v>
      </c>
      <c r="M55" s="76">
        <f t="shared" si="14"/>
        <v>0</v>
      </c>
      <c r="N55" s="9"/>
      <c r="O55" s="9"/>
      <c r="P55" s="9"/>
      <c r="Q55" s="9"/>
      <c r="R55" s="9"/>
      <c r="S55" s="9"/>
      <c r="T55" s="9"/>
      <c r="U55" s="9"/>
      <c r="V55" s="76">
        <f t="shared" si="15"/>
        <v>0</v>
      </c>
      <c r="W55" s="76">
        <f t="shared" si="15"/>
        <v>0</v>
      </c>
      <c r="X55" s="9"/>
      <c r="Y55" s="9"/>
      <c r="Z55" s="9"/>
      <c r="AA55" s="9"/>
      <c r="AB55" s="9"/>
      <c r="AC55" s="9"/>
      <c r="AD55" s="9"/>
      <c r="AE55" s="9"/>
      <c r="AF55" s="9"/>
      <c r="AG55" s="9"/>
      <c r="AH55" s="9"/>
      <c r="AI55" s="9"/>
      <c r="AJ55" s="9"/>
      <c r="AK55" s="9"/>
      <c r="AL55" s="4">
        <v>303</v>
      </c>
    </row>
    <row r="56" spans="1:38" ht="35.1" customHeight="1" thickTop="1" thickBot="1" x14ac:dyDescent="0.25">
      <c r="A56" s="115"/>
      <c r="B56" s="192" t="s">
        <v>604</v>
      </c>
      <c r="C56" s="187"/>
      <c r="D56" s="188" t="s">
        <v>48</v>
      </c>
      <c r="E56" s="8"/>
      <c r="F56" s="116">
        <f t="shared" ref="F56:AK56" si="16">SUM(F57,F61,F64)</f>
        <v>0</v>
      </c>
      <c r="G56" s="116">
        <f t="shared" si="16"/>
        <v>0</v>
      </c>
      <c r="H56" s="116">
        <f t="shared" si="16"/>
        <v>0</v>
      </c>
      <c r="I56" s="116">
        <f t="shared" si="16"/>
        <v>0</v>
      </c>
      <c r="J56" s="116">
        <f t="shared" si="16"/>
        <v>0</v>
      </c>
      <c r="K56" s="116">
        <f t="shared" si="16"/>
        <v>0</v>
      </c>
      <c r="L56" s="116">
        <f t="shared" si="16"/>
        <v>0</v>
      </c>
      <c r="M56" s="116">
        <f t="shared" si="16"/>
        <v>0</v>
      </c>
      <c r="N56" s="116">
        <f t="shared" si="16"/>
        <v>0</v>
      </c>
      <c r="O56" s="116">
        <f t="shared" si="16"/>
        <v>0</v>
      </c>
      <c r="P56" s="116">
        <f t="shared" si="16"/>
        <v>0</v>
      </c>
      <c r="Q56" s="116">
        <f t="shared" si="16"/>
        <v>0</v>
      </c>
      <c r="R56" s="116">
        <f t="shared" si="16"/>
        <v>0</v>
      </c>
      <c r="S56" s="116">
        <f t="shared" si="16"/>
        <v>0</v>
      </c>
      <c r="T56" s="116">
        <f t="shared" si="16"/>
        <v>0</v>
      </c>
      <c r="U56" s="116">
        <f t="shared" si="16"/>
        <v>0</v>
      </c>
      <c r="V56" s="116">
        <f t="shared" si="16"/>
        <v>0</v>
      </c>
      <c r="W56" s="116">
        <f t="shared" si="16"/>
        <v>0</v>
      </c>
      <c r="X56" s="116">
        <f t="shared" si="16"/>
        <v>0</v>
      </c>
      <c r="Y56" s="116">
        <f t="shared" si="16"/>
        <v>0</v>
      </c>
      <c r="Z56" s="116">
        <f t="shared" si="16"/>
        <v>0</v>
      </c>
      <c r="AA56" s="116">
        <f t="shared" si="16"/>
        <v>0</v>
      </c>
      <c r="AB56" s="116">
        <f t="shared" si="16"/>
        <v>0</v>
      </c>
      <c r="AC56" s="116">
        <f t="shared" si="16"/>
        <v>0</v>
      </c>
      <c r="AD56" s="116">
        <f t="shared" si="16"/>
        <v>0</v>
      </c>
      <c r="AE56" s="116">
        <f t="shared" si="16"/>
        <v>0</v>
      </c>
      <c r="AF56" s="116">
        <f t="shared" si="16"/>
        <v>0</v>
      </c>
      <c r="AG56" s="116">
        <f t="shared" si="16"/>
        <v>0</v>
      </c>
      <c r="AH56" s="116">
        <f t="shared" si="16"/>
        <v>0</v>
      </c>
      <c r="AI56" s="116">
        <f t="shared" si="16"/>
        <v>0</v>
      </c>
      <c r="AJ56" s="116">
        <f t="shared" si="16"/>
        <v>0</v>
      </c>
      <c r="AK56" s="116">
        <f t="shared" si="16"/>
        <v>0</v>
      </c>
      <c r="AL56" s="8"/>
    </row>
    <row r="57" spans="1:38" ht="35.1" customHeight="1" thickTop="1" thickBot="1" x14ac:dyDescent="0.25">
      <c r="A57" s="115"/>
      <c r="B57" s="189" t="s">
        <v>742</v>
      </c>
      <c r="C57" s="194"/>
      <c r="D57" s="195" t="s">
        <v>49</v>
      </c>
      <c r="E57" s="4"/>
      <c r="F57" s="116">
        <f>SUM(F58:F60)</f>
        <v>0</v>
      </c>
      <c r="G57" s="116">
        <f>SUM(G58:G60)</f>
        <v>0</v>
      </c>
      <c r="H57" s="116">
        <f t="shared" ref="H57:AK57" si="17">SUM(H58:H60)</f>
        <v>0</v>
      </c>
      <c r="I57" s="116">
        <f t="shared" si="17"/>
        <v>0</v>
      </c>
      <c r="J57" s="116">
        <f t="shared" si="17"/>
        <v>0</v>
      </c>
      <c r="K57" s="116">
        <f t="shared" si="17"/>
        <v>0</v>
      </c>
      <c r="L57" s="116">
        <f>SUM(L58:L60)</f>
        <v>0</v>
      </c>
      <c r="M57" s="116">
        <f>SUM(M58:M60)</f>
        <v>0</v>
      </c>
      <c r="N57" s="116">
        <f t="shared" si="17"/>
        <v>0</v>
      </c>
      <c r="O57" s="116">
        <f t="shared" si="17"/>
        <v>0</v>
      </c>
      <c r="P57" s="116">
        <f t="shared" si="17"/>
        <v>0</v>
      </c>
      <c r="Q57" s="116">
        <f t="shared" si="17"/>
        <v>0</v>
      </c>
      <c r="R57" s="116">
        <f t="shared" si="17"/>
        <v>0</v>
      </c>
      <c r="S57" s="116">
        <f t="shared" si="17"/>
        <v>0</v>
      </c>
      <c r="T57" s="116">
        <f t="shared" si="17"/>
        <v>0</v>
      </c>
      <c r="U57" s="116">
        <f t="shared" si="17"/>
        <v>0</v>
      </c>
      <c r="V57" s="116">
        <f>SUM(V58:V60)</f>
        <v>0</v>
      </c>
      <c r="W57" s="116">
        <f>SUM(W58:W60)</f>
        <v>0</v>
      </c>
      <c r="X57" s="116">
        <f t="shared" si="17"/>
        <v>0</v>
      </c>
      <c r="Y57" s="116">
        <f t="shared" si="17"/>
        <v>0</v>
      </c>
      <c r="Z57" s="116">
        <f t="shared" si="17"/>
        <v>0</v>
      </c>
      <c r="AA57" s="116">
        <f t="shared" si="17"/>
        <v>0</v>
      </c>
      <c r="AB57" s="116">
        <f t="shared" si="17"/>
        <v>0</v>
      </c>
      <c r="AC57" s="116">
        <f t="shared" si="17"/>
        <v>0</v>
      </c>
      <c r="AD57" s="116">
        <f t="shared" si="17"/>
        <v>0</v>
      </c>
      <c r="AE57" s="116">
        <f t="shared" si="17"/>
        <v>0</v>
      </c>
      <c r="AF57" s="116">
        <f t="shared" si="17"/>
        <v>0</v>
      </c>
      <c r="AG57" s="116">
        <f t="shared" si="17"/>
        <v>0</v>
      </c>
      <c r="AH57" s="116">
        <f t="shared" si="17"/>
        <v>0</v>
      </c>
      <c r="AI57" s="116">
        <f t="shared" si="17"/>
        <v>0</v>
      </c>
      <c r="AJ57" s="116">
        <f t="shared" si="17"/>
        <v>0</v>
      </c>
      <c r="AK57" s="116">
        <f t="shared" si="17"/>
        <v>0</v>
      </c>
      <c r="AL57" s="4"/>
    </row>
    <row r="58" spans="1:38" ht="15.95" customHeight="1" thickTop="1" thickBot="1" x14ac:dyDescent="0.25">
      <c r="A58" s="115"/>
      <c r="B58" s="154" t="s">
        <v>742</v>
      </c>
      <c r="C58" s="181" t="s">
        <v>743</v>
      </c>
      <c r="D58" s="113" t="s">
        <v>50</v>
      </c>
      <c r="E58" s="4">
        <v>52</v>
      </c>
      <c r="F58" s="76">
        <f t="shared" ref="F58:G60" si="18">SUM(H58,J58)</f>
        <v>0</v>
      </c>
      <c r="G58" s="76">
        <f t="shared" si="18"/>
        <v>0</v>
      </c>
      <c r="H58" s="9"/>
      <c r="I58" s="9"/>
      <c r="J58" s="9"/>
      <c r="K58" s="9"/>
      <c r="L58" s="76">
        <f t="shared" ref="L58:M60" si="19">SUM(N58,P58,R58,T58)</f>
        <v>0</v>
      </c>
      <c r="M58" s="76">
        <f t="shared" si="19"/>
        <v>0</v>
      </c>
      <c r="N58" s="9"/>
      <c r="O58" s="9"/>
      <c r="P58" s="9"/>
      <c r="Q58" s="9"/>
      <c r="R58" s="9"/>
      <c r="S58" s="9"/>
      <c r="T58" s="9"/>
      <c r="U58" s="9"/>
      <c r="V58" s="76">
        <f t="shared" ref="V58:W60" si="20">SUM(X58,Z58,AB58,AD58,AF58,AH58,AJ58)</f>
        <v>0</v>
      </c>
      <c r="W58" s="76">
        <f t="shared" si="20"/>
        <v>0</v>
      </c>
      <c r="X58" s="9"/>
      <c r="Y58" s="9"/>
      <c r="Z58" s="9"/>
      <c r="AA58" s="9"/>
      <c r="AB58" s="9"/>
      <c r="AC58" s="9"/>
      <c r="AD58" s="9"/>
      <c r="AE58" s="9"/>
      <c r="AF58" s="9"/>
      <c r="AG58" s="9"/>
      <c r="AH58" s="9"/>
      <c r="AI58" s="9"/>
      <c r="AJ58" s="9"/>
      <c r="AK58" s="9"/>
      <c r="AL58" s="4">
        <v>52</v>
      </c>
    </row>
    <row r="59" spans="1:38" ht="15.95" customHeight="1" thickTop="1" thickBot="1" x14ac:dyDescent="0.25">
      <c r="A59" s="115"/>
      <c r="B59" s="154" t="s">
        <v>742</v>
      </c>
      <c r="C59" s="179" t="s">
        <v>744</v>
      </c>
      <c r="D59" s="177" t="s">
        <v>51</v>
      </c>
      <c r="E59" s="4">
        <v>53</v>
      </c>
      <c r="F59" s="76">
        <f t="shared" si="18"/>
        <v>0</v>
      </c>
      <c r="G59" s="76">
        <f t="shared" si="18"/>
        <v>0</v>
      </c>
      <c r="H59" s="87"/>
      <c r="I59" s="87"/>
      <c r="J59" s="87"/>
      <c r="K59" s="87"/>
      <c r="L59" s="76">
        <f t="shared" si="19"/>
        <v>0</v>
      </c>
      <c r="M59" s="76">
        <f t="shared" si="19"/>
        <v>0</v>
      </c>
      <c r="N59" s="87"/>
      <c r="O59" s="87"/>
      <c r="P59" s="87"/>
      <c r="Q59" s="87"/>
      <c r="R59" s="87"/>
      <c r="S59" s="87"/>
      <c r="T59" s="87"/>
      <c r="U59" s="87"/>
      <c r="V59" s="76">
        <f t="shared" si="20"/>
        <v>0</v>
      </c>
      <c r="W59" s="76">
        <f t="shared" si="20"/>
        <v>0</v>
      </c>
      <c r="X59" s="87"/>
      <c r="Y59" s="87"/>
      <c r="Z59" s="87"/>
      <c r="AA59" s="87"/>
      <c r="AB59" s="87"/>
      <c r="AC59" s="87"/>
      <c r="AD59" s="87"/>
      <c r="AE59" s="87"/>
      <c r="AF59" s="87"/>
      <c r="AG59" s="87"/>
      <c r="AH59" s="87"/>
      <c r="AI59" s="87"/>
      <c r="AJ59" s="87"/>
      <c r="AK59" s="87"/>
      <c r="AL59" s="4">
        <v>53</v>
      </c>
    </row>
    <row r="60" spans="1:38" ht="15.95" customHeight="1" thickTop="1" thickBot="1" x14ac:dyDescent="0.25">
      <c r="A60" s="115"/>
      <c r="B60" s="154" t="s">
        <v>742</v>
      </c>
      <c r="C60" s="179" t="s">
        <v>745</v>
      </c>
      <c r="D60" s="332" t="s">
        <v>52</v>
      </c>
      <c r="E60" s="4">
        <v>51</v>
      </c>
      <c r="F60" s="76">
        <f t="shared" si="18"/>
        <v>0</v>
      </c>
      <c r="G60" s="76">
        <f t="shared" si="18"/>
        <v>0</v>
      </c>
      <c r="H60" s="87"/>
      <c r="I60" s="87"/>
      <c r="J60" s="87"/>
      <c r="K60" s="87"/>
      <c r="L60" s="76">
        <f t="shared" si="19"/>
        <v>0</v>
      </c>
      <c r="M60" s="76">
        <f t="shared" si="19"/>
        <v>0</v>
      </c>
      <c r="N60" s="87"/>
      <c r="O60" s="87"/>
      <c r="P60" s="87"/>
      <c r="Q60" s="87"/>
      <c r="R60" s="87"/>
      <c r="S60" s="87"/>
      <c r="T60" s="87"/>
      <c r="U60" s="87"/>
      <c r="V60" s="76">
        <f t="shared" si="20"/>
        <v>0</v>
      </c>
      <c r="W60" s="76">
        <f t="shared" si="20"/>
        <v>0</v>
      </c>
      <c r="X60" s="87"/>
      <c r="Y60" s="87"/>
      <c r="Z60" s="87"/>
      <c r="AA60" s="87"/>
      <c r="AB60" s="87"/>
      <c r="AC60" s="87"/>
      <c r="AD60" s="87"/>
      <c r="AE60" s="87"/>
      <c r="AF60" s="87"/>
      <c r="AG60" s="87"/>
      <c r="AH60" s="87"/>
      <c r="AI60" s="87"/>
      <c r="AJ60" s="87"/>
      <c r="AK60" s="87"/>
      <c r="AL60" s="4">
        <v>51</v>
      </c>
    </row>
    <row r="61" spans="1:38" ht="35.1" customHeight="1" thickTop="1" thickBot="1" x14ac:dyDescent="0.25">
      <c r="A61" s="115"/>
      <c r="B61" s="197" t="s">
        <v>746</v>
      </c>
      <c r="C61" s="185"/>
      <c r="D61" s="196" t="s">
        <v>53</v>
      </c>
      <c r="E61" s="4"/>
      <c r="F61" s="116">
        <f t="shared" ref="F61:AK61" si="21">SUM(F62:F63)</f>
        <v>0</v>
      </c>
      <c r="G61" s="116">
        <f t="shared" si="21"/>
        <v>0</v>
      </c>
      <c r="H61" s="116">
        <f t="shared" si="21"/>
        <v>0</v>
      </c>
      <c r="I61" s="116">
        <f t="shared" si="21"/>
        <v>0</v>
      </c>
      <c r="J61" s="116">
        <f t="shared" si="21"/>
        <v>0</v>
      </c>
      <c r="K61" s="116">
        <f t="shared" si="21"/>
        <v>0</v>
      </c>
      <c r="L61" s="116">
        <f t="shared" si="21"/>
        <v>0</v>
      </c>
      <c r="M61" s="116">
        <f t="shared" si="21"/>
        <v>0</v>
      </c>
      <c r="N61" s="116">
        <f t="shared" si="21"/>
        <v>0</v>
      </c>
      <c r="O61" s="116">
        <f t="shared" si="21"/>
        <v>0</v>
      </c>
      <c r="P61" s="116">
        <f t="shared" si="21"/>
        <v>0</v>
      </c>
      <c r="Q61" s="116">
        <f t="shared" si="21"/>
        <v>0</v>
      </c>
      <c r="R61" s="116">
        <f t="shared" si="21"/>
        <v>0</v>
      </c>
      <c r="S61" s="116">
        <f t="shared" si="21"/>
        <v>0</v>
      </c>
      <c r="T61" s="116">
        <f t="shared" si="21"/>
        <v>0</v>
      </c>
      <c r="U61" s="116">
        <f t="shared" si="21"/>
        <v>0</v>
      </c>
      <c r="V61" s="116">
        <f t="shared" si="21"/>
        <v>0</v>
      </c>
      <c r="W61" s="116">
        <f t="shared" si="21"/>
        <v>0</v>
      </c>
      <c r="X61" s="116">
        <f t="shared" si="21"/>
        <v>0</v>
      </c>
      <c r="Y61" s="116">
        <f t="shared" si="21"/>
        <v>0</v>
      </c>
      <c r="Z61" s="116">
        <f t="shared" si="21"/>
        <v>0</v>
      </c>
      <c r="AA61" s="116">
        <f t="shared" si="21"/>
        <v>0</v>
      </c>
      <c r="AB61" s="116">
        <f t="shared" si="21"/>
        <v>0</v>
      </c>
      <c r="AC61" s="116">
        <f t="shared" si="21"/>
        <v>0</v>
      </c>
      <c r="AD61" s="116">
        <f t="shared" si="21"/>
        <v>0</v>
      </c>
      <c r="AE61" s="116">
        <f t="shared" si="21"/>
        <v>0</v>
      </c>
      <c r="AF61" s="116">
        <f t="shared" si="21"/>
        <v>0</v>
      </c>
      <c r="AG61" s="116">
        <f t="shared" si="21"/>
        <v>0</v>
      </c>
      <c r="AH61" s="116">
        <f t="shared" si="21"/>
        <v>0</v>
      </c>
      <c r="AI61" s="116">
        <f t="shared" si="21"/>
        <v>0</v>
      </c>
      <c r="AJ61" s="116">
        <f t="shared" si="21"/>
        <v>0</v>
      </c>
      <c r="AK61" s="116">
        <f t="shared" si="21"/>
        <v>0</v>
      </c>
      <c r="AL61" s="4"/>
    </row>
    <row r="62" spans="1:38" ht="15.95" customHeight="1" thickTop="1" thickBot="1" x14ac:dyDescent="0.25">
      <c r="A62" s="115"/>
      <c r="B62" s="154" t="s">
        <v>746</v>
      </c>
      <c r="C62" s="179" t="s">
        <v>747</v>
      </c>
      <c r="D62" s="113" t="s">
        <v>54</v>
      </c>
      <c r="E62" s="4">
        <v>69</v>
      </c>
      <c r="F62" s="76">
        <f>SUM(H62,J62)</f>
        <v>0</v>
      </c>
      <c r="G62" s="76">
        <f>SUM(I62,K62)</f>
        <v>0</v>
      </c>
      <c r="H62" s="87"/>
      <c r="I62" s="87"/>
      <c r="J62" s="87"/>
      <c r="K62" s="87"/>
      <c r="L62" s="76">
        <f>SUM(N62,P62,R62,T62)</f>
        <v>0</v>
      </c>
      <c r="M62" s="76">
        <f>SUM(O62,Q62,S62,U62)</f>
        <v>0</v>
      </c>
      <c r="N62" s="87"/>
      <c r="O62" s="87"/>
      <c r="P62" s="87"/>
      <c r="Q62" s="87"/>
      <c r="R62" s="87"/>
      <c r="S62" s="87"/>
      <c r="T62" s="87"/>
      <c r="U62" s="87"/>
      <c r="V62" s="76">
        <f>SUM(X62,Z62,AB62,AD62,AF62,AH62,AJ62)</f>
        <v>0</v>
      </c>
      <c r="W62" s="76">
        <f>SUM(Y62,AA62,AC62,AE62,AG62,AI62,AK62)</f>
        <v>0</v>
      </c>
      <c r="X62" s="87"/>
      <c r="Y62" s="87"/>
      <c r="Z62" s="87"/>
      <c r="AA62" s="87"/>
      <c r="AB62" s="87"/>
      <c r="AC62" s="87"/>
      <c r="AD62" s="87"/>
      <c r="AE62" s="87"/>
      <c r="AF62" s="87"/>
      <c r="AG62" s="87"/>
      <c r="AH62" s="87"/>
      <c r="AI62" s="87"/>
      <c r="AJ62" s="87"/>
      <c r="AK62" s="87"/>
      <c r="AL62" s="4">
        <v>69</v>
      </c>
    </row>
    <row r="63" spans="1:38" ht="15.95" customHeight="1" thickTop="1" thickBot="1" x14ac:dyDescent="0.25">
      <c r="A63" s="115"/>
      <c r="B63" s="154" t="s">
        <v>746</v>
      </c>
      <c r="C63" s="330" t="s">
        <v>748</v>
      </c>
      <c r="D63" s="235" t="s">
        <v>55</v>
      </c>
      <c r="E63" s="4">
        <v>304</v>
      </c>
      <c r="F63" s="76">
        <f>SUM(H63,J63)</f>
        <v>0</v>
      </c>
      <c r="G63" s="76">
        <f>SUM(I63,K63)</f>
        <v>0</v>
      </c>
      <c r="H63" s="9"/>
      <c r="I63" s="9"/>
      <c r="J63" s="9"/>
      <c r="K63" s="9"/>
      <c r="L63" s="76">
        <f>SUM(N63,P63,R63,T63)</f>
        <v>0</v>
      </c>
      <c r="M63" s="76">
        <f>SUM(O63,Q63,S63,U63)</f>
        <v>0</v>
      </c>
      <c r="N63" s="9"/>
      <c r="O63" s="9"/>
      <c r="P63" s="9"/>
      <c r="Q63" s="9"/>
      <c r="R63" s="9"/>
      <c r="S63" s="9"/>
      <c r="T63" s="9"/>
      <c r="U63" s="9"/>
      <c r="V63" s="76">
        <f>SUM(X63,Z63,AB63,AD63,AF63,AH63,AJ63)</f>
        <v>0</v>
      </c>
      <c r="W63" s="76">
        <f>SUM(Y63,AA63,AC63,AE63,AG63,AI63,AK63)</f>
        <v>0</v>
      </c>
      <c r="X63" s="9"/>
      <c r="Y63" s="9"/>
      <c r="Z63" s="9"/>
      <c r="AA63" s="9"/>
      <c r="AB63" s="9"/>
      <c r="AC63" s="9"/>
      <c r="AD63" s="9"/>
      <c r="AE63" s="9"/>
      <c r="AF63" s="9"/>
      <c r="AG63" s="9"/>
      <c r="AH63" s="9"/>
      <c r="AI63" s="9"/>
      <c r="AJ63" s="9"/>
      <c r="AK63" s="9"/>
      <c r="AL63" s="4">
        <v>304</v>
      </c>
    </row>
    <row r="64" spans="1:38" ht="35.1" customHeight="1" thickTop="1" thickBot="1" x14ac:dyDescent="0.25">
      <c r="A64" s="115"/>
      <c r="B64" s="197" t="s">
        <v>749</v>
      </c>
      <c r="C64" s="185"/>
      <c r="D64" s="196" t="s">
        <v>56</v>
      </c>
      <c r="E64" s="4"/>
      <c r="F64" s="116">
        <f t="shared" ref="F64:AK64" si="22">SUM(F65:F70)</f>
        <v>0</v>
      </c>
      <c r="G64" s="116">
        <f t="shared" si="22"/>
        <v>0</v>
      </c>
      <c r="H64" s="116">
        <f t="shared" si="22"/>
        <v>0</v>
      </c>
      <c r="I64" s="116">
        <f t="shared" si="22"/>
        <v>0</v>
      </c>
      <c r="J64" s="116">
        <f t="shared" si="22"/>
        <v>0</v>
      </c>
      <c r="K64" s="116">
        <f t="shared" si="22"/>
        <v>0</v>
      </c>
      <c r="L64" s="116">
        <f t="shared" si="22"/>
        <v>0</v>
      </c>
      <c r="M64" s="116">
        <f t="shared" si="22"/>
        <v>0</v>
      </c>
      <c r="N64" s="116">
        <f t="shared" si="22"/>
        <v>0</v>
      </c>
      <c r="O64" s="116">
        <f t="shared" si="22"/>
        <v>0</v>
      </c>
      <c r="P64" s="116">
        <f t="shared" si="22"/>
        <v>0</v>
      </c>
      <c r="Q64" s="116">
        <f t="shared" si="22"/>
        <v>0</v>
      </c>
      <c r="R64" s="116">
        <f t="shared" si="22"/>
        <v>0</v>
      </c>
      <c r="S64" s="116">
        <f t="shared" si="22"/>
        <v>0</v>
      </c>
      <c r="T64" s="116">
        <f t="shared" si="22"/>
        <v>0</v>
      </c>
      <c r="U64" s="116">
        <f t="shared" si="22"/>
        <v>0</v>
      </c>
      <c r="V64" s="116">
        <f t="shared" si="22"/>
        <v>0</v>
      </c>
      <c r="W64" s="116">
        <f t="shared" si="22"/>
        <v>0</v>
      </c>
      <c r="X64" s="116">
        <f t="shared" si="22"/>
        <v>0</v>
      </c>
      <c r="Y64" s="116">
        <f t="shared" si="22"/>
        <v>0</v>
      </c>
      <c r="Z64" s="116">
        <f t="shared" si="22"/>
        <v>0</v>
      </c>
      <c r="AA64" s="116">
        <f t="shared" si="22"/>
        <v>0</v>
      </c>
      <c r="AB64" s="116">
        <f t="shared" si="22"/>
        <v>0</v>
      </c>
      <c r="AC64" s="116">
        <f t="shared" si="22"/>
        <v>0</v>
      </c>
      <c r="AD64" s="116">
        <f t="shared" si="22"/>
        <v>0</v>
      </c>
      <c r="AE64" s="116">
        <f t="shared" si="22"/>
        <v>0</v>
      </c>
      <c r="AF64" s="116">
        <f t="shared" si="22"/>
        <v>0</v>
      </c>
      <c r="AG64" s="116">
        <f t="shared" si="22"/>
        <v>0</v>
      </c>
      <c r="AH64" s="116">
        <f t="shared" si="22"/>
        <v>0</v>
      </c>
      <c r="AI64" s="116">
        <f t="shared" si="22"/>
        <v>0</v>
      </c>
      <c r="AJ64" s="116">
        <f t="shared" si="22"/>
        <v>0</v>
      </c>
      <c r="AK64" s="116">
        <f t="shared" si="22"/>
        <v>0</v>
      </c>
      <c r="AL64" s="4"/>
    </row>
    <row r="65" spans="1:38" ht="15.95" customHeight="1" thickTop="1" thickBot="1" x14ac:dyDescent="0.25">
      <c r="A65" s="115"/>
      <c r="B65" s="154" t="s">
        <v>749</v>
      </c>
      <c r="C65" s="181" t="s">
        <v>750</v>
      </c>
      <c r="D65" s="88" t="s">
        <v>57</v>
      </c>
      <c r="E65" s="4">
        <v>55</v>
      </c>
      <c r="F65" s="76">
        <f t="shared" ref="F65:G69" si="23">SUM(H65,J65)</f>
        <v>0</v>
      </c>
      <c r="G65" s="76">
        <f t="shared" si="23"/>
        <v>0</v>
      </c>
      <c r="H65" s="87"/>
      <c r="I65" s="87"/>
      <c r="J65" s="87"/>
      <c r="K65" s="87"/>
      <c r="L65" s="76">
        <f t="shared" ref="L65:M69" si="24">SUM(N65,P65,R65,T65)</f>
        <v>0</v>
      </c>
      <c r="M65" s="76">
        <f t="shared" si="24"/>
        <v>0</v>
      </c>
      <c r="N65" s="87"/>
      <c r="O65" s="87"/>
      <c r="P65" s="87"/>
      <c r="Q65" s="87"/>
      <c r="R65" s="87"/>
      <c r="S65" s="87"/>
      <c r="T65" s="87"/>
      <c r="U65" s="87"/>
      <c r="V65" s="76">
        <f t="shared" ref="V65:W69" si="25">SUM(X65,Z65,AB65,AD65,AF65,AH65,AJ65)</f>
        <v>0</v>
      </c>
      <c r="W65" s="76">
        <f t="shared" si="25"/>
        <v>0</v>
      </c>
      <c r="X65" s="87"/>
      <c r="Y65" s="87"/>
      <c r="Z65" s="87"/>
      <c r="AA65" s="87"/>
      <c r="AB65" s="87"/>
      <c r="AC65" s="87"/>
      <c r="AD65" s="87"/>
      <c r="AE65" s="87"/>
      <c r="AF65" s="87"/>
      <c r="AG65" s="87"/>
      <c r="AH65" s="87"/>
      <c r="AI65" s="87"/>
      <c r="AJ65" s="87"/>
      <c r="AK65" s="87"/>
      <c r="AL65" s="4">
        <v>55</v>
      </c>
    </row>
    <row r="66" spans="1:38" ht="15.95" customHeight="1" thickTop="1" thickBot="1" x14ac:dyDescent="0.25">
      <c r="A66" s="115"/>
      <c r="B66" s="154" t="s">
        <v>749</v>
      </c>
      <c r="C66" s="179" t="s">
        <v>751</v>
      </c>
      <c r="D66" s="88" t="s">
        <v>58</v>
      </c>
      <c r="E66" s="4">
        <v>58</v>
      </c>
      <c r="F66" s="76">
        <f t="shared" si="23"/>
        <v>0</v>
      </c>
      <c r="G66" s="76">
        <f t="shared" si="23"/>
        <v>0</v>
      </c>
      <c r="H66" s="87"/>
      <c r="I66" s="87"/>
      <c r="J66" s="87"/>
      <c r="K66" s="87"/>
      <c r="L66" s="76">
        <f t="shared" si="24"/>
        <v>0</v>
      </c>
      <c r="M66" s="76">
        <f t="shared" si="24"/>
        <v>0</v>
      </c>
      <c r="N66" s="87"/>
      <c r="O66" s="87"/>
      <c r="P66" s="87"/>
      <c r="Q66" s="87"/>
      <c r="R66" s="87"/>
      <c r="S66" s="87"/>
      <c r="T66" s="87"/>
      <c r="U66" s="87"/>
      <c r="V66" s="76">
        <f t="shared" si="25"/>
        <v>0</v>
      </c>
      <c r="W66" s="76">
        <f t="shared" si="25"/>
        <v>0</v>
      </c>
      <c r="X66" s="87"/>
      <c r="Y66" s="87"/>
      <c r="Z66" s="87"/>
      <c r="AA66" s="87"/>
      <c r="AB66" s="87"/>
      <c r="AC66" s="87"/>
      <c r="AD66" s="87"/>
      <c r="AE66" s="87"/>
      <c r="AF66" s="87"/>
      <c r="AG66" s="87"/>
      <c r="AH66" s="87"/>
      <c r="AI66" s="87"/>
      <c r="AJ66" s="87"/>
      <c r="AK66" s="87"/>
      <c r="AL66" s="4">
        <v>58</v>
      </c>
    </row>
    <row r="67" spans="1:38" ht="15.95" customHeight="1" thickTop="1" thickBot="1" x14ac:dyDescent="0.25">
      <c r="A67" s="115"/>
      <c r="B67" s="154" t="s">
        <v>749</v>
      </c>
      <c r="C67" s="179" t="s">
        <v>59</v>
      </c>
      <c r="D67" s="88" t="s">
        <v>60</v>
      </c>
      <c r="E67" s="4">
        <v>59</v>
      </c>
      <c r="F67" s="76">
        <f t="shared" si="23"/>
        <v>0</v>
      </c>
      <c r="G67" s="76">
        <f t="shared" si="23"/>
        <v>0</v>
      </c>
      <c r="H67" s="9"/>
      <c r="I67" s="9"/>
      <c r="J67" s="9"/>
      <c r="K67" s="9"/>
      <c r="L67" s="76">
        <f t="shared" si="24"/>
        <v>0</v>
      </c>
      <c r="M67" s="76">
        <f t="shared" si="24"/>
        <v>0</v>
      </c>
      <c r="N67" s="9"/>
      <c r="O67" s="9"/>
      <c r="P67" s="9"/>
      <c r="Q67" s="9"/>
      <c r="R67" s="9"/>
      <c r="S67" s="9"/>
      <c r="T67" s="9"/>
      <c r="U67" s="9"/>
      <c r="V67" s="76">
        <f t="shared" si="25"/>
        <v>0</v>
      </c>
      <c r="W67" s="76">
        <f t="shared" si="25"/>
        <v>0</v>
      </c>
      <c r="X67" s="9"/>
      <c r="Y67" s="9"/>
      <c r="Z67" s="9"/>
      <c r="AA67" s="9"/>
      <c r="AB67" s="9"/>
      <c r="AC67" s="9"/>
      <c r="AD67" s="9"/>
      <c r="AE67" s="9"/>
      <c r="AF67" s="9"/>
      <c r="AG67" s="9"/>
      <c r="AH67" s="9"/>
      <c r="AI67" s="9"/>
      <c r="AJ67" s="9"/>
      <c r="AK67" s="9"/>
      <c r="AL67" s="4">
        <v>59</v>
      </c>
    </row>
    <row r="68" spans="1:38" ht="15.95" customHeight="1" thickTop="1" thickBot="1" x14ac:dyDescent="0.25">
      <c r="A68" s="115"/>
      <c r="B68" s="154" t="s">
        <v>749</v>
      </c>
      <c r="C68" s="179" t="s">
        <v>61</v>
      </c>
      <c r="D68" s="88" t="s">
        <v>62</v>
      </c>
      <c r="E68" s="4">
        <v>75</v>
      </c>
      <c r="F68" s="76">
        <f t="shared" si="23"/>
        <v>0</v>
      </c>
      <c r="G68" s="76">
        <f t="shared" si="23"/>
        <v>0</v>
      </c>
      <c r="H68" s="9"/>
      <c r="I68" s="9"/>
      <c r="J68" s="9"/>
      <c r="K68" s="9"/>
      <c r="L68" s="76">
        <f t="shared" si="24"/>
        <v>0</v>
      </c>
      <c r="M68" s="76">
        <f t="shared" si="24"/>
        <v>0</v>
      </c>
      <c r="N68" s="9"/>
      <c r="O68" s="9"/>
      <c r="P68" s="9"/>
      <c r="Q68" s="9"/>
      <c r="R68" s="9"/>
      <c r="S68" s="9"/>
      <c r="T68" s="9"/>
      <c r="U68" s="9"/>
      <c r="V68" s="76">
        <f t="shared" si="25"/>
        <v>0</v>
      </c>
      <c r="W68" s="76">
        <f t="shared" si="25"/>
        <v>0</v>
      </c>
      <c r="X68" s="9"/>
      <c r="Y68" s="9"/>
      <c r="Z68" s="9"/>
      <c r="AA68" s="9"/>
      <c r="AB68" s="9"/>
      <c r="AC68" s="9"/>
      <c r="AD68" s="9"/>
      <c r="AE68" s="9"/>
      <c r="AF68" s="9"/>
      <c r="AG68" s="9"/>
      <c r="AH68" s="9"/>
      <c r="AI68" s="9"/>
      <c r="AJ68" s="9"/>
      <c r="AK68" s="9"/>
      <c r="AL68" s="4">
        <v>75</v>
      </c>
    </row>
    <row r="69" spans="1:38" ht="15.95" customHeight="1" thickTop="1" thickBot="1" x14ac:dyDescent="0.25">
      <c r="A69" s="115"/>
      <c r="B69" s="154" t="s">
        <v>749</v>
      </c>
      <c r="C69" s="179" t="s">
        <v>63</v>
      </c>
      <c r="D69" s="88" t="s">
        <v>64</v>
      </c>
      <c r="E69" s="4">
        <v>76</v>
      </c>
      <c r="F69" s="76">
        <f t="shared" si="23"/>
        <v>0</v>
      </c>
      <c r="G69" s="76">
        <f t="shared" si="23"/>
        <v>0</v>
      </c>
      <c r="H69" s="9"/>
      <c r="I69" s="9"/>
      <c r="J69" s="9"/>
      <c r="K69" s="9"/>
      <c r="L69" s="76">
        <f t="shared" si="24"/>
        <v>0</v>
      </c>
      <c r="M69" s="76">
        <f t="shared" si="24"/>
        <v>0</v>
      </c>
      <c r="N69" s="9"/>
      <c r="O69" s="9"/>
      <c r="P69" s="9"/>
      <c r="Q69" s="9"/>
      <c r="R69" s="9"/>
      <c r="S69" s="9"/>
      <c r="T69" s="9"/>
      <c r="U69" s="9"/>
      <c r="V69" s="76">
        <f t="shared" si="25"/>
        <v>0</v>
      </c>
      <c r="W69" s="76">
        <f t="shared" si="25"/>
        <v>0</v>
      </c>
      <c r="X69" s="9"/>
      <c r="Y69" s="9"/>
      <c r="Z69" s="9"/>
      <c r="AA69" s="9"/>
      <c r="AB69" s="9"/>
      <c r="AC69" s="9"/>
      <c r="AD69" s="9"/>
      <c r="AE69" s="9"/>
      <c r="AF69" s="9"/>
      <c r="AG69" s="9"/>
      <c r="AH69" s="9"/>
      <c r="AI69" s="9"/>
      <c r="AJ69" s="9"/>
      <c r="AK69" s="9"/>
      <c r="AL69" s="4">
        <v>76</v>
      </c>
    </row>
    <row r="70" spans="1:38" ht="15.95" customHeight="1" thickTop="1" thickBot="1" x14ac:dyDescent="0.25">
      <c r="A70" s="115"/>
      <c r="B70" s="154" t="s">
        <v>749</v>
      </c>
      <c r="C70" s="330" t="s">
        <v>752</v>
      </c>
      <c r="D70" s="235" t="s">
        <v>65</v>
      </c>
      <c r="E70" s="4">
        <v>305</v>
      </c>
      <c r="F70" s="76">
        <f>SUM(H70,J70)</f>
        <v>0</v>
      </c>
      <c r="G70" s="76">
        <f>SUM(I70,K70)</f>
        <v>0</v>
      </c>
      <c r="H70" s="9"/>
      <c r="I70" s="9"/>
      <c r="J70" s="9"/>
      <c r="K70" s="9"/>
      <c r="L70" s="76">
        <f>SUM(N70,P70,R70,T70)</f>
        <v>0</v>
      </c>
      <c r="M70" s="76">
        <f>SUM(O70,Q70,S70,U70)</f>
        <v>0</v>
      </c>
      <c r="N70" s="9"/>
      <c r="O70" s="9"/>
      <c r="P70" s="9"/>
      <c r="Q70" s="9"/>
      <c r="R70" s="9"/>
      <c r="S70" s="9"/>
      <c r="T70" s="9"/>
      <c r="U70" s="9"/>
      <c r="V70" s="76">
        <f>SUM(X70,Z70,AB70,AD70,AF70,AH70,AJ70)</f>
        <v>0</v>
      </c>
      <c r="W70" s="76">
        <f>SUM(Y70,AA70,AC70,AE70,AG70,AI70,AK70)</f>
        <v>0</v>
      </c>
      <c r="X70" s="9"/>
      <c r="Y70" s="9"/>
      <c r="Z70" s="9"/>
      <c r="AA70" s="9"/>
      <c r="AB70" s="9"/>
      <c r="AC70" s="9"/>
      <c r="AD70" s="9"/>
      <c r="AE70" s="9"/>
      <c r="AF70" s="9"/>
      <c r="AG70" s="9"/>
      <c r="AH70" s="9"/>
      <c r="AI70" s="9"/>
      <c r="AJ70" s="9"/>
      <c r="AK70" s="9"/>
      <c r="AL70" s="4">
        <v>305</v>
      </c>
    </row>
    <row r="71" spans="1:38" ht="35.1" customHeight="1" thickTop="1" thickBot="1" x14ac:dyDescent="0.25">
      <c r="A71" s="115"/>
      <c r="B71" s="192" t="s">
        <v>629</v>
      </c>
      <c r="C71" s="187"/>
      <c r="D71" s="188" t="s">
        <v>66</v>
      </c>
      <c r="E71" s="8"/>
      <c r="F71" s="116">
        <f t="shared" ref="F71:AK71" si="26">SUM(F72,F77)</f>
        <v>0</v>
      </c>
      <c r="G71" s="116">
        <f t="shared" si="26"/>
        <v>0</v>
      </c>
      <c r="H71" s="116">
        <f t="shared" si="26"/>
        <v>0</v>
      </c>
      <c r="I71" s="116">
        <f t="shared" si="26"/>
        <v>0</v>
      </c>
      <c r="J71" s="116">
        <f t="shared" si="26"/>
        <v>0</v>
      </c>
      <c r="K71" s="116">
        <f t="shared" si="26"/>
        <v>0</v>
      </c>
      <c r="L71" s="116">
        <f t="shared" si="26"/>
        <v>0</v>
      </c>
      <c r="M71" s="116">
        <f t="shared" si="26"/>
        <v>0</v>
      </c>
      <c r="N71" s="116">
        <f t="shared" si="26"/>
        <v>0</v>
      </c>
      <c r="O71" s="116">
        <f t="shared" si="26"/>
        <v>0</v>
      </c>
      <c r="P71" s="116">
        <f t="shared" si="26"/>
        <v>0</v>
      </c>
      <c r="Q71" s="116">
        <f t="shared" si="26"/>
        <v>0</v>
      </c>
      <c r="R71" s="116">
        <f t="shared" si="26"/>
        <v>0</v>
      </c>
      <c r="S71" s="116">
        <f t="shared" si="26"/>
        <v>0</v>
      </c>
      <c r="T71" s="116">
        <f t="shared" si="26"/>
        <v>0</v>
      </c>
      <c r="U71" s="116">
        <f t="shared" si="26"/>
        <v>0</v>
      </c>
      <c r="V71" s="116">
        <f t="shared" si="26"/>
        <v>0</v>
      </c>
      <c r="W71" s="116">
        <f t="shared" si="26"/>
        <v>0</v>
      </c>
      <c r="X71" s="116">
        <f t="shared" si="26"/>
        <v>0</v>
      </c>
      <c r="Y71" s="116">
        <f t="shared" si="26"/>
        <v>0</v>
      </c>
      <c r="Z71" s="116">
        <f t="shared" si="26"/>
        <v>0</v>
      </c>
      <c r="AA71" s="116">
        <f t="shared" si="26"/>
        <v>0</v>
      </c>
      <c r="AB71" s="116">
        <f t="shared" si="26"/>
        <v>0</v>
      </c>
      <c r="AC71" s="116">
        <f t="shared" si="26"/>
        <v>0</v>
      </c>
      <c r="AD71" s="116">
        <f t="shared" si="26"/>
        <v>0</v>
      </c>
      <c r="AE71" s="116">
        <f t="shared" si="26"/>
        <v>0</v>
      </c>
      <c r="AF71" s="116">
        <f t="shared" si="26"/>
        <v>0</v>
      </c>
      <c r="AG71" s="116">
        <f t="shared" si="26"/>
        <v>0</v>
      </c>
      <c r="AH71" s="116">
        <f t="shared" si="26"/>
        <v>0</v>
      </c>
      <c r="AI71" s="116">
        <f t="shared" si="26"/>
        <v>0</v>
      </c>
      <c r="AJ71" s="116">
        <f t="shared" si="26"/>
        <v>0</v>
      </c>
      <c r="AK71" s="116">
        <f t="shared" si="26"/>
        <v>0</v>
      </c>
      <c r="AL71" s="8"/>
    </row>
    <row r="72" spans="1:38" ht="35.1" customHeight="1" thickTop="1" thickBot="1" x14ac:dyDescent="0.25">
      <c r="A72" s="115"/>
      <c r="B72" s="189" t="s">
        <v>753</v>
      </c>
      <c r="C72" s="194"/>
      <c r="D72" s="195" t="s">
        <v>67</v>
      </c>
      <c r="E72" s="4"/>
      <c r="F72" s="116">
        <f t="shared" ref="F72:AK72" si="27">SUM(F73:F76)</f>
        <v>0</v>
      </c>
      <c r="G72" s="116">
        <f t="shared" si="27"/>
        <v>0</v>
      </c>
      <c r="H72" s="116">
        <f t="shared" si="27"/>
        <v>0</v>
      </c>
      <c r="I72" s="116">
        <f t="shared" si="27"/>
        <v>0</v>
      </c>
      <c r="J72" s="116">
        <f t="shared" si="27"/>
        <v>0</v>
      </c>
      <c r="K72" s="116">
        <f t="shared" si="27"/>
        <v>0</v>
      </c>
      <c r="L72" s="116">
        <f t="shared" si="27"/>
        <v>0</v>
      </c>
      <c r="M72" s="116">
        <f t="shared" si="27"/>
        <v>0</v>
      </c>
      <c r="N72" s="116">
        <f t="shared" si="27"/>
        <v>0</v>
      </c>
      <c r="O72" s="116">
        <f t="shared" si="27"/>
        <v>0</v>
      </c>
      <c r="P72" s="116">
        <f t="shared" si="27"/>
        <v>0</v>
      </c>
      <c r="Q72" s="116">
        <f t="shared" si="27"/>
        <v>0</v>
      </c>
      <c r="R72" s="116">
        <f t="shared" si="27"/>
        <v>0</v>
      </c>
      <c r="S72" s="116">
        <f t="shared" si="27"/>
        <v>0</v>
      </c>
      <c r="T72" s="116">
        <f t="shared" si="27"/>
        <v>0</v>
      </c>
      <c r="U72" s="116">
        <f t="shared" si="27"/>
        <v>0</v>
      </c>
      <c r="V72" s="116">
        <f t="shared" si="27"/>
        <v>0</v>
      </c>
      <c r="W72" s="116">
        <f t="shared" si="27"/>
        <v>0</v>
      </c>
      <c r="X72" s="116">
        <f t="shared" si="27"/>
        <v>0</v>
      </c>
      <c r="Y72" s="116">
        <f t="shared" si="27"/>
        <v>0</v>
      </c>
      <c r="Z72" s="116">
        <f t="shared" si="27"/>
        <v>0</v>
      </c>
      <c r="AA72" s="116">
        <f t="shared" si="27"/>
        <v>0</v>
      </c>
      <c r="AB72" s="116">
        <f t="shared" si="27"/>
        <v>0</v>
      </c>
      <c r="AC72" s="116">
        <f t="shared" si="27"/>
        <v>0</v>
      </c>
      <c r="AD72" s="116">
        <f t="shared" si="27"/>
        <v>0</v>
      </c>
      <c r="AE72" s="116">
        <f t="shared" si="27"/>
        <v>0</v>
      </c>
      <c r="AF72" s="116">
        <f t="shared" si="27"/>
        <v>0</v>
      </c>
      <c r="AG72" s="116">
        <f t="shared" si="27"/>
        <v>0</v>
      </c>
      <c r="AH72" s="116">
        <f t="shared" si="27"/>
        <v>0</v>
      </c>
      <c r="AI72" s="116">
        <f t="shared" si="27"/>
        <v>0</v>
      </c>
      <c r="AJ72" s="116">
        <f t="shared" si="27"/>
        <v>0</v>
      </c>
      <c r="AK72" s="116">
        <f t="shared" si="27"/>
        <v>0</v>
      </c>
      <c r="AL72" s="4"/>
    </row>
    <row r="73" spans="1:38" ht="15.95" customHeight="1" thickTop="1" thickBot="1" x14ac:dyDescent="0.25">
      <c r="A73" s="115"/>
      <c r="B73" s="154" t="s">
        <v>753</v>
      </c>
      <c r="C73" s="181" t="s">
        <v>68</v>
      </c>
      <c r="D73" s="88" t="s">
        <v>69</v>
      </c>
      <c r="E73" s="4">
        <v>183</v>
      </c>
      <c r="F73" s="76">
        <f t="shared" ref="F73:G76" si="28">SUM(H73,J73)</f>
        <v>0</v>
      </c>
      <c r="G73" s="76">
        <f t="shared" si="28"/>
        <v>0</v>
      </c>
      <c r="H73" s="87"/>
      <c r="I73" s="87"/>
      <c r="J73" s="87"/>
      <c r="K73" s="87"/>
      <c r="L73" s="76">
        <f t="shared" ref="L73:M76" si="29">SUM(N73,P73,R73,T73)</f>
        <v>0</v>
      </c>
      <c r="M73" s="76">
        <f t="shared" si="29"/>
        <v>0</v>
      </c>
      <c r="N73" s="87"/>
      <c r="O73" s="87"/>
      <c r="P73" s="87"/>
      <c r="Q73" s="87"/>
      <c r="R73" s="87"/>
      <c r="S73" s="87"/>
      <c r="T73" s="87"/>
      <c r="U73" s="87"/>
      <c r="V73" s="76">
        <f t="shared" ref="V73:W76" si="30">SUM(X73,Z73,AB73,AD73,AF73,AH73,AJ73)</f>
        <v>0</v>
      </c>
      <c r="W73" s="76">
        <f t="shared" si="30"/>
        <v>0</v>
      </c>
      <c r="X73" s="87"/>
      <c r="Y73" s="87"/>
      <c r="Z73" s="87"/>
      <c r="AA73" s="87"/>
      <c r="AB73" s="87"/>
      <c r="AC73" s="87"/>
      <c r="AD73" s="87"/>
      <c r="AE73" s="87"/>
      <c r="AF73" s="87"/>
      <c r="AG73" s="87"/>
      <c r="AH73" s="87"/>
      <c r="AI73" s="87"/>
      <c r="AJ73" s="87"/>
      <c r="AK73" s="87"/>
      <c r="AL73" s="4">
        <v>183</v>
      </c>
    </row>
    <row r="74" spans="1:38" ht="15.95" customHeight="1" thickTop="1" thickBot="1" x14ac:dyDescent="0.25">
      <c r="A74" s="115"/>
      <c r="B74" s="154" t="s">
        <v>753</v>
      </c>
      <c r="C74" s="180" t="s">
        <v>754</v>
      </c>
      <c r="D74" s="88" t="s">
        <v>70</v>
      </c>
      <c r="E74" s="4">
        <v>182</v>
      </c>
      <c r="F74" s="76">
        <f t="shared" si="28"/>
        <v>0</v>
      </c>
      <c r="G74" s="76">
        <f t="shared" si="28"/>
        <v>0</v>
      </c>
      <c r="H74" s="87"/>
      <c r="I74" s="87"/>
      <c r="J74" s="87"/>
      <c r="K74" s="87"/>
      <c r="L74" s="76">
        <f t="shared" si="29"/>
        <v>0</v>
      </c>
      <c r="M74" s="76">
        <f t="shared" si="29"/>
        <v>0</v>
      </c>
      <c r="N74" s="87"/>
      <c r="O74" s="87"/>
      <c r="P74" s="87"/>
      <c r="Q74" s="87"/>
      <c r="R74" s="87"/>
      <c r="S74" s="87"/>
      <c r="T74" s="87"/>
      <c r="U74" s="87"/>
      <c r="V74" s="76">
        <f t="shared" si="30"/>
        <v>0</v>
      </c>
      <c r="W74" s="76">
        <f t="shared" si="30"/>
        <v>0</v>
      </c>
      <c r="X74" s="87"/>
      <c r="Y74" s="87"/>
      <c r="Z74" s="87"/>
      <c r="AA74" s="87"/>
      <c r="AB74" s="87"/>
      <c r="AC74" s="87"/>
      <c r="AD74" s="87"/>
      <c r="AE74" s="87"/>
      <c r="AF74" s="87"/>
      <c r="AG74" s="87"/>
      <c r="AH74" s="87"/>
      <c r="AI74" s="87"/>
      <c r="AJ74" s="87"/>
      <c r="AK74" s="87"/>
      <c r="AL74" s="4">
        <v>182</v>
      </c>
    </row>
    <row r="75" spans="1:38" ht="15.95" customHeight="1" thickTop="1" thickBot="1" x14ac:dyDescent="0.25">
      <c r="A75" s="115"/>
      <c r="B75" s="154" t="s">
        <v>753</v>
      </c>
      <c r="C75" s="330" t="s">
        <v>755</v>
      </c>
      <c r="D75" s="175" t="s">
        <v>71</v>
      </c>
      <c r="E75" s="4">
        <v>306</v>
      </c>
      <c r="F75" s="76">
        <f t="shared" si="28"/>
        <v>0</v>
      </c>
      <c r="G75" s="76">
        <f t="shared" si="28"/>
        <v>0</v>
      </c>
      <c r="H75" s="9"/>
      <c r="I75" s="9"/>
      <c r="J75" s="9"/>
      <c r="K75" s="9"/>
      <c r="L75" s="76">
        <f t="shared" si="29"/>
        <v>0</v>
      </c>
      <c r="M75" s="76">
        <f t="shared" si="29"/>
        <v>0</v>
      </c>
      <c r="N75" s="9"/>
      <c r="O75" s="9"/>
      <c r="P75" s="9"/>
      <c r="Q75" s="9"/>
      <c r="R75" s="9"/>
      <c r="S75" s="9"/>
      <c r="T75" s="9"/>
      <c r="U75" s="9"/>
      <c r="V75" s="76">
        <f t="shared" si="30"/>
        <v>0</v>
      </c>
      <c r="W75" s="76">
        <f t="shared" si="30"/>
        <v>0</v>
      </c>
      <c r="X75" s="9"/>
      <c r="Y75" s="9"/>
      <c r="Z75" s="9"/>
      <c r="AA75" s="9"/>
      <c r="AB75" s="9"/>
      <c r="AC75" s="9"/>
      <c r="AD75" s="9"/>
      <c r="AE75" s="9"/>
      <c r="AF75" s="9"/>
      <c r="AG75" s="9"/>
      <c r="AH75" s="9"/>
      <c r="AI75" s="9"/>
      <c r="AJ75" s="9"/>
      <c r="AK75" s="9"/>
      <c r="AL75" s="4">
        <v>306</v>
      </c>
    </row>
    <row r="76" spans="1:38" ht="15.95" customHeight="1" thickTop="1" thickBot="1" x14ac:dyDescent="0.25">
      <c r="A76" s="115"/>
      <c r="B76" s="154" t="s">
        <v>753</v>
      </c>
      <c r="C76" s="330" t="s">
        <v>756</v>
      </c>
      <c r="D76" s="235" t="s">
        <v>72</v>
      </c>
      <c r="E76" s="4">
        <v>307</v>
      </c>
      <c r="F76" s="76">
        <f t="shared" si="28"/>
        <v>0</v>
      </c>
      <c r="G76" s="76">
        <f t="shared" si="28"/>
        <v>0</v>
      </c>
      <c r="H76" s="9"/>
      <c r="I76" s="9"/>
      <c r="J76" s="9"/>
      <c r="K76" s="9"/>
      <c r="L76" s="76">
        <f t="shared" si="29"/>
        <v>0</v>
      </c>
      <c r="M76" s="76">
        <f t="shared" si="29"/>
        <v>0</v>
      </c>
      <c r="N76" s="9"/>
      <c r="O76" s="9"/>
      <c r="P76" s="9"/>
      <c r="Q76" s="9"/>
      <c r="R76" s="9"/>
      <c r="S76" s="9"/>
      <c r="T76" s="9"/>
      <c r="U76" s="9"/>
      <c r="V76" s="76">
        <f t="shared" si="30"/>
        <v>0</v>
      </c>
      <c r="W76" s="76">
        <f t="shared" si="30"/>
        <v>0</v>
      </c>
      <c r="X76" s="9"/>
      <c r="Y76" s="9"/>
      <c r="Z76" s="9"/>
      <c r="AA76" s="9"/>
      <c r="AB76" s="9"/>
      <c r="AC76" s="9"/>
      <c r="AD76" s="9"/>
      <c r="AE76" s="9"/>
      <c r="AF76" s="9"/>
      <c r="AG76" s="9"/>
      <c r="AH76" s="9"/>
      <c r="AI76" s="9"/>
      <c r="AJ76" s="9"/>
      <c r="AK76" s="9"/>
      <c r="AL76" s="4">
        <v>307</v>
      </c>
    </row>
    <row r="77" spans="1:38" ht="35.1" customHeight="1" thickTop="1" thickBot="1" x14ac:dyDescent="0.25">
      <c r="A77" s="115"/>
      <c r="B77" s="197" t="s">
        <v>757</v>
      </c>
      <c r="C77" s="198"/>
      <c r="D77" s="196" t="s">
        <v>73</v>
      </c>
      <c r="E77" s="4"/>
      <c r="F77" s="116">
        <f t="shared" ref="F77:AK77" si="31">SUM(F78:F89)</f>
        <v>0</v>
      </c>
      <c r="G77" s="116">
        <f t="shared" si="31"/>
        <v>0</v>
      </c>
      <c r="H77" s="116">
        <f t="shared" si="31"/>
        <v>0</v>
      </c>
      <c r="I77" s="116">
        <f t="shared" si="31"/>
        <v>0</v>
      </c>
      <c r="J77" s="116">
        <f t="shared" si="31"/>
        <v>0</v>
      </c>
      <c r="K77" s="116">
        <f t="shared" si="31"/>
        <v>0</v>
      </c>
      <c r="L77" s="116">
        <f t="shared" si="31"/>
        <v>0</v>
      </c>
      <c r="M77" s="116">
        <f t="shared" si="31"/>
        <v>0</v>
      </c>
      <c r="N77" s="116">
        <f t="shared" si="31"/>
        <v>0</v>
      </c>
      <c r="O77" s="116">
        <f t="shared" si="31"/>
        <v>0</v>
      </c>
      <c r="P77" s="116">
        <f t="shared" si="31"/>
        <v>0</v>
      </c>
      <c r="Q77" s="116">
        <f t="shared" si="31"/>
        <v>0</v>
      </c>
      <c r="R77" s="116">
        <f t="shared" si="31"/>
        <v>0</v>
      </c>
      <c r="S77" s="116">
        <f t="shared" si="31"/>
        <v>0</v>
      </c>
      <c r="T77" s="116">
        <f t="shared" si="31"/>
        <v>0</v>
      </c>
      <c r="U77" s="116">
        <f t="shared" si="31"/>
        <v>0</v>
      </c>
      <c r="V77" s="116">
        <f t="shared" si="31"/>
        <v>0</v>
      </c>
      <c r="W77" s="116">
        <f t="shared" si="31"/>
        <v>0</v>
      </c>
      <c r="X77" s="116">
        <f t="shared" si="31"/>
        <v>0</v>
      </c>
      <c r="Y77" s="116">
        <f t="shared" si="31"/>
        <v>0</v>
      </c>
      <c r="Z77" s="116">
        <f t="shared" si="31"/>
        <v>0</v>
      </c>
      <c r="AA77" s="116">
        <f t="shared" si="31"/>
        <v>0</v>
      </c>
      <c r="AB77" s="116">
        <f t="shared" si="31"/>
        <v>0</v>
      </c>
      <c r="AC77" s="116">
        <f t="shared" si="31"/>
        <v>0</v>
      </c>
      <c r="AD77" s="116">
        <f t="shared" si="31"/>
        <v>0</v>
      </c>
      <c r="AE77" s="116">
        <f t="shared" si="31"/>
        <v>0</v>
      </c>
      <c r="AF77" s="116">
        <f t="shared" si="31"/>
        <v>0</v>
      </c>
      <c r="AG77" s="116">
        <f t="shared" si="31"/>
        <v>0</v>
      </c>
      <c r="AH77" s="116">
        <f t="shared" si="31"/>
        <v>0</v>
      </c>
      <c r="AI77" s="116">
        <f t="shared" si="31"/>
        <v>0</v>
      </c>
      <c r="AJ77" s="116">
        <f t="shared" si="31"/>
        <v>0</v>
      </c>
      <c r="AK77" s="116">
        <f t="shared" si="31"/>
        <v>0</v>
      </c>
      <c r="AL77" s="4"/>
    </row>
    <row r="78" spans="1:38" ht="15.95" customHeight="1" thickTop="1" thickBot="1" x14ac:dyDescent="0.25">
      <c r="A78" s="115"/>
      <c r="B78" s="154" t="s">
        <v>757</v>
      </c>
      <c r="C78" s="181" t="s">
        <v>74</v>
      </c>
      <c r="D78" s="88" t="s">
        <v>75</v>
      </c>
      <c r="E78" s="4">
        <v>177</v>
      </c>
      <c r="F78" s="76">
        <f t="shared" ref="F78:F88" si="32">SUM(H78,J78)</f>
        <v>0</v>
      </c>
      <c r="G78" s="76">
        <f t="shared" ref="G78:G88" si="33">SUM(I78,K78)</f>
        <v>0</v>
      </c>
      <c r="H78" s="9"/>
      <c r="I78" s="9"/>
      <c r="J78" s="9"/>
      <c r="K78" s="9"/>
      <c r="L78" s="76">
        <f t="shared" ref="L78:L88" si="34">SUM(N78,P78,R78,T78)</f>
        <v>0</v>
      </c>
      <c r="M78" s="76">
        <f t="shared" ref="M78:M88" si="35">SUM(O78,Q78,S78,U78)</f>
        <v>0</v>
      </c>
      <c r="N78" s="9"/>
      <c r="O78" s="9"/>
      <c r="P78" s="9"/>
      <c r="Q78" s="9"/>
      <c r="R78" s="9"/>
      <c r="S78" s="9"/>
      <c r="T78" s="9"/>
      <c r="U78" s="9"/>
      <c r="V78" s="76">
        <f t="shared" ref="V78:V88" si="36">SUM(X78,Z78,AB78,AD78,AF78,AH78,AJ78)</f>
        <v>0</v>
      </c>
      <c r="W78" s="76">
        <f t="shared" ref="W78:W88" si="37">SUM(Y78,AA78,AC78,AE78,AG78,AI78,AK78)</f>
        <v>0</v>
      </c>
      <c r="X78" s="9"/>
      <c r="Y78" s="9"/>
      <c r="Z78" s="9"/>
      <c r="AA78" s="9"/>
      <c r="AB78" s="9"/>
      <c r="AC78" s="9"/>
      <c r="AD78" s="9"/>
      <c r="AE78" s="9"/>
      <c r="AF78" s="9"/>
      <c r="AG78" s="9"/>
      <c r="AH78" s="9"/>
      <c r="AI78" s="9"/>
      <c r="AJ78" s="9"/>
      <c r="AK78" s="9"/>
      <c r="AL78" s="4">
        <v>177</v>
      </c>
    </row>
    <row r="79" spans="1:38" ht="15.95" customHeight="1" thickTop="1" thickBot="1" x14ac:dyDescent="0.25">
      <c r="A79" s="115"/>
      <c r="B79" s="154" t="s">
        <v>757</v>
      </c>
      <c r="C79" s="179" t="s">
        <v>76</v>
      </c>
      <c r="D79" s="88" t="s">
        <v>77</v>
      </c>
      <c r="E79" s="4">
        <v>178</v>
      </c>
      <c r="F79" s="76">
        <f t="shared" si="32"/>
        <v>0</v>
      </c>
      <c r="G79" s="76">
        <f t="shared" si="33"/>
        <v>0</v>
      </c>
      <c r="H79" s="9"/>
      <c r="I79" s="9"/>
      <c r="J79" s="9"/>
      <c r="K79" s="9"/>
      <c r="L79" s="76">
        <f t="shared" si="34"/>
        <v>0</v>
      </c>
      <c r="M79" s="76">
        <f t="shared" si="35"/>
        <v>0</v>
      </c>
      <c r="N79" s="9"/>
      <c r="O79" s="9"/>
      <c r="P79" s="9"/>
      <c r="Q79" s="9"/>
      <c r="R79" s="9"/>
      <c r="S79" s="9"/>
      <c r="T79" s="9"/>
      <c r="U79" s="9"/>
      <c r="V79" s="76">
        <f t="shared" si="36"/>
        <v>0</v>
      </c>
      <c r="W79" s="76">
        <f t="shared" si="37"/>
        <v>0</v>
      </c>
      <c r="X79" s="9"/>
      <c r="Y79" s="9"/>
      <c r="Z79" s="9"/>
      <c r="AA79" s="9"/>
      <c r="AB79" s="9"/>
      <c r="AC79" s="9"/>
      <c r="AD79" s="9"/>
      <c r="AE79" s="9"/>
      <c r="AF79" s="9"/>
      <c r="AG79" s="9"/>
      <c r="AH79" s="9"/>
      <c r="AI79" s="9"/>
      <c r="AJ79" s="9"/>
      <c r="AK79" s="9"/>
      <c r="AL79" s="4">
        <v>178</v>
      </c>
    </row>
    <row r="80" spans="1:38" ht="15.95" customHeight="1" thickTop="1" thickBot="1" x14ac:dyDescent="0.25">
      <c r="A80" s="115"/>
      <c r="B80" s="154" t="s">
        <v>757</v>
      </c>
      <c r="C80" s="179" t="s">
        <v>758</v>
      </c>
      <c r="D80" s="176" t="s">
        <v>78</v>
      </c>
      <c r="E80" s="4">
        <v>179</v>
      </c>
      <c r="F80" s="76">
        <f t="shared" si="32"/>
        <v>0</v>
      </c>
      <c r="G80" s="76">
        <f t="shared" si="33"/>
        <v>0</v>
      </c>
      <c r="H80" s="9"/>
      <c r="I80" s="9"/>
      <c r="J80" s="9"/>
      <c r="K80" s="9"/>
      <c r="L80" s="76">
        <f t="shared" si="34"/>
        <v>0</v>
      </c>
      <c r="M80" s="76">
        <f t="shared" si="35"/>
        <v>0</v>
      </c>
      <c r="N80" s="9"/>
      <c r="O80" s="9"/>
      <c r="P80" s="9"/>
      <c r="Q80" s="9"/>
      <c r="R80" s="9"/>
      <c r="S80" s="9"/>
      <c r="T80" s="9"/>
      <c r="U80" s="9"/>
      <c r="V80" s="76">
        <f t="shared" si="36"/>
        <v>0</v>
      </c>
      <c r="W80" s="76">
        <f t="shared" si="37"/>
        <v>0</v>
      </c>
      <c r="X80" s="9"/>
      <c r="Y80" s="9"/>
      <c r="Z80" s="9"/>
      <c r="AA80" s="9"/>
      <c r="AB80" s="9"/>
      <c r="AC80" s="9"/>
      <c r="AD80" s="9"/>
      <c r="AE80" s="9"/>
      <c r="AF80" s="9"/>
      <c r="AG80" s="9"/>
      <c r="AH80" s="9"/>
      <c r="AI80" s="9"/>
      <c r="AJ80" s="9"/>
      <c r="AK80" s="9"/>
      <c r="AL80" s="4">
        <v>179</v>
      </c>
    </row>
    <row r="81" spans="1:38" ht="15.95" customHeight="1" thickTop="1" thickBot="1" x14ac:dyDescent="0.25">
      <c r="A81" s="115"/>
      <c r="B81" s="154" t="s">
        <v>757</v>
      </c>
      <c r="C81" s="179" t="s">
        <v>759</v>
      </c>
      <c r="D81" s="88" t="s">
        <v>79</v>
      </c>
      <c r="E81" s="4">
        <v>180</v>
      </c>
      <c r="F81" s="76">
        <f t="shared" si="32"/>
        <v>0</v>
      </c>
      <c r="G81" s="76">
        <f t="shared" si="33"/>
        <v>0</v>
      </c>
      <c r="H81" s="87"/>
      <c r="I81" s="87"/>
      <c r="J81" s="87"/>
      <c r="K81" s="87"/>
      <c r="L81" s="76">
        <f t="shared" si="34"/>
        <v>0</v>
      </c>
      <c r="M81" s="76">
        <f t="shared" si="35"/>
        <v>0</v>
      </c>
      <c r="N81" s="87"/>
      <c r="O81" s="87"/>
      <c r="P81" s="87"/>
      <c r="Q81" s="87"/>
      <c r="R81" s="87"/>
      <c r="S81" s="87"/>
      <c r="T81" s="87"/>
      <c r="U81" s="87"/>
      <c r="V81" s="76">
        <f t="shared" si="36"/>
        <v>0</v>
      </c>
      <c r="W81" s="76">
        <f t="shared" si="37"/>
        <v>0</v>
      </c>
      <c r="X81" s="87"/>
      <c r="Y81" s="87"/>
      <c r="Z81" s="87"/>
      <c r="AA81" s="87"/>
      <c r="AB81" s="87"/>
      <c r="AC81" s="87"/>
      <c r="AD81" s="87"/>
      <c r="AE81" s="87"/>
      <c r="AF81" s="87"/>
      <c r="AG81" s="87"/>
      <c r="AH81" s="87"/>
      <c r="AI81" s="87"/>
      <c r="AJ81" s="87"/>
      <c r="AK81" s="87"/>
      <c r="AL81" s="4">
        <v>180</v>
      </c>
    </row>
    <row r="82" spans="1:38" ht="15.95" customHeight="1" thickTop="1" thickBot="1" x14ac:dyDescent="0.25">
      <c r="A82" s="115"/>
      <c r="B82" s="154" t="s">
        <v>757</v>
      </c>
      <c r="C82" s="179" t="s">
        <v>80</v>
      </c>
      <c r="D82" s="88" t="s">
        <v>81</v>
      </c>
      <c r="E82" s="4">
        <v>184</v>
      </c>
      <c r="F82" s="76">
        <f t="shared" si="32"/>
        <v>0</v>
      </c>
      <c r="G82" s="76">
        <f t="shared" si="33"/>
        <v>0</v>
      </c>
      <c r="H82" s="87"/>
      <c r="I82" s="87"/>
      <c r="J82" s="87"/>
      <c r="K82" s="87"/>
      <c r="L82" s="76">
        <f t="shared" si="34"/>
        <v>0</v>
      </c>
      <c r="M82" s="76">
        <f t="shared" si="35"/>
        <v>0</v>
      </c>
      <c r="N82" s="87"/>
      <c r="O82" s="87"/>
      <c r="P82" s="87"/>
      <c r="Q82" s="87"/>
      <c r="R82" s="87"/>
      <c r="S82" s="87"/>
      <c r="T82" s="87"/>
      <c r="U82" s="87"/>
      <c r="V82" s="76">
        <f t="shared" si="36"/>
        <v>0</v>
      </c>
      <c r="W82" s="76">
        <f t="shared" si="37"/>
        <v>0</v>
      </c>
      <c r="X82" s="87"/>
      <c r="Y82" s="87"/>
      <c r="Z82" s="87"/>
      <c r="AA82" s="87"/>
      <c r="AB82" s="87"/>
      <c r="AC82" s="87"/>
      <c r="AD82" s="87"/>
      <c r="AE82" s="87"/>
      <c r="AF82" s="87"/>
      <c r="AG82" s="87"/>
      <c r="AH82" s="87"/>
      <c r="AI82" s="87"/>
      <c r="AJ82" s="87"/>
      <c r="AK82" s="87"/>
      <c r="AL82" s="4">
        <v>184</v>
      </c>
    </row>
    <row r="83" spans="1:38" ht="15.95" customHeight="1" thickTop="1" thickBot="1" x14ac:dyDescent="0.25">
      <c r="A83" s="115"/>
      <c r="B83" s="154" t="s">
        <v>757</v>
      </c>
      <c r="C83" s="179" t="s">
        <v>760</v>
      </c>
      <c r="D83" s="88" t="s">
        <v>82</v>
      </c>
      <c r="E83" s="4">
        <v>191</v>
      </c>
      <c r="F83" s="76">
        <f t="shared" si="32"/>
        <v>0</v>
      </c>
      <c r="G83" s="76">
        <f t="shared" si="33"/>
        <v>0</v>
      </c>
      <c r="H83" s="9"/>
      <c r="I83" s="9"/>
      <c r="J83" s="9"/>
      <c r="K83" s="9"/>
      <c r="L83" s="76">
        <f t="shared" si="34"/>
        <v>0</v>
      </c>
      <c r="M83" s="76">
        <f t="shared" si="35"/>
        <v>0</v>
      </c>
      <c r="N83" s="9"/>
      <c r="O83" s="9"/>
      <c r="P83" s="9"/>
      <c r="Q83" s="9"/>
      <c r="R83" s="9"/>
      <c r="S83" s="9"/>
      <c r="T83" s="9"/>
      <c r="U83" s="9"/>
      <c r="V83" s="76">
        <f t="shared" si="36"/>
        <v>0</v>
      </c>
      <c r="W83" s="76">
        <f t="shared" si="37"/>
        <v>0</v>
      </c>
      <c r="X83" s="9"/>
      <c r="Y83" s="9"/>
      <c r="Z83" s="9"/>
      <c r="AA83" s="9"/>
      <c r="AB83" s="9"/>
      <c r="AC83" s="9"/>
      <c r="AD83" s="9"/>
      <c r="AE83" s="9"/>
      <c r="AF83" s="9"/>
      <c r="AG83" s="9"/>
      <c r="AH83" s="9"/>
      <c r="AI83" s="9"/>
      <c r="AJ83" s="9"/>
      <c r="AK83" s="9"/>
      <c r="AL83" s="4">
        <v>191</v>
      </c>
    </row>
    <row r="84" spans="1:38" ht="15.95" customHeight="1" thickTop="1" thickBot="1" x14ac:dyDescent="0.25">
      <c r="A84" s="115"/>
      <c r="B84" s="154" t="s">
        <v>757</v>
      </c>
      <c r="C84" s="179" t="s">
        <v>345</v>
      </c>
      <c r="D84" s="176" t="s">
        <v>83</v>
      </c>
      <c r="E84" s="4">
        <v>195</v>
      </c>
      <c r="F84" s="76">
        <f t="shared" si="32"/>
        <v>0</v>
      </c>
      <c r="G84" s="76">
        <f t="shared" si="33"/>
        <v>0</v>
      </c>
      <c r="H84" s="9"/>
      <c r="I84" s="9"/>
      <c r="J84" s="9"/>
      <c r="K84" s="9"/>
      <c r="L84" s="76">
        <f t="shared" si="34"/>
        <v>0</v>
      </c>
      <c r="M84" s="76">
        <f t="shared" si="35"/>
        <v>0</v>
      </c>
      <c r="N84" s="9"/>
      <c r="O84" s="9"/>
      <c r="P84" s="9"/>
      <c r="Q84" s="9"/>
      <c r="R84" s="9"/>
      <c r="S84" s="9"/>
      <c r="T84" s="9"/>
      <c r="U84" s="9"/>
      <c r="V84" s="76">
        <f t="shared" si="36"/>
        <v>0</v>
      </c>
      <c r="W84" s="76">
        <f t="shared" si="37"/>
        <v>0</v>
      </c>
      <c r="X84" s="9"/>
      <c r="Y84" s="9"/>
      <c r="Z84" s="9"/>
      <c r="AA84" s="9"/>
      <c r="AB84" s="9"/>
      <c r="AC84" s="9"/>
      <c r="AD84" s="9"/>
      <c r="AE84" s="9"/>
      <c r="AF84" s="9"/>
      <c r="AG84" s="9"/>
      <c r="AH84" s="9"/>
      <c r="AI84" s="9"/>
      <c r="AJ84" s="9"/>
      <c r="AK84" s="9"/>
      <c r="AL84" s="4">
        <v>195</v>
      </c>
    </row>
    <row r="85" spans="1:38" ht="15.95" customHeight="1" thickTop="1" thickBot="1" x14ac:dyDescent="0.25">
      <c r="A85" s="115"/>
      <c r="B85" s="154" t="s">
        <v>757</v>
      </c>
      <c r="C85" s="179" t="s">
        <v>690</v>
      </c>
      <c r="D85" s="88" t="s">
        <v>84</v>
      </c>
      <c r="E85" s="4">
        <v>203</v>
      </c>
      <c r="F85" s="76">
        <f t="shared" si="32"/>
        <v>0</v>
      </c>
      <c r="G85" s="76">
        <f t="shared" si="33"/>
        <v>0</v>
      </c>
      <c r="H85" s="87"/>
      <c r="I85" s="87"/>
      <c r="J85" s="87"/>
      <c r="K85" s="87"/>
      <c r="L85" s="76">
        <f t="shared" si="34"/>
        <v>0</v>
      </c>
      <c r="M85" s="76">
        <f t="shared" si="35"/>
        <v>0</v>
      </c>
      <c r="N85" s="87"/>
      <c r="O85" s="87"/>
      <c r="P85" s="87"/>
      <c r="Q85" s="87"/>
      <c r="R85" s="87"/>
      <c r="S85" s="87"/>
      <c r="T85" s="87"/>
      <c r="U85" s="87"/>
      <c r="V85" s="76">
        <f t="shared" si="36"/>
        <v>0</v>
      </c>
      <c r="W85" s="76">
        <f t="shared" si="37"/>
        <v>0</v>
      </c>
      <c r="X85" s="87"/>
      <c r="Y85" s="87"/>
      <c r="Z85" s="87"/>
      <c r="AA85" s="87"/>
      <c r="AB85" s="87"/>
      <c r="AC85" s="87"/>
      <c r="AD85" s="87"/>
      <c r="AE85" s="87"/>
      <c r="AF85" s="87"/>
      <c r="AG85" s="87"/>
      <c r="AH85" s="87"/>
      <c r="AI85" s="87"/>
      <c r="AJ85" s="87"/>
      <c r="AK85" s="87"/>
      <c r="AL85" s="4">
        <v>203</v>
      </c>
    </row>
    <row r="86" spans="1:38" ht="15.95" customHeight="1" thickTop="1" thickBot="1" x14ac:dyDescent="0.25">
      <c r="A86" s="115"/>
      <c r="B86" s="154" t="s">
        <v>757</v>
      </c>
      <c r="C86" s="179" t="s">
        <v>691</v>
      </c>
      <c r="D86" s="88" t="s">
        <v>85</v>
      </c>
      <c r="E86" s="4">
        <v>205</v>
      </c>
      <c r="F86" s="76">
        <f t="shared" si="32"/>
        <v>0</v>
      </c>
      <c r="G86" s="76">
        <f t="shared" si="33"/>
        <v>0</v>
      </c>
      <c r="H86" s="9"/>
      <c r="I86" s="9"/>
      <c r="J86" s="9"/>
      <c r="K86" s="9"/>
      <c r="L86" s="76">
        <f t="shared" si="34"/>
        <v>0</v>
      </c>
      <c r="M86" s="76">
        <f t="shared" si="35"/>
        <v>0</v>
      </c>
      <c r="N86" s="9"/>
      <c r="O86" s="9"/>
      <c r="P86" s="9"/>
      <c r="Q86" s="9"/>
      <c r="R86" s="9"/>
      <c r="S86" s="9"/>
      <c r="T86" s="9"/>
      <c r="U86" s="9"/>
      <c r="V86" s="76">
        <f t="shared" si="36"/>
        <v>0</v>
      </c>
      <c r="W86" s="76">
        <f t="shared" si="37"/>
        <v>0</v>
      </c>
      <c r="X86" s="9"/>
      <c r="Y86" s="9"/>
      <c r="Z86" s="9"/>
      <c r="AA86" s="9"/>
      <c r="AB86" s="9"/>
      <c r="AC86" s="9"/>
      <c r="AD86" s="9"/>
      <c r="AE86" s="9"/>
      <c r="AF86" s="9"/>
      <c r="AG86" s="9"/>
      <c r="AH86" s="9"/>
      <c r="AI86" s="9"/>
      <c r="AJ86" s="9"/>
      <c r="AK86" s="9"/>
      <c r="AL86" s="4">
        <v>205</v>
      </c>
    </row>
    <row r="87" spans="1:38" ht="15.95" customHeight="1" thickTop="1" thickBot="1" x14ac:dyDescent="0.25">
      <c r="A87" s="115"/>
      <c r="B87" s="154" t="s">
        <v>757</v>
      </c>
      <c r="C87" s="179" t="s">
        <v>761</v>
      </c>
      <c r="D87" s="176" t="s">
        <v>86</v>
      </c>
      <c r="E87" s="4">
        <v>208</v>
      </c>
      <c r="F87" s="76">
        <f t="shared" si="32"/>
        <v>0</v>
      </c>
      <c r="G87" s="76">
        <f t="shared" si="33"/>
        <v>0</v>
      </c>
      <c r="H87" s="9"/>
      <c r="I87" s="9"/>
      <c r="J87" s="9"/>
      <c r="K87" s="9"/>
      <c r="L87" s="76">
        <f t="shared" si="34"/>
        <v>0</v>
      </c>
      <c r="M87" s="76">
        <f t="shared" si="35"/>
        <v>0</v>
      </c>
      <c r="N87" s="9"/>
      <c r="O87" s="9"/>
      <c r="P87" s="9"/>
      <c r="Q87" s="9"/>
      <c r="R87" s="9"/>
      <c r="S87" s="9"/>
      <c r="T87" s="9"/>
      <c r="U87" s="9"/>
      <c r="V87" s="76">
        <f t="shared" si="36"/>
        <v>0</v>
      </c>
      <c r="W87" s="76">
        <f t="shared" si="37"/>
        <v>0</v>
      </c>
      <c r="X87" s="9"/>
      <c r="Y87" s="9"/>
      <c r="Z87" s="9"/>
      <c r="AA87" s="9"/>
      <c r="AB87" s="9"/>
      <c r="AC87" s="9"/>
      <c r="AD87" s="9"/>
      <c r="AE87" s="9"/>
      <c r="AF87" s="9"/>
      <c r="AG87" s="9"/>
      <c r="AH87" s="9"/>
      <c r="AI87" s="9"/>
      <c r="AJ87" s="9"/>
      <c r="AK87" s="9"/>
      <c r="AL87" s="4">
        <v>208</v>
      </c>
    </row>
    <row r="88" spans="1:38" ht="15.95" customHeight="1" thickTop="1" thickBot="1" x14ac:dyDescent="0.25">
      <c r="A88" s="115"/>
      <c r="B88" s="154" t="s">
        <v>757</v>
      </c>
      <c r="C88" s="179" t="s">
        <v>87</v>
      </c>
      <c r="D88" s="88" t="s">
        <v>88</v>
      </c>
      <c r="E88" s="4">
        <v>209</v>
      </c>
      <c r="F88" s="76">
        <f t="shared" si="32"/>
        <v>0</v>
      </c>
      <c r="G88" s="76">
        <f t="shared" si="33"/>
        <v>0</v>
      </c>
      <c r="H88" s="87"/>
      <c r="I88" s="87"/>
      <c r="J88" s="87"/>
      <c r="K88" s="87"/>
      <c r="L88" s="76">
        <f t="shared" si="34"/>
        <v>0</v>
      </c>
      <c r="M88" s="76">
        <f t="shared" si="35"/>
        <v>0</v>
      </c>
      <c r="N88" s="87"/>
      <c r="O88" s="87"/>
      <c r="P88" s="87"/>
      <c r="Q88" s="87"/>
      <c r="R88" s="87"/>
      <c r="S88" s="87"/>
      <c r="T88" s="87"/>
      <c r="U88" s="87"/>
      <c r="V88" s="76">
        <f t="shared" si="36"/>
        <v>0</v>
      </c>
      <c r="W88" s="76">
        <f t="shared" si="37"/>
        <v>0</v>
      </c>
      <c r="X88" s="87"/>
      <c r="Y88" s="87"/>
      <c r="Z88" s="87"/>
      <c r="AA88" s="87"/>
      <c r="AB88" s="87"/>
      <c r="AC88" s="87"/>
      <c r="AD88" s="87"/>
      <c r="AE88" s="87"/>
      <c r="AF88" s="87"/>
      <c r="AG88" s="87"/>
      <c r="AH88" s="87"/>
      <c r="AI88" s="87"/>
      <c r="AJ88" s="87"/>
      <c r="AK88" s="87"/>
      <c r="AL88" s="4">
        <v>209</v>
      </c>
    </row>
    <row r="89" spans="1:38" ht="15.95" customHeight="1" thickTop="1" thickBot="1" x14ac:dyDescent="0.25">
      <c r="A89" s="115"/>
      <c r="B89" s="154" t="s">
        <v>757</v>
      </c>
      <c r="C89" s="330" t="s">
        <v>762</v>
      </c>
      <c r="D89" s="236" t="s">
        <v>89</v>
      </c>
      <c r="E89" s="4">
        <v>308</v>
      </c>
      <c r="F89" s="76">
        <f>SUM(H89,J89)</f>
        <v>0</v>
      </c>
      <c r="G89" s="76">
        <f>SUM(I89,K89)</f>
        <v>0</v>
      </c>
      <c r="H89" s="9"/>
      <c r="I89" s="9"/>
      <c r="J89" s="9"/>
      <c r="K89" s="9"/>
      <c r="L89" s="76">
        <f>SUM(N89,P89,R89,T89)</f>
        <v>0</v>
      </c>
      <c r="M89" s="76">
        <f>SUM(O89,Q89,S89,U89)</f>
        <v>0</v>
      </c>
      <c r="N89" s="9"/>
      <c r="O89" s="9"/>
      <c r="P89" s="9"/>
      <c r="Q89" s="9"/>
      <c r="R89" s="9"/>
      <c r="S89" s="9"/>
      <c r="T89" s="9"/>
      <c r="U89" s="9"/>
      <c r="V89" s="76">
        <f>SUM(X89,Z89,AB89,AD89,AF89,AH89,AJ89)</f>
        <v>0</v>
      </c>
      <c r="W89" s="76">
        <f>SUM(Y89,AA89,AC89,AE89,AG89,AI89,AK89)</f>
        <v>0</v>
      </c>
      <c r="X89" s="9"/>
      <c r="Y89" s="9"/>
      <c r="Z89" s="9"/>
      <c r="AA89" s="9"/>
      <c r="AB89" s="9"/>
      <c r="AC89" s="9"/>
      <c r="AD89" s="9"/>
      <c r="AE89" s="9"/>
      <c r="AF89" s="9"/>
      <c r="AG89" s="9"/>
      <c r="AH89" s="9"/>
      <c r="AI89" s="9"/>
      <c r="AJ89" s="9"/>
      <c r="AK89" s="9"/>
      <c r="AL89" s="4">
        <v>308</v>
      </c>
    </row>
    <row r="90" spans="1:38" ht="35.1" customHeight="1" thickTop="1" thickBot="1" x14ac:dyDescent="0.25">
      <c r="A90" s="115"/>
      <c r="B90" s="192" t="s">
        <v>664</v>
      </c>
      <c r="C90" s="193"/>
      <c r="D90" s="188" t="s">
        <v>90</v>
      </c>
      <c r="E90" s="8"/>
      <c r="F90" s="116">
        <f t="shared" ref="F90:AK90" si="38">SUM(F91:F93)</f>
        <v>0</v>
      </c>
      <c r="G90" s="116">
        <f t="shared" si="38"/>
        <v>0</v>
      </c>
      <c r="H90" s="116">
        <f t="shared" si="38"/>
        <v>0</v>
      </c>
      <c r="I90" s="116">
        <f t="shared" si="38"/>
        <v>0</v>
      </c>
      <c r="J90" s="116">
        <f t="shared" si="38"/>
        <v>0</v>
      </c>
      <c r="K90" s="116">
        <f t="shared" si="38"/>
        <v>0</v>
      </c>
      <c r="L90" s="116">
        <f t="shared" si="38"/>
        <v>0</v>
      </c>
      <c r="M90" s="116">
        <f t="shared" si="38"/>
        <v>0</v>
      </c>
      <c r="N90" s="116">
        <f t="shared" si="38"/>
        <v>0</v>
      </c>
      <c r="O90" s="116">
        <f t="shared" si="38"/>
        <v>0</v>
      </c>
      <c r="P90" s="116">
        <f t="shared" si="38"/>
        <v>0</v>
      </c>
      <c r="Q90" s="116">
        <f t="shared" si="38"/>
        <v>0</v>
      </c>
      <c r="R90" s="116">
        <f t="shared" si="38"/>
        <v>0</v>
      </c>
      <c r="S90" s="116">
        <f t="shared" si="38"/>
        <v>0</v>
      </c>
      <c r="T90" s="116">
        <f t="shared" si="38"/>
        <v>0</v>
      </c>
      <c r="U90" s="116">
        <f t="shared" si="38"/>
        <v>0</v>
      </c>
      <c r="V90" s="116">
        <f t="shared" si="38"/>
        <v>0</v>
      </c>
      <c r="W90" s="116">
        <f t="shared" si="38"/>
        <v>0</v>
      </c>
      <c r="X90" s="116">
        <f t="shared" si="38"/>
        <v>0</v>
      </c>
      <c r="Y90" s="116">
        <f t="shared" si="38"/>
        <v>0</v>
      </c>
      <c r="Z90" s="116">
        <f t="shared" si="38"/>
        <v>0</v>
      </c>
      <c r="AA90" s="116">
        <f t="shared" si="38"/>
        <v>0</v>
      </c>
      <c r="AB90" s="116">
        <f t="shared" si="38"/>
        <v>0</v>
      </c>
      <c r="AC90" s="116">
        <f t="shared" si="38"/>
        <v>0</v>
      </c>
      <c r="AD90" s="116">
        <f t="shared" si="38"/>
        <v>0</v>
      </c>
      <c r="AE90" s="116">
        <f t="shared" si="38"/>
        <v>0</v>
      </c>
      <c r="AF90" s="116">
        <f t="shared" si="38"/>
        <v>0</v>
      </c>
      <c r="AG90" s="116">
        <f t="shared" si="38"/>
        <v>0</v>
      </c>
      <c r="AH90" s="116">
        <f t="shared" si="38"/>
        <v>0</v>
      </c>
      <c r="AI90" s="116">
        <f t="shared" si="38"/>
        <v>0</v>
      </c>
      <c r="AJ90" s="116">
        <f t="shared" si="38"/>
        <v>0</v>
      </c>
      <c r="AK90" s="116">
        <f t="shared" si="38"/>
        <v>0</v>
      </c>
      <c r="AL90" s="8"/>
    </row>
    <row r="91" spans="1:38" ht="15.95" customHeight="1" thickTop="1" thickBot="1" x14ac:dyDescent="0.25">
      <c r="A91" s="115"/>
      <c r="B91" s="154" t="s">
        <v>664</v>
      </c>
      <c r="C91" s="181" t="s">
        <v>763</v>
      </c>
      <c r="D91" s="88" t="s">
        <v>91</v>
      </c>
      <c r="E91" s="4">
        <v>224</v>
      </c>
      <c r="F91" s="76">
        <f t="shared" ref="F91:G93" si="39">SUM(H91,J91)</f>
        <v>0</v>
      </c>
      <c r="G91" s="76">
        <f t="shared" si="39"/>
        <v>0</v>
      </c>
      <c r="H91" s="9"/>
      <c r="I91" s="9"/>
      <c r="J91" s="9"/>
      <c r="K91" s="9"/>
      <c r="L91" s="76">
        <f t="shared" ref="L91:M93" si="40">SUM(N91,P91,R91,T91)</f>
        <v>0</v>
      </c>
      <c r="M91" s="76">
        <f t="shared" si="40"/>
        <v>0</v>
      </c>
      <c r="N91" s="9"/>
      <c r="O91" s="9"/>
      <c r="P91" s="9"/>
      <c r="Q91" s="9"/>
      <c r="R91" s="9"/>
      <c r="S91" s="9"/>
      <c r="T91" s="9"/>
      <c r="U91" s="9"/>
      <c r="V91" s="76">
        <f t="shared" ref="V91:W93" si="41">SUM(X91,Z91,AB91,AD91,AF91,AH91,AJ91)</f>
        <v>0</v>
      </c>
      <c r="W91" s="76">
        <f t="shared" si="41"/>
        <v>0</v>
      </c>
      <c r="X91" s="9"/>
      <c r="Y91" s="9"/>
      <c r="Z91" s="9"/>
      <c r="AA91" s="9"/>
      <c r="AB91" s="9"/>
      <c r="AC91" s="9"/>
      <c r="AD91" s="9"/>
      <c r="AE91" s="9"/>
      <c r="AF91" s="9"/>
      <c r="AG91" s="9"/>
      <c r="AH91" s="9"/>
      <c r="AI91" s="9"/>
      <c r="AJ91" s="9"/>
      <c r="AK91" s="9"/>
      <c r="AL91" s="4">
        <v>224</v>
      </c>
    </row>
    <row r="92" spans="1:38" ht="15.95" customHeight="1" thickTop="1" thickBot="1" x14ac:dyDescent="0.25">
      <c r="A92" s="115"/>
      <c r="B92" s="154" t="s">
        <v>664</v>
      </c>
      <c r="C92" s="179" t="s">
        <v>764</v>
      </c>
      <c r="D92" s="176" t="s">
        <v>92</v>
      </c>
      <c r="E92" s="4">
        <v>225</v>
      </c>
      <c r="F92" s="76">
        <f t="shared" si="39"/>
        <v>0</v>
      </c>
      <c r="G92" s="76">
        <f t="shared" si="39"/>
        <v>0</v>
      </c>
      <c r="H92" s="9"/>
      <c r="I92" s="9"/>
      <c r="J92" s="9"/>
      <c r="K92" s="9"/>
      <c r="L92" s="76">
        <f t="shared" si="40"/>
        <v>0</v>
      </c>
      <c r="M92" s="76">
        <f t="shared" si="40"/>
        <v>0</v>
      </c>
      <c r="N92" s="9"/>
      <c r="O92" s="9"/>
      <c r="P92" s="9"/>
      <c r="Q92" s="9"/>
      <c r="R92" s="9"/>
      <c r="S92" s="9"/>
      <c r="T92" s="9"/>
      <c r="U92" s="9"/>
      <c r="V92" s="76">
        <f t="shared" si="41"/>
        <v>0</v>
      </c>
      <c r="W92" s="76">
        <f t="shared" si="41"/>
        <v>0</v>
      </c>
      <c r="X92" s="9"/>
      <c r="Y92" s="9"/>
      <c r="Z92" s="9"/>
      <c r="AA92" s="9"/>
      <c r="AB92" s="9"/>
      <c r="AC92" s="9"/>
      <c r="AD92" s="9"/>
      <c r="AE92" s="9"/>
      <c r="AF92" s="9"/>
      <c r="AG92" s="9"/>
      <c r="AH92" s="9"/>
      <c r="AI92" s="9"/>
      <c r="AJ92" s="9"/>
      <c r="AK92" s="9"/>
      <c r="AL92" s="4">
        <v>225</v>
      </c>
    </row>
    <row r="93" spans="1:38" ht="15.95" customHeight="1" thickTop="1" thickBot="1" x14ac:dyDescent="0.25">
      <c r="A93" s="115"/>
      <c r="B93" s="154" t="s">
        <v>664</v>
      </c>
      <c r="C93" s="180" t="s">
        <v>765</v>
      </c>
      <c r="D93" s="236" t="s">
        <v>93</v>
      </c>
      <c r="E93" s="4">
        <v>309</v>
      </c>
      <c r="F93" s="76">
        <f t="shared" si="39"/>
        <v>0</v>
      </c>
      <c r="G93" s="76">
        <f t="shared" si="39"/>
        <v>0</v>
      </c>
      <c r="H93" s="9"/>
      <c r="I93" s="9"/>
      <c r="J93" s="9"/>
      <c r="K93" s="9"/>
      <c r="L93" s="76">
        <f t="shared" si="40"/>
        <v>0</v>
      </c>
      <c r="M93" s="76">
        <f t="shared" si="40"/>
        <v>0</v>
      </c>
      <c r="N93" s="9"/>
      <c r="O93" s="9"/>
      <c r="P93" s="9"/>
      <c r="Q93" s="9"/>
      <c r="R93" s="9"/>
      <c r="S93" s="9"/>
      <c r="T93" s="9"/>
      <c r="U93" s="9"/>
      <c r="V93" s="76">
        <f t="shared" si="41"/>
        <v>0</v>
      </c>
      <c r="W93" s="76">
        <f t="shared" si="41"/>
        <v>0</v>
      </c>
      <c r="X93" s="9"/>
      <c r="Y93" s="9"/>
      <c r="Z93" s="9"/>
      <c r="AA93" s="9"/>
      <c r="AB93" s="9"/>
      <c r="AC93" s="9"/>
      <c r="AD93" s="9"/>
      <c r="AE93" s="9"/>
      <c r="AF93" s="9"/>
      <c r="AG93" s="9"/>
      <c r="AH93" s="9"/>
      <c r="AI93" s="9"/>
      <c r="AJ93" s="9"/>
      <c r="AK93" s="9"/>
      <c r="AL93" s="4">
        <v>309</v>
      </c>
    </row>
    <row r="94" spans="1:38" ht="15.95" customHeight="1" thickTop="1" x14ac:dyDescent="0.2">
      <c r="B94" s="361"/>
      <c r="C94" s="112"/>
    </row>
    <row r="95" spans="1:38" ht="15.95" customHeight="1" x14ac:dyDescent="0.2">
      <c r="B95" s="361"/>
      <c r="C95" s="19" t="str">
        <f>"Version: "&amp; C146</f>
        <v>Version: 1.00.E0</v>
      </c>
    </row>
    <row r="96" spans="1:38" ht="27" customHeight="1" thickBot="1" x14ac:dyDescent="0.25">
      <c r="B96" s="89"/>
      <c r="C96" s="83" t="s">
        <v>766</v>
      </c>
      <c r="D96" s="85" t="s">
        <v>94</v>
      </c>
      <c r="E96" s="4">
        <v>250</v>
      </c>
      <c r="F96" s="76">
        <f t="shared" ref="F96:AK96" si="42">SUM(F13,F47,F56,F71,F90)</f>
        <v>0</v>
      </c>
      <c r="G96" s="76">
        <f t="shared" si="42"/>
        <v>0</v>
      </c>
      <c r="H96" s="76">
        <f t="shared" si="42"/>
        <v>0</v>
      </c>
      <c r="I96" s="76">
        <f t="shared" si="42"/>
        <v>0</v>
      </c>
      <c r="J96" s="76">
        <f t="shared" si="42"/>
        <v>0</v>
      </c>
      <c r="K96" s="76">
        <f t="shared" si="42"/>
        <v>0</v>
      </c>
      <c r="L96" s="76">
        <f t="shared" si="42"/>
        <v>0</v>
      </c>
      <c r="M96" s="76">
        <f t="shared" si="42"/>
        <v>0</v>
      </c>
      <c r="N96" s="76">
        <f t="shared" si="42"/>
        <v>0</v>
      </c>
      <c r="O96" s="76">
        <f t="shared" si="42"/>
        <v>0</v>
      </c>
      <c r="P96" s="76">
        <f t="shared" si="42"/>
        <v>0</v>
      </c>
      <c r="Q96" s="76">
        <f t="shared" si="42"/>
        <v>0</v>
      </c>
      <c r="R96" s="76">
        <f t="shared" si="42"/>
        <v>0</v>
      </c>
      <c r="S96" s="76">
        <f t="shared" si="42"/>
        <v>0</v>
      </c>
      <c r="T96" s="76">
        <f t="shared" si="42"/>
        <v>0</v>
      </c>
      <c r="U96" s="76">
        <f t="shared" si="42"/>
        <v>0</v>
      </c>
      <c r="V96" s="76">
        <f t="shared" si="42"/>
        <v>0</v>
      </c>
      <c r="W96" s="76">
        <f t="shared" si="42"/>
        <v>0</v>
      </c>
      <c r="X96" s="76">
        <f t="shared" si="42"/>
        <v>0</v>
      </c>
      <c r="Y96" s="76">
        <f t="shared" si="42"/>
        <v>0</v>
      </c>
      <c r="Z96" s="76">
        <f t="shared" si="42"/>
        <v>0</v>
      </c>
      <c r="AA96" s="76">
        <f t="shared" si="42"/>
        <v>0</v>
      </c>
      <c r="AB96" s="76">
        <f t="shared" si="42"/>
        <v>0</v>
      </c>
      <c r="AC96" s="76">
        <f t="shared" si="42"/>
        <v>0</v>
      </c>
      <c r="AD96" s="76">
        <f t="shared" si="42"/>
        <v>0</v>
      </c>
      <c r="AE96" s="76">
        <f t="shared" si="42"/>
        <v>0</v>
      </c>
      <c r="AF96" s="76">
        <f t="shared" si="42"/>
        <v>0</v>
      </c>
      <c r="AG96" s="76">
        <f t="shared" si="42"/>
        <v>0</v>
      </c>
      <c r="AH96" s="76">
        <f t="shared" si="42"/>
        <v>0</v>
      </c>
      <c r="AI96" s="76">
        <f t="shared" si="42"/>
        <v>0</v>
      </c>
      <c r="AJ96" s="76">
        <f t="shared" si="42"/>
        <v>0</v>
      </c>
      <c r="AK96" s="76">
        <f t="shared" si="42"/>
        <v>0</v>
      </c>
      <c r="AL96" s="4">
        <v>250</v>
      </c>
    </row>
    <row r="97" spans="2:38" ht="35.25" customHeight="1" thickTop="1" thickBot="1" x14ac:dyDescent="0.25">
      <c r="B97" s="90"/>
      <c r="C97" s="334" t="s">
        <v>767</v>
      </c>
      <c r="D97" s="333" t="s">
        <v>95</v>
      </c>
      <c r="E97" s="4">
        <v>251</v>
      </c>
      <c r="F97" s="76">
        <f t="shared" ref="F97:G99" si="43">SUM(H97,J97)</f>
        <v>0</v>
      </c>
      <c r="G97" s="76">
        <f t="shared" si="43"/>
        <v>0</v>
      </c>
      <c r="H97" s="9"/>
      <c r="I97" s="9"/>
      <c r="J97" s="9"/>
      <c r="K97" s="9"/>
      <c r="L97" s="76">
        <f t="shared" ref="L97:M99" si="44">SUM(N97,P97,R97,T97)</f>
        <v>0</v>
      </c>
      <c r="M97" s="76">
        <f t="shared" si="44"/>
        <v>0</v>
      </c>
      <c r="N97" s="9"/>
      <c r="O97" s="9"/>
      <c r="P97" s="9"/>
      <c r="Q97" s="9"/>
      <c r="R97" s="9"/>
      <c r="S97" s="9"/>
      <c r="T97" s="9"/>
      <c r="U97" s="9"/>
      <c r="V97" s="76">
        <f t="shared" ref="V97:W99" si="45">SUM(X97,Z97,AB97,AD97,AF97,AH97,AJ97)</f>
        <v>0</v>
      </c>
      <c r="W97" s="76">
        <f t="shared" si="45"/>
        <v>0</v>
      </c>
      <c r="X97" s="9"/>
      <c r="Y97" s="9"/>
      <c r="Z97" s="9"/>
      <c r="AA97" s="9"/>
      <c r="AB97" s="9"/>
      <c r="AC97" s="9"/>
      <c r="AD97" s="9"/>
      <c r="AE97" s="9"/>
      <c r="AF97" s="9"/>
      <c r="AG97" s="9"/>
      <c r="AH97" s="9"/>
      <c r="AI97" s="9"/>
      <c r="AJ97" s="9"/>
      <c r="AK97" s="9"/>
      <c r="AL97" s="4">
        <v>251</v>
      </c>
    </row>
    <row r="98" spans="2:38" ht="31.5" customHeight="1" thickTop="1" thickBot="1" x14ac:dyDescent="0.25">
      <c r="B98" s="90"/>
      <c r="C98" s="334" t="s">
        <v>768</v>
      </c>
      <c r="D98" s="333" t="s">
        <v>96</v>
      </c>
      <c r="E98" s="4">
        <v>252</v>
      </c>
      <c r="F98" s="76">
        <f t="shared" si="43"/>
        <v>0</v>
      </c>
      <c r="G98" s="76">
        <f t="shared" si="43"/>
        <v>0</v>
      </c>
      <c r="H98" s="9"/>
      <c r="I98" s="9"/>
      <c r="J98" s="9"/>
      <c r="K98" s="9"/>
      <c r="L98" s="76">
        <f t="shared" si="44"/>
        <v>0</v>
      </c>
      <c r="M98" s="76">
        <f t="shared" si="44"/>
        <v>0</v>
      </c>
      <c r="N98" s="9"/>
      <c r="O98" s="9"/>
      <c r="P98" s="9"/>
      <c r="Q98" s="9"/>
      <c r="R98" s="9"/>
      <c r="S98" s="9"/>
      <c r="T98" s="9"/>
      <c r="U98" s="9"/>
      <c r="V98" s="76">
        <f t="shared" si="45"/>
        <v>0</v>
      </c>
      <c r="W98" s="76">
        <f t="shared" si="45"/>
        <v>0</v>
      </c>
      <c r="X98" s="9"/>
      <c r="Y98" s="9"/>
      <c r="Z98" s="9"/>
      <c r="AA98" s="9"/>
      <c r="AB98" s="9"/>
      <c r="AC98" s="9"/>
      <c r="AD98" s="9"/>
      <c r="AE98" s="9"/>
      <c r="AF98" s="9"/>
      <c r="AG98" s="9"/>
      <c r="AH98" s="9"/>
      <c r="AI98" s="9"/>
      <c r="AJ98" s="9"/>
      <c r="AK98" s="9"/>
      <c r="AL98" s="4">
        <v>252</v>
      </c>
    </row>
    <row r="99" spans="2:38" ht="31.5" customHeight="1" thickTop="1" thickBot="1" x14ac:dyDescent="0.25">
      <c r="B99" s="90"/>
      <c r="C99" s="239" t="s">
        <v>769</v>
      </c>
      <c r="D99" s="86" t="s">
        <v>97</v>
      </c>
      <c r="E99" s="8">
        <v>253</v>
      </c>
      <c r="F99" s="76">
        <f t="shared" si="43"/>
        <v>0</v>
      </c>
      <c r="G99" s="76">
        <f t="shared" si="43"/>
        <v>0</v>
      </c>
      <c r="H99" s="87"/>
      <c r="I99" s="87"/>
      <c r="J99" s="87"/>
      <c r="K99" s="87"/>
      <c r="L99" s="76">
        <f t="shared" si="44"/>
        <v>0</v>
      </c>
      <c r="M99" s="76">
        <f t="shared" si="44"/>
        <v>0</v>
      </c>
      <c r="N99" s="87"/>
      <c r="O99" s="87"/>
      <c r="P99" s="87"/>
      <c r="Q99" s="87"/>
      <c r="R99" s="87"/>
      <c r="S99" s="87"/>
      <c r="T99" s="87"/>
      <c r="U99" s="87"/>
      <c r="V99" s="76">
        <f t="shared" si="45"/>
        <v>0</v>
      </c>
      <c r="W99" s="76">
        <f t="shared" si="45"/>
        <v>0</v>
      </c>
      <c r="X99" s="87"/>
      <c r="Y99" s="87"/>
      <c r="Z99" s="87"/>
      <c r="AA99" s="87"/>
      <c r="AB99" s="87"/>
      <c r="AC99" s="87"/>
      <c r="AD99" s="87"/>
      <c r="AE99" s="87"/>
      <c r="AF99" s="87"/>
      <c r="AG99" s="87"/>
      <c r="AH99" s="87"/>
      <c r="AI99" s="87"/>
      <c r="AJ99" s="87"/>
      <c r="AK99" s="87"/>
      <c r="AL99" s="8">
        <v>253</v>
      </c>
    </row>
    <row r="100" spans="2:38" ht="31.5" customHeight="1" thickTop="1" thickBot="1" x14ac:dyDescent="0.25">
      <c r="B100" s="90"/>
      <c r="C100" s="84" t="s">
        <v>1</v>
      </c>
      <c r="D100" s="238" t="s">
        <v>98</v>
      </c>
      <c r="E100" s="8">
        <v>270</v>
      </c>
      <c r="F100" s="76">
        <f t="shared" ref="F100:AK100" si="46">SUM(F96,F98:F99)</f>
        <v>0</v>
      </c>
      <c r="G100" s="76">
        <f t="shared" si="46"/>
        <v>0</v>
      </c>
      <c r="H100" s="76">
        <f t="shared" si="46"/>
        <v>0</v>
      </c>
      <c r="I100" s="76">
        <f t="shared" si="46"/>
        <v>0</v>
      </c>
      <c r="J100" s="76">
        <f t="shared" si="46"/>
        <v>0</v>
      </c>
      <c r="K100" s="76">
        <f t="shared" si="46"/>
        <v>0</v>
      </c>
      <c r="L100" s="76">
        <f t="shared" si="46"/>
        <v>0</v>
      </c>
      <c r="M100" s="76">
        <f t="shared" si="46"/>
        <v>0</v>
      </c>
      <c r="N100" s="76">
        <f t="shared" si="46"/>
        <v>0</v>
      </c>
      <c r="O100" s="76">
        <f t="shared" si="46"/>
        <v>0</v>
      </c>
      <c r="P100" s="76">
        <f t="shared" si="46"/>
        <v>0</v>
      </c>
      <c r="Q100" s="76">
        <f t="shared" si="46"/>
        <v>0</v>
      </c>
      <c r="R100" s="76">
        <f t="shared" si="46"/>
        <v>0</v>
      </c>
      <c r="S100" s="76">
        <f t="shared" si="46"/>
        <v>0</v>
      </c>
      <c r="T100" s="76">
        <f t="shared" si="46"/>
        <v>0</v>
      </c>
      <c r="U100" s="76">
        <f t="shared" si="46"/>
        <v>0</v>
      </c>
      <c r="V100" s="76">
        <f t="shared" si="46"/>
        <v>0</v>
      </c>
      <c r="W100" s="76">
        <f t="shared" si="46"/>
        <v>0</v>
      </c>
      <c r="X100" s="76">
        <f t="shared" si="46"/>
        <v>0</v>
      </c>
      <c r="Y100" s="76">
        <f t="shared" si="46"/>
        <v>0</v>
      </c>
      <c r="Z100" s="76">
        <f t="shared" si="46"/>
        <v>0</v>
      </c>
      <c r="AA100" s="76">
        <f t="shared" si="46"/>
        <v>0</v>
      </c>
      <c r="AB100" s="76">
        <f t="shared" si="46"/>
        <v>0</v>
      </c>
      <c r="AC100" s="76">
        <f t="shared" si="46"/>
        <v>0</v>
      </c>
      <c r="AD100" s="76">
        <f t="shared" si="46"/>
        <v>0</v>
      </c>
      <c r="AE100" s="76">
        <f t="shared" si="46"/>
        <v>0</v>
      </c>
      <c r="AF100" s="76">
        <f t="shared" si="46"/>
        <v>0</v>
      </c>
      <c r="AG100" s="76">
        <f t="shared" si="46"/>
        <v>0</v>
      </c>
      <c r="AH100" s="76">
        <f t="shared" si="46"/>
        <v>0</v>
      </c>
      <c r="AI100" s="76">
        <f t="shared" si="46"/>
        <v>0</v>
      </c>
      <c r="AJ100" s="76">
        <f t="shared" si="46"/>
        <v>0</v>
      </c>
      <c r="AK100" s="76">
        <f t="shared" si="46"/>
        <v>0</v>
      </c>
      <c r="AL100" s="8">
        <v>270</v>
      </c>
    </row>
    <row r="101" spans="2:38" ht="27" customHeight="1" thickTop="1" x14ac:dyDescent="0.2">
      <c r="B101" s="89"/>
      <c r="C101" s="237" t="s">
        <v>810</v>
      </c>
      <c r="D101" s="7"/>
      <c r="E101" s="8">
        <v>271</v>
      </c>
      <c r="F101" s="9"/>
      <c r="G101" s="9"/>
      <c r="H101" s="163"/>
      <c r="I101" s="163"/>
      <c r="J101" s="163"/>
      <c r="K101" s="163"/>
      <c r="L101" s="9"/>
      <c r="M101" s="9"/>
      <c r="N101" s="163"/>
      <c r="O101" s="163"/>
      <c r="P101" s="163"/>
      <c r="Q101" s="163"/>
      <c r="R101" s="163"/>
      <c r="S101" s="163"/>
      <c r="T101" s="163"/>
      <c r="U101" s="163"/>
      <c r="V101" s="9"/>
      <c r="W101" s="9"/>
      <c r="X101" s="163"/>
      <c r="Y101" s="163"/>
      <c r="Z101" s="163"/>
      <c r="AA101" s="163"/>
      <c r="AB101" s="163"/>
      <c r="AC101" s="163"/>
      <c r="AD101" s="163"/>
      <c r="AE101" s="163"/>
      <c r="AF101" s="163"/>
      <c r="AG101" s="163"/>
      <c r="AH101" s="163"/>
      <c r="AI101" s="163"/>
      <c r="AJ101" s="163"/>
      <c r="AK101" s="163"/>
      <c r="AL101" s="8">
        <v>271</v>
      </c>
    </row>
    <row r="102" spans="2:38" ht="6" customHeight="1" x14ac:dyDescent="0.2">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row>
    <row r="103" spans="2:38" ht="19.5" customHeight="1" x14ac:dyDescent="0.2">
      <c r="C103" s="356" t="s">
        <v>1044</v>
      </c>
      <c r="AL103" s="52" t="s">
        <v>344</v>
      </c>
    </row>
    <row r="105" spans="2:38" hidden="1" x14ac:dyDescent="0.2">
      <c r="F105" s="92"/>
      <c r="G105" s="92"/>
      <c r="H105" s="92" t="b">
        <f>Selection!K67</f>
        <v>0</v>
      </c>
      <c r="I105" s="92"/>
      <c r="J105" s="92" t="b">
        <f>Selection!K68</f>
        <v>0</v>
      </c>
      <c r="K105" s="92"/>
      <c r="L105" s="92"/>
      <c r="M105" s="92"/>
      <c r="N105" s="92" t="b">
        <f>Selection!$K71</f>
        <v>0</v>
      </c>
      <c r="O105" s="92"/>
      <c r="P105" s="92" t="b">
        <f>Selection!$K72</f>
        <v>0</v>
      </c>
      <c r="Q105" s="92"/>
      <c r="R105" s="92" t="b">
        <f>Selection!$K73</f>
        <v>0</v>
      </c>
      <c r="S105" s="92"/>
      <c r="T105" s="92" t="b">
        <f>Selection!$K74</f>
        <v>0</v>
      </c>
      <c r="U105" s="92"/>
      <c r="V105" s="92"/>
      <c r="W105" s="92"/>
      <c r="X105" s="92" t="b">
        <f>Selection!$K77</f>
        <v>0</v>
      </c>
      <c r="Y105" s="92"/>
      <c r="Z105" s="92" t="b">
        <f>Selection!$K78</f>
        <v>0</v>
      </c>
      <c r="AA105" s="92"/>
      <c r="AB105" s="92" t="b">
        <f>Selection!$K79</f>
        <v>0</v>
      </c>
      <c r="AC105" s="92"/>
      <c r="AD105" s="92" t="b">
        <f>Selection!$K80</f>
        <v>0</v>
      </c>
      <c r="AE105" s="92"/>
      <c r="AF105" s="92" t="b">
        <f>Selection!$K81</f>
        <v>0</v>
      </c>
      <c r="AG105" s="92"/>
      <c r="AH105" s="92" t="b">
        <f>Selection!$K82</f>
        <v>0</v>
      </c>
      <c r="AI105" s="92"/>
      <c r="AJ105" s="92" t="b">
        <f>Selection!$K83</f>
        <v>0</v>
      </c>
      <c r="AK105" s="92"/>
    </row>
    <row r="106" spans="2:38" hidden="1" x14ac:dyDescent="0.2">
      <c r="F106" s="92" t="b">
        <f>Selection!K66</f>
        <v>0</v>
      </c>
      <c r="G106" s="92"/>
      <c r="H106" s="92"/>
      <c r="I106" s="92"/>
      <c r="J106" s="92"/>
      <c r="K106" s="92"/>
      <c r="L106" s="92" t="b">
        <f>Selection!K70</f>
        <v>0</v>
      </c>
      <c r="M106" s="92"/>
      <c r="N106" s="92"/>
      <c r="O106" s="92"/>
      <c r="P106" s="92"/>
      <c r="Q106" s="92"/>
      <c r="R106" s="92"/>
      <c r="S106" s="92"/>
      <c r="T106" s="92"/>
      <c r="U106" s="92"/>
      <c r="V106" s="92" t="b">
        <f>Selection!K76</f>
        <v>0</v>
      </c>
      <c r="W106" s="92"/>
      <c r="X106" s="92"/>
      <c r="Y106" s="92"/>
      <c r="Z106" s="92"/>
      <c r="AA106" s="92"/>
      <c r="AB106" s="92"/>
      <c r="AC106" s="92"/>
      <c r="AD106" s="92"/>
      <c r="AE106" s="92"/>
      <c r="AF106" s="92"/>
      <c r="AG106" s="92"/>
      <c r="AH106" s="92"/>
      <c r="AI106" s="92"/>
      <c r="AJ106" s="92"/>
      <c r="AK106" s="92"/>
    </row>
    <row r="108" spans="2:38" hidden="1" x14ac:dyDescent="0.2">
      <c r="AL108" s="15"/>
    </row>
    <row r="109" spans="2:38" hidden="1" x14ac:dyDescent="0.2"/>
    <row r="110" spans="2:38" hidden="1" x14ac:dyDescent="0.2">
      <c r="C110" s="379"/>
    </row>
    <row r="111" spans="2:38" hidden="1" x14ac:dyDescent="0.2">
      <c r="C111" s="379"/>
    </row>
    <row r="112" spans="2:38" x14ac:dyDescent="0.2">
      <c r="C112" s="676" t="s">
        <v>998</v>
      </c>
    </row>
    <row r="113" spans="3:38" ht="25.5" customHeight="1" x14ac:dyDescent="0.2">
      <c r="C113" s="674" t="s">
        <v>1328</v>
      </c>
      <c r="D113" s="165"/>
      <c r="E113" s="266"/>
      <c r="F113" s="264" t="str">
        <f t="shared" ref="F113:AK113" si="47">IF(MIN(F13:F101)&lt;0,"Warning","")</f>
        <v/>
      </c>
      <c r="G113" s="264" t="str">
        <f t="shared" si="47"/>
        <v/>
      </c>
      <c r="H113" s="264" t="str">
        <f t="shared" si="47"/>
        <v/>
      </c>
      <c r="I113" s="264" t="str">
        <f t="shared" si="47"/>
        <v/>
      </c>
      <c r="J113" s="264" t="str">
        <f t="shared" si="47"/>
        <v/>
      </c>
      <c r="K113" s="264" t="str">
        <f t="shared" si="47"/>
        <v/>
      </c>
      <c r="L113" s="264" t="str">
        <f t="shared" si="47"/>
        <v/>
      </c>
      <c r="M113" s="264" t="str">
        <f t="shared" si="47"/>
        <v/>
      </c>
      <c r="N113" s="264" t="str">
        <f t="shared" si="47"/>
        <v/>
      </c>
      <c r="O113" s="264" t="str">
        <f t="shared" si="47"/>
        <v/>
      </c>
      <c r="P113" s="264" t="str">
        <f t="shared" si="47"/>
        <v/>
      </c>
      <c r="Q113" s="264" t="str">
        <f t="shared" si="47"/>
        <v/>
      </c>
      <c r="R113" s="264" t="str">
        <f t="shared" si="47"/>
        <v/>
      </c>
      <c r="S113" s="264" t="str">
        <f t="shared" si="47"/>
        <v/>
      </c>
      <c r="T113" s="264" t="str">
        <f t="shared" si="47"/>
        <v/>
      </c>
      <c r="U113" s="264" t="str">
        <f t="shared" si="47"/>
        <v/>
      </c>
      <c r="V113" s="264" t="str">
        <f t="shared" si="47"/>
        <v/>
      </c>
      <c r="W113" s="264" t="str">
        <f t="shared" si="47"/>
        <v/>
      </c>
      <c r="X113" s="264" t="str">
        <f t="shared" si="47"/>
        <v/>
      </c>
      <c r="Y113" s="264" t="str">
        <f t="shared" si="47"/>
        <v/>
      </c>
      <c r="Z113" s="264" t="str">
        <f t="shared" si="47"/>
        <v/>
      </c>
      <c r="AA113" s="264" t="str">
        <f t="shared" si="47"/>
        <v/>
      </c>
      <c r="AB113" s="264" t="str">
        <f t="shared" si="47"/>
        <v/>
      </c>
      <c r="AC113" s="264" t="str">
        <f t="shared" si="47"/>
        <v/>
      </c>
      <c r="AD113" s="264" t="str">
        <f t="shared" si="47"/>
        <v/>
      </c>
      <c r="AE113" s="264" t="str">
        <f t="shared" si="47"/>
        <v/>
      </c>
      <c r="AF113" s="264" t="str">
        <f t="shared" si="47"/>
        <v/>
      </c>
      <c r="AG113" s="264" t="str">
        <f t="shared" si="47"/>
        <v/>
      </c>
      <c r="AH113" s="264" t="str">
        <f t="shared" si="47"/>
        <v/>
      </c>
      <c r="AI113" s="264" t="str">
        <f t="shared" si="47"/>
        <v/>
      </c>
      <c r="AJ113" s="264" t="str">
        <f t="shared" si="47"/>
        <v/>
      </c>
      <c r="AK113" s="264" t="str">
        <f t="shared" si="47"/>
        <v/>
      </c>
    </row>
    <row r="114" spans="3:38" x14ac:dyDescent="0.2">
      <c r="C114" s="672" t="s">
        <v>1048</v>
      </c>
      <c r="D114" s="267"/>
      <c r="E114" s="267"/>
      <c r="F114" s="302"/>
      <c r="G114" s="302"/>
      <c r="H114" s="264" t="str">
        <f>IF(H99&gt;0,IF(H99*10&gt;H96+5,"ERROR",""),"")</f>
        <v/>
      </c>
      <c r="I114" s="390" t="str">
        <f>IF(I99&gt;0,IF(I99*10&gt;I96+5,"ERROR",""),"")</f>
        <v/>
      </c>
      <c r="J114" s="390" t="str">
        <f>IF(J99&gt;0,IF(J99*10&gt;J96+5,"ERROR",""),"")</f>
        <v/>
      </c>
      <c r="K114" s="390" t="str">
        <f>IF(K99&gt;0,IF(K99*10&gt;K96+5,"ERROR",""),"")</f>
        <v/>
      </c>
      <c r="L114" s="302"/>
      <c r="M114" s="302"/>
      <c r="N114" s="360" t="str">
        <f>IF(N99&gt;0,IF(N99*10&gt;N96+5,"ERROR",""),"")</f>
        <v/>
      </c>
      <c r="O114" s="390" t="str">
        <f t="shared" ref="O114:U114" si="48">IF(O99&gt;0,IF(O99*10&gt;O96+5,"ERROR",""),"")</f>
        <v/>
      </c>
      <c r="P114" s="390" t="str">
        <f t="shared" si="48"/>
        <v/>
      </c>
      <c r="Q114" s="390" t="str">
        <f t="shared" si="48"/>
        <v/>
      </c>
      <c r="R114" s="390" t="str">
        <f t="shared" si="48"/>
        <v/>
      </c>
      <c r="S114" s="390" t="str">
        <f t="shared" si="48"/>
        <v/>
      </c>
      <c r="T114" s="390" t="str">
        <f t="shared" si="48"/>
        <v/>
      </c>
      <c r="U114" s="390" t="str">
        <f t="shared" si="48"/>
        <v/>
      </c>
      <c r="V114" s="302"/>
      <c r="W114" s="302"/>
      <c r="X114" s="360" t="str">
        <f>IF(X99&gt;0,IF(X99*10&gt;X96+5,"ERROR",""),"")</f>
        <v/>
      </c>
      <c r="Y114" s="390" t="str">
        <f t="shared" ref="Y114:AK114" si="49">IF(Y99&gt;0,IF(Y99*10&gt;Y96+5,"ERROR",""),"")</f>
        <v/>
      </c>
      <c r="Z114" s="390" t="str">
        <f t="shared" si="49"/>
        <v/>
      </c>
      <c r="AA114" s="390" t="str">
        <f t="shared" si="49"/>
        <v/>
      </c>
      <c r="AB114" s="390" t="str">
        <f t="shared" si="49"/>
        <v/>
      </c>
      <c r="AC114" s="390" t="str">
        <f t="shared" si="49"/>
        <v/>
      </c>
      <c r="AD114" s="390" t="str">
        <f t="shared" si="49"/>
        <v/>
      </c>
      <c r="AE114" s="390" t="str">
        <f t="shared" si="49"/>
        <v/>
      </c>
      <c r="AF114" s="390" t="str">
        <f t="shared" si="49"/>
        <v/>
      </c>
      <c r="AG114" s="390" t="str">
        <f t="shared" si="49"/>
        <v/>
      </c>
      <c r="AH114" s="390" t="str">
        <f>IF(AH99&gt;0,IF(AH99*10&gt;AH96+5,"ERROR",""),"")</f>
        <v/>
      </c>
      <c r="AI114" s="390" t="str">
        <f t="shared" si="49"/>
        <v/>
      </c>
      <c r="AJ114" s="390" t="str">
        <f t="shared" si="49"/>
        <v/>
      </c>
      <c r="AK114" s="390" t="str">
        <f t="shared" si="49"/>
        <v/>
      </c>
    </row>
    <row r="115" spans="3:38" x14ac:dyDescent="0.2">
      <c r="C115" s="671" t="s">
        <v>1045</v>
      </c>
      <c r="D115" s="267"/>
      <c r="E115" s="297"/>
      <c r="F115" s="311">
        <f>ABS(MAX(F101:W101))</f>
        <v>0</v>
      </c>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row>
    <row r="116" spans="3:38" x14ac:dyDescent="0.2">
      <c r="C116" s="379"/>
    </row>
    <row r="117" spans="3:38" x14ac:dyDescent="0.2">
      <c r="C117" s="671" t="s">
        <v>1046</v>
      </c>
      <c r="D117" s="296"/>
      <c r="E117" s="296"/>
      <c r="F117" s="302"/>
      <c r="G117" s="302"/>
      <c r="H117" s="303" t="str">
        <f>IF(H97-1&gt;H96,"Warning","")</f>
        <v/>
      </c>
      <c r="I117" s="303" t="str">
        <f>IF(I97-1&gt;I96,"Warning","")</f>
        <v/>
      </c>
      <c r="J117" s="303" t="str">
        <f>IF(J97-1&gt;J96,"Warning","")</f>
        <v/>
      </c>
      <c r="K117" s="303" t="str">
        <f>IF(K97-1&gt;K96,"Warning","")</f>
        <v/>
      </c>
      <c r="L117" s="302"/>
      <c r="M117" s="302"/>
      <c r="N117" s="303" t="str">
        <f t="shared" ref="N117:U117" si="50">IF(N97-1&gt;N96,"Warning","")</f>
        <v/>
      </c>
      <c r="O117" s="303" t="str">
        <f t="shared" si="50"/>
        <v/>
      </c>
      <c r="P117" s="303" t="str">
        <f t="shared" si="50"/>
        <v/>
      </c>
      <c r="Q117" s="303" t="str">
        <f t="shared" si="50"/>
        <v/>
      </c>
      <c r="R117" s="303" t="str">
        <f t="shared" si="50"/>
        <v/>
      </c>
      <c r="S117" s="303" t="str">
        <f t="shared" si="50"/>
        <v/>
      </c>
      <c r="T117" s="303" t="str">
        <f t="shared" si="50"/>
        <v/>
      </c>
      <c r="U117" s="303" t="str">
        <f t="shared" si="50"/>
        <v/>
      </c>
      <c r="V117" s="302"/>
      <c r="W117" s="302"/>
      <c r="X117" s="303" t="str">
        <f t="shared" ref="X117:AK117" si="51">IF(X97-1&gt;X96,"Warning","")</f>
        <v/>
      </c>
      <c r="Y117" s="303" t="str">
        <f t="shared" si="51"/>
        <v/>
      </c>
      <c r="Z117" s="303" t="str">
        <f t="shared" si="51"/>
        <v/>
      </c>
      <c r="AA117" s="303" t="str">
        <f t="shared" si="51"/>
        <v/>
      </c>
      <c r="AB117" s="303" t="str">
        <f t="shared" si="51"/>
        <v/>
      </c>
      <c r="AC117" s="303" t="str">
        <f t="shared" si="51"/>
        <v/>
      </c>
      <c r="AD117" s="303" t="str">
        <f t="shared" si="51"/>
        <v/>
      </c>
      <c r="AE117" s="303" t="str">
        <f t="shared" si="51"/>
        <v/>
      </c>
      <c r="AF117" s="303" t="str">
        <f t="shared" si="51"/>
        <v/>
      </c>
      <c r="AG117" s="303" t="str">
        <f t="shared" si="51"/>
        <v/>
      </c>
      <c r="AH117" s="303" t="str">
        <f t="shared" si="51"/>
        <v/>
      </c>
      <c r="AI117" s="303" t="str">
        <f t="shared" si="51"/>
        <v/>
      </c>
      <c r="AJ117" s="303" t="str">
        <f t="shared" si="51"/>
        <v/>
      </c>
      <c r="AK117" s="303" t="str">
        <f t="shared" si="51"/>
        <v/>
      </c>
    </row>
    <row r="118" spans="3:38" x14ac:dyDescent="0.2">
      <c r="C118" s="671" t="s">
        <v>1047</v>
      </c>
      <c r="D118" s="296"/>
      <c r="E118" s="296"/>
      <c r="F118" s="303" t="str">
        <f>IF(F101-1&gt;F100,"Warning","")</f>
        <v/>
      </c>
      <c r="G118" s="303" t="str">
        <f>IF(G101-1&gt;G100,"Warning","")</f>
        <v/>
      </c>
      <c r="H118" s="302"/>
      <c r="I118" s="302"/>
      <c r="J118" s="302"/>
      <c r="K118" s="302"/>
      <c r="L118" s="303" t="str">
        <f>IF(L101-1&gt;L100,"Warning","")</f>
        <v/>
      </c>
      <c r="M118" s="303" t="str">
        <f>IF(M101-1&gt;M100,"Warning","")</f>
        <v/>
      </c>
      <c r="N118" s="302"/>
      <c r="O118" s="302"/>
      <c r="P118" s="302"/>
      <c r="Q118" s="302"/>
      <c r="R118" s="302"/>
      <c r="S118" s="302"/>
      <c r="T118" s="302"/>
      <c r="U118" s="302"/>
      <c r="V118" s="303" t="str">
        <f>IF(V101-1&gt;V100,"Warning","")</f>
        <v/>
      </c>
      <c r="W118" s="303" t="str">
        <f>IF(W101-1&gt;W100,"Warning","")</f>
        <v/>
      </c>
      <c r="X118" s="302"/>
      <c r="Y118" s="302"/>
      <c r="Z118" s="302"/>
      <c r="AA118" s="302"/>
      <c r="AB118" s="302"/>
      <c r="AC118" s="302"/>
      <c r="AD118" s="302"/>
      <c r="AE118" s="302"/>
      <c r="AF118" s="302"/>
      <c r="AG118" s="302"/>
      <c r="AH118" s="302"/>
      <c r="AI118" s="302"/>
      <c r="AJ118" s="302"/>
      <c r="AK118" s="302"/>
    </row>
    <row r="119" spans="3:38" x14ac:dyDescent="0.2">
      <c r="C119" s="379"/>
    </row>
    <row r="120" spans="3:38" x14ac:dyDescent="0.2">
      <c r="C120" s="379"/>
    </row>
    <row r="121" spans="3:38" x14ac:dyDescent="0.2">
      <c r="C121" s="379"/>
    </row>
    <row r="122" spans="3:38" x14ac:dyDescent="0.2">
      <c r="C122" s="379"/>
    </row>
    <row r="123" spans="3:38" x14ac:dyDescent="0.2">
      <c r="C123" s="379"/>
    </row>
    <row r="124" spans="3:38" x14ac:dyDescent="0.2">
      <c r="C124" s="379"/>
    </row>
    <row r="125" spans="3:38" x14ac:dyDescent="0.2">
      <c r="C125" s="379"/>
    </row>
    <row r="143" spans="2:3" x14ac:dyDescent="0.2">
      <c r="B143" s="15" t="s">
        <v>2</v>
      </c>
      <c r="C143" s="12" t="str">
        <f>AJ3</f>
        <v>XXXXXX</v>
      </c>
    </row>
    <row r="144" spans="2:3" x14ac:dyDescent="0.2">
      <c r="C144" s="12" t="str">
        <f>T2</f>
        <v>CAG06</v>
      </c>
    </row>
    <row r="145" spans="3:3" x14ac:dyDescent="0.2">
      <c r="C145" s="13" t="str">
        <f>T4</f>
        <v>DD.MM.YYYY</v>
      </c>
    </row>
    <row r="146" spans="3:3" x14ac:dyDescent="0.2">
      <c r="C146" s="14" t="s">
        <v>951</v>
      </c>
    </row>
    <row r="147" spans="3:3" x14ac:dyDescent="0.2">
      <c r="C147" s="12" t="str">
        <f>F12</f>
        <v>Col. 102</v>
      </c>
    </row>
    <row r="148" spans="3:3" x14ac:dyDescent="0.2">
      <c r="C148" s="269">
        <f>COUNTIF(F113:AL120,"ERROR")</f>
        <v>0</v>
      </c>
    </row>
    <row r="149" spans="3:3" x14ac:dyDescent="0.2">
      <c r="C149" s="670">
        <f>COUNTIF(F113:AL120,"Warning")</f>
        <v>0</v>
      </c>
    </row>
  </sheetData>
  <sheetProtection sheet="1" objects="1" scenarios="1" autoFilter="0"/>
  <autoFilter ref="B12:C93"/>
  <mergeCells count="31">
    <mergeCell ref="F10:K10"/>
    <mergeCell ref="L10:U10"/>
    <mergeCell ref="V10:AK10"/>
    <mergeCell ref="AF9:AG9"/>
    <mergeCell ref="Z9:AA9"/>
    <mergeCell ref="R9:S9"/>
    <mergeCell ref="T9:U9"/>
    <mergeCell ref="L9:M9"/>
    <mergeCell ref="AB9:AC9"/>
    <mergeCell ref="F7:U7"/>
    <mergeCell ref="AD9:AE9"/>
    <mergeCell ref="V8:AK8"/>
    <mergeCell ref="X9:Y9"/>
    <mergeCell ref="AJ9:AK9"/>
    <mergeCell ref="V9:W9"/>
    <mergeCell ref="AJ3:AK3"/>
    <mergeCell ref="L8:U8"/>
    <mergeCell ref="AJ2:AK2"/>
    <mergeCell ref="P9:Q9"/>
    <mergeCell ref="B9:C9"/>
    <mergeCell ref="F8:K8"/>
    <mergeCell ref="F9:G9"/>
    <mergeCell ref="H9:I9"/>
    <mergeCell ref="V7:AK7"/>
    <mergeCell ref="AH9:AI9"/>
    <mergeCell ref="T2:U2"/>
    <mergeCell ref="N9:O9"/>
    <mergeCell ref="T3:U3"/>
    <mergeCell ref="J9:K9"/>
    <mergeCell ref="T4:U4"/>
    <mergeCell ref="AJ4:AK4"/>
  </mergeCells>
  <conditionalFormatting sqref="H13:I100">
    <cfRule type="expression" dxfId="45" priority="89" stopIfTrue="1">
      <formula>$H$105=TRUE</formula>
    </cfRule>
  </conditionalFormatting>
  <conditionalFormatting sqref="J13:K100">
    <cfRule type="expression" dxfId="44" priority="87" stopIfTrue="1">
      <formula>$J$105=TRUE</formula>
    </cfRule>
  </conditionalFormatting>
  <conditionalFormatting sqref="N13:O100">
    <cfRule type="expression" dxfId="43" priority="85" stopIfTrue="1">
      <formula>$N$105=TRUE</formula>
    </cfRule>
  </conditionalFormatting>
  <conditionalFormatting sqref="P13:Q100">
    <cfRule type="expression" dxfId="42" priority="83" stopIfTrue="1">
      <formula>$P$105=TRUE</formula>
    </cfRule>
  </conditionalFormatting>
  <conditionalFormatting sqref="R13:S100">
    <cfRule type="expression" dxfId="41" priority="82" stopIfTrue="1">
      <formula>$R$105=TRUE</formula>
    </cfRule>
  </conditionalFormatting>
  <conditionalFormatting sqref="T13:U100">
    <cfRule type="expression" dxfId="40" priority="81" stopIfTrue="1">
      <formula>$T$105=TRUE</formula>
    </cfRule>
  </conditionalFormatting>
  <conditionalFormatting sqref="AJ13:AK100">
    <cfRule type="expression" dxfId="39" priority="70" stopIfTrue="1">
      <formula>$AJ$105=TRUE</formula>
    </cfRule>
  </conditionalFormatting>
  <conditionalFormatting sqref="X13:Y100">
    <cfRule type="expression" dxfId="38" priority="76" stopIfTrue="1">
      <formula>$X$105=TRUE</formula>
    </cfRule>
  </conditionalFormatting>
  <conditionalFormatting sqref="Z13:AA100">
    <cfRule type="expression" dxfId="37" priority="75" stopIfTrue="1">
      <formula>$Z$105=TRUE</formula>
    </cfRule>
  </conditionalFormatting>
  <conditionalFormatting sqref="AB13:AC100">
    <cfRule type="expression" dxfId="36" priority="74" stopIfTrue="1">
      <formula>$AB$105=TRUE</formula>
    </cfRule>
  </conditionalFormatting>
  <conditionalFormatting sqref="AD13:AE100">
    <cfRule type="expression" dxfId="35" priority="73" stopIfTrue="1">
      <formula>$AD$105=TRUE</formula>
    </cfRule>
  </conditionalFormatting>
  <conditionalFormatting sqref="AF13:AG100">
    <cfRule type="expression" dxfId="34" priority="72" stopIfTrue="1">
      <formula>$AF$105=TRUE</formula>
    </cfRule>
  </conditionalFormatting>
  <conditionalFormatting sqref="AH13:AI100">
    <cfRule type="expression" dxfId="33" priority="71" stopIfTrue="1">
      <formula>$AH$105=TRUE</formula>
    </cfRule>
  </conditionalFormatting>
  <conditionalFormatting sqref="F101:G101">
    <cfRule type="expression" dxfId="32" priority="3" stopIfTrue="1">
      <formula>$F$106=TRUE</formula>
    </cfRule>
  </conditionalFormatting>
  <conditionalFormatting sqref="L101:M101">
    <cfRule type="expression" dxfId="31" priority="2" stopIfTrue="1">
      <formula>$L$106=TRUE</formula>
    </cfRule>
  </conditionalFormatting>
  <conditionalFormatting sqref="V101:W101">
    <cfRule type="expression" dxfId="30" priority="1" stopIfTrue="1">
      <formula>$V$106=TRUE</formula>
    </cfRule>
  </conditionalFormatting>
  <hyperlinks>
    <hyperlink ref="L10:U10" location="Note_09.2" display="9.2*"/>
    <hyperlink ref="V10:AK10" location="Note_09.3" display="9.3*"/>
    <hyperlink ref="D40" location="CNTR_GB" display="GB"/>
    <hyperlink ref="D42" location="CNTR_NO" display="NO"/>
    <hyperlink ref="D18" location="CNTR_DE" display="DE"/>
    <hyperlink ref="D22" location="CNTR_ES" display="ES"/>
    <hyperlink ref="D23" location="CNTR_FR" display="FR"/>
    <hyperlink ref="D24" location="CNTR_IT" display="IT"/>
    <hyperlink ref="D30" location="CNTR_MT" display="MT"/>
    <hyperlink ref="D34" location="CNTR_PT" display="PT"/>
    <hyperlink ref="D38" location="CNTR_FI" display="FI"/>
    <hyperlink ref="D46" location="CNTR_E2R" display="E2R"/>
    <hyperlink ref="D51" location="CNTR_E5R" display="E5R"/>
    <hyperlink ref="D55" location="CNTR_E6R" display="E6R"/>
    <hyperlink ref="D59" location="CNTR_US" display="US"/>
    <hyperlink ref="D63" location="CNTR_E9R" display="E9R"/>
    <hyperlink ref="D92" location="CNTR_NZ" display="NZ"/>
    <hyperlink ref="D93" location="CNTR_F7R" display="F7R"/>
    <hyperlink ref="D89" location="CNTR_F6R" display="F6R"/>
    <hyperlink ref="D76" location="CNTR_F5" display="F5"/>
    <hyperlink ref="D75" location="CNTR_F4" display="F4"/>
    <hyperlink ref="D70" location="CNTR_F1R" display="F1R"/>
    <hyperlink ref="D80" location="CNTR_IN" display="IN"/>
    <hyperlink ref="D84" location="CNTR_MY" display="MY"/>
    <hyperlink ref="D87" location="CNTR_TW" display="TW"/>
    <hyperlink ref="D50" location="CNTR_MA" display="MA"/>
    <hyperlink ref="F10:K10" location="Note_09" display="9."/>
    <hyperlink ref="D97" location="CNTR_OFF" display="C4"/>
    <hyperlink ref="D98" location="CNTR_IOrg" display="7Z"/>
    <hyperlink ref="C11" location="Selection!A1" display="&gt;&gt; Selection"/>
  </hyperlinks>
  <pageMargins left="0.59055118110236227" right="0.59055118110236227" top="0.59055118110236227" bottom="0.59055118110236227" header="0.31496062992125984" footer="0.31496062992125984"/>
  <pageSetup paperSize="9" scale="54" fitToWidth="2" fitToHeight="2" orientation="landscape" r:id="rId1"/>
  <headerFooter>
    <oddFooter>&amp;L&amp;"Arial,Fett"SNB Confidential&amp;C&amp;D&amp;Rpage &amp;P</oddFooter>
  </headerFooter>
  <rowBreaks count="2" manualBreakCount="2">
    <brk id="46" min="5" max="37" man="1"/>
    <brk id="76" min="5" max="37" man="1"/>
  </rowBreaks>
  <colBreaks count="1" manualBreakCount="1">
    <brk id="21" min="12" max="10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_x00fc_rzel xmlns="5f0592f7-ddc3-4725-828f-13a4b1adedb7">CAGQ</K_x00fc_rzel>
    <Sprache xmlns="5f0592f7-ddc3-4725-828f-13a4b1adedb7">en</Sprache>
    <Sortierung xmlns="5f0592f7-ddc3-4725-828f-13a4b1adedb7">3</Sortierung>
    <ZIP_x0020_Anzeige xmlns="a51d903e-b287-4697-a864-dff44a858ca1">false</ZIP_x0020_Anzeige>
    <Titel xmlns="5f0592f7-ddc3-4725-828f-13a4b1adedb7">General current account survey for companies from all sectors</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2021-03-30T22:00:00+00:00</G_x00fc_ltigkeitsdatum>
    <G_x00fc_ltigkeitsdatumBis xmlns="5f0592f7-ddc3-4725-828f-13a4b1aded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7F8FF-5E29-4F9E-B654-AE157217556F}">
  <ds:schemaRefs>
    <ds:schemaRef ds:uri="ef2e210c-1bc5-4a6f-9b90-09f0dd7cbb30"/>
    <ds:schemaRef ds:uri="http://schemas.microsoft.com/sharepoint/v3"/>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sharepoint/v4"/>
    <ds:schemaRef ds:uri="http://schemas.microsoft.com/office/2006/metadata/properties"/>
  </ds:schemaRefs>
</ds:datastoreItem>
</file>

<file path=customXml/itemProps2.xml><?xml version="1.0" encoding="utf-8"?>
<ds:datastoreItem xmlns:ds="http://schemas.openxmlformats.org/officeDocument/2006/customXml" ds:itemID="{8267B784-9B59-4B7A-A181-23CD8061AD0E}">
  <ds:schemaRefs>
    <ds:schemaRef ds:uri="http://schemas.microsoft.com/sharepoint/v3/contenttype/forms"/>
  </ds:schemaRefs>
</ds:datastoreItem>
</file>

<file path=customXml/itemProps3.xml><?xml version="1.0" encoding="utf-8"?>
<ds:datastoreItem xmlns:ds="http://schemas.openxmlformats.org/officeDocument/2006/customXml" ds:itemID="{741DA516-0664-4419-AC77-44048BA6CE62}">
  <ds:schemaRefs>
    <ds:schemaRef ds:uri="http://schemas.microsoft.com/office/2006/metadata/longProperties"/>
  </ds:schemaRefs>
</ds:datastoreItem>
</file>

<file path=customXml/itemProps4.xml><?xml version="1.0" encoding="utf-8"?>
<ds:datastoreItem xmlns:ds="http://schemas.openxmlformats.org/officeDocument/2006/customXml" ds:itemID="{2F4A6FAC-8570-46A7-965E-7D78ACC754F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145</vt:i4>
      </vt:variant>
    </vt:vector>
  </HeadingPairs>
  <TitlesOfParts>
    <vt:vector size="159" baseType="lpstr">
      <vt:lpstr>Instructions</vt:lpstr>
      <vt:lpstr>Start</vt:lpstr>
      <vt:lpstr>Selection</vt:lpstr>
      <vt:lpstr>CAG01.MELD</vt:lpstr>
      <vt:lpstr>CAG02.MELD</vt:lpstr>
      <vt:lpstr>CAG03.MELD</vt:lpstr>
      <vt:lpstr>CAG04.MELD</vt:lpstr>
      <vt:lpstr>CAG05.MELD</vt:lpstr>
      <vt:lpstr>CAG06.MELD</vt:lpstr>
      <vt:lpstr>CAG07.MELD</vt:lpstr>
      <vt:lpstr>CAG08.MELD</vt:lpstr>
      <vt:lpstr>CAG09.MELD</vt:lpstr>
      <vt:lpstr>Notes</vt:lpstr>
      <vt:lpstr>Country definitions</vt:lpstr>
      <vt:lpstr>CAG01_Checks</vt:lpstr>
      <vt:lpstr>CAG02_Checks</vt:lpstr>
      <vt:lpstr>CAG03_Checks</vt:lpstr>
      <vt:lpstr>CAG04_Checks</vt:lpstr>
      <vt:lpstr>CAG05_Checks</vt:lpstr>
      <vt:lpstr>CAG06_Checks</vt:lpstr>
      <vt:lpstr>CAG07_Checks</vt:lpstr>
      <vt:lpstr>CAG08_Checks</vt:lpstr>
      <vt:lpstr>CAG09_Checks</vt:lpstr>
      <vt:lpstr>CNRE_SN</vt:lpstr>
      <vt:lpstr>CNTR_AE</vt:lpstr>
      <vt:lpstr>CNTR_AO</vt:lpstr>
      <vt:lpstr>CNTR_CD</vt:lpstr>
      <vt:lpstr>CNTR_DE</vt:lpstr>
      <vt:lpstr>CNTR_E2R</vt:lpstr>
      <vt:lpstr>CNTR_E5R</vt:lpstr>
      <vt:lpstr>CNTR_E6R</vt:lpstr>
      <vt:lpstr>CNTR_E9R</vt:lpstr>
      <vt:lpstr>CNTR_EC</vt:lpstr>
      <vt:lpstr>CNTR_ES</vt:lpstr>
      <vt:lpstr>CNTR_F1R</vt:lpstr>
      <vt:lpstr>CNTR_F4</vt:lpstr>
      <vt:lpstr>CNTR_F5</vt:lpstr>
      <vt:lpstr>CNTR_F6R</vt:lpstr>
      <vt:lpstr>CNTR_F7R</vt:lpstr>
      <vt:lpstr>CNTR_FI</vt:lpstr>
      <vt:lpstr>CNTR_FM</vt:lpstr>
      <vt:lpstr>CNTR_FR</vt:lpstr>
      <vt:lpstr>CNTR_GB</vt:lpstr>
      <vt:lpstr>CNTR_GD</vt:lpstr>
      <vt:lpstr>CNTR_HN</vt:lpstr>
      <vt:lpstr>CNTR_IN</vt:lpstr>
      <vt:lpstr>CNTR_IO</vt:lpstr>
      <vt:lpstr>CNTR_IOrg</vt:lpstr>
      <vt:lpstr>CNTR_IT</vt:lpstr>
      <vt:lpstr>CNTR_KM</vt:lpstr>
      <vt:lpstr>CNTR_Laender</vt:lpstr>
      <vt:lpstr>CNTR_MA</vt:lpstr>
      <vt:lpstr>CNTR_MP</vt:lpstr>
      <vt:lpstr>CNTR_MT</vt:lpstr>
      <vt:lpstr>CNTR_MU</vt:lpstr>
      <vt:lpstr>CNTR_MY</vt:lpstr>
      <vt:lpstr>CNTR_NC</vt:lpstr>
      <vt:lpstr>CNTR_NI</vt:lpstr>
      <vt:lpstr>CNTR_NO</vt:lpstr>
      <vt:lpstr>CNTR_NZ</vt:lpstr>
      <vt:lpstr>CNTR_OFF</vt:lpstr>
      <vt:lpstr>CNTR_OM</vt:lpstr>
      <vt:lpstr>CNTR_PA</vt:lpstr>
      <vt:lpstr>CNTR_PF</vt:lpstr>
      <vt:lpstr>CNTR_PG</vt:lpstr>
      <vt:lpstr>CNTR_PN</vt:lpstr>
      <vt:lpstr>CNTR_PS</vt:lpstr>
      <vt:lpstr>CNTR_PT</vt:lpstr>
      <vt:lpstr>CNTR_SB</vt:lpstr>
      <vt:lpstr>CNTR_SC</vt:lpstr>
      <vt:lpstr>CNTR_SH</vt:lpstr>
      <vt:lpstr>CNTR_TF</vt:lpstr>
      <vt:lpstr>CNTR_TL</vt:lpstr>
      <vt:lpstr>CNTR_TW</vt:lpstr>
      <vt:lpstr>CNTR_TZ</vt:lpstr>
      <vt:lpstr>CNTR_UM</vt:lpstr>
      <vt:lpstr>CNTR_US</vt:lpstr>
      <vt:lpstr>CNTR_VC</vt:lpstr>
      <vt:lpstr>CNTR_WF</vt:lpstr>
      <vt:lpstr>CNTR_YE</vt:lpstr>
      <vt:lpstr>COM_2.4</vt:lpstr>
      <vt:lpstr>COM_2.5</vt:lpstr>
      <vt:lpstr>CAG01.MELD!Druckbereich</vt:lpstr>
      <vt:lpstr>CAG02.MELD!Druckbereich</vt:lpstr>
      <vt:lpstr>CAG03.MELD!Druckbereich</vt:lpstr>
      <vt:lpstr>CAG04.MELD!Druckbereich</vt:lpstr>
      <vt:lpstr>CAG05.MELD!Druckbereich</vt:lpstr>
      <vt:lpstr>CAG06.MELD!Druckbereich</vt:lpstr>
      <vt:lpstr>CAG07.MELD!Druckbereich</vt:lpstr>
      <vt:lpstr>CAG08.MELD!Druckbereich</vt:lpstr>
      <vt:lpstr>CAG09.MELD!Druckbereich</vt:lpstr>
      <vt:lpstr>'Country definitions'!Druckbereich</vt:lpstr>
      <vt:lpstr>Instructions!Druckbereich</vt:lpstr>
      <vt:lpstr>Notes!Druckbereich</vt:lpstr>
      <vt:lpstr>Selection!Druckbereich</vt:lpstr>
      <vt:lpstr>Start!Druckbereich</vt:lpstr>
      <vt:lpstr>CAG01.MELD!Drucktitel</vt:lpstr>
      <vt:lpstr>CAG02.MELD!Drucktitel</vt:lpstr>
      <vt:lpstr>CAG03.MELD!Drucktitel</vt:lpstr>
      <vt:lpstr>CAG04.MELD!Drucktitel</vt:lpstr>
      <vt:lpstr>CAG05.MELD!Drucktitel</vt:lpstr>
      <vt:lpstr>CAG06.MELD!Drucktitel</vt:lpstr>
      <vt:lpstr>CAG07.MELD!Drucktitel</vt:lpstr>
      <vt:lpstr>CAG08.MELD!Drucktitel</vt:lpstr>
      <vt:lpstr>CAG09.MELD!Drucktitel</vt:lpstr>
      <vt:lpstr>'Country definitions'!Drucktitel</vt:lpstr>
      <vt:lpstr>Instructions!Drucktitel</vt:lpstr>
      <vt:lpstr>Notes!Drucktitel</vt:lpstr>
      <vt:lpstr>Selection!Drucktitel</vt:lpstr>
      <vt:lpstr>Start!Drucktitel</vt:lpstr>
      <vt:lpstr>Manual_1</vt:lpstr>
      <vt:lpstr>Manual_2</vt:lpstr>
      <vt:lpstr>Manual_3</vt:lpstr>
      <vt:lpstr>Manual_4</vt:lpstr>
      <vt:lpstr>Manual_5</vt:lpstr>
      <vt:lpstr>Manual_6</vt:lpstr>
      <vt:lpstr>Manual_7</vt:lpstr>
      <vt:lpstr>Note_01</vt:lpstr>
      <vt:lpstr>Note_02</vt:lpstr>
      <vt:lpstr>Note_03</vt:lpstr>
      <vt:lpstr>Note_03.1</vt:lpstr>
      <vt:lpstr>Note_03.2</vt:lpstr>
      <vt:lpstr>Note_03.3</vt:lpstr>
      <vt:lpstr>Note_03.4</vt:lpstr>
      <vt:lpstr>Note_03.5</vt:lpstr>
      <vt:lpstr>Note_04</vt:lpstr>
      <vt:lpstr>Note_05</vt:lpstr>
      <vt:lpstr>Note_06</vt:lpstr>
      <vt:lpstr>Note_07</vt:lpstr>
      <vt:lpstr>Note_08.1</vt:lpstr>
      <vt:lpstr>Note_08.2</vt:lpstr>
      <vt:lpstr>Note_08.3</vt:lpstr>
      <vt:lpstr>Note_09</vt:lpstr>
      <vt:lpstr>Note_09.2</vt:lpstr>
      <vt:lpstr>Note_09.3</vt:lpstr>
      <vt:lpstr>Note_10.1</vt:lpstr>
      <vt:lpstr>Note_10.2</vt:lpstr>
      <vt:lpstr>Note_10.3</vt:lpstr>
      <vt:lpstr>Note_10.4</vt:lpstr>
      <vt:lpstr>Note_11</vt:lpstr>
      <vt:lpstr>Note_12</vt:lpstr>
      <vt:lpstr>Note_13</vt:lpstr>
      <vt:lpstr>Note_14</vt:lpstr>
      <vt:lpstr>Note_15</vt:lpstr>
      <vt:lpstr>Note_16</vt:lpstr>
      <vt:lpstr>Note_17</vt:lpstr>
      <vt:lpstr>Note_18</vt:lpstr>
      <vt:lpstr>Note_19</vt:lpstr>
      <vt:lpstr>Note_20</vt:lpstr>
      <vt:lpstr>Note_21</vt:lpstr>
      <vt:lpstr>Note_22</vt:lpstr>
      <vt:lpstr>Note_I</vt:lpstr>
      <vt:lpstr>Note_II</vt:lpstr>
      <vt:lpstr>Note_III</vt:lpstr>
      <vt:lpstr>Note_IV</vt:lpstr>
      <vt:lpstr>Note20</vt:lpstr>
      <vt:lpstr>Offshore</vt:lpstr>
      <vt:lpstr>P_Title</vt:lpstr>
      <vt:lpstr>Selektion</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current account survey for companies from all sectors</dc:title>
  <dc:subject>survey documents</dc:subject>
  <dc:creator>SNB BNS</dc:creator>
  <cp:keywords>SNB, BNS, statistics, surveys, survey documents</cp:keywords>
  <dc:description/>
  <cp:lastModifiedBy>Herzog Monika</cp:lastModifiedBy>
  <cp:lastPrinted>2018-12-12T12:35:56Z</cp:lastPrinted>
  <dcterms:created xsi:type="dcterms:W3CDTF">2009-03-10T09:02:56Z</dcterms:created>
  <dcterms:modified xsi:type="dcterms:W3CDTF">2021-01-18T10:13:08Z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1847900.00000000</vt:lpwstr>
  </property>
  <property fmtid="{D5CDD505-2E9C-101B-9397-08002B2CF9AE}" pid="3" name="Datum bis">
    <vt:lpwstr/>
  </property>
  <property fmtid="{D5CDD505-2E9C-101B-9397-08002B2CF9AE}" pid="4" name="EmailWithAttachments">
    <vt:lpwstr>0</vt:lpwstr>
  </property>
  <property fmtid="{D5CDD505-2E9C-101B-9397-08002B2CF9AE}" pid="5" name="EmailReceived">
    <vt:lpwstr/>
  </property>
  <property fmtid="{D5CDD505-2E9C-101B-9397-08002B2CF9AE}" pid="6" name="EmailTo">
    <vt:lpwstr/>
  </property>
  <property fmtid="{D5CDD505-2E9C-101B-9397-08002B2CF9AE}" pid="7" name="EmailFrom0">
    <vt:lpwstr/>
  </property>
  <property fmtid="{D5CDD505-2E9C-101B-9397-08002B2CF9AE}" pid="8" name="EmailHeaders">
    <vt:lpwstr/>
  </property>
  <property fmtid="{D5CDD505-2E9C-101B-9397-08002B2CF9AE}" pid="9" name="Datum von">
    <vt:lpwstr/>
  </property>
  <property fmtid="{D5CDD505-2E9C-101B-9397-08002B2CF9AE}" pid="10" name="EmailSender">
    <vt:lpwstr/>
  </property>
  <property fmtid="{D5CDD505-2E9C-101B-9397-08002B2CF9AE}" pid="11" name="EmailFrom">
    <vt:lpwstr/>
  </property>
  <property fmtid="{D5CDD505-2E9C-101B-9397-08002B2CF9AE}" pid="12" name="EmailOriginalSubject">
    <vt:lpwstr/>
  </property>
  <property fmtid="{D5CDD505-2E9C-101B-9397-08002B2CF9AE}" pid="13" name="zuständig">
    <vt:lpwstr/>
  </property>
  <property fmtid="{D5CDD505-2E9C-101B-9397-08002B2CF9AE}" pid="14" name="EmailDate">
    <vt:lpwstr/>
  </property>
  <property fmtid="{D5CDD505-2E9C-101B-9397-08002B2CF9AE}" pid="15" name="EmailSubject">
    <vt:lpwstr/>
  </property>
  <property fmtid="{D5CDD505-2E9C-101B-9397-08002B2CF9AE}" pid="16" name="Kommentar">
    <vt:lpwstr/>
  </property>
  <property fmtid="{D5CDD505-2E9C-101B-9397-08002B2CF9AE}" pid="17" name="EmailCc0">
    <vt:lpwstr/>
  </property>
  <property fmtid="{D5CDD505-2E9C-101B-9397-08002B2CF9AE}" pid="18" name="EmailCc">
    <vt:lpwstr/>
  </property>
  <property fmtid="{D5CDD505-2E9C-101B-9397-08002B2CF9AE}" pid="19" name="EmailTo0">
    <vt:lpwstr/>
  </property>
  <property fmtid="{D5CDD505-2E9C-101B-9397-08002B2CF9AE}" pid="20" name="ContentTypeId">
    <vt:lpwstr>0x0101007D2F1A9EF0CD26458704E34F920B1F40</vt:lpwstr>
  </property>
</Properties>
</file>