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ww@SSL\DavWWWRoot\ateliers\PBLDB\EMI Arbeitsverzeichnis\EMI_Projekte\DDBH(2.1) Korrektur (2.3c)\Erhebungsmitteldokumente\"/>
    </mc:Choice>
  </mc:AlternateContent>
  <bookViews>
    <workbookView xWindow="0" yWindow="0" windowWidth="38670" windowHeight="11925" tabRatio="895"/>
  </bookViews>
  <sheets>
    <sheet name="Delivery note" sheetId="1" r:id="rId1"/>
    <sheet name="DD20P1.MELD" sheetId="2" r:id="rId2"/>
    <sheet name="DD20P2.MELD" sheetId="3" r:id="rId3"/>
    <sheet name="DD20P3.MELD" sheetId="4" r:id="rId4"/>
    <sheet name="DD21P1.MELD" sheetId="5" r:id="rId5"/>
    <sheet name="DD21P2.MELD" sheetId="6" r:id="rId6"/>
    <sheet name="DD21P3.MELD" sheetId="7" r:id="rId7"/>
    <sheet name="DD22P1.MELD" sheetId="8" r:id="rId8"/>
    <sheet name="DD22P2.MELD" sheetId="9" r:id="rId9"/>
    <sheet name="DD22P3.MELD" sheetId="10" r:id="rId10"/>
    <sheet name="DD23.MELD" sheetId="11" r:id="rId11"/>
    <sheet name="DD24.MELD" sheetId="12" r:id="rId12"/>
    <sheet name="DD28.MELD" sheetId="13" r:id="rId13"/>
  </sheets>
  <definedNames>
    <definedName name="_xlnm.Print_Area" localSheetId="1">'DD20P1.MELD'!$A$1:$M$45</definedName>
    <definedName name="_xlnm.Print_Area" localSheetId="2">'DD20P2.MELD'!$A$1:$M$32</definedName>
    <definedName name="_xlnm.Print_Area" localSheetId="3">'DD20P3.MELD'!$A$1:$M$32</definedName>
    <definedName name="_xlnm.Print_Area" localSheetId="4">'DD21P1.MELD'!$A$1:$M$40</definedName>
    <definedName name="_xlnm.Print_Area" localSheetId="5">'DD21P2.MELD'!$A$1:$M$31</definedName>
    <definedName name="_xlnm.Print_Area" localSheetId="6">'DD21P3.MELD'!$A$1:$M$31</definedName>
    <definedName name="_xlnm.Print_Area" localSheetId="7">'DD22P1.MELD'!$A$1:$O$37</definedName>
    <definedName name="_xlnm.Print_Area" localSheetId="8">'DD22P2.MELD'!$A$1:$O$30</definedName>
    <definedName name="_xlnm.Print_Area" localSheetId="9">'DD22P3.MELD'!$A$1:$O$30</definedName>
    <definedName name="_xlnm.Print_Area" localSheetId="10">'DD23.MELD'!$A$1:$P$32</definedName>
    <definedName name="_xlnm.Print_Area" localSheetId="11">'DD24.MELD'!$A$1:$K$17</definedName>
    <definedName name="_xlnm.Print_Area" localSheetId="12">'DD28.MELD'!$F$12:$AT$80</definedName>
    <definedName name="_xlnm.Print_Area" localSheetId="0">'Delivery note'!$A$1:$H$44</definedName>
    <definedName name="_xlnm.Print_Titles" localSheetId="12">'DD28.MELD'!$A:$E,'DD28.MELD'!$1:$11</definedName>
    <definedName name="P_Title">'Delivery note'!$B$6</definedName>
    <definedName name="Rg_Out_A">#REF!</definedName>
  </definedNames>
  <calcPr calcId="162913"/>
</workbook>
</file>

<file path=xl/calcChain.xml><?xml version="1.0" encoding="utf-8"?>
<calcChain xmlns="http://schemas.openxmlformats.org/spreadsheetml/2006/main">
  <c r="Y3" i="13" l="1"/>
  <c r="Y2" i="13"/>
  <c r="J3" i="12"/>
  <c r="J2" i="12"/>
  <c r="O3" i="11"/>
  <c r="O2" i="11"/>
  <c r="N3" i="10"/>
  <c r="N2" i="10"/>
  <c r="N3" i="9"/>
  <c r="N2" i="9"/>
  <c r="N3" i="8"/>
  <c r="N2" i="8"/>
  <c r="L3" i="7"/>
  <c r="L2" i="7"/>
  <c r="L3" i="6"/>
  <c r="L2" i="6"/>
  <c r="L3" i="5"/>
  <c r="L2" i="5"/>
  <c r="L3" i="4"/>
  <c r="L2" i="4"/>
  <c r="L3" i="3"/>
  <c r="L2" i="3"/>
  <c r="L3" i="2"/>
  <c r="L2" i="2"/>
  <c r="D131" i="13"/>
  <c r="D129" i="13"/>
  <c r="D128" i="13"/>
  <c r="D127" i="13"/>
  <c r="G105" i="13"/>
  <c r="F105" i="13"/>
  <c r="G103" i="13"/>
  <c r="F103" i="13"/>
  <c r="G101" i="13"/>
  <c r="F101" i="13"/>
  <c r="G99" i="13"/>
  <c r="F99" i="13"/>
  <c r="G97" i="13"/>
  <c r="F97" i="13"/>
  <c r="G95" i="13"/>
  <c r="F95" i="13"/>
  <c r="G92" i="13"/>
  <c r="F92" i="13"/>
  <c r="G84" i="13"/>
  <c r="F84" i="13"/>
  <c r="B73" i="13"/>
  <c r="G64" i="13"/>
  <c r="F64" i="13"/>
  <c r="G62" i="13"/>
  <c r="BE61" i="13"/>
  <c r="BD61" i="13"/>
  <c r="BC61" i="13"/>
  <c r="BA61" i="13"/>
  <c r="AZ61" i="13"/>
  <c r="BB61" i="13" s="1"/>
  <c r="AY61" i="13"/>
  <c r="AW61" i="13"/>
  <c r="AV61" i="13"/>
  <c r="AX61" i="13" s="1"/>
  <c r="BE60" i="13"/>
  <c r="BA60" i="13"/>
  <c r="BC60" i="13" s="1"/>
  <c r="AI60" i="13"/>
  <c r="AH60" i="13"/>
  <c r="AC60" i="13"/>
  <c r="AB60" i="13"/>
  <c r="BD60" i="13" s="1"/>
  <c r="S60" i="13"/>
  <c r="R60" i="13"/>
  <c r="AZ60" i="13" s="1"/>
  <c r="I60" i="13"/>
  <c r="G60" i="13" s="1"/>
  <c r="AW60" i="13" s="1"/>
  <c r="AY60" i="13" s="1"/>
  <c r="H60" i="13"/>
  <c r="F60" i="13" s="1"/>
  <c r="BA59" i="13"/>
  <c r="AI59" i="13"/>
  <c r="AH59" i="13"/>
  <c r="AC59" i="13"/>
  <c r="BE59" i="13" s="1"/>
  <c r="AB59" i="13"/>
  <c r="BD59" i="13" s="1"/>
  <c r="S59" i="13"/>
  <c r="R59" i="13"/>
  <c r="AZ59" i="13" s="1"/>
  <c r="I59" i="13"/>
  <c r="G59" i="13" s="1"/>
  <c r="G118" i="13" s="1"/>
  <c r="H59" i="13"/>
  <c r="F59" i="13" s="1"/>
  <c r="BA58" i="13"/>
  <c r="AI58" i="13"/>
  <c r="AH58" i="13"/>
  <c r="AB58" i="13" s="1"/>
  <c r="AC58" i="13"/>
  <c r="BE58" i="13" s="1"/>
  <c r="S58" i="13"/>
  <c r="R58" i="13"/>
  <c r="AZ58" i="13" s="1"/>
  <c r="I58" i="13"/>
  <c r="G58" i="13" s="1"/>
  <c r="G117" i="13" s="1"/>
  <c r="H58" i="13"/>
  <c r="F58" i="13" s="1"/>
  <c r="BE57" i="13"/>
  <c r="BA57" i="13"/>
  <c r="AZ57" i="13"/>
  <c r="AI57" i="13"/>
  <c r="AH57" i="13"/>
  <c r="AB57" i="13" s="1"/>
  <c r="AC57" i="13"/>
  <c r="S57" i="13"/>
  <c r="R57" i="13"/>
  <c r="I57" i="13"/>
  <c r="G57" i="13" s="1"/>
  <c r="G116" i="13" s="1"/>
  <c r="H57" i="13"/>
  <c r="F57" i="13"/>
  <c r="AV57" i="13" s="1"/>
  <c r="AX57" i="13" s="1"/>
  <c r="BE56" i="13"/>
  <c r="BA56" i="13"/>
  <c r="BC56" i="13" s="1"/>
  <c r="AI56" i="13"/>
  <c r="AH56" i="13"/>
  <c r="AC56" i="13"/>
  <c r="AB56" i="13"/>
  <c r="BD56" i="13" s="1"/>
  <c r="S56" i="13"/>
  <c r="R56" i="13"/>
  <c r="AZ56" i="13" s="1"/>
  <c r="BB56" i="13" s="1"/>
  <c r="I56" i="13"/>
  <c r="G56" i="13" s="1"/>
  <c r="AW56" i="13" s="1"/>
  <c r="AY56" i="13" s="1"/>
  <c r="H56" i="13"/>
  <c r="F56" i="13" s="1"/>
  <c r="BA55" i="13"/>
  <c r="AZ55" i="13"/>
  <c r="AI55" i="13"/>
  <c r="AH55" i="13"/>
  <c r="AC55" i="13"/>
  <c r="BE55" i="13" s="1"/>
  <c r="AB55" i="13"/>
  <c r="BD55" i="13" s="1"/>
  <c r="BB55" i="13" s="1"/>
  <c r="S55" i="13"/>
  <c r="R55" i="13"/>
  <c r="I55" i="13"/>
  <c r="G55" i="13" s="1"/>
  <c r="G114" i="13" s="1"/>
  <c r="H55" i="13"/>
  <c r="F55" i="13" s="1"/>
  <c r="BA54" i="13"/>
  <c r="AI54" i="13"/>
  <c r="AH54" i="13"/>
  <c r="AH53" i="13" s="1"/>
  <c r="AH51" i="13" s="1"/>
  <c r="AC54" i="13"/>
  <c r="BE54" i="13" s="1"/>
  <c r="S54" i="13"/>
  <c r="R54" i="13"/>
  <c r="AZ54" i="13" s="1"/>
  <c r="I54" i="13"/>
  <c r="G54" i="13" s="1"/>
  <c r="G113" i="13" s="1"/>
  <c r="H54" i="13"/>
  <c r="F54" i="13" s="1"/>
  <c r="AQ53" i="13"/>
  <c r="AP53" i="13"/>
  <c r="AO53" i="13"/>
  <c r="AN53" i="13"/>
  <c r="AM53" i="13"/>
  <c r="AL53" i="13"/>
  <c r="AK53" i="13"/>
  <c r="AJ53" i="13"/>
  <c r="AI53" i="13"/>
  <c r="AG53" i="13"/>
  <c r="AF53" i="13"/>
  <c r="AE53" i="13"/>
  <c r="AD53" i="13"/>
  <c r="AA53" i="13"/>
  <c r="Z53" i="13"/>
  <c r="Y53" i="13"/>
  <c r="X53" i="13"/>
  <c r="W53" i="13"/>
  <c r="V53" i="13"/>
  <c r="U53" i="13"/>
  <c r="S53" i="13" s="1"/>
  <c r="BA53" i="13" s="1"/>
  <c r="T53" i="13"/>
  <c r="R53" i="13"/>
  <c r="AZ53" i="13" s="1"/>
  <c r="Q53" i="13"/>
  <c r="P53" i="13"/>
  <c r="O53" i="13"/>
  <c r="N53" i="13"/>
  <c r="M53" i="13"/>
  <c r="L53" i="13"/>
  <c r="K53" i="13"/>
  <c r="J53" i="13"/>
  <c r="I53" i="13"/>
  <c r="G53" i="13" s="1"/>
  <c r="AW53" i="13" s="1"/>
  <c r="H53" i="13"/>
  <c r="F53" i="13" s="1"/>
  <c r="AV53" i="13" s="1"/>
  <c r="AX53" i="13" s="1"/>
  <c r="BE52" i="13"/>
  <c r="BA52" i="13"/>
  <c r="AZ52" i="13"/>
  <c r="AI52" i="13"/>
  <c r="AH52" i="13"/>
  <c r="AB52" i="13" s="1"/>
  <c r="AC52" i="13"/>
  <c r="S52" i="13"/>
  <c r="R52" i="13"/>
  <c r="I52" i="13"/>
  <c r="G52" i="13" s="1"/>
  <c r="G111" i="13" s="1"/>
  <c r="H52" i="13"/>
  <c r="F52" i="13"/>
  <c r="AV52" i="13" s="1"/>
  <c r="AX52" i="13" s="1"/>
  <c r="BA51" i="13"/>
  <c r="AQ51" i="13"/>
  <c r="AP51" i="13"/>
  <c r="AO51" i="13"/>
  <c r="AN51" i="13"/>
  <c r="AM51" i="13"/>
  <c r="AL51" i="13"/>
  <c r="AK51" i="13"/>
  <c r="AJ51" i="13"/>
  <c r="AI51" i="13"/>
  <c r="AG51" i="13"/>
  <c r="AF51" i="13"/>
  <c r="AE51" i="13"/>
  <c r="AD51" i="13"/>
  <c r="AA51" i="13"/>
  <c r="Z51" i="13"/>
  <c r="Y51" i="13"/>
  <c r="X51" i="13"/>
  <c r="W51" i="13"/>
  <c r="V51" i="13"/>
  <c r="U51" i="13"/>
  <c r="S51" i="13" s="1"/>
  <c r="T51" i="13"/>
  <c r="R51" i="13" s="1"/>
  <c r="AZ51" i="13" s="1"/>
  <c r="Q51" i="13"/>
  <c r="P51" i="13"/>
  <c r="O51" i="13"/>
  <c r="N51" i="13"/>
  <c r="M51" i="13"/>
  <c r="L51" i="13"/>
  <c r="K51" i="13"/>
  <c r="J51" i="13"/>
  <c r="I51" i="13"/>
  <c r="G51" i="13" s="1"/>
  <c r="AW51" i="13" s="1"/>
  <c r="AY51" i="13" s="1"/>
  <c r="H51" i="13"/>
  <c r="F51" i="13"/>
  <c r="AV51" i="13" s="1"/>
  <c r="AX51" i="13" s="1"/>
  <c r="BE49" i="13"/>
  <c r="BA49" i="13"/>
  <c r="BC49" i="13" s="1"/>
  <c r="AC49" i="13"/>
  <c r="AB49" i="13"/>
  <c r="BD49" i="13" s="1"/>
  <c r="S49" i="13"/>
  <c r="R49" i="13"/>
  <c r="AZ49" i="13" s="1"/>
  <c r="I49" i="13"/>
  <c r="H49" i="13"/>
  <c r="G49" i="13"/>
  <c r="AW49" i="13" s="1"/>
  <c r="AY49" i="13" s="1"/>
  <c r="F49" i="13"/>
  <c r="AV49" i="13" s="1"/>
  <c r="AX49" i="13" s="1"/>
  <c r="AZ48" i="13"/>
  <c r="AC48" i="13"/>
  <c r="BE48" i="13" s="1"/>
  <c r="AB48" i="13"/>
  <c r="BD48" i="13" s="1"/>
  <c r="S48" i="13"/>
  <c r="BA48" i="13" s="1"/>
  <c r="BC48" i="13" s="1"/>
  <c r="R48" i="13"/>
  <c r="I48" i="13"/>
  <c r="G48" i="13" s="1"/>
  <c r="AW48" i="13" s="1"/>
  <c r="AY48" i="13" s="1"/>
  <c r="H48" i="13"/>
  <c r="F48" i="13"/>
  <c r="AV48" i="13" s="1"/>
  <c r="AX48" i="13" s="1"/>
  <c r="BE47" i="13"/>
  <c r="AC47" i="13"/>
  <c r="AB47" i="13"/>
  <c r="BD47" i="13" s="1"/>
  <c r="S47" i="13"/>
  <c r="BA47" i="13" s="1"/>
  <c r="BC47" i="13" s="1"/>
  <c r="R47" i="13"/>
  <c r="AZ47" i="13" s="1"/>
  <c r="I47" i="13"/>
  <c r="H47" i="13"/>
  <c r="F47" i="13" s="1"/>
  <c r="AV47" i="13" s="1"/>
  <c r="AX47" i="13" s="1"/>
  <c r="G47" i="13"/>
  <c r="AW47" i="13" s="1"/>
  <c r="AY47" i="13" s="1"/>
  <c r="AC46" i="13"/>
  <c r="BE46" i="13" s="1"/>
  <c r="AB46" i="13"/>
  <c r="BD46" i="13" s="1"/>
  <c r="S46" i="13"/>
  <c r="BA46" i="13" s="1"/>
  <c r="BC46" i="13" s="1"/>
  <c r="R46" i="13"/>
  <c r="AZ46" i="13" s="1"/>
  <c r="I46" i="13"/>
  <c r="G46" i="13" s="1"/>
  <c r="AW46" i="13" s="1"/>
  <c r="AY46" i="13" s="1"/>
  <c r="H46" i="13"/>
  <c r="F46" i="13"/>
  <c r="AV46" i="13" s="1"/>
  <c r="AX46" i="13" s="1"/>
  <c r="BE45" i="13"/>
  <c r="BA45" i="13"/>
  <c r="BC45" i="13" s="1"/>
  <c r="AC45" i="13"/>
  <c r="AB45" i="13"/>
  <c r="BD45" i="13" s="1"/>
  <c r="S45" i="13"/>
  <c r="R45" i="13"/>
  <c r="AZ45" i="13" s="1"/>
  <c r="I45" i="13"/>
  <c r="H45" i="13"/>
  <c r="G45" i="13"/>
  <c r="AW45" i="13" s="1"/>
  <c r="AY45" i="13" s="1"/>
  <c r="F45" i="13"/>
  <c r="AV45" i="13" s="1"/>
  <c r="AX45" i="13" s="1"/>
  <c r="AZ44" i="13"/>
  <c r="BB44" i="13" s="1"/>
  <c r="AC44" i="13"/>
  <c r="AB44" i="13"/>
  <c r="BD44" i="13" s="1"/>
  <c r="S44" i="13"/>
  <c r="BA44" i="13" s="1"/>
  <c r="R44" i="13"/>
  <c r="I44" i="13"/>
  <c r="H44" i="13"/>
  <c r="F44" i="13"/>
  <c r="AV44" i="13" s="1"/>
  <c r="AX44" i="13" s="1"/>
  <c r="BE43" i="13"/>
  <c r="BA43" i="13"/>
  <c r="BC43" i="13" s="1"/>
  <c r="AC43" i="13"/>
  <c r="AB43" i="13"/>
  <c r="BD43" i="13" s="1"/>
  <c r="S43" i="13"/>
  <c r="R43" i="13"/>
  <c r="AZ43" i="13" s="1"/>
  <c r="BB43" i="13" s="1"/>
  <c r="I43" i="13"/>
  <c r="H43" i="13"/>
  <c r="H42" i="13" s="1"/>
  <c r="G43" i="13"/>
  <c r="AW43" i="13" s="1"/>
  <c r="AY43" i="13" s="1"/>
  <c r="AQ42" i="13"/>
  <c r="AP42" i="13"/>
  <c r="AG42" i="13"/>
  <c r="AF42" i="13"/>
  <c r="AE42" i="13"/>
  <c r="AD42" i="13"/>
  <c r="AB42" i="13"/>
  <c r="AA42" i="13"/>
  <c r="Z42" i="13"/>
  <c r="BD42" i="13" s="1"/>
  <c r="Y42" i="13"/>
  <c r="X42" i="13"/>
  <c r="W42" i="13"/>
  <c r="V42" i="13"/>
  <c r="U42" i="13"/>
  <c r="T42" i="13"/>
  <c r="R42" i="13" s="1"/>
  <c r="AZ42" i="13" s="1"/>
  <c r="S42" i="13"/>
  <c r="BA42" i="13" s="1"/>
  <c r="Q42" i="13"/>
  <c r="P42" i="13"/>
  <c r="O42" i="13"/>
  <c r="N42" i="13"/>
  <c r="M42" i="13"/>
  <c r="L42" i="13"/>
  <c r="K42" i="13"/>
  <c r="J42" i="13"/>
  <c r="BD41" i="13"/>
  <c r="AC41" i="13"/>
  <c r="BE41" i="13" s="1"/>
  <c r="AB41" i="13"/>
  <c r="S41" i="13"/>
  <c r="BA41" i="13" s="1"/>
  <c r="BC41" i="13" s="1"/>
  <c r="R41" i="13"/>
  <c r="AZ41" i="13" s="1"/>
  <c r="BB41" i="13" s="1"/>
  <c r="I41" i="13"/>
  <c r="H41" i="13"/>
  <c r="G41" i="13"/>
  <c r="AW41" i="13" s="1"/>
  <c r="AY41" i="13" s="1"/>
  <c r="F41" i="13"/>
  <c r="AV41" i="13" s="1"/>
  <c r="AX41" i="13" s="1"/>
  <c r="AQ40" i="13"/>
  <c r="AP40" i="13"/>
  <c r="AG40" i="13"/>
  <c r="AF40" i="13"/>
  <c r="AE40" i="13"/>
  <c r="AD40" i="13"/>
  <c r="AB40" i="13"/>
  <c r="AA40" i="13"/>
  <c r="Z40" i="13"/>
  <c r="BD40" i="13" s="1"/>
  <c r="Y40" i="13"/>
  <c r="X40" i="13"/>
  <c r="W40" i="13"/>
  <c r="V40" i="13"/>
  <c r="U40" i="13"/>
  <c r="T40" i="13"/>
  <c r="S40" i="13"/>
  <c r="BA40" i="13" s="1"/>
  <c r="R40" i="13"/>
  <c r="AZ40" i="13" s="1"/>
  <c r="BB40" i="13" s="1"/>
  <c r="Q40" i="13"/>
  <c r="P40" i="13"/>
  <c r="O40" i="13"/>
  <c r="N40" i="13"/>
  <c r="M40" i="13"/>
  <c r="L40" i="13"/>
  <c r="K40" i="13"/>
  <c r="J40" i="13"/>
  <c r="G26" i="13"/>
  <c r="F26" i="13"/>
  <c r="G23" i="13"/>
  <c r="G83" i="13" s="1"/>
  <c r="F23" i="13"/>
  <c r="F83" i="13" s="1"/>
  <c r="AQ21" i="13"/>
  <c r="AP21" i="13"/>
  <c r="AO21" i="13"/>
  <c r="AN21" i="13"/>
  <c r="AM21" i="13"/>
  <c r="AL21" i="13"/>
  <c r="AK21" i="13"/>
  <c r="AJ21" i="13"/>
  <c r="AI21" i="13"/>
  <c r="AH21" i="13"/>
  <c r="AG21" i="13"/>
  <c r="AF21" i="13"/>
  <c r="AE21" i="13"/>
  <c r="AD21" i="13"/>
  <c r="AC21" i="13"/>
  <c r="AB21" i="13"/>
  <c r="AA21" i="13"/>
  <c r="BE21" i="13" s="1"/>
  <c r="Z21" i="13"/>
  <c r="BD21" i="13" s="1"/>
  <c r="Y21" i="13"/>
  <c r="X21" i="13"/>
  <c r="W21" i="13"/>
  <c r="V21" i="13"/>
  <c r="U21" i="13"/>
  <c r="T21" i="13"/>
  <c r="S21" i="13"/>
  <c r="BA21" i="13" s="1"/>
  <c r="BC21" i="13" s="1"/>
  <c r="R21" i="13"/>
  <c r="AZ21" i="13" s="1"/>
  <c r="BB21" i="13" s="1"/>
  <c r="Q21" i="13"/>
  <c r="P21" i="13"/>
  <c r="O21" i="13"/>
  <c r="N21" i="13"/>
  <c r="M21" i="13"/>
  <c r="L21" i="13"/>
  <c r="K21" i="13"/>
  <c r="J21" i="13"/>
  <c r="I21" i="13"/>
  <c r="H21" i="13"/>
  <c r="G21" i="13"/>
  <c r="AW21" i="13" s="1"/>
  <c r="AY21" i="13" s="1"/>
  <c r="F21" i="13"/>
  <c r="AV21" i="13" s="1"/>
  <c r="AX21" i="13" s="1"/>
  <c r="AQ20" i="13"/>
  <c r="AP20" i="13"/>
  <c r="AO20" i="13"/>
  <c r="AN20" i="13"/>
  <c r="AM20" i="13"/>
  <c r="AL20" i="13"/>
  <c r="AK20" i="13"/>
  <c r="AJ20" i="13"/>
  <c r="AI20" i="13"/>
  <c r="AH20" i="13"/>
  <c r="AG20" i="13"/>
  <c r="AF20" i="13"/>
  <c r="AE20" i="13"/>
  <c r="AD20" i="13"/>
  <c r="AC20" i="13"/>
  <c r="AB20" i="13"/>
  <c r="AA20" i="13"/>
  <c r="BE20" i="13" s="1"/>
  <c r="Z20" i="13"/>
  <c r="BD20" i="13" s="1"/>
  <c r="Y20" i="13"/>
  <c r="X20" i="13"/>
  <c r="W20" i="13"/>
  <c r="V20" i="13"/>
  <c r="U20" i="13"/>
  <c r="T20" i="13"/>
  <c r="S20" i="13"/>
  <c r="BA20" i="13" s="1"/>
  <c r="BC20" i="13" s="1"/>
  <c r="R20" i="13"/>
  <c r="AZ20" i="13" s="1"/>
  <c r="BB20" i="13" s="1"/>
  <c r="Q20" i="13"/>
  <c r="P20" i="13"/>
  <c r="O20" i="13"/>
  <c r="N20" i="13"/>
  <c r="M20" i="13"/>
  <c r="L20" i="13"/>
  <c r="K20" i="13"/>
  <c r="J20" i="13"/>
  <c r="I20" i="13"/>
  <c r="H20" i="13"/>
  <c r="G20" i="13"/>
  <c r="AW20" i="13" s="1"/>
  <c r="AY20" i="13" s="1"/>
  <c r="F20" i="13"/>
  <c r="AV20" i="13" s="1"/>
  <c r="AX20" i="13" s="1"/>
  <c r="AQ19" i="13"/>
  <c r="AP19" i="13"/>
  <c r="AO19" i="13"/>
  <c r="AN19" i="13"/>
  <c r="AM19" i="13"/>
  <c r="AL19" i="13"/>
  <c r="AK19" i="13"/>
  <c r="AJ19" i="13"/>
  <c r="AI19" i="13"/>
  <c r="AH19" i="13"/>
  <c r="AG19" i="13"/>
  <c r="AF19" i="13"/>
  <c r="AE19" i="13"/>
  <c r="AD19" i="13"/>
  <c r="AC19" i="13"/>
  <c r="AA19" i="13"/>
  <c r="BE19" i="13" s="1"/>
  <c r="Z19" i="13"/>
  <c r="Y19" i="13"/>
  <c r="X19" i="13"/>
  <c r="W19" i="13"/>
  <c r="V19" i="13"/>
  <c r="U19" i="13"/>
  <c r="T19" i="13"/>
  <c r="S19" i="13"/>
  <c r="BA19" i="13" s="1"/>
  <c r="BC19" i="13" s="1"/>
  <c r="R19" i="13"/>
  <c r="AZ19" i="13" s="1"/>
  <c r="Q19" i="13"/>
  <c r="P19" i="13"/>
  <c r="O19" i="13"/>
  <c r="N19" i="13"/>
  <c r="M19" i="13"/>
  <c r="L19" i="13"/>
  <c r="K19" i="13"/>
  <c r="J19" i="13"/>
  <c r="I19" i="13"/>
  <c r="H19" i="13"/>
  <c r="G19" i="13"/>
  <c r="AW19" i="13" s="1"/>
  <c r="AY19" i="13" s="1"/>
  <c r="F19" i="13"/>
  <c r="AV19" i="13" s="1"/>
  <c r="AX19" i="13" s="1"/>
  <c r="AQ18" i="13"/>
  <c r="AP18" i="13"/>
  <c r="AO18" i="13"/>
  <c r="AN18" i="13"/>
  <c r="AM18" i="13"/>
  <c r="AL18" i="13"/>
  <c r="AK18" i="13"/>
  <c r="AJ18" i="13"/>
  <c r="AI18" i="13"/>
  <c r="AH18" i="13"/>
  <c r="AG18" i="13"/>
  <c r="AF18" i="13"/>
  <c r="AE18" i="13"/>
  <c r="AD18" i="13"/>
  <c r="AC18" i="13"/>
  <c r="AA18" i="13"/>
  <c r="BE18" i="13" s="1"/>
  <c r="Z18" i="13"/>
  <c r="Y18" i="13"/>
  <c r="X18" i="13"/>
  <c r="W18" i="13"/>
  <c r="V18" i="13"/>
  <c r="U18" i="13"/>
  <c r="T18" i="13"/>
  <c r="S18" i="13"/>
  <c r="BA18" i="13" s="1"/>
  <c r="BC18" i="13" s="1"/>
  <c r="R18" i="13"/>
  <c r="AZ18" i="13" s="1"/>
  <c r="Q18" i="13"/>
  <c r="P18" i="13"/>
  <c r="O18" i="13"/>
  <c r="N18" i="13"/>
  <c r="M18" i="13"/>
  <c r="L18" i="13"/>
  <c r="K18" i="13"/>
  <c r="J18" i="13"/>
  <c r="I18" i="13"/>
  <c r="H18" i="13"/>
  <c r="G18" i="13"/>
  <c r="AW18" i="13" s="1"/>
  <c r="AY18" i="13" s="1"/>
  <c r="F18" i="13"/>
  <c r="AV18" i="13" s="1"/>
  <c r="AX18" i="13" s="1"/>
  <c r="AQ17" i="13"/>
  <c r="AP17" i="13"/>
  <c r="AO17" i="13"/>
  <c r="AN17" i="13"/>
  <c r="AM17" i="13"/>
  <c r="AL17" i="13"/>
  <c r="AK17" i="13"/>
  <c r="AJ17" i="13"/>
  <c r="AI17" i="13"/>
  <c r="AH17" i="13"/>
  <c r="AG17" i="13"/>
  <c r="AF17" i="13"/>
  <c r="AE17" i="13"/>
  <c r="AD17" i="13"/>
  <c r="AC17" i="13"/>
  <c r="AB17" i="13"/>
  <c r="AA17" i="13"/>
  <c r="BE17" i="13" s="1"/>
  <c r="Z17" i="13"/>
  <c r="BD17" i="13" s="1"/>
  <c r="Y17" i="13"/>
  <c r="X17" i="13"/>
  <c r="W17" i="13"/>
  <c r="V17" i="13"/>
  <c r="U17" i="13"/>
  <c r="T17" i="13"/>
  <c r="S17" i="13"/>
  <c r="BA17" i="13" s="1"/>
  <c r="BC17" i="13" s="1"/>
  <c r="R17" i="13"/>
  <c r="AZ17" i="13" s="1"/>
  <c r="BB17" i="13" s="1"/>
  <c r="Q17" i="13"/>
  <c r="P17" i="13"/>
  <c r="O17" i="13"/>
  <c r="N17" i="13"/>
  <c r="M17" i="13"/>
  <c r="L17" i="13"/>
  <c r="K17" i="13"/>
  <c r="J17" i="13"/>
  <c r="I17" i="13"/>
  <c r="H17" i="13"/>
  <c r="G17" i="13"/>
  <c r="AW17" i="13" s="1"/>
  <c r="AY17" i="13" s="1"/>
  <c r="F17" i="13"/>
  <c r="AV17" i="13" s="1"/>
  <c r="AX17" i="13" s="1"/>
  <c r="AQ16" i="13"/>
  <c r="AP16" i="13"/>
  <c r="AO16" i="13"/>
  <c r="AN16" i="13"/>
  <c r="AM16" i="13"/>
  <c r="AL16" i="13"/>
  <c r="AK16" i="13"/>
  <c r="AJ16" i="13"/>
  <c r="AI16" i="13"/>
  <c r="AH16" i="13"/>
  <c r="AG16" i="13"/>
  <c r="AF16" i="13"/>
  <c r="AE16" i="13"/>
  <c r="AD16" i="13"/>
  <c r="AC16" i="13"/>
  <c r="AB16" i="13"/>
  <c r="AA16" i="13"/>
  <c r="BE16" i="13" s="1"/>
  <c r="Z16" i="13"/>
  <c r="BD16" i="13" s="1"/>
  <c r="Y16" i="13"/>
  <c r="X16" i="13"/>
  <c r="W16" i="13"/>
  <c r="V16" i="13"/>
  <c r="U16" i="13"/>
  <c r="T16" i="13"/>
  <c r="S16" i="13"/>
  <c r="BA16" i="13" s="1"/>
  <c r="BC16" i="13" s="1"/>
  <c r="R16" i="13"/>
  <c r="AZ16" i="13" s="1"/>
  <c r="BB16" i="13" s="1"/>
  <c r="Q16" i="13"/>
  <c r="P16" i="13"/>
  <c r="O16" i="13"/>
  <c r="N16" i="13"/>
  <c r="M16" i="13"/>
  <c r="L16" i="13"/>
  <c r="K16" i="13"/>
  <c r="J16" i="13"/>
  <c r="I16" i="13"/>
  <c r="H16" i="13"/>
  <c r="G16" i="13"/>
  <c r="AW16" i="13" s="1"/>
  <c r="AY16" i="13" s="1"/>
  <c r="F16" i="13"/>
  <c r="AV16" i="13" s="1"/>
  <c r="AX16" i="13" s="1"/>
  <c r="AQ15" i="13"/>
  <c r="AP15" i="13"/>
  <c r="AO15" i="13"/>
  <c r="AN15" i="13"/>
  <c r="AM15" i="13"/>
  <c r="AL15" i="13"/>
  <c r="AK15" i="13"/>
  <c r="AJ15" i="13"/>
  <c r="AI15" i="13"/>
  <c r="AH15" i="13"/>
  <c r="AG15" i="13"/>
  <c r="AF15" i="13"/>
  <c r="AE15" i="13"/>
  <c r="AD15" i="13"/>
  <c r="AC15" i="13"/>
  <c r="AA15" i="13"/>
  <c r="BE15" i="13" s="1"/>
  <c r="Z15" i="13"/>
  <c r="Y15" i="13"/>
  <c r="X15" i="13"/>
  <c r="W15" i="13"/>
  <c r="V15" i="13"/>
  <c r="U15" i="13"/>
  <c r="T15" i="13"/>
  <c r="S15" i="13"/>
  <c r="BA15" i="13" s="1"/>
  <c r="BC15" i="13" s="1"/>
  <c r="R15" i="13"/>
  <c r="AZ15" i="13" s="1"/>
  <c r="Q15" i="13"/>
  <c r="P15" i="13"/>
  <c r="O15" i="13"/>
  <c r="N15" i="13"/>
  <c r="M15" i="13"/>
  <c r="L15" i="13"/>
  <c r="K15" i="13"/>
  <c r="J15" i="13"/>
  <c r="I15" i="13"/>
  <c r="H15" i="13"/>
  <c r="G15" i="13"/>
  <c r="AW15" i="13" s="1"/>
  <c r="AY15" i="13" s="1"/>
  <c r="F15" i="13"/>
  <c r="AV15" i="13" s="1"/>
  <c r="AX15" i="13" s="1"/>
  <c r="AS14" i="13"/>
  <c r="AR14" i="13"/>
  <c r="AQ14" i="13"/>
  <c r="AP14" i="13"/>
  <c r="AO14" i="13"/>
  <c r="AN14" i="13"/>
  <c r="AM14" i="13"/>
  <c r="AL14" i="13"/>
  <c r="AK14" i="13"/>
  <c r="AJ14" i="13"/>
  <c r="AI14" i="13"/>
  <c r="AH14" i="13"/>
  <c r="AG14" i="13"/>
  <c r="AF14" i="13"/>
  <c r="AE14" i="13"/>
  <c r="AD14" i="13"/>
  <c r="AA14" i="13"/>
  <c r="Z14" i="13"/>
  <c r="Y14" i="13"/>
  <c r="X14" i="13"/>
  <c r="W14" i="13"/>
  <c r="V14" i="13"/>
  <c r="U14" i="13"/>
  <c r="T14" i="13"/>
  <c r="S14" i="13"/>
  <c r="BA14" i="13" s="1"/>
  <c r="R14" i="13"/>
  <c r="AZ14" i="13" s="1"/>
  <c r="Q14" i="13"/>
  <c r="P14" i="13"/>
  <c r="O14" i="13"/>
  <c r="N14" i="13"/>
  <c r="M14" i="13"/>
  <c r="L14" i="13"/>
  <c r="K14" i="13"/>
  <c r="J14" i="13"/>
  <c r="H14" i="13"/>
  <c r="F14" i="13" s="1"/>
  <c r="AV14" i="13" s="1"/>
  <c r="AX14" i="13" s="1"/>
  <c r="BA13" i="13"/>
  <c r="AZ13" i="13"/>
  <c r="AQ13" i="13"/>
  <c r="AP13" i="13"/>
  <c r="AO13" i="13"/>
  <c r="AN13" i="13"/>
  <c r="AM13" i="13"/>
  <c r="AL13" i="13"/>
  <c r="AK13" i="13"/>
  <c r="AJ13" i="13"/>
  <c r="AI13" i="13"/>
  <c r="AH13" i="13"/>
  <c r="AG13" i="13"/>
  <c r="AF13" i="13"/>
  <c r="AE13" i="13"/>
  <c r="AD13" i="13"/>
  <c r="AC13" i="13"/>
  <c r="BE13" i="13" s="1"/>
  <c r="AB13" i="13"/>
  <c r="BD13" i="13" s="1"/>
  <c r="AA13" i="13"/>
  <c r="Z13" i="13"/>
  <c r="Y13" i="13"/>
  <c r="X13" i="13"/>
  <c r="W13" i="13"/>
  <c r="V13" i="13"/>
  <c r="U13" i="13"/>
  <c r="T13" i="13"/>
  <c r="S13" i="13"/>
  <c r="R13" i="13"/>
  <c r="Q13" i="13"/>
  <c r="P13" i="13"/>
  <c r="O13" i="13"/>
  <c r="N13" i="13"/>
  <c r="M13" i="13"/>
  <c r="L13" i="13"/>
  <c r="K13" i="13"/>
  <c r="J13" i="13"/>
  <c r="I13" i="13"/>
  <c r="G13" i="13" s="1"/>
  <c r="H13" i="13"/>
  <c r="F13" i="13" s="1"/>
  <c r="AS12" i="13"/>
  <c r="AR12" i="13"/>
  <c r="AQ12" i="13"/>
  <c r="M35" i="10" s="1"/>
  <c r="AP12" i="13"/>
  <c r="M35" i="9" s="1"/>
  <c r="AO12" i="13"/>
  <c r="AN12" i="13"/>
  <c r="AM12" i="13"/>
  <c r="AL12" i="13"/>
  <c r="AK12" i="13"/>
  <c r="AJ12" i="13"/>
  <c r="AI12" i="13"/>
  <c r="AH12" i="13"/>
  <c r="AG12" i="13"/>
  <c r="AF12" i="13"/>
  <c r="AE12" i="13"/>
  <c r="AD12" i="13"/>
  <c r="AA12" i="13"/>
  <c r="Z12" i="13"/>
  <c r="Y12" i="13"/>
  <c r="X12" i="13"/>
  <c r="W12" i="13"/>
  <c r="V12" i="13"/>
  <c r="U12" i="13"/>
  <c r="T12" i="13"/>
  <c r="S12" i="13"/>
  <c r="BA12" i="13" s="1"/>
  <c r="R12" i="13"/>
  <c r="AZ12" i="13" s="1"/>
  <c r="Q12" i="13"/>
  <c r="P12" i="13"/>
  <c r="O12" i="13"/>
  <c r="N12" i="13"/>
  <c r="M12" i="13"/>
  <c r="L12" i="13"/>
  <c r="K12" i="13"/>
  <c r="J12" i="13"/>
  <c r="AS3" i="13"/>
  <c r="AS2" i="13"/>
  <c r="AS1" i="13"/>
  <c r="C30" i="12"/>
  <c r="C28" i="12"/>
  <c r="C27" i="12"/>
  <c r="C26" i="12"/>
  <c r="D23" i="12"/>
  <c r="C23" i="12"/>
  <c r="A13" i="12"/>
  <c r="B44" i="11"/>
  <c r="B42" i="11"/>
  <c r="B41" i="11"/>
  <c r="B40" i="11"/>
  <c r="L35" i="11"/>
  <c r="K35" i="11"/>
  <c r="J35" i="11"/>
  <c r="I35" i="11"/>
  <c r="H35" i="11"/>
  <c r="G35" i="11"/>
  <c r="F35" i="11"/>
  <c r="E35" i="11"/>
  <c r="D35" i="11"/>
  <c r="L34" i="11"/>
  <c r="K34" i="11"/>
  <c r="J34" i="11"/>
  <c r="I34" i="11"/>
  <c r="H34" i="11"/>
  <c r="G34" i="11"/>
  <c r="F34" i="11"/>
  <c r="E34" i="11"/>
  <c r="D34" i="11"/>
  <c r="L33" i="11"/>
  <c r="K33" i="11"/>
  <c r="J33" i="11"/>
  <c r="I33" i="11"/>
  <c r="H33" i="11"/>
  <c r="G33" i="11"/>
  <c r="F33" i="11"/>
  <c r="E33" i="11"/>
  <c r="D33" i="11"/>
  <c r="A30" i="11"/>
  <c r="X28" i="11"/>
  <c r="Z28" i="11" s="1"/>
  <c r="U28" i="11"/>
  <c r="W28" i="11" s="1"/>
  <c r="R28" i="11"/>
  <c r="T28" i="11" s="1"/>
  <c r="O28" i="11"/>
  <c r="N28" i="11"/>
  <c r="M28" i="11"/>
  <c r="X27" i="11"/>
  <c r="U27" i="11"/>
  <c r="R27" i="11"/>
  <c r="O27" i="11"/>
  <c r="N27" i="11"/>
  <c r="M27" i="11"/>
  <c r="X26" i="11"/>
  <c r="Z26" i="11" s="1"/>
  <c r="U26" i="11"/>
  <c r="W26" i="11" s="1"/>
  <c r="R26" i="11"/>
  <c r="T26" i="11" s="1"/>
  <c r="O26" i="11"/>
  <c r="N26" i="11"/>
  <c r="M26" i="11"/>
  <c r="X25" i="11"/>
  <c r="U25" i="11"/>
  <c r="R25" i="11"/>
  <c r="O25" i="11"/>
  <c r="N25" i="11"/>
  <c r="M25" i="11"/>
  <c r="U24" i="11"/>
  <c r="N24" i="11"/>
  <c r="L24" i="11"/>
  <c r="O24" i="11" s="1"/>
  <c r="K24" i="11"/>
  <c r="J24" i="11"/>
  <c r="M24" i="11" s="1"/>
  <c r="I24" i="11"/>
  <c r="I23" i="11" s="1"/>
  <c r="H24" i="11"/>
  <c r="G24" i="11"/>
  <c r="F24" i="11"/>
  <c r="F23" i="11" s="1"/>
  <c r="E24" i="11"/>
  <c r="E23" i="11" s="1"/>
  <c r="D24" i="11"/>
  <c r="R24" i="11" s="1"/>
  <c r="L23" i="11"/>
  <c r="K23" i="11"/>
  <c r="H23" i="11"/>
  <c r="U23" i="11" s="1"/>
  <c r="G23" i="11"/>
  <c r="D23" i="11"/>
  <c r="X22" i="11"/>
  <c r="U22" i="11"/>
  <c r="W22" i="11" s="1"/>
  <c r="R22" i="11"/>
  <c r="O22" i="11"/>
  <c r="N22" i="11"/>
  <c r="M22" i="11"/>
  <c r="X21" i="11"/>
  <c r="U21" i="11"/>
  <c r="R21" i="11"/>
  <c r="O21" i="11"/>
  <c r="N21" i="11"/>
  <c r="M21" i="11"/>
  <c r="X20" i="11"/>
  <c r="Z20" i="11" s="1"/>
  <c r="U20" i="11"/>
  <c r="R20" i="11"/>
  <c r="O20" i="11"/>
  <c r="N20" i="11"/>
  <c r="M20" i="11"/>
  <c r="X19" i="11"/>
  <c r="U19" i="11"/>
  <c r="R19" i="11"/>
  <c r="O19" i="11"/>
  <c r="O18" i="11" s="1"/>
  <c r="O17" i="11" s="1"/>
  <c r="N19" i="11"/>
  <c r="M19" i="11"/>
  <c r="M18" i="11" s="1"/>
  <c r="M17" i="11" s="1"/>
  <c r="U18" i="11"/>
  <c r="N18" i="11"/>
  <c r="N17" i="11" s="1"/>
  <c r="L18" i="11"/>
  <c r="K18" i="11"/>
  <c r="J18" i="11"/>
  <c r="X18" i="11" s="1"/>
  <c r="I18" i="11"/>
  <c r="I17" i="11" s="1"/>
  <c r="H18" i="11"/>
  <c r="G18" i="11"/>
  <c r="F18" i="11"/>
  <c r="F17" i="11" s="1"/>
  <c r="E18" i="11"/>
  <c r="E17" i="11" s="1"/>
  <c r="D18" i="11"/>
  <c r="R18" i="11" s="1"/>
  <c r="L17" i="11"/>
  <c r="K17" i="11"/>
  <c r="H17" i="11"/>
  <c r="U17" i="11" s="1"/>
  <c r="G17" i="11"/>
  <c r="D17" i="11"/>
  <c r="X16" i="11"/>
  <c r="U16" i="11"/>
  <c r="R16" i="11"/>
  <c r="O16" i="11"/>
  <c r="N16" i="11"/>
  <c r="M16" i="11"/>
  <c r="X15" i="11"/>
  <c r="U15" i="11"/>
  <c r="R15" i="11"/>
  <c r="O15" i="11"/>
  <c r="N15" i="11"/>
  <c r="M15" i="11"/>
  <c r="X14" i="11"/>
  <c r="U14" i="11"/>
  <c r="R14" i="11"/>
  <c r="O14" i="11"/>
  <c r="N14" i="11"/>
  <c r="M14" i="11"/>
  <c r="X13" i="11"/>
  <c r="U13" i="11"/>
  <c r="R13" i="11"/>
  <c r="O13" i="11"/>
  <c r="N13" i="11"/>
  <c r="M13" i="11"/>
  <c r="U12" i="11"/>
  <c r="N12" i="11"/>
  <c r="N11" i="11" s="1"/>
  <c r="N32" i="11" s="1"/>
  <c r="L12" i="11"/>
  <c r="O12" i="11" s="1"/>
  <c r="O11" i="11" s="1"/>
  <c r="O32" i="11" s="1"/>
  <c r="K12" i="11"/>
  <c r="J12" i="11"/>
  <c r="M12" i="11" s="1"/>
  <c r="M11" i="11" s="1"/>
  <c r="M32" i="11" s="1"/>
  <c r="I12" i="11"/>
  <c r="I11" i="11" s="1"/>
  <c r="H12" i="11"/>
  <c r="G12" i="11"/>
  <c r="F12" i="11"/>
  <c r="F11" i="11" s="1"/>
  <c r="E12" i="11"/>
  <c r="E11" i="11" s="1"/>
  <c r="D12" i="11"/>
  <c r="R12" i="11" s="1"/>
  <c r="L11" i="11"/>
  <c r="K11" i="11"/>
  <c r="H11" i="11"/>
  <c r="U11" i="11" s="1"/>
  <c r="G11" i="11"/>
  <c r="D11" i="11"/>
  <c r="AA10" i="11"/>
  <c r="B43" i="10"/>
  <c r="B41" i="10"/>
  <c r="B40" i="10"/>
  <c r="B39" i="10"/>
  <c r="I34" i="10"/>
  <c r="H34" i="10"/>
  <c r="G34" i="10"/>
  <c r="F34" i="10"/>
  <c r="E34" i="10"/>
  <c r="D34" i="10"/>
  <c r="I33" i="10"/>
  <c r="H33" i="10"/>
  <c r="G33" i="10"/>
  <c r="F33" i="10"/>
  <c r="E33" i="10"/>
  <c r="D33" i="10"/>
  <c r="B44" i="10" s="1"/>
  <c r="D27" i="1" s="1"/>
  <c r="A22" i="10"/>
  <c r="J19" i="10"/>
  <c r="J18" i="10"/>
  <c r="J17" i="10"/>
  <c r="J16" i="10"/>
  <c r="I15" i="10"/>
  <c r="H15" i="10"/>
  <c r="H14" i="10" s="1"/>
  <c r="G15" i="10"/>
  <c r="F15" i="10"/>
  <c r="J15" i="10" s="1"/>
  <c r="E15" i="10"/>
  <c r="D15" i="10"/>
  <c r="D14" i="10" s="1"/>
  <c r="I14" i="10"/>
  <c r="I20" i="10" s="1"/>
  <c r="G14" i="10"/>
  <c r="E14" i="10"/>
  <c r="E20" i="10" s="1"/>
  <c r="J13" i="10"/>
  <c r="J12" i="10"/>
  <c r="J11" i="10"/>
  <c r="J10" i="10"/>
  <c r="I9" i="10"/>
  <c r="H9" i="10"/>
  <c r="H8" i="10" s="1"/>
  <c r="G9" i="10"/>
  <c r="F9" i="10"/>
  <c r="F8" i="10" s="1"/>
  <c r="E9" i="10"/>
  <c r="D9" i="10"/>
  <c r="J9" i="10" s="1"/>
  <c r="I8" i="10"/>
  <c r="G8" i="10"/>
  <c r="G20" i="10" s="1"/>
  <c r="E8" i="10"/>
  <c r="B43" i="9"/>
  <c r="B41" i="9"/>
  <c r="B40" i="9"/>
  <c r="B39" i="9"/>
  <c r="I34" i="9"/>
  <c r="H34" i="9"/>
  <c r="G34" i="9"/>
  <c r="F34" i="9"/>
  <c r="E34" i="9"/>
  <c r="D34" i="9"/>
  <c r="I33" i="9"/>
  <c r="H33" i="9"/>
  <c r="G33" i="9"/>
  <c r="F33" i="9"/>
  <c r="E33" i="9"/>
  <c r="D33" i="9"/>
  <c r="B44" i="9" s="1"/>
  <c r="D26" i="1" s="1"/>
  <c r="A22" i="9"/>
  <c r="J19" i="9"/>
  <c r="J18" i="9"/>
  <c r="J17" i="9"/>
  <c r="J16" i="9"/>
  <c r="I15" i="9"/>
  <c r="H15" i="9"/>
  <c r="G15" i="9"/>
  <c r="G14" i="9" s="1"/>
  <c r="G20" i="9" s="1"/>
  <c r="F15" i="9"/>
  <c r="E15" i="9"/>
  <c r="D15" i="9"/>
  <c r="J15" i="9" s="1"/>
  <c r="I14" i="9"/>
  <c r="H14" i="9"/>
  <c r="F14" i="9"/>
  <c r="E14" i="9"/>
  <c r="D14" i="9"/>
  <c r="J13" i="9"/>
  <c r="J12" i="9"/>
  <c r="J11" i="9"/>
  <c r="J10" i="9"/>
  <c r="I9" i="9"/>
  <c r="I8" i="9" s="1"/>
  <c r="H9" i="9"/>
  <c r="G9" i="9"/>
  <c r="F9" i="9"/>
  <c r="E9" i="9"/>
  <c r="E8" i="9" s="1"/>
  <c r="D9" i="9"/>
  <c r="J9" i="9" s="1"/>
  <c r="H8" i="9"/>
  <c r="H20" i="9" s="1"/>
  <c r="G8" i="9"/>
  <c r="F8" i="9"/>
  <c r="D8" i="9"/>
  <c r="D20" i="9" s="1"/>
  <c r="B50" i="8"/>
  <c r="B48" i="8"/>
  <c r="B47" i="8"/>
  <c r="B46" i="8"/>
  <c r="N42" i="8"/>
  <c r="M42" i="8"/>
  <c r="I42" i="8"/>
  <c r="H42" i="8"/>
  <c r="G42" i="8"/>
  <c r="F42" i="8"/>
  <c r="E42" i="8"/>
  <c r="D42" i="8"/>
  <c r="N41" i="8"/>
  <c r="M41" i="8"/>
  <c r="I41" i="8"/>
  <c r="H41" i="8"/>
  <c r="G41" i="8"/>
  <c r="F41" i="8"/>
  <c r="E41" i="8"/>
  <c r="D41" i="8"/>
  <c r="N40" i="8"/>
  <c r="M40" i="8"/>
  <c r="I40" i="8"/>
  <c r="H40" i="8"/>
  <c r="G40" i="8"/>
  <c r="F40" i="8"/>
  <c r="E40" i="8"/>
  <c r="D40" i="8"/>
  <c r="A29" i="8"/>
  <c r="J26" i="8"/>
  <c r="Y28" i="11" s="1"/>
  <c r="J25" i="8"/>
  <c r="Y27" i="11" s="1"/>
  <c r="Z27" i="11" s="1"/>
  <c r="J24" i="8"/>
  <c r="Y26" i="11" s="1"/>
  <c r="J23" i="8"/>
  <c r="Y25" i="11" s="1"/>
  <c r="Z25" i="11" s="1"/>
  <c r="N22" i="8"/>
  <c r="M22" i="8"/>
  <c r="I22" i="8"/>
  <c r="I21" i="8" s="1"/>
  <c r="H22" i="8"/>
  <c r="G22" i="8"/>
  <c r="F22" i="8"/>
  <c r="J22" i="8" s="1"/>
  <c r="Y24" i="11" s="1"/>
  <c r="E22" i="8"/>
  <c r="E21" i="8" s="1"/>
  <c r="D22" i="8"/>
  <c r="N21" i="8"/>
  <c r="M21" i="8"/>
  <c r="H21" i="8"/>
  <c r="G21" i="8"/>
  <c r="D21" i="8"/>
  <c r="J20" i="8"/>
  <c r="V28" i="11" s="1"/>
  <c r="J19" i="8"/>
  <c r="V27" i="11" s="1"/>
  <c r="W27" i="11" s="1"/>
  <c r="J18" i="8"/>
  <c r="V26" i="11" s="1"/>
  <c r="J17" i="8"/>
  <c r="V25" i="11" s="1"/>
  <c r="W25" i="11" s="1"/>
  <c r="N16" i="8"/>
  <c r="N15" i="8" s="1"/>
  <c r="N14" i="8" s="1"/>
  <c r="M16" i="8"/>
  <c r="M15" i="8" s="1"/>
  <c r="M14" i="8" s="1"/>
  <c r="M27" i="8" s="1"/>
  <c r="I16" i="8"/>
  <c r="H16" i="8"/>
  <c r="H15" i="8" s="1"/>
  <c r="H14" i="8" s="1"/>
  <c r="G16" i="8"/>
  <c r="G15" i="8" s="1"/>
  <c r="G14" i="8" s="1"/>
  <c r="G27" i="8" s="1"/>
  <c r="F16" i="8"/>
  <c r="E16" i="8"/>
  <c r="D16" i="8"/>
  <c r="D15" i="8" s="1"/>
  <c r="I15" i="8"/>
  <c r="I14" i="8" s="1"/>
  <c r="F15" i="8"/>
  <c r="E15" i="8"/>
  <c r="L14" i="8"/>
  <c r="L27" i="8" s="1"/>
  <c r="K14" i="8"/>
  <c r="K27" i="8" s="1"/>
  <c r="J13" i="8"/>
  <c r="S28" i="11" s="1"/>
  <c r="J12" i="8"/>
  <c r="S27" i="11" s="1"/>
  <c r="T27" i="11" s="1"/>
  <c r="J11" i="8"/>
  <c r="S26" i="11" s="1"/>
  <c r="J10" i="8"/>
  <c r="S25" i="11" s="1"/>
  <c r="T25" i="11" s="1"/>
  <c r="N9" i="8"/>
  <c r="N8" i="8" s="1"/>
  <c r="M9" i="8"/>
  <c r="I9" i="8"/>
  <c r="I8" i="8" s="1"/>
  <c r="H9" i="8"/>
  <c r="H8" i="8" s="1"/>
  <c r="G9" i="8"/>
  <c r="F9" i="8"/>
  <c r="E9" i="8"/>
  <c r="E8" i="8" s="1"/>
  <c r="D9" i="8"/>
  <c r="D8" i="8" s="1"/>
  <c r="M8" i="8"/>
  <c r="G8" i="8"/>
  <c r="F8" i="8"/>
  <c r="B44" i="7"/>
  <c r="B42" i="7"/>
  <c r="B41" i="7"/>
  <c r="B40" i="7"/>
  <c r="K36" i="7"/>
  <c r="J36" i="7"/>
  <c r="I36" i="7"/>
  <c r="H36" i="7"/>
  <c r="G36" i="7"/>
  <c r="F36" i="7"/>
  <c r="E36" i="7"/>
  <c r="D36" i="7"/>
  <c r="K35" i="7"/>
  <c r="J35" i="7"/>
  <c r="I35" i="7"/>
  <c r="H35" i="7"/>
  <c r="G35" i="7"/>
  <c r="F35" i="7"/>
  <c r="E35" i="7"/>
  <c r="D35" i="7"/>
  <c r="K34" i="7"/>
  <c r="J34" i="7"/>
  <c r="I34" i="7"/>
  <c r="H34" i="7"/>
  <c r="G34" i="7"/>
  <c r="F34" i="7"/>
  <c r="E34" i="7"/>
  <c r="D34" i="7"/>
  <c r="A27" i="7"/>
  <c r="L24" i="7"/>
  <c r="L23" i="7"/>
  <c r="L22" i="7"/>
  <c r="L21" i="7"/>
  <c r="K20" i="7"/>
  <c r="J20" i="7"/>
  <c r="J19" i="7" s="1"/>
  <c r="J25" i="7" s="1"/>
  <c r="I20" i="7"/>
  <c r="H20" i="7"/>
  <c r="G20" i="7"/>
  <c r="F20" i="7"/>
  <c r="F19" i="7" s="1"/>
  <c r="F25" i="7" s="1"/>
  <c r="E20" i="7"/>
  <c r="D20" i="7"/>
  <c r="K19" i="7"/>
  <c r="I19" i="7"/>
  <c r="H19" i="7"/>
  <c r="G19" i="7"/>
  <c r="E19" i="7"/>
  <c r="D19" i="7"/>
  <c r="D25" i="7" s="1"/>
  <c r="L18" i="7"/>
  <c r="L17" i="7"/>
  <c r="L16" i="7"/>
  <c r="L15" i="7"/>
  <c r="K14" i="7"/>
  <c r="J14" i="7"/>
  <c r="I14" i="7"/>
  <c r="H14" i="7"/>
  <c r="H13" i="7" s="1"/>
  <c r="G14" i="7"/>
  <c r="F14" i="7"/>
  <c r="E14" i="7"/>
  <c r="D14" i="7"/>
  <c r="D13" i="7" s="1"/>
  <c r="K13" i="7"/>
  <c r="J13" i="7"/>
  <c r="I13" i="7"/>
  <c r="I25" i="7" s="1"/>
  <c r="G13" i="7"/>
  <c r="F13" i="7"/>
  <c r="E13" i="7"/>
  <c r="E25" i="7" s="1"/>
  <c r="L12" i="7"/>
  <c r="L11" i="7"/>
  <c r="L10" i="7"/>
  <c r="L9" i="7"/>
  <c r="K8" i="7"/>
  <c r="J8" i="7"/>
  <c r="J7" i="7" s="1"/>
  <c r="I8" i="7"/>
  <c r="H8" i="7"/>
  <c r="G8" i="7"/>
  <c r="F8" i="7"/>
  <c r="F7" i="7" s="1"/>
  <c r="E8" i="7"/>
  <c r="D8" i="7"/>
  <c r="L8" i="7" s="1"/>
  <c r="K7" i="7"/>
  <c r="I7" i="7"/>
  <c r="H7" i="7"/>
  <c r="G7" i="7"/>
  <c r="E7" i="7"/>
  <c r="D7" i="7"/>
  <c r="B44" i="6"/>
  <c r="B42" i="6"/>
  <c r="B41" i="6"/>
  <c r="B40" i="6"/>
  <c r="K36" i="6"/>
  <c r="J36" i="6"/>
  <c r="I36" i="6"/>
  <c r="H36" i="6"/>
  <c r="G36" i="6"/>
  <c r="F36" i="6"/>
  <c r="E36" i="6"/>
  <c r="D36" i="6"/>
  <c r="K35" i="6"/>
  <c r="J35" i="6"/>
  <c r="I35" i="6"/>
  <c r="H35" i="6"/>
  <c r="G35" i="6"/>
  <c r="F35" i="6"/>
  <c r="E35" i="6"/>
  <c r="D35" i="6"/>
  <c r="K34" i="6"/>
  <c r="J34" i="6"/>
  <c r="I34" i="6"/>
  <c r="H34" i="6"/>
  <c r="G34" i="6"/>
  <c r="F34" i="6"/>
  <c r="E34" i="6"/>
  <c r="D34" i="6"/>
  <c r="B45" i="6" s="1"/>
  <c r="D23" i="1" s="1"/>
  <c r="A27" i="6"/>
  <c r="L24" i="6"/>
  <c r="L23" i="6"/>
  <c r="L22" i="6"/>
  <c r="L21" i="6"/>
  <c r="K20" i="6"/>
  <c r="K19" i="6" s="1"/>
  <c r="J20" i="6"/>
  <c r="J19" i="6" s="1"/>
  <c r="I20" i="6"/>
  <c r="H20" i="6"/>
  <c r="G20" i="6"/>
  <c r="G19" i="6" s="1"/>
  <c r="F20" i="6"/>
  <c r="F19" i="6" s="1"/>
  <c r="F25" i="6" s="1"/>
  <c r="E20" i="6"/>
  <c r="D20" i="6"/>
  <c r="L20" i="6" s="1"/>
  <c r="I19" i="6"/>
  <c r="I25" i="6" s="1"/>
  <c r="H19" i="6"/>
  <c r="H25" i="6" s="1"/>
  <c r="E19" i="6"/>
  <c r="D19" i="6"/>
  <c r="L18" i="6"/>
  <c r="L17" i="6"/>
  <c r="L16" i="6"/>
  <c r="L15" i="6"/>
  <c r="K14" i="6"/>
  <c r="J14" i="6"/>
  <c r="I14" i="6"/>
  <c r="I13" i="6" s="1"/>
  <c r="H14" i="6"/>
  <c r="H13" i="6" s="1"/>
  <c r="G14" i="6"/>
  <c r="F14" i="6"/>
  <c r="E14" i="6"/>
  <c r="E13" i="6" s="1"/>
  <c r="D14" i="6"/>
  <c r="K13" i="6"/>
  <c r="J13" i="6"/>
  <c r="J25" i="6" s="1"/>
  <c r="G13" i="6"/>
  <c r="F13" i="6"/>
  <c r="L12" i="6"/>
  <c r="L11" i="6"/>
  <c r="L10" i="6"/>
  <c r="L9" i="6"/>
  <c r="K8" i="6"/>
  <c r="K7" i="6" s="1"/>
  <c r="J8" i="6"/>
  <c r="J7" i="6" s="1"/>
  <c r="I8" i="6"/>
  <c r="H8" i="6"/>
  <c r="G8" i="6"/>
  <c r="G7" i="6" s="1"/>
  <c r="F8" i="6"/>
  <c r="F7" i="6" s="1"/>
  <c r="E8" i="6"/>
  <c r="D8" i="6"/>
  <c r="I7" i="6"/>
  <c r="H7" i="6"/>
  <c r="E7" i="6"/>
  <c r="D7" i="6"/>
  <c r="L7" i="6" s="1"/>
  <c r="B53" i="5"/>
  <c r="B51" i="5"/>
  <c r="B50" i="5"/>
  <c r="B49" i="5"/>
  <c r="K46" i="5"/>
  <c r="J46" i="5"/>
  <c r="I46" i="5"/>
  <c r="H46" i="5"/>
  <c r="G46" i="5"/>
  <c r="F46" i="5"/>
  <c r="E46" i="5"/>
  <c r="D46" i="5"/>
  <c r="K45" i="5"/>
  <c r="J45" i="5"/>
  <c r="I45" i="5"/>
  <c r="H45" i="5"/>
  <c r="G45" i="5"/>
  <c r="F45" i="5"/>
  <c r="E45" i="5"/>
  <c r="D45" i="5"/>
  <c r="K44" i="5"/>
  <c r="J44" i="5"/>
  <c r="I44" i="5"/>
  <c r="H44" i="5"/>
  <c r="G44" i="5"/>
  <c r="F44" i="5"/>
  <c r="E44" i="5"/>
  <c r="D44" i="5"/>
  <c r="K43" i="5"/>
  <c r="J43" i="5"/>
  <c r="I43" i="5"/>
  <c r="H43" i="5"/>
  <c r="G43" i="5"/>
  <c r="F43" i="5"/>
  <c r="E43" i="5"/>
  <c r="D43" i="5"/>
  <c r="B54" i="5" s="1"/>
  <c r="D22" i="1" s="1"/>
  <c r="A35" i="5"/>
  <c r="L31" i="5"/>
  <c r="Y22" i="11" s="1"/>
  <c r="L30" i="5"/>
  <c r="Y21" i="11" s="1"/>
  <c r="Z21" i="11" s="1"/>
  <c r="L29" i="5"/>
  <c r="Y20" i="11" s="1"/>
  <c r="L28" i="5"/>
  <c r="Y19" i="11" s="1"/>
  <c r="Z19" i="11" s="1"/>
  <c r="K27" i="5"/>
  <c r="J27" i="5"/>
  <c r="I27" i="5"/>
  <c r="H27" i="5"/>
  <c r="H26" i="5" s="1"/>
  <c r="G27" i="5"/>
  <c r="F27" i="5"/>
  <c r="E27" i="5"/>
  <c r="D27" i="5"/>
  <c r="D26" i="5" s="1"/>
  <c r="L26" i="5" s="1"/>
  <c r="Y17" i="11" s="1"/>
  <c r="K26" i="5"/>
  <c r="J26" i="5"/>
  <c r="I26" i="5"/>
  <c r="G26" i="5"/>
  <c r="F26" i="5"/>
  <c r="E26" i="5"/>
  <c r="L25" i="5"/>
  <c r="V22" i="11" s="1"/>
  <c r="L24" i="5"/>
  <c r="V21" i="11" s="1"/>
  <c r="W21" i="11" s="1"/>
  <c r="L23" i="5"/>
  <c r="V20" i="11" s="1"/>
  <c r="L22" i="5"/>
  <c r="V19" i="11" s="1"/>
  <c r="W19" i="11" s="1"/>
  <c r="K21" i="5"/>
  <c r="J21" i="5"/>
  <c r="J20" i="5" s="1"/>
  <c r="J19" i="5" s="1"/>
  <c r="I21" i="5"/>
  <c r="H21" i="5"/>
  <c r="G21" i="5"/>
  <c r="F21" i="5"/>
  <c r="F20" i="5" s="1"/>
  <c r="F19" i="5" s="1"/>
  <c r="E21" i="5"/>
  <c r="D21" i="5"/>
  <c r="K20" i="5"/>
  <c r="K19" i="5" s="1"/>
  <c r="I20" i="5"/>
  <c r="H20" i="5"/>
  <c r="G20" i="5"/>
  <c r="G19" i="5" s="1"/>
  <c r="E20" i="5"/>
  <c r="D20" i="5"/>
  <c r="D19" i="5" s="1"/>
  <c r="I19" i="5"/>
  <c r="H19" i="5"/>
  <c r="E19" i="5"/>
  <c r="L18" i="5"/>
  <c r="L17" i="5"/>
  <c r="L16" i="5"/>
  <c r="L15" i="5"/>
  <c r="K14" i="5"/>
  <c r="K13" i="5" s="1"/>
  <c r="J14" i="5"/>
  <c r="J13" i="5" s="1"/>
  <c r="I14" i="5"/>
  <c r="I13" i="5" s="1"/>
  <c r="H14" i="5"/>
  <c r="G14" i="5"/>
  <c r="G13" i="5" s="1"/>
  <c r="F14" i="5"/>
  <c r="F13" i="5" s="1"/>
  <c r="E14" i="5"/>
  <c r="E13" i="5" s="1"/>
  <c r="D14" i="5"/>
  <c r="L14" i="5" s="1"/>
  <c r="H13" i="5"/>
  <c r="D13" i="5"/>
  <c r="L12" i="5"/>
  <c r="S22" i="11" s="1"/>
  <c r="L11" i="5"/>
  <c r="L10" i="5"/>
  <c r="L9" i="5"/>
  <c r="S19" i="11" s="1"/>
  <c r="T19" i="11" s="1"/>
  <c r="K8" i="5"/>
  <c r="K7" i="5" s="1"/>
  <c r="J8" i="5"/>
  <c r="I8" i="5"/>
  <c r="I7" i="5" s="1"/>
  <c r="H8" i="5"/>
  <c r="H7" i="5" s="1"/>
  <c r="G8" i="5"/>
  <c r="G7" i="5" s="1"/>
  <c r="F8" i="5"/>
  <c r="E8" i="5"/>
  <c r="E7" i="5" s="1"/>
  <c r="D8" i="5"/>
  <c r="L8" i="5" s="1"/>
  <c r="S18" i="11" s="1"/>
  <c r="J7" i="5"/>
  <c r="F7" i="5"/>
  <c r="B45" i="4"/>
  <c r="B43" i="4"/>
  <c r="B42" i="4"/>
  <c r="B41" i="4"/>
  <c r="K37" i="4"/>
  <c r="J37" i="4"/>
  <c r="I37" i="4"/>
  <c r="H37" i="4"/>
  <c r="G37" i="4"/>
  <c r="F37" i="4"/>
  <c r="E37" i="4"/>
  <c r="D37" i="4"/>
  <c r="K36" i="4"/>
  <c r="J36" i="4"/>
  <c r="I36" i="4"/>
  <c r="H36" i="4"/>
  <c r="G36" i="4"/>
  <c r="F36" i="4"/>
  <c r="E36" i="4"/>
  <c r="D36" i="4"/>
  <c r="K35" i="4"/>
  <c r="J35" i="4"/>
  <c r="I35" i="4"/>
  <c r="H35" i="4"/>
  <c r="G35" i="4"/>
  <c r="F35" i="4"/>
  <c r="E35" i="4"/>
  <c r="D35" i="4"/>
  <c r="A28" i="4"/>
  <c r="L24" i="4"/>
  <c r="L23" i="4"/>
  <c r="L22" i="4"/>
  <c r="L21" i="4"/>
  <c r="K20" i="4"/>
  <c r="K19" i="4" s="1"/>
  <c r="J20" i="4"/>
  <c r="J19" i="4" s="1"/>
  <c r="I20" i="4"/>
  <c r="I19" i="4" s="1"/>
  <c r="H20" i="4"/>
  <c r="G20" i="4"/>
  <c r="G19" i="4" s="1"/>
  <c r="F20" i="4"/>
  <c r="F19" i="4" s="1"/>
  <c r="E20" i="4"/>
  <c r="E19" i="4" s="1"/>
  <c r="D20" i="4"/>
  <c r="L20" i="4" s="1"/>
  <c r="H19" i="4"/>
  <c r="D19" i="4"/>
  <c r="L18" i="4"/>
  <c r="L17" i="4"/>
  <c r="L16" i="4"/>
  <c r="L15" i="4"/>
  <c r="K14" i="4"/>
  <c r="K13" i="4" s="1"/>
  <c r="J14" i="4"/>
  <c r="I14" i="4"/>
  <c r="I13" i="4" s="1"/>
  <c r="H14" i="4"/>
  <c r="H13" i="4" s="1"/>
  <c r="G14" i="4"/>
  <c r="G13" i="4" s="1"/>
  <c r="F14" i="4"/>
  <c r="E14" i="4"/>
  <c r="E13" i="4" s="1"/>
  <c r="D14" i="4"/>
  <c r="L14" i="4" s="1"/>
  <c r="J13" i="4"/>
  <c r="F13" i="4"/>
  <c r="L12" i="4"/>
  <c r="L11" i="4"/>
  <c r="L10" i="4"/>
  <c r="L9" i="4"/>
  <c r="K8" i="4"/>
  <c r="K7" i="4" s="1"/>
  <c r="J8" i="4"/>
  <c r="J7" i="4" s="1"/>
  <c r="I8" i="4"/>
  <c r="I7" i="4" s="1"/>
  <c r="H8" i="4"/>
  <c r="G8" i="4"/>
  <c r="G7" i="4" s="1"/>
  <c r="F8" i="4"/>
  <c r="F7" i="4" s="1"/>
  <c r="E8" i="4"/>
  <c r="E7" i="4" s="1"/>
  <c r="D8" i="4"/>
  <c r="L8" i="4" s="1"/>
  <c r="H7" i="4"/>
  <c r="D7" i="4"/>
  <c r="L7" i="4" s="1"/>
  <c r="B45" i="3"/>
  <c r="B43" i="3"/>
  <c r="B42" i="3"/>
  <c r="B41" i="3"/>
  <c r="K38" i="3"/>
  <c r="J38" i="3"/>
  <c r="I38" i="3"/>
  <c r="H38" i="3"/>
  <c r="G38" i="3"/>
  <c r="F38" i="3"/>
  <c r="E38" i="3"/>
  <c r="D38" i="3"/>
  <c r="K37" i="3"/>
  <c r="J37" i="3"/>
  <c r="I37" i="3"/>
  <c r="H37" i="3"/>
  <c r="G37" i="3"/>
  <c r="F37" i="3"/>
  <c r="E37" i="3"/>
  <c r="D37" i="3"/>
  <c r="K36" i="3"/>
  <c r="J36" i="3"/>
  <c r="I36" i="3"/>
  <c r="H36" i="3"/>
  <c r="G36" i="3"/>
  <c r="F36" i="3"/>
  <c r="E36" i="3"/>
  <c r="D36" i="3"/>
  <c r="A28" i="3"/>
  <c r="L24" i="3"/>
  <c r="L23" i="3"/>
  <c r="L22" i="3"/>
  <c r="L21" i="3"/>
  <c r="K20" i="3"/>
  <c r="K19" i="3" s="1"/>
  <c r="J20" i="3"/>
  <c r="I20" i="3"/>
  <c r="H20" i="3"/>
  <c r="H19" i="3" s="1"/>
  <c r="G20" i="3"/>
  <c r="G19" i="3" s="1"/>
  <c r="F20" i="3"/>
  <c r="E20" i="3"/>
  <c r="D20" i="3"/>
  <c r="L20" i="3" s="1"/>
  <c r="J19" i="3"/>
  <c r="I19" i="3"/>
  <c r="F19" i="3"/>
  <c r="F25" i="3" s="1"/>
  <c r="E19" i="3"/>
  <c r="L18" i="3"/>
  <c r="L17" i="3"/>
  <c r="L16" i="3"/>
  <c r="L15" i="3"/>
  <c r="K14" i="3"/>
  <c r="J14" i="3"/>
  <c r="J13" i="3" s="1"/>
  <c r="I14" i="3"/>
  <c r="I13" i="3" s="1"/>
  <c r="H14" i="3"/>
  <c r="G14" i="3"/>
  <c r="F14" i="3"/>
  <c r="F13" i="3" s="1"/>
  <c r="E14" i="3"/>
  <c r="E13" i="3" s="1"/>
  <c r="D14" i="3"/>
  <c r="L14" i="3" s="1"/>
  <c r="K13" i="3"/>
  <c r="H13" i="3"/>
  <c r="G13" i="3"/>
  <c r="D13" i="3"/>
  <c r="L12" i="3"/>
  <c r="L11" i="3"/>
  <c r="L10" i="3"/>
  <c r="L9" i="3"/>
  <c r="C21" i="12" s="1"/>
  <c r="K8" i="3"/>
  <c r="K7" i="3" s="1"/>
  <c r="J8" i="3"/>
  <c r="I8" i="3"/>
  <c r="H8" i="3"/>
  <c r="H7" i="3" s="1"/>
  <c r="G8" i="3"/>
  <c r="G7" i="3" s="1"/>
  <c r="F8" i="3"/>
  <c r="E8" i="3"/>
  <c r="D8" i="3"/>
  <c r="L8" i="3" s="1"/>
  <c r="J7" i="3"/>
  <c r="I7" i="3"/>
  <c r="F7" i="3"/>
  <c r="E7" i="3"/>
  <c r="B58" i="2"/>
  <c r="B56" i="2"/>
  <c r="B55" i="2"/>
  <c r="B54" i="2"/>
  <c r="K51" i="2"/>
  <c r="J51" i="2"/>
  <c r="I51" i="2"/>
  <c r="H51" i="2"/>
  <c r="G51" i="2"/>
  <c r="F51" i="2"/>
  <c r="E51" i="2"/>
  <c r="D51" i="2"/>
  <c r="K50" i="2"/>
  <c r="J50" i="2"/>
  <c r="I50" i="2"/>
  <c r="H50" i="2"/>
  <c r="G50" i="2"/>
  <c r="F50" i="2"/>
  <c r="E50" i="2"/>
  <c r="D50" i="2"/>
  <c r="K49" i="2"/>
  <c r="J49" i="2"/>
  <c r="I49" i="2"/>
  <c r="H49" i="2"/>
  <c r="G49" i="2"/>
  <c r="F49" i="2"/>
  <c r="E49" i="2"/>
  <c r="D49" i="2"/>
  <c r="K48" i="2"/>
  <c r="J48" i="2"/>
  <c r="I48" i="2"/>
  <c r="H48" i="2"/>
  <c r="G48" i="2"/>
  <c r="F48" i="2"/>
  <c r="E48" i="2"/>
  <c r="D48" i="2"/>
  <c r="A39" i="2"/>
  <c r="L34" i="2"/>
  <c r="Y16" i="11" s="1"/>
  <c r="L33" i="2"/>
  <c r="Y15" i="11" s="1"/>
  <c r="Z15" i="11" s="1"/>
  <c r="L32" i="2"/>
  <c r="Y14" i="11" s="1"/>
  <c r="L31" i="2"/>
  <c r="Y13" i="11" s="1"/>
  <c r="Z13" i="11" s="1"/>
  <c r="K30" i="2"/>
  <c r="K29" i="2" s="1"/>
  <c r="J30" i="2"/>
  <c r="J29" i="2" s="1"/>
  <c r="I30" i="2"/>
  <c r="H30" i="2"/>
  <c r="G30" i="2"/>
  <c r="G29" i="2" s="1"/>
  <c r="F30" i="2"/>
  <c r="F29" i="2" s="1"/>
  <c r="E30" i="2"/>
  <c r="D30" i="2"/>
  <c r="L30" i="2" s="1"/>
  <c r="Y12" i="11" s="1"/>
  <c r="I29" i="2"/>
  <c r="H29" i="2"/>
  <c r="E29" i="2"/>
  <c r="D29" i="2"/>
  <c r="L27" i="2"/>
  <c r="V16" i="11" s="1"/>
  <c r="L26" i="2"/>
  <c r="V15" i="11" s="1"/>
  <c r="W15" i="11" s="1"/>
  <c r="L25" i="2"/>
  <c r="V14" i="11" s="1"/>
  <c r="L24" i="2"/>
  <c r="V13" i="11" s="1"/>
  <c r="W13" i="11" s="1"/>
  <c r="K23" i="2"/>
  <c r="J23" i="2"/>
  <c r="J22" i="2" s="1"/>
  <c r="J20" i="2" s="1"/>
  <c r="J36" i="2" s="1"/>
  <c r="I23" i="2"/>
  <c r="I22" i="2" s="1"/>
  <c r="I20" i="2" s="1"/>
  <c r="H23" i="2"/>
  <c r="G23" i="2"/>
  <c r="F23" i="2"/>
  <c r="F22" i="2" s="1"/>
  <c r="F20" i="2" s="1"/>
  <c r="E23" i="2"/>
  <c r="E22" i="2" s="1"/>
  <c r="E20" i="2" s="1"/>
  <c r="D23" i="2"/>
  <c r="L23" i="2" s="1"/>
  <c r="V12" i="11" s="1"/>
  <c r="K22" i="2"/>
  <c r="K20" i="2" s="1"/>
  <c r="H22" i="2"/>
  <c r="H20" i="2" s="1"/>
  <c r="H36" i="2" s="1"/>
  <c r="G22" i="2"/>
  <c r="G20" i="2" s="1"/>
  <c r="D22" i="2"/>
  <c r="D20" i="2" s="1"/>
  <c r="L19" i="2"/>
  <c r="L18" i="2"/>
  <c r="L17" i="2"/>
  <c r="L16" i="2"/>
  <c r="K15" i="2"/>
  <c r="J15" i="2"/>
  <c r="J14" i="2" s="1"/>
  <c r="I15" i="2"/>
  <c r="I14" i="2" s="1"/>
  <c r="H15" i="2"/>
  <c r="G15" i="2"/>
  <c r="F15" i="2"/>
  <c r="F14" i="2" s="1"/>
  <c r="E15" i="2"/>
  <c r="E14" i="2" s="1"/>
  <c r="D15" i="2"/>
  <c r="L15" i="2" s="1"/>
  <c r="K14" i="2"/>
  <c r="H14" i="2"/>
  <c r="G14" i="2"/>
  <c r="D14" i="2"/>
  <c r="L13" i="2"/>
  <c r="S16" i="11" s="1"/>
  <c r="L12" i="2"/>
  <c r="L11" i="2"/>
  <c r="L10" i="2"/>
  <c r="S13" i="11" s="1"/>
  <c r="T13" i="11" s="1"/>
  <c r="K9" i="2"/>
  <c r="K8" i="2" s="1"/>
  <c r="J9" i="2"/>
  <c r="I9" i="2"/>
  <c r="H9" i="2"/>
  <c r="H8" i="2" s="1"/>
  <c r="G9" i="2"/>
  <c r="G8" i="2" s="1"/>
  <c r="F9" i="2"/>
  <c r="E9" i="2"/>
  <c r="D9" i="2"/>
  <c r="L9" i="2" s="1"/>
  <c r="S12" i="11" s="1"/>
  <c r="J8" i="2"/>
  <c r="I8" i="2"/>
  <c r="F8" i="2"/>
  <c r="E8" i="2"/>
  <c r="H42" i="1"/>
  <c r="H40" i="1" s="1"/>
  <c r="B37" i="1"/>
  <c r="H32" i="1"/>
  <c r="J25" i="4" l="1"/>
  <c r="G36" i="2"/>
  <c r="E36" i="2"/>
  <c r="I36" i="2"/>
  <c r="L13" i="3"/>
  <c r="E25" i="3"/>
  <c r="H25" i="3"/>
  <c r="E25" i="4"/>
  <c r="I25" i="4"/>
  <c r="K33" i="5"/>
  <c r="G33" i="5"/>
  <c r="F36" i="2"/>
  <c r="F25" i="4"/>
  <c r="K36" i="2"/>
  <c r="I25" i="3"/>
  <c r="H25" i="4"/>
  <c r="G25" i="4"/>
  <c r="K25" i="4"/>
  <c r="L13" i="5"/>
  <c r="L14" i="2"/>
  <c r="L37" i="2" s="1"/>
  <c r="L20" i="2"/>
  <c r="L29" i="2"/>
  <c r="J25" i="3"/>
  <c r="G25" i="3"/>
  <c r="K25" i="3"/>
  <c r="L19" i="5"/>
  <c r="L19" i="4"/>
  <c r="H33" i="5"/>
  <c r="F33" i="5"/>
  <c r="J33" i="5"/>
  <c r="L27" i="5"/>
  <c r="Y18" i="11" s="1"/>
  <c r="K25" i="7"/>
  <c r="B45" i="7"/>
  <c r="D24" i="1" s="1"/>
  <c r="D14" i="8"/>
  <c r="J15" i="8"/>
  <c r="V23" i="11" s="1"/>
  <c r="H27" i="8"/>
  <c r="I20" i="9"/>
  <c r="H20" i="10"/>
  <c r="R11" i="11"/>
  <c r="R17" i="11"/>
  <c r="R23" i="11"/>
  <c r="O23" i="11"/>
  <c r="F81" i="13"/>
  <c r="F87" i="13" s="1"/>
  <c r="AV13" i="13"/>
  <c r="AX13" i="13" s="1"/>
  <c r="BB13" i="13"/>
  <c r="L22" i="2"/>
  <c r="S14" i="11"/>
  <c r="S20" i="11"/>
  <c r="I33" i="5"/>
  <c r="L20" i="5"/>
  <c r="V17" i="11" s="1"/>
  <c r="L8" i="6"/>
  <c r="L14" i="6"/>
  <c r="D25" i="6"/>
  <c r="L19" i="6"/>
  <c r="G25" i="6"/>
  <c r="K25" i="6"/>
  <c r="G25" i="7"/>
  <c r="L25" i="7" s="1"/>
  <c r="L20" i="7"/>
  <c r="E14" i="8"/>
  <c r="E27" i="8" s="1"/>
  <c r="E20" i="9"/>
  <c r="J20" i="9" s="1"/>
  <c r="T12" i="11"/>
  <c r="T14" i="11"/>
  <c r="T16" i="11"/>
  <c r="T18" i="11"/>
  <c r="T20" i="11"/>
  <c r="T22" i="11"/>
  <c r="G81" i="13"/>
  <c r="G87" i="13" s="1"/>
  <c r="AW13" i="13"/>
  <c r="AY13" i="13" s="1"/>
  <c r="BC13" i="13"/>
  <c r="H39" i="1"/>
  <c r="D8" i="2"/>
  <c r="L8" i="2" s="1"/>
  <c r="S15" i="11"/>
  <c r="T15" i="11" s="1"/>
  <c r="D7" i="3"/>
  <c r="L7" i="3" s="1"/>
  <c r="D19" i="3"/>
  <c r="D21" i="12"/>
  <c r="D13" i="4"/>
  <c r="L13" i="4" s="1"/>
  <c r="D7" i="5"/>
  <c r="L7" i="5" s="1"/>
  <c r="S17" i="11" s="1"/>
  <c r="S21" i="11"/>
  <c r="T21" i="11" s="1"/>
  <c r="L21" i="5"/>
  <c r="V18" i="11" s="1"/>
  <c r="W18" i="11" s="1"/>
  <c r="E25" i="6"/>
  <c r="L7" i="7"/>
  <c r="L13" i="7"/>
  <c r="L14" i="7"/>
  <c r="H25" i="7"/>
  <c r="J21" i="8"/>
  <c r="Y23" i="11" s="1"/>
  <c r="J14" i="9"/>
  <c r="W14" i="11"/>
  <c r="W16" i="11"/>
  <c r="W17" i="11"/>
  <c r="W20" i="11"/>
  <c r="W23" i="11"/>
  <c r="E33" i="5"/>
  <c r="J8" i="8"/>
  <c r="S23" i="11" s="1"/>
  <c r="I27" i="8"/>
  <c r="N27" i="8"/>
  <c r="W12" i="11"/>
  <c r="Z14" i="11"/>
  <c r="Z16" i="11"/>
  <c r="Z18" i="11"/>
  <c r="Z22" i="11"/>
  <c r="L19" i="7"/>
  <c r="J9" i="8"/>
  <c r="S24" i="11" s="1"/>
  <c r="T24" i="11" s="1"/>
  <c r="D8" i="10"/>
  <c r="J8" i="10" s="1"/>
  <c r="F14" i="10"/>
  <c r="F20" i="10" s="1"/>
  <c r="BB46" i="13"/>
  <c r="BB49" i="13"/>
  <c r="F115" i="13"/>
  <c r="AV56" i="13"/>
  <c r="AX56" i="13" s="1"/>
  <c r="AB18" i="13"/>
  <c r="BD57" i="13"/>
  <c r="BB57" i="13" s="1"/>
  <c r="BB60" i="13"/>
  <c r="D13" i="6"/>
  <c r="L13" i="6" s="1"/>
  <c r="J16" i="8"/>
  <c r="V24" i="11" s="1"/>
  <c r="W24" i="11" s="1"/>
  <c r="J8" i="9"/>
  <c r="F20" i="9"/>
  <c r="J11" i="11"/>
  <c r="X11" i="11" s="1"/>
  <c r="X12" i="11"/>
  <c r="Z12" i="11" s="1"/>
  <c r="J17" i="11"/>
  <c r="X17" i="11" s="1"/>
  <c r="Z17" i="11" s="1"/>
  <c r="J23" i="11"/>
  <c r="N23" i="11"/>
  <c r="X24" i="11"/>
  <c r="Z24" i="11" s="1"/>
  <c r="BD52" i="13"/>
  <c r="BB52" i="13" s="1"/>
  <c r="F117" i="13"/>
  <c r="AV58" i="13"/>
  <c r="AX58" i="13" s="1"/>
  <c r="AV59" i="13"/>
  <c r="AX59" i="13" s="1"/>
  <c r="F118" i="13"/>
  <c r="F112" i="13"/>
  <c r="F21" i="8"/>
  <c r="F14" i="8" s="1"/>
  <c r="F27" i="8" s="1"/>
  <c r="BD18" i="13"/>
  <c r="BB18" i="13" s="1"/>
  <c r="F113" i="13"/>
  <c r="AV54" i="13"/>
  <c r="AX54" i="13" s="1"/>
  <c r="F114" i="13"/>
  <c r="AV55" i="13"/>
  <c r="AX55" i="13" s="1"/>
  <c r="AB19" i="13"/>
  <c r="BD58" i="13"/>
  <c r="AV60" i="13"/>
  <c r="AX60" i="13" s="1"/>
  <c r="F119" i="13"/>
  <c r="BD19" i="13"/>
  <c r="BB19" i="13" s="1"/>
  <c r="BB42" i="13"/>
  <c r="H40" i="13"/>
  <c r="F42" i="13"/>
  <c r="AV42" i="13" s="1"/>
  <c r="AX42" i="13" s="1"/>
  <c r="BC44" i="13"/>
  <c r="BB45" i="13"/>
  <c r="BB47" i="13"/>
  <c r="BB48" i="13"/>
  <c r="AY53" i="13"/>
  <c r="BB58" i="13"/>
  <c r="BB59" i="13"/>
  <c r="F43" i="13"/>
  <c r="AV43" i="13" s="1"/>
  <c r="AX43" i="13" s="1"/>
  <c r="AW52" i="13"/>
  <c r="AY52" i="13" s="1"/>
  <c r="AC53" i="13"/>
  <c r="AB54" i="13"/>
  <c r="BC54" i="13"/>
  <c r="AW57" i="13"/>
  <c r="AY57" i="13" s="1"/>
  <c r="BC58" i="13"/>
  <c r="F62" i="13"/>
  <c r="G115" i="13"/>
  <c r="BE42" i="13"/>
  <c r="BC42" i="13" s="1"/>
  <c r="AW54" i="13"/>
  <c r="AY54" i="13" s="1"/>
  <c r="BC55" i="13"/>
  <c r="AW58" i="13"/>
  <c r="AY58" i="13" s="1"/>
  <c r="BC59" i="13"/>
  <c r="G110" i="13"/>
  <c r="F111" i="13"/>
  <c r="F116" i="13"/>
  <c r="G44" i="13"/>
  <c r="AW44" i="13" s="1"/>
  <c r="AY44" i="13" s="1"/>
  <c r="I42" i="13"/>
  <c r="BE44" i="13"/>
  <c r="AC42" i="13"/>
  <c r="AW55" i="13"/>
  <c r="AY55" i="13" s="1"/>
  <c r="AW59" i="13"/>
  <c r="AY59" i="13" s="1"/>
  <c r="G119" i="13"/>
  <c r="BC52" i="13"/>
  <c r="BC57" i="13"/>
  <c r="G112" i="13"/>
  <c r="D33" i="5" l="1"/>
  <c r="L33" i="5" s="1"/>
  <c r="Y11" i="11"/>
  <c r="Z11" i="11" s="1"/>
  <c r="O28" i="2"/>
  <c r="AC40" i="13"/>
  <c r="AC14" i="13"/>
  <c r="BE14" i="13" s="1"/>
  <c r="BC14" i="13" s="1"/>
  <c r="F40" i="13"/>
  <c r="AV40" i="13" s="1"/>
  <c r="AX40" i="13" s="1"/>
  <c r="H12" i="13"/>
  <c r="F12" i="13" s="1"/>
  <c r="T23" i="11"/>
  <c r="J14" i="10"/>
  <c r="D36" i="2"/>
  <c r="L36" i="2" s="1"/>
  <c r="D25" i="4"/>
  <c r="F110" i="13"/>
  <c r="AB53" i="13"/>
  <c r="BD54" i="13"/>
  <c r="BB54" i="13" s="1"/>
  <c r="AB15" i="13"/>
  <c r="BD15" i="13" s="1"/>
  <c r="BB15" i="13" s="1"/>
  <c r="X23" i="11"/>
  <c r="Z23" i="11" s="1"/>
  <c r="M23" i="11"/>
  <c r="S11" i="11"/>
  <c r="O7" i="2"/>
  <c r="B59" i="2" s="1"/>
  <c r="D19" i="1" s="1"/>
  <c r="V11" i="11"/>
  <c r="W11" i="11" s="1"/>
  <c r="O21" i="2"/>
  <c r="T17" i="11"/>
  <c r="D20" i="10"/>
  <c r="J20" i="10" s="1"/>
  <c r="D8" i="12" s="1"/>
  <c r="D22" i="12" s="1"/>
  <c r="D27" i="8"/>
  <c r="J27" i="8" s="1"/>
  <c r="J14" i="8"/>
  <c r="G42" i="13"/>
  <c r="AW42" i="13" s="1"/>
  <c r="AY42" i="13" s="1"/>
  <c r="I40" i="13"/>
  <c r="I14" i="13"/>
  <c r="G14" i="13" s="1"/>
  <c r="AW14" i="13" s="1"/>
  <c r="AY14" i="13" s="1"/>
  <c r="AC51" i="13"/>
  <c r="BE51" i="13" s="1"/>
  <c r="BC51" i="13" s="1"/>
  <c r="BE53" i="13"/>
  <c r="BC53" i="13" s="1"/>
  <c r="L19" i="3"/>
  <c r="D25" i="3"/>
  <c r="L25" i="6"/>
  <c r="C8" i="12" s="1"/>
  <c r="C22" i="12" s="1"/>
  <c r="C31" i="12" s="1"/>
  <c r="D29" i="1" s="1"/>
  <c r="T11" i="11"/>
  <c r="AB10" i="11"/>
  <c r="O37" i="2"/>
  <c r="B46" i="3" l="1"/>
  <c r="D20" i="1" s="1"/>
  <c r="L25" i="3"/>
  <c r="O26" i="3" s="1"/>
  <c r="L25" i="4"/>
  <c r="O26" i="4" s="1"/>
  <c r="B46" i="4"/>
  <c r="D21" i="1" s="1"/>
  <c r="AC12" i="13"/>
  <c r="BE12" i="13" s="1"/>
  <c r="BC12" i="13" s="1"/>
  <c r="BE40" i="13"/>
  <c r="BC40" i="13" s="1"/>
  <c r="AC10" i="11"/>
  <c r="R32" i="11" s="1"/>
  <c r="B45" i="11" s="1"/>
  <c r="D28" i="1" s="1"/>
  <c r="G40" i="13"/>
  <c r="AW40" i="13" s="1"/>
  <c r="AY40" i="13" s="1"/>
  <c r="I12" i="13"/>
  <c r="G12" i="13" s="1"/>
  <c r="AB14" i="13"/>
  <c r="BD14" i="13" s="1"/>
  <c r="BB14" i="13" s="1"/>
  <c r="AB51" i="13"/>
  <c r="BD53" i="13"/>
  <c r="BB53" i="13" s="1"/>
  <c r="F80" i="13"/>
  <c r="F86" i="13" s="1"/>
  <c r="AV12" i="13"/>
  <c r="AX12" i="13" s="1"/>
  <c r="M43" i="8"/>
  <c r="B51" i="8" s="1"/>
  <c r="D25" i="1" s="1"/>
  <c r="G80" i="13" l="1"/>
  <c r="G86" i="13" s="1"/>
  <c r="AW12" i="13"/>
  <c r="AY12" i="13" s="1"/>
  <c r="AX64" i="13" s="1"/>
  <c r="AB12" i="13"/>
  <c r="BD12" i="13" s="1"/>
  <c r="BB12" i="13" s="1"/>
  <c r="BB64" i="13" s="1"/>
  <c r="BD51" i="13"/>
  <c r="BB51" i="13" s="1"/>
  <c r="AV71" i="13" l="1"/>
  <c r="D132" i="13"/>
  <c r="D30" i="1" s="1"/>
  <c r="D32" i="1" s="1"/>
  <c r="B32" i="1" s="1"/>
</calcChain>
</file>

<file path=xl/sharedStrings.xml><?xml version="1.0" encoding="utf-8"?>
<sst xmlns="http://schemas.openxmlformats.org/spreadsheetml/2006/main" count="1009" uniqueCount="300">
  <si>
    <t>Survey</t>
  </si>
  <si>
    <t>DDBH</t>
  </si>
  <si>
    <t>Forms</t>
  </si>
  <si>
    <t>DD20-DD28</t>
  </si>
  <si>
    <t>SNB code</t>
  </si>
  <si>
    <t>XXXXXX</t>
  </si>
  <si>
    <t xml:space="preserve"> -&gt; Press Tab to move from cell to cell</t>
  </si>
  <si>
    <t>Cut-off date</t>
  </si>
  <si>
    <t>DD.MM.YYYY</t>
  </si>
  <si>
    <t>Irregular delivery</t>
  </si>
  <si>
    <t>Semi-annual OTC derivatives statistics</t>
  </si>
  <si>
    <t>Release 2.1</t>
  </si>
  <si>
    <t>Please fill out</t>
  </si>
  <si>
    <t>Company name</t>
  </si>
  <si>
    <t>Division</t>
  </si>
  <si>
    <t>Adress</t>
  </si>
  <si>
    <t>Postal code/town</t>
  </si>
  <si>
    <t>Responsible officer</t>
  </si>
  <si>
    <t>Tel. no.</t>
  </si>
  <si>
    <t>E-mail</t>
  </si>
  <si>
    <t>Validation</t>
  </si>
  <si>
    <t>Errors</t>
  </si>
  <si>
    <t>DD20P1</t>
  </si>
  <si>
    <t>DD20P2</t>
  </si>
  <si>
    <t>DD20P3</t>
  </si>
  <si>
    <t>DD21P1</t>
  </si>
  <si>
    <t>DD21P2</t>
  </si>
  <si>
    <t>DD21P3</t>
  </si>
  <si>
    <t>DD22P1</t>
  </si>
  <si>
    <t>DD22P2</t>
  </si>
  <si>
    <t>DD22P3</t>
  </si>
  <si>
    <t>DD23</t>
  </si>
  <si>
    <t>DD24</t>
  </si>
  <si>
    <t>DD28</t>
  </si>
  <si>
    <r>
      <t>Submission deadline:</t>
    </r>
    <r>
      <rPr>
        <sz val="10"/>
        <rFont val="Arial"/>
        <family val="2"/>
      </rPr>
      <t xml:space="preserve"> The forms, which are required on a semi-annualy basis, must be submitted </t>
    </r>
    <r>
      <rPr>
        <b/>
        <sz val="10"/>
        <rFont val="Arial"/>
        <family val="2"/>
      </rPr>
      <t xml:space="preserve">within two months </t>
    </r>
    <r>
      <rPr>
        <sz val="10"/>
        <rFont val="Arial"/>
        <family val="2"/>
      </rPr>
      <t>of the cut-off date at the latest.</t>
    </r>
  </si>
  <si>
    <r>
      <t>Explanations:</t>
    </r>
    <r>
      <rPr>
        <sz val="10"/>
        <color indexed="8"/>
        <rFont val="Arial"/>
        <family val="2"/>
      </rPr>
      <t xml:space="preserve"> Please read the explanations required for this survey at:</t>
    </r>
    <r>
      <rPr>
        <i/>
        <u/>
        <sz val="10"/>
        <color indexed="8"/>
        <rFont val="Arial"/>
        <family val="2"/>
      </rPr>
      <t xml:space="preserve"> https://emi.snb.ch/en/emi/DDX</t>
    </r>
  </si>
  <si>
    <r>
      <t xml:space="preserve">Additional information required can be found at </t>
    </r>
    <r>
      <rPr>
        <i/>
        <u/>
        <sz val="10"/>
        <color indexed="8"/>
        <rFont val="Arial"/>
        <family val="2"/>
      </rPr>
      <t>www.snb.ch</t>
    </r>
    <r>
      <rPr>
        <i/>
        <sz val="10"/>
        <color indexed="8"/>
        <rFont val="Arial"/>
        <family val="2"/>
      </rPr>
      <t xml:space="preserve"> -&gt; Statistics &gt; Surveys.</t>
    </r>
  </si>
  <si>
    <r>
      <t>Comments:</t>
    </r>
    <r>
      <rPr>
        <sz val="10"/>
        <color indexed="8"/>
        <rFont val="Arial"/>
        <family val="2"/>
      </rPr>
      <t xml:space="preserve"> Please use a separate document for your comments to this delivery</t>
    </r>
    <r>
      <rPr>
        <b/>
        <sz val="10"/>
        <color indexed="8"/>
        <rFont val="Arial"/>
        <family val="2"/>
      </rPr>
      <t xml:space="preserve"> </t>
    </r>
    <r>
      <rPr>
        <sz val="10"/>
        <color indexed="8"/>
        <rFont val="Arial"/>
        <family val="2"/>
      </rPr>
      <t>and include</t>
    </r>
  </si>
  <si>
    <t>Swiss National Bank</t>
  </si>
  <si>
    <t>Ordering survey documents:</t>
  </si>
  <si>
    <t>Data Collection</t>
  </si>
  <si>
    <t>Questions on surveys:</t>
  </si>
  <si>
    <t>P.O. Box</t>
  </si>
  <si>
    <t>CH-8022 Zurich</t>
  </si>
  <si>
    <t>Subject:</t>
  </si>
  <si>
    <t>Tel: +41 58 631 00 00</t>
  </si>
  <si>
    <r>
      <t>Foreign Exchange (1)</t>
    </r>
    <r>
      <rPr>
        <b/>
        <vertAlign val="superscript"/>
        <sz val="14"/>
        <rFont val="Arial"/>
        <family val="2"/>
      </rPr>
      <t xml:space="preserve"> </t>
    </r>
    <r>
      <rPr>
        <b/>
        <sz val="14"/>
        <rFont val="Arial"/>
        <family val="2"/>
      </rPr>
      <t>and Gold Contracts</t>
    </r>
  </si>
  <si>
    <t>Form</t>
  </si>
  <si>
    <t>DD20</t>
  </si>
  <si>
    <t>Nominal or notional principal amounts outstanding</t>
  </si>
  <si>
    <t>(in millions of Swiss Francs)</t>
  </si>
  <si>
    <t>Cut-off-date</t>
  </si>
  <si>
    <t>Instruments</t>
  </si>
  <si>
    <t>Counterparties</t>
  </si>
  <si>
    <t>USD</t>
  </si>
  <si>
    <t>EUR</t>
  </si>
  <si>
    <t>JPY</t>
  </si>
  <si>
    <t>GBP</t>
  </si>
  <si>
    <t>CHF</t>
  </si>
  <si>
    <t>CAD</t>
  </si>
  <si>
    <t>SEK</t>
  </si>
  <si>
    <t>Other (2)</t>
  </si>
  <si>
    <t>Total</t>
  </si>
  <si>
    <t xml:space="preserve">Total incl gold
&gt;Total
</t>
  </si>
  <si>
    <t>Col. 01</t>
  </si>
  <si>
    <t>Col. 02</t>
  </si>
  <si>
    <t>Col. 03</t>
  </si>
  <si>
    <t>Col. 04</t>
  </si>
  <si>
    <t>Col. 05</t>
  </si>
  <si>
    <t>Col. 06</t>
  </si>
  <si>
    <t>Col. 07</t>
  </si>
  <si>
    <t>Col. 08</t>
  </si>
  <si>
    <t>Col. 09</t>
  </si>
  <si>
    <t>Outright forwards and foreign exchange swaps (3)</t>
  </si>
  <si>
    <t>Total including gold</t>
  </si>
  <si>
    <t>with financial institutions</t>
  </si>
  <si>
    <t>with reporting dealers</t>
  </si>
  <si>
    <t>with other financial institutions</t>
  </si>
  <si>
    <t>of which CCPs</t>
  </si>
  <si>
    <t>with non-financial customers</t>
  </si>
  <si>
    <t>Currency swaps</t>
  </si>
  <si>
    <t>OTC options (4)</t>
  </si>
  <si>
    <t>OTC options sold</t>
  </si>
  <si>
    <t xml:space="preserve"> </t>
  </si>
  <si>
    <t>OTC options bought</t>
  </si>
  <si>
    <t>Other products (5)</t>
  </si>
  <si>
    <t>Total FX contracts</t>
  </si>
  <si>
    <t>Total FX contracts including gold</t>
  </si>
  <si>
    <t>$EOD</t>
  </si>
  <si>
    <t>(1)  All instruments involving exposure to more than one currency, whether in interest rates or exchange rates.</t>
  </si>
  <si>
    <t>(2)  Additional currencies in which the reporter has a material amount of contracts outstanding.</t>
  </si>
  <si>
    <t>(3)  If swaps are executed on a forward/forward basis, both forward parts of the transaction should be reported separately.</t>
  </si>
  <si>
    <t>(4)  Including currency warrants and multicurrency swaptions.</t>
  </si>
  <si>
    <t>(5)  Any instrument where the transaction is highly leveraged and/or the notional amount is variable and where a decomposition into individual plain vanilla components is impractical or impossible.</t>
  </si>
  <si>
    <t>row 71 &gt; row 05</t>
  </si>
  <si>
    <t>row 72 &gt; row 11</t>
  </si>
  <si>
    <t>row 73 &gt; row 19</t>
  </si>
  <si>
    <t>row 74 &gt; row 26</t>
  </si>
  <si>
    <t>$FID</t>
  </si>
  <si>
    <t>1.03.E0</t>
  </si>
  <si>
    <t>Gross positive market values</t>
  </si>
  <si>
    <t>OTC options bought (4)</t>
  </si>
  <si>
    <t>row 76 &gt; row 34</t>
  </si>
  <si>
    <t>row 77 &gt; row 40</t>
  </si>
  <si>
    <t>row 78 &gt; row 46</t>
  </si>
  <si>
    <t>Gross negative market values</t>
  </si>
  <si>
    <t>OTC options sold (4)</t>
  </si>
  <si>
    <t>row 79 &gt; row 54</t>
  </si>
  <si>
    <t>row 80 &gt; row 60</t>
  </si>
  <si>
    <t>row 81 &gt; row 66</t>
  </si>
  <si>
    <t>Single-Currency Interest Rate Derivatives (1)</t>
  </si>
  <si>
    <t>DD21</t>
  </si>
  <si>
    <t>Forward rate agreements</t>
  </si>
  <si>
    <t>Swaps</t>
  </si>
  <si>
    <t>OTC options</t>
  </si>
  <si>
    <t>Other products (3)</t>
  </si>
  <si>
    <t>Total interest rate contracts</t>
  </si>
  <si>
    <t>(1)  All instruments where all the legs are exposed to one and only one currency's interest rate, including all fixed/floating and floating/floating single-currency interest rate contracts.</t>
  </si>
  <si>
    <t>(3)  Any instrument where the transaction is highly leveraged and/or the notional amount is variable and where a decomposition into individual plain vanilla components is impractical or impossible.</t>
  </si>
  <si>
    <t>row 70 &gt; row 04</t>
  </si>
  <si>
    <t>row 71 &gt; row 10</t>
  </si>
  <si>
    <t>row 72 &gt; row 17</t>
  </si>
  <si>
    <t>row 73 &gt; row 23</t>
  </si>
  <si>
    <t>row 75 &gt; row 30</t>
  </si>
  <si>
    <t>row 76 &gt; row 36</t>
  </si>
  <si>
    <t>row 77 &gt; row 42</t>
  </si>
  <si>
    <t>row 78 &gt; row 49</t>
  </si>
  <si>
    <t>row 79 &gt; row 55</t>
  </si>
  <si>
    <t>row 80 &gt; row 61</t>
  </si>
  <si>
    <t>Equity and Commodity Derivatives (1)</t>
  </si>
  <si>
    <t>DD22</t>
  </si>
  <si>
    <t>Equity-linked derivatives</t>
  </si>
  <si>
    <t>Precious metals 
other than gold</t>
  </si>
  <si>
    <t>Other 
commodities</t>
  </si>
  <si>
    <t>Credit derivatives (5)</t>
  </si>
  <si>
    <t>Other derivatives (6)</t>
  </si>
  <si>
    <t>US</t>
  </si>
  <si>
    <t>Japanese</t>
  </si>
  <si>
    <t>European (2)</t>
  </si>
  <si>
    <t>Latin American</t>
  </si>
  <si>
    <t>Other Asian (3)</t>
  </si>
  <si>
    <t>Other (4)</t>
  </si>
  <si>
    <t>TOTAL</t>
  </si>
  <si>
    <t>Col. 10</t>
  </si>
  <si>
    <t>Col. 11</t>
  </si>
  <si>
    <t>Forwards and swaps</t>
  </si>
  <si>
    <t>Total contracts</t>
  </si>
  <si>
    <t>(1)  Any instrument whose price is assumed to be mainly determined by the price of an equity or a stock index, a commodity or the creditworthiness of a particular reference credit.</t>
  </si>
  <si>
    <t>(3)  All countries in Asia other than Japan.</t>
  </si>
  <si>
    <t>(4)  Africa, Australia, New Zealand and all other countries/regions not listed in the table.</t>
  </si>
  <si>
    <t xml:space="preserve">(5)  Include CDS. </t>
  </si>
  <si>
    <t xml:space="preserve">(6)  Any instrument which does not involve an exposure to foreign exchange, interest rate, equity, commodity or credit risk. </t>
  </si>
  <si>
    <t>row 47 &gt; row 04</t>
  </si>
  <si>
    <t>row 48 &gt; row 11</t>
  </si>
  <si>
    <t>row 49 &gt; row 17</t>
  </si>
  <si>
    <t>row 20/col. 10 &gt;= DD28 [row 01/col.01+02]</t>
  </si>
  <si>
    <t>1.02.E0</t>
  </si>
  <si>
    <t>row 50 &gt; row  24</t>
  </si>
  <si>
    <t>row 51 &gt; row 30</t>
  </si>
  <si>
    <t>row 33/col. 10 &gt;= DD28 [row 01/col. 23]</t>
  </si>
  <si>
    <t>row 52 &gt; row 37</t>
  </si>
  <si>
    <t>row 53 &gt; row 43</t>
  </si>
  <si>
    <t>row 46/col. 10 &gt;= DD28 [row 01/col. 24]</t>
  </si>
  <si>
    <t>Notional Amounts Outstanding of OTC Derivative Contracts</t>
  </si>
  <si>
    <t>by remaining maturity</t>
  </si>
  <si>
    <t>Risk category</t>
  </si>
  <si>
    <t xml:space="preserve">One </t>
  </si>
  <si>
    <t>Over one year</t>
  </si>
  <si>
    <t>Over five</t>
  </si>
  <si>
    <t>DD23
sum
col.01-03</t>
  </si>
  <si>
    <t>DD20-23P1
col. 09</t>
  </si>
  <si>
    <t>DIFF</t>
  </si>
  <si>
    <t>DD23
sum
col.04-06</t>
  </si>
  <si>
    <t>DD23
sum
col.07-09</t>
  </si>
  <si>
    <t>DD23
sum
col.10-12</t>
  </si>
  <si>
    <t>DD20P1
col. 09</t>
  </si>
  <si>
    <t>year or less</t>
  </si>
  <si>
    <t>and up to five</t>
  </si>
  <si>
    <t>years</t>
  </si>
  <si>
    <t>Col. 12</t>
  </si>
  <si>
    <t>Foreign exchange and gold contracts</t>
  </si>
  <si>
    <t>Foreign exchange contracts</t>
  </si>
  <si>
    <t xml:space="preserve">   </t>
  </si>
  <si>
    <t>Single currency interest rate contracts</t>
  </si>
  <si>
    <t>Equity contracts</t>
  </si>
  <si>
    <t>row 01 &gt; row 02</t>
  </si>
  <si>
    <t>row 20 &gt; row 05</t>
  </si>
  <si>
    <t>row 21 &gt; row 11</t>
  </si>
  <si>
    <t>row 22 &gt; row 17</t>
  </si>
  <si>
    <t>Gross Market Values, Current Credit</t>
  </si>
  <si>
    <t>Exposure and Liabilities  Arising</t>
  </si>
  <si>
    <t>from OTC Derivative  Contracts</t>
  </si>
  <si>
    <t>Positive market values</t>
  </si>
  <si>
    <t>Negative market values</t>
  </si>
  <si>
    <t>Gross market values</t>
  </si>
  <si>
    <t>of which: with reporting dealers</t>
  </si>
  <si>
    <t>Current credit exposure (1) and liabilities (2)</t>
  </si>
  <si>
    <t>(1)  Current credit exposure is defined as the positive replacement cost of OTC contracts outstanding after taking into account legally enforceable bilateral netting agreements.</t>
  </si>
  <si>
    <t>(2)  Liabilities are defined as the negative replacement cost of OTC contracts after taking into account legally enforceable bilateral netting agreements.</t>
  </si>
  <si>
    <t>Positive and negative values with reporting dealers must be equal or larger than the sum of the totals reported for the same counterparty category in tables DD20P2, DD21P2, DD23P2 and DD20P3, DD21P3 and DD22P3 respectively</t>
  </si>
  <si>
    <t>row 01 &gt; row  02</t>
  </si>
  <si>
    <t>row 04 &gt; row  03</t>
  </si>
  <si>
    <t>1.00.E1</t>
  </si>
  <si>
    <t>Credit default swaps</t>
  </si>
  <si>
    <t>Gross credit exposure (7)</t>
  </si>
  <si>
    <t>By rating category (3)</t>
  </si>
  <si>
    <t>By remaining contract maturity (4)</t>
  </si>
  <si>
    <t>By sector (3)</t>
  </si>
  <si>
    <t>Diff</t>
  </si>
  <si>
    <t>By remaining  contract maturity</t>
  </si>
  <si>
    <t>By sector</t>
  </si>
  <si>
    <t>Investment grade</t>
  </si>
  <si>
    <t>Below investment grade</t>
  </si>
  <si>
    <t>Non-rated</t>
  </si>
  <si>
    <t>Sovereigns</t>
  </si>
  <si>
    <t>Non-sovereigns</t>
  </si>
  <si>
    <t>AAA/AA</t>
  </si>
  <si>
    <t>A/BBB</t>
  </si>
  <si>
    <t xml:space="preserve">(BB and below) </t>
  </si>
  <si>
    <t>One year or less</t>
  </si>
  <si>
    <t>Over one year up to five years</t>
  </si>
  <si>
    <t>Over five years</t>
  </si>
  <si>
    <t>Total (4)</t>
  </si>
  <si>
    <t>Financial firms</t>
  </si>
  <si>
    <t>Non-financial firms</t>
  </si>
  <si>
    <t>Portfolio or structured (5)</t>
  </si>
  <si>
    <r>
      <t>Multiple Sec</t>
    </r>
    <r>
      <rPr>
        <sz val="10"/>
        <rFont val="Arial"/>
        <family val="2"/>
      </rPr>
      <t>tors (6)</t>
    </r>
  </si>
  <si>
    <t>ABS &amp; MBS</t>
  </si>
  <si>
    <t>Other</t>
  </si>
  <si>
    <t>Gross positive</t>
  </si>
  <si>
    <t>Gross negative</t>
  </si>
  <si>
    <t>Bought</t>
  </si>
  <si>
    <t>Sold</t>
  </si>
  <si>
    <t>market values</t>
  </si>
  <si>
    <t>Claims</t>
  </si>
  <si>
    <t>Liabilities</t>
  </si>
  <si>
    <t>Col. 25</t>
  </si>
  <si>
    <t>Col. 26</t>
  </si>
  <si>
    <t>Col. 27</t>
  </si>
  <si>
    <t>Col. 28</t>
  </si>
  <si>
    <t>Col. 13</t>
  </si>
  <si>
    <t>Col. 14</t>
  </si>
  <si>
    <t>Col. 15</t>
  </si>
  <si>
    <t>Col. 16</t>
  </si>
  <si>
    <t>Col. 19</t>
  </si>
  <si>
    <t>Col. 20</t>
  </si>
  <si>
    <t>Col. 21</t>
  </si>
  <si>
    <t>Col. 22</t>
  </si>
  <si>
    <t>Col. 29</t>
  </si>
  <si>
    <t>Col. 30</t>
  </si>
  <si>
    <t>Col. 31</t>
  </si>
  <si>
    <t>Col. 32</t>
  </si>
  <si>
    <t>Col. 33</t>
  </si>
  <si>
    <t>Col. 34</t>
  </si>
  <si>
    <t>Col. 35</t>
  </si>
  <si>
    <t>Col. 36</t>
  </si>
  <si>
    <t>Col. 37</t>
  </si>
  <si>
    <t>Col. 38</t>
  </si>
  <si>
    <t>Col. 39</t>
  </si>
  <si>
    <t>Col. 40</t>
  </si>
  <si>
    <t>Col. 23</t>
  </si>
  <si>
    <t>Col. 24</t>
  </si>
  <si>
    <t>Col. 41</t>
  </si>
  <si>
    <t>Col. 42</t>
  </si>
  <si>
    <t>Col. 19+21</t>
  </si>
  <si>
    <t>Col. 20+22</t>
  </si>
  <si>
    <t>All contracts (1)</t>
  </si>
  <si>
    <t>Banks and securities firms</t>
  </si>
  <si>
    <t>CCPs</t>
  </si>
  <si>
    <t>Insurance firms (including pension funds),
reinsurance and financial guaranty firms</t>
  </si>
  <si>
    <t>SPVs, SPCs or SPEs</t>
  </si>
  <si>
    <t>Hedge Funds</t>
  </si>
  <si>
    <t>All contracts by location of counterparty</t>
  </si>
  <si>
    <t>With counterparties in home country</t>
  </si>
  <si>
    <t>With counterparties abroad</t>
  </si>
  <si>
    <t>Japan</t>
  </si>
  <si>
    <t>Latin America</t>
  </si>
  <si>
    <t>Other Asian countries</t>
  </si>
  <si>
    <t>All other countries</t>
  </si>
  <si>
    <t>Single-name instruments</t>
  </si>
  <si>
    <t>Multi-name instruments</t>
  </si>
  <si>
    <t>Multi-name instruments: of which</t>
  </si>
  <si>
    <t>Index products (2)</t>
  </si>
  <si>
    <t>(1) Calculated as sum of single-name instruments and multi-name instruments.</t>
  </si>
  <si>
    <t>$eod</t>
  </si>
  <si>
    <t>(2) For index products, only the total amount (bought and sold) should be stated.</t>
  </si>
  <si>
    <t>(3) For single-name instruments the rating of the underlying reference obligation(s) should be used. For multiname instruments the rating of the entire basket should be used.</t>
  </si>
  <si>
    <t>(3) Sector refers to economic sector of the obligor of the underlying reference obligation(s).</t>
  </si>
  <si>
    <t>(4) The remaining contract is to be determined by the difference between the reporting date and the expiry date of the contract and not by the date of execution of the deal.</t>
  </si>
  <si>
    <t>(4) Calculated as sum of "Financial firms", "Non-financial firms", "Portfolio or stuctured" and "Multiple sectors"</t>
  </si>
  <si>
    <t>(5) CDS contracts, written on a securitised product or a combination of securitised products. By default, all CDS contracts written on securitised products should be classified as multi-name instruments.</t>
  </si>
  <si>
    <t>(6) CDS on other than securitised products, where a breakdown by sector of the reference entity cannot be determined or the reference entities belong to different sectors (such as in the case of basket credit default swaps)</t>
  </si>
  <si>
    <t>(7) Net market values, positive (claims) and negative (liabilities)</t>
  </si>
  <si>
    <t>All contracts</t>
  </si>
  <si>
    <t>Diff:</t>
  </si>
  <si>
    <t>1.04.E1</t>
  </si>
  <si>
    <t>(2)  Excluding Albania and the successor republics of the former Soviet Union and Yugoslavia that are not part of the European union.</t>
  </si>
  <si>
    <t>(5) Excluding Albania and the successor republics of the former Soviet Union and Yugoslavia that are not part of the European union.</t>
  </si>
  <si>
    <t xml:space="preserve">(2)  Excluding Albania and the successor republics of the former Soviet Union and Yugoslavia that are not part of the European union.    </t>
  </si>
  <si>
    <t>European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</si>
</sst>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_);[Red]\-#,##0_);;@"/>
    <numFmt numFmtId="165" formatCode="00"/>
    <numFmt numFmtId="166" formatCode="0&quot; ERROR&quot;"/>
    <numFmt numFmtId="167" formatCode="General_)"/>
    <numFmt numFmtId="168" formatCode="d/\ m/\ yy"/>
    <numFmt numFmtId="169" formatCode="000000"/>
    <numFmt numFmtId="170" formatCode=";;;"/>
    <numFmt numFmtId="171" formatCode="dd/mm/yyyy;@"/>
    <numFmt numFmtId="172" formatCode="0_)"/>
  </numFmts>
  <fonts count="49" x14ac:knownFonts="1">
    <font>
      <sz val="10"/>
      <color indexed="8"/>
      <name val="Arial"/>
      <family val="2"/>
    </font>
    <font>
      <sz val="11"/>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color indexed="8"/>
      <name val="Arial"/>
      <family val="2"/>
    </font>
    <font>
      <u/>
      <sz val="11"/>
      <color indexed="12"/>
      <name val="Calibri"/>
      <family val="2"/>
    </font>
    <font>
      <b/>
      <sz val="14"/>
      <color indexed="8"/>
      <name val="Arial"/>
      <family val="2"/>
    </font>
    <font>
      <b/>
      <sz val="10"/>
      <color indexed="10"/>
      <name val="Arial"/>
      <family val="2"/>
    </font>
    <font>
      <sz val="10"/>
      <name val="Arial"/>
      <family val="2"/>
    </font>
    <font>
      <b/>
      <sz val="12"/>
      <name val="Arial"/>
      <family val="2"/>
    </font>
    <font>
      <b/>
      <sz val="10"/>
      <name val="Arial"/>
      <family val="2"/>
    </font>
    <font>
      <sz val="12"/>
      <name val="Arial"/>
      <family val="2"/>
    </font>
    <font>
      <b/>
      <sz val="15"/>
      <name val="Arial"/>
      <family val="2"/>
    </font>
    <font>
      <b/>
      <sz val="9"/>
      <name val="Arial"/>
      <family val="2"/>
    </font>
    <font>
      <sz val="9"/>
      <name val="Arial"/>
      <family val="2"/>
    </font>
    <font>
      <b/>
      <i/>
      <sz val="14"/>
      <name val="Arial Narrow"/>
      <family val="2"/>
    </font>
    <font>
      <b/>
      <i/>
      <sz val="14"/>
      <name val="Arial"/>
      <family val="2"/>
    </font>
    <font>
      <b/>
      <i/>
      <sz val="12"/>
      <name val="Arial"/>
      <family val="2"/>
    </font>
    <font>
      <b/>
      <i/>
      <sz val="9"/>
      <name val="Arial"/>
      <family val="2"/>
    </font>
    <font>
      <b/>
      <i/>
      <sz val="10"/>
      <name val="Arial"/>
      <family val="2"/>
    </font>
    <font>
      <sz val="8"/>
      <name val="Arial"/>
      <family val="2"/>
    </font>
    <font>
      <b/>
      <sz val="11"/>
      <name val="Arial"/>
      <family val="2"/>
    </font>
    <font>
      <b/>
      <sz val="14"/>
      <name val="Arial"/>
      <family val="2"/>
    </font>
    <font>
      <sz val="11"/>
      <color indexed="8"/>
      <name val="Arial"/>
      <family val="2"/>
    </font>
    <font>
      <sz val="8"/>
      <color indexed="8"/>
      <name val="Arial"/>
      <family val="2"/>
    </font>
    <font>
      <b/>
      <sz val="11"/>
      <color indexed="8"/>
      <name val="Arial"/>
      <family val="2"/>
    </font>
    <font>
      <b/>
      <sz val="9"/>
      <color indexed="10"/>
      <name val="Arial"/>
      <family val="2"/>
    </font>
    <font>
      <sz val="10"/>
      <color indexed="9"/>
      <name val="Arial"/>
      <family val="2"/>
    </font>
    <font>
      <b/>
      <sz val="10"/>
      <color indexed="8"/>
      <name val="Arial"/>
      <family val="2"/>
    </font>
    <font>
      <u/>
      <sz val="10"/>
      <color indexed="12"/>
      <name val="Arial"/>
      <family val="2"/>
    </font>
    <font>
      <u/>
      <sz val="8"/>
      <color indexed="12"/>
      <name val="Arial"/>
      <family val="2"/>
    </font>
    <font>
      <sz val="14"/>
      <name val="Arial"/>
      <family val="2"/>
    </font>
    <font>
      <i/>
      <u/>
      <sz val="10"/>
      <color indexed="8"/>
      <name val="Arial"/>
      <family val="2"/>
    </font>
    <font>
      <i/>
      <sz val="10"/>
      <color indexed="8"/>
      <name val="Arial"/>
      <family val="2"/>
    </font>
    <font>
      <b/>
      <vertAlign val="superscript"/>
      <sz val="14"/>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0EFD7"/>
        <bgColor indexed="64"/>
      </patternFill>
    </fill>
    <fill>
      <patternFill patternType="solid">
        <fgColor rgb="FFDCEFB4"/>
        <bgColor indexed="64"/>
      </patternFill>
    </fill>
    <fill>
      <patternFill patternType="solid">
        <fgColor rgb="FFF2F2F2"/>
        <bgColor indexed="64"/>
      </patternFill>
    </fill>
    <fill>
      <patternFill patternType="solid">
        <fgColor rgb="FFFDE9D9"/>
        <bgColor indexed="64"/>
      </patternFill>
    </fill>
    <fill>
      <patternFill patternType="solid">
        <fgColor rgb="FFFFFFFF"/>
        <bgColor indexed="6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style="hair">
        <color auto="1"/>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top/>
      <bottom style="thin">
        <color rgb="FFFFFFFF"/>
      </bottom>
      <diagonal/>
    </border>
    <border>
      <left/>
      <right/>
      <top style="thin">
        <color rgb="FFFFFFFF"/>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bottom/>
      <diagonal/>
    </border>
    <border>
      <left/>
      <right style="thin">
        <color auto="1"/>
      </right>
      <top/>
      <bottom style="dotted">
        <color auto="1"/>
      </bottom>
      <diagonal/>
    </border>
    <border>
      <left/>
      <right style="thin">
        <color auto="1"/>
      </right>
      <top style="thin">
        <color auto="1"/>
      </top>
      <bottom/>
      <diagonal/>
    </border>
    <border>
      <left/>
      <right/>
      <top style="hair">
        <color auto="1"/>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bottom style="hair">
        <color auto="1"/>
      </bottom>
      <diagonal/>
    </border>
    <border>
      <left/>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double">
        <color auto="1"/>
      </bottom>
      <diagonal/>
    </border>
    <border>
      <left/>
      <right style="thin">
        <color auto="1"/>
      </right>
      <top/>
      <bottom style="double">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hair">
        <color auto="1"/>
      </top>
      <bottom/>
      <diagonal/>
    </border>
    <border>
      <left/>
      <right style="thin">
        <color auto="1"/>
      </right>
      <top style="hair">
        <color auto="1"/>
      </top>
      <bottom/>
      <diagonal/>
    </border>
    <border>
      <left/>
      <right style="hair">
        <color auto="1"/>
      </right>
      <top style="hair">
        <color auto="1"/>
      </top>
      <bottom style="hair">
        <color auto="1"/>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8" fillId="0" borderId="10" applyFill="0">
      <protection locked="0"/>
    </xf>
    <xf numFmtId="0" fontId="18" fillId="33" borderId="11" applyNumberFormat="0">
      <alignment vertical="center"/>
    </xf>
    <xf numFmtId="164" fontId="18" fillId="0" borderId="12"/>
    <xf numFmtId="0" fontId="18" fillId="0" borderId="13" applyNumberFormat="0">
      <alignment horizontal="center" vertical="center"/>
    </xf>
    <xf numFmtId="0" fontId="18" fillId="0" borderId="11" applyNumberFormat="0" applyFont="0" applyAlignment="0"/>
    <xf numFmtId="165" fontId="18" fillId="34" borderId="11">
      <alignment horizontal="center"/>
    </xf>
    <xf numFmtId="0" fontId="19" fillId="0" borderId="0" applyNumberFormat="0" applyFill="0" applyBorder="0" applyAlignment="0" applyProtection="0"/>
    <xf numFmtId="0" fontId="20" fillId="0" borderId="0" applyNumberFormat="0" applyFill="0" applyBorder="0" applyAlignment="0" applyProtection="0"/>
    <xf numFmtId="0" fontId="21" fillId="35" borderId="14">
      <alignment horizontal="center" vertical="center"/>
    </xf>
  </cellStyleXfs>
  <cellXfs count="450">
    <xf numFmtId="0" fontId="0" fillId="0" borderId="0" xfId="0"/>
    <xf numFmtId="0" fontId="37" fillId="0" borderId="0" xfId="0" applyFont="1"/>
    <xf numFmtId="0" fontId="0" fillId="0" borderId="0" xfId="0" applyFont="1"/>
    <xf numFmtId="0" fontId="38" fillId="0" borderId="0" xfId="0" applyFont="1" applyAlignment="1">
      <alignment horizontal="right" vertical="center"/>
    </xf>
    <xf numFmtId="0" fontId="39" fillId="0" borderId="0" xfId="0" applyFont="1" applyAlignment="1">
      <alignment horizontal="center" vertical="center"/>
    </xf>
    <xf numFmtId="0" fontId="38" fillId="0" borderId="0" xfId="0" applyFont="1"/>
    <xf numFmtId="169" fontId="39" fillId="36" borderId="15" xfId="0" applyNumberFormat="1" applyFont="1" applyFill="1" applyBorder="1" applyAlignment="1" applyProtection="1">
      <alignment horizontal="center" vertical="center"/>
      <protection locked="0"/>
    </xf>
    <xf numFmtId="0" fontId="40" fillId="0" borderId="0" xfId="0" applyFont="1" applyAlignment="1">
      <alignment vertical="center"/>
    </xf>
    <xf numFmtId="14" fontId="39" fillId="36" borderId="16" xfId="0" applyNumberFormat="1" applyFont="1" applyFill="1" applyBorder="1" applyAlignment="1" applyProtection="1">
      <alignment horizontal="center" vertical="center"/>
      <protection locked="0"/>
    </xf>
    <xf numFmtId="0" fontId="39" fillId="36" borderId="15" xfId="0" applyFont="1" applyFill="1" applyBorder="1" applyAlignment="1" applyProtection="1">
      <alignment horizontal="center" vertical="center"/>
      <protection locked="0"/>
    </xf>
    <xf numFmtId="0" fontId="20" fillId="0" borderId="0" xfId="49" applyFont="1"/>
    <xf numFmtId="0" fontId="0" fillId="0" borderId="0" xfId="0" applyNumberFormat="1" applyFont="1" applyFill="1" applyBorder="1" applyAlignment="1" applyProtection="1"/>
    <xf numFmtId="0" fontId="39" fillId="0" borderId="0" xfId="0" applyFont="1" applyFill="1" applyAlignment="1">
      <alignment vertical="center" textRotation="90"/>
    </xf>
    <xf numFmtId="0" fontId="37" fillId="0" borderId="0" xfId="0" applyFont="1" applyFill="1"/>
    <xf numFmtId="0" fontId="0" fillId="0" borderId="0" xfId="0" applyFont="1" applyFill="1" applyAlignment="1">
      <alignment vertical="center"/>
    </xf>
    <xf numFmtId="0" fontId="37" fillId="0" borderId="0" xfId="0" applyFont="1" applyFill="1" applyAlignment="1">
      <alignment vertical="center"/>
    </xf>
    <xf numFmtId="0" fontId="0" fillId="0" borderId="0" xfId="0" applyFont="1" applyFill="1"/>
    <xf numFmtId="0" fontId="0" fillId="0" borderId="0" xfId="0" applyFont="1" applyFill="1" applyBorder="1" applyProtection="1"/>
    <xf numFmtId="0" fontId="42" fillId="35" borderId="17" xfId="0" applyFont="1" applyFill="1" applyBorder="1" applyAlignment="1">
      <alignment horizontal="left" vertical="center" indent="1"/>
    </xf>
    <xf numFmtId="0" fontId="37" fillId="35" borderId="17" xfId="0" applyFont="1" applyFill="1" applyBorder="1" applyAlignment="1">
      <alignment vertical="center"/>
    </xf>
    <xf numFmtId="0" fontId="24" fillId="35" borderId="17" xfId="0" applyFont="1" applyFill="1" applyBorder="1" applyAlignment="1">
      <alignment horizontal="center" vertical="center"/>
    </xf>
    <xf numFmtId="0" fontId="24" fillId="35" borderId="17" xfId="0" applyFont="1" applyFill="1" applyBorder="1" applyAlignment="1">
      <alignment vertical="center"/>
    </xf>
    <xf numFmtId="0" fontId="0" fillId="35" borderId="0" xfId="0" applyFont="1" applyFill="1" applyBorder="1" applyAlignment="1">
      <alignment horizontal="left" indent="1"/>
    </xf>
    <xf numFmtId="0" fontId="37" fillId="35" borderId="0" xfId="0" applyFont="1" applyFill="1" applyBorder="1" applyAlignment="1">
      <alignment vertical="center"/>
    </xf>
    <xf numFmtId="0" fontId="0" fillId="35" borderId="0" xfId="0" applyFont="1" applyFill="1" applyAlignment="1">
      <alignment horizontal="center"/>
    </xf>
    <xf numFmtId="0" fontId="42" fillId="35" borderId="0" xfId="0" applyFont="1" applyFill="1" applyBorder="1" applyAlignment="1">
      <alignment vertical="center"/>
    </xf>
    <xf numFmtId="0" fontId="24" fillId="35" borderId="0" xfId="0" applyFont="1" applyFill="1" applyBorder="1" applyAlignment="1">
      <alignment horizontal="center" vertical="center"/>
    </xf>
    <xf numFmtId="0" fontId="24" fillId="35" borderId="0" xfId="0" applyFont="1" applyFill="1" applyBorder="1" applyAlignment="1">
      <alignment vertical="center"/>
    </xf>
    <xf numFmtId="0" fontId="0" fillId="35" borderId="0" xfId="0" applyFont="1" applyFill="1" applyAlignment="1">
      <alignment horizontal="center" vertical="center"/>
    </xf>
    <xf numFmtId="0" fontId="0" fillId="35" borderId="0" xfId="0" applyFont="1" applyFill="1"/>
    <xf numFmtId="0" fontId="0" fillId="35" borderId="0" xfId="0" applyFont="1" applyFill="1" applyAlignment="1">
      <alignment vertical="center"/>
    </xf>
    <xf numFmtId="170" fontId="41" fillId="35" borderId="0" xfId="0" applyNumberFormat="1" applyFont="1" applyFill="1" applyAlignment="1" applyProtection="1">
      <alignment horizontal="right"/>
      <protection locked="0" hidden="1"/>
    </xf>
    <xf numFmtId="0" fontId="37" fillId="35" borderId="0" xfId="0" applyFont="1" applyFill="1" applyAlignment="1">
      <alignment horizontal="center"/>
    </xf>
    <xf numFmtId="0" fontId="21" fillId="35" borderId="18" xfId="0" applyFont="1" applyFill="1" applyBorder="1" applyAlignment="1">
      <alignment vertical="center"/>
    </xf>
    <xf numFmtId="0" fontId="0" fillId="35" borderId="18" xfId="0" applyFont="1" applyFill="1" applyBorder="1" applyAlignment="1">
      <alignment vertical="center"/>
    </xf>
    <xf numFmtId="0" fontId="42" fillId="35" borderId="18" xfId="0" applyFont="1" applyFill="1" applyBorder="1" applyAlignment="1">
      <alignment horizontal="center" vertical="center"/>
    </xf>
    <xf numFmtId="0" fontId="21" fillId="35" borderId="18" xfId="0" applyFont="1" applyFill="1" applyBorder="1" applyAlignment="1">
      <alignment horizontal="right" vertical="center"/>
    </xf>
    <xf numFmtId="0" fontId="37" fillId="0" borderId="0" xfId="0" applyFont="1" applyAlignment="1">
      <alignment vertical="center"/>
    </xf>
    <xf numFmtId="0" fontId="42" fillId="0" borderId="0" xfId="0" applyNumberFormat="1" applyFont="1" applyFill="1" applyBorder="1" applyAlignment="1" applyProtection="1"/>
    <xf numFmtId="0" fontId="19" fillId="0" borderId="0" xfId="48" applyAlignment="1" applyProtection="1"/>
    <xf numFmtId="0" fontId="43" fillId="0" borderId="19" xfId="48" applyFont="1" applyBorder="1" applyAlignment="1" applyProtection="1">
      <alignment horizontal="left" readingOrder="1"/>
    </xf>
    <xf numFmtId="0" fontId="0" fillId="0" borderId="19" xfId="0" applyFont="1" applyBorder="1"/>
    <xf numFmtId="0" fontId="38" fillId="0" borderId="0" xfId="0" applyFont="1" applyAlignment="1">
      <alignment horizontal="left" readingOrder="1"/>
    </xf>
    <xf numFmtId="0" fontId="38" fillId="0" borderId="0" xfId="0" applyFont="1" applyAlignment="1">
      <alignment horizontal="right" readingOrder="1"/>
    </xf>
    <xf numFmtId="0" fontId="44" fillId="0" borderId="0" xfId="48" applyFont="1" applyAlignment="1" applyProtection="1">
      <alignment horizontal="right"/>
    </xf>
    <xf numFmtId="0" fontId="38" fillId="0" borderId="0" xfId="0" applyFont="1" applyAlignment="1">
      <alignment horizontal="right"/>
    </xf>
    <xf numFmtId="0" fontId="44" fillId="0" borderId="0" xfId="48" applyFont="1" applyAlignment="1" applyProtection="1">
      <alignment horizontal="right" vertical="center"/>
    </xf>
    <xf numFmtId="0" fontId="0" fillId="0" borderId="0" xfId="0" applyFont="1" applyAlignment="1">
      <alignment horizontal="left" readingOrder="1"/>
    </xf>
    <xf numFmtId="0" fontId="22" fillId="0" borderId="0" xfId="0" applyFont="1"/>
    <xf numFmtId="0" fontId="33" fillId="0" borderId="0" xfId="0" applyFont="1" applyAlignment="1">
      <alignment horizontal="center"/>
    </xf>
    <xf numFmtId="0" fontId="25" fillId="0" borderId="0" xfId="0" applyFont="1" applyFill="1"/>
    <xf numFmtId="0" fontId="0" fillId="0" borderId="0" xfId="0" applyFill="1" applyAlignment="1"/>
    <xf numFmtId="3" fontId="36" fillId="0" borderId="0" xfId="0" applyNumberFormat="1" applyFont="1" applyFill="1" applyBorder="1" applyAlignment="1">
      <alignment horizontal="left"/>
    </xf>
    <xf numFmtId="3" fontId="36" fillId="0" borderId="0" xfId="0" quotePrefix="1" applyNumberFormat="1" applyFont="1" applyFill="1" applyBorder="1" applyAlignment="1">
      <alignment horizontal="left"/>
    </xf>
    <xf numFmtId="3" fontId="25" fillId="0" borderId="0" xfId="0" applyNumberFormat="1" applyFont="1" applyFill="1" applyBorder="1" applyAlignment="1">
      <alignment horizontal="left"/>
    </xf>
    <xf numFmtId="3" fontId="22" fillId="0" borderId="0" xfId="0" applyNumberFormat="1" applyFont="1" applyFill="1" applyBorder="1"/>
    <xf numFmtId="0" fontId="28" fillId="0" borderId="0" xfId="0" applyFont="1" applyAlignment="1">
      <alignment horizontal="center"/>
    </xf>
    <xf numFmtId="3" fontId="22" fillId="0" borderId="0" xfId="0" applyNumberFormat="1" applyFont="1" applyFill="1" applyBorder="1" applyAlignment="1">
      <alignment horizontal="right"/>
    </xf>
    <xf numFmtId="3" fontId="22" fillId="0" borderId="0" xfId="0" applyNumberFormat="1" applyFont="1" applyFill="1" applyBorder="1" applyAlignment="1">
      <alignment horizontal="right" vertical="center"/>
    </xf>
    <xf numFmtId="0" fontId="35" fillId="0" borderId="20" xfId="0" applyFont="1" applyFill="1" applyBorder="1" applyAlignment="1">
      <alignment horizontal="center" vertical="center"/>
    </xf>
    <xf numFmtId="3" fontId="30" fillId="0" borderId="0" xfId="0" applyNumberFormat="1" applyFont="1" applyBorder="1" applyAlignment="1">
      <alignment horizontal="center"/>
    </xf>
    <xf numFmtId="0" fontId="22" fillId="0" borderId="0" xfId="0" applyFont="1" applyFill="1" applyBorder="1"/>
    <xf numFmtId="0" fontId="45" fillId="0" borderId="0" xfId="0" quotePrefix="1" applyFont="1" applyFill="1" applyBorder="1" applyAlignment="1">
      <alignment horizontal="left"/>
    </xf>
    <xf numFmtId="0" fontId="22" fillId="0" borderId="0" xfId="0" applyFont="1" applyBorder="1"/>
    <xf numFmtId="0" fontId="23" fillId="0" borderId="20" xfId="0" applyFont="1" applyBorder="1" applyAlignment="1" applyProtection="1">
      <alignment horizontal="center" vertical="center"/>
    </xf>
    <xf numFmtId="0" fontId="30" fillId="0" borderId="0" xfId="0" applyFont="1" applyBorder="1" applyAlignment="1">
      <alignment horizontal="center"/>
    </xf>
    <xf numFmtId="3" fontId="26" fillId="0" borderId="0" xfId="0" applyNumberFormat="1" applyFont="1" applyFill="1" applyBorder="1" applyAlignment="1">
      <alignment horizontal="centerContinuous"/>
    </xf>
    <xf numFmtId="3" fontId="22" fillId="0" borderId="0" xfId="0" applyNumberFormat="1" applyFont="1" applyFill="1" applyBorder="1" applyAlignment="1">
      <alignment horizontal="left" vertical="center"/>
    </xf>
    <xf numFmtId="3" fontId="22" fillId="0" borderId="0" xfId="0" applyNumberFormat="1" applyFont="1" applyFill="1" applyBorder="1" applyAlignment="1">
      <alignment horizontal="centerContinuous"/>
    </xf>
    <xf numFmtId="0" fontId="22" fillId="0" borderId="0" xfId="0" applyFont="1" applyFill="1" applyAlignment="1">
      <alignment horizontal="right" vertical="center"/>
    </xf>
    <xf numFmtId="171" fontId="35" fillId="0" borderId="20" xfId="0" applyNumberFormat="1" applyFont="1" applyBorder="1" applyAlignment="1" applyProtection="1">
      <alignment horizontal="center" vertical="center"/>
    </xf>
    <xf numFmtId="3" fontId="31" fillId="0" borderId="0" xfId="0" applyNumberFormat="1" applyFont="1" applyBorder="1" applyAlignment="1">
      <alignment horizontal="center" vertical="center"/>
    </xf>
    <xf numFmtId="3" fontId="25" fillId="0" borderId="0" xfId="0" applyNumberFormat="1" applyFont="1" applyFill="1" applyBorder="1" applyAlignment="1">
      <alignment horizontal="left" vertical="center"/>
    </xf>
    <xf numFmtId="0" fontId="22" fillId="0" borderId="0" xfId="0" applyFont="1" applyFill="1"/>
    <xf numFmtId="0" fontId="22" fillId="0" borderId="0" xfId="0" applyFont="1" applyFill="1" applyBorder="1" applyAlignment="1">
      <alignment horizontal="left"/>
    </xf>
    <xf numFmtId="3" fontId="22" fillId="0" borderId="0" xfId="0" applyNumberFormat="1" applyFont="1" applyFill="1" applyBorder="1" applyAlignment="1">
      <alignment horizontal="left"/>
    </xf>
    <xf numFmtId="3" fontId="22" fillId="37" borderId="0" xfId="0" applyNumberFormat="1" applyFont="1" applyFill="1" applyBorder="1" applyAlignment="1">
      <alignment horizontal="right" vertical="top"/>
    </xf>
    <xf numFmtId="0" fontId="22" fillId="0" borderId="21" xfId="0" applyFont="1" applyFill="1" applyBorder="1" applyAlignment="1">
      <alignment horizontal="left" vertical="center"/>
    </xf>
    <xf numFmtId="0" fontId="22" fillId="0" borderId="22" xfId="0" applyFont="1" applyFill="1" applyBorder="1" applyAlignment="1">
      <alignment horizontal="left" vertical="center"/>
    </xf>
    <xf numFmtId="0" fontId="22" fillId="0" borderId="22" xfId="0" quotePrefix="1" applyFont="1" applyFill="1" applyBorder="1" applyAlignment="1">
      <alignment horizontal="left" vertical="center"/>
    </xf>
    <xf numFmtId="0" fontId="32" fillId="0" borderId="23" xfId="0" applyFont="1" applyBorder="1" applyAlignment="1">
      <alignment horizontal="center" vertical="center"/>
    </xf>
    <xf numFmtId="3" fontId="22" fillId="0" borderId="23" xfId="0" applyNumberFormat="1" applyFont="1" applyFill="1" applyBorder="1" applyAlignment="1">
      <alignment horizontal="left" vertical="center"/>
    </xf>
    <xf numFmtId="3" fontId="22" fillId="0" borderId="23" xfId="0" quotePrefix="1" applyNumberFormat="1" applyFont="1" applyFill="1" applyBorder="1" applyAlignment="1">
      <alignment horizontal="left" vertical="center"/>
    </xf>
    <xf numFmtId="3" fontId="24" fillId="0" borderId="23" xfId="0" applyNumberFormat="1" applyFont="1" applyFill="1" applyBorder="1" applyAlignment="1">
      <alignment horizontal="left" vertical="center"/>
    </xf>
    <xf numFmtId="0" fontId="24" fillId="0" borderId="24" xfId="0" applyFont="1" applyFill="1" applyBorder="1" applyAlignment="1">
      <alignment horizontal="left"/>
    </xf>
    <xf numFmtId="0" fontId="33" fillId="0" borderId="19" xfId="0" applyNumberFormat="1" applyFont="1" applyFill="1" applyBorder="1" applyAlignment="1">
      <alignment horizontal="left"/>
    </xf>
    <xf numFmtId="0" fontId="32" fillId="0" borderId="11" xfId="0" applyFont="1" applyBorder="1" applyAlignment="1">
      <alignment horizontal="center" vertical="center"/>
    </xf>
    <xf numFmtId="3" fontId="18" fillId="0" borderId="13" xfId="45" applyNumberFormat="1" applyFill="1">
      <alignment horizontal="center" vertical="center"/>
    </xf>
    <xf numFmtId="3" fontId="18" fillId="0" borderId="13" xfId="45" quotePrefix="1" applyNumberFormat="1" applyFill="1">
      <alignment horizontal="center" vertical="center"/>
    </xf>
    <xf numFmtId="0" fontId="24" fillId="0" borderId="25" xfId="0" quotePrefix="1" applyFont="1" applyFill="1" applyBorder="1" applyAlignment="1">
      <alignment horizontal="left" indent="1"/>
    </xf>
    <xf numFmtId="165" fontId="18" fillId="34" borderId="11" xfId="47" applyNumberFormat="1" applyFont="1" applyFill="1" applyBorder="1" applyAlignment="1" applyProtection="1">
      <alignment horizontal="center"/>
    </xf>
    <xf numFmtId="172" fontId="18" fillId="33" borderId="11" xfId="43" applyNumberFormat="1">
      <alignment vertical="center"/>
    </xf>
    <xf numFmtId="164" fontId="18" fillId="0" borderId="10" xfId="42" applyFill="1">
      <protection locked="0"/>
    </xf>
    <xf numFmtId="0" fontId="21" fillId="35" borderId="14" xfId="50" applyNumberFormat="1" applyFont="1" applyFill="1" applyBorder="1" applyAlignment="1" applyProtection="1">
      <alignment horizontal="center" vertical="center"/>
    </xf>
    <xf numFmtId="0" fontId="24" fillId="0" borderId="26" xfId="0" quotePrefix="1" applyFont="1" applyFill="1" applyBorder="1" applyAlignment="1">
      <alignment horizontal="left" indent="1"/>
    </xf>
    <xf numFmtId="164" fontId="18" fillId="0" borderId="12" xfId="44" applyNumberFormat="1" applyFont="1" applyFill="1" applyBorder="1" applyAlignment="1" applyProtection="1"/>
    <xf numFmtId="0" fontId="24" fillId="0" borderId="27" xfId="0" quotePrefix="1" applyFont="1" applyFill="1" applyBorder="1" applyAlignment="1">
      <alignment horizontal="left" indent="2"/>
    </xf>
    <xf numFmtId="0" fontId="22" fillId="0" borderId="26" xfId="0" quotePrefix="1" applyFont="1" applyFill="1" applyBorder="1" applyAlignment="1">
      <alignment horizontal="left" indent="3"/>
    </xf>
    <xf numFmtId="164" fontId="18" fillId="37" borderId="10" xfId="42" applyFill="1">
      <protection locked="0"/>
    </xf>
    <xf numFmtId="0" fontId="22" fillId="37" borderId="26" xfId="0" quotePrefix="1" applyFont="1" applyFill="1" applyBorder="1" applyAlignment="1">
      <alignment horizontal="left" indent="4"/>
    </xf>
    <xf numFmtId="0" fontId="24" fillId="0" borderId="28" xfId="0" quotePrefix="1" applyFont="1" applyBorder="1" applyAlignment="1">
      <alignment horizontal="left" indent="2"/>
    </xf>
    <xf numFmtId="0" fontId="24" fillId="0" borderId="21" xfId="0" applyFont="1" applyFill="1" applyBorder="1" applyAlignment="1">
      <alignment horizontal="left" indent="1"/>
    </xf>
    <xf numFmtId="0" fontId="24" fillId="0" borderId="25" xfId="0" quotePrefix="1" applyFont="1" applyFill="1" applyBorder="1" applyAlignment="1">
      <alignment horizontal="left"/>
    </xf>
    <xf numFmtId="0" fontId="24" fillId="0" borderId="0" xfId="0" applyFont="1" applyFill="1" applyBorder="1" applyAlignment="1">
      <alignment horizontal="left"/>
    </xf>
    <xf numFmtId="0" fontId="24" fillId="0" borderId="27" xfId="0" quotePrefix="1" applyFont="1" applyFill="1" applyBorder="1" applyAlignment="1">
      <alignment horizontal="left" indent="1"/>
    </xf>
    <xf numFmtId="0" fontId="22" fillId="0" borderId="26" xfId="0" quotePrefix="1" applyFont="1" applyFill="1" applyBorder="1" applyAlignment="1">
      <alignment horizontal="left" indent="2"/>
    </xf>
    <xf numFmtId="0" fontId="22" fillId="37" borderId="26" xfId="0" quotePrefix="1" applyFont="1" applyFill="1" applyBorder="1" applyAlignment="1">
      <alignment horizontal="left" indent="3"/>
    </xf>
    <xf numFmtId="0" fontId="24" fillId="0" borderId="28" xfId="0" quotePrefix="1" applyFont="1" applyBorder="1" applyAlignment="1">
      <alignment horizontal="left" indent="1"/>
    </xf>
    <xf numFmtId="0" fontId="24" fillId="0" borderId="29" xfId="0" quotePrefix="1" applyFont="1" applyFill="1" applyBorder="1" applyAlignment="1">
      <alignment horizontal="left"/>
    </xf>
    <xf numFmtId="0" fontId="24" fillId="0" borderId="0" xfId="0" applyFont="1" applyFill="1" applyBorder="1" applyAlignment="1" applyProtection="1">
      <alignment horizontal="left" indent="2"/>
    </xf>
    <xf numFmtId="0" fontId="24" fillId="0" borderId="0" xfId="0" quotePrefix="1" applyFont="1" applyFill="1" applyBorder="1" applyAlignment="1" applyProtection="1">
      <alignment horizontal="left" indent="2"/>
    </xf>
    <xf numFmtId="0" fontId="22" fillId="0" borderId="0" xfId="0" applyFont="1" applyFill="1" applyBorder="1" applyAlignment="1"/>
    <xf numFmtId="0" fontId="24" fillId="0" borderId="27" xfId="0" quotePrefix="1" applyFont="1" applyBorder="1" applyAlignment="1">
      <alignment horizontal="left" indent="2"/>
    </xf>
    <xf numFmtId="0" fontId="24" fillId="0" borderId="30" xfId="0" quotePrefix="1" applyFont="1" applyFill="1" applyBorder="1" applyAlignment="1">
      <alignment horizontal="left" indent="1"/>
    </xf>
    <xf numFmtId="0" fontId="24" fillId="0" borderId="26" xfId="0" quotePrefix="1" applyFont="1" applyBorder="1" applyAlignment="1">
      <alignment horizontal="left" indent="2"/>
    </xf>
    <xf numFmtId="0" fontId="24" fillId="0" borderId="31" xfId="0" quotePrefix="1" applyFont="1" applyFill="1" applyBorder="1" applyAlignment="1" applyProtection="1">
      <alignment horizontal="left" indent="1"/>
    </xf>
    <xf numFmtId="0" fontId="22" fillId="0" borderId="26" xfId="0" applyFont="1" applyFill="1" applyBorder="1" applyAlignment="1"/>
    <xf numFmtId="0" fontId="22" fillId="0" borderId="0" xfId="0" applyFont="1" applyBorder="1" applyProtection="1"/>
    <xf numFmtId="0" fontId="24" fillId="0" borderId="30" xfId="0" quotePrefix="1" applyFont="1" applyFill="1" applyBorder="1" applyAlignment="1" applyProtection="1">
      <alignment horizontal="left" indent="1"/>
    </xf>
    <xf numFmtId="0" fontId="24" fillId="0" borderId="26" xfId="0" applyFont="1" applyFill="1" applyBorder="1" applyAlignment="1" applyProtection="1"/>
    <xf numFmtId="165" fontId="18" fillId="34" borderId="11" xfId="47" applyBorder="1">
      <alignment horizontal="center"/>
    </xf>
    <xf numFmtId="0" fontId="24" fillId="0" borderId="26" xfId="0" applyFont="1" applyFill="1" applyBorder="1" applyAlignment="1"/>
    <xf numFmtId="0" fontId="22" fillId="0" borderId="19" xfId="0" applyFont="1" applyBorder="1"/>
    <xf numFmtId="0" fontId="33" fillId="0" borderId="19" xfId="0" applyFont="1" applyBorder="1" applyAlignment="1">
      <alignment horizontal="center"/>
    </xf>
    <xf numFmtId="0" fontId="25" fillId="0" borderId="19" xfId="0" applyFont="1" applyFill="1" applyBorder="1"/>
    <xf numFmtId="0" fontId="28" fillId="0" borderId="0" xfId="0" applyFont="1" applyBorder="1" applyAlignment="1">
      <alignment horizontal="right"/>
    </xf>
    <xf numFmtId="0" fontId="25" fillId="0" borderId="0" xfId="0" applyFont="1" applyFill="1" applyBorder="1"/>
    <xf numFmtId="0" fontId="33" fillId="0" borderId="0" xfId="0" applyFont="1" applyBorder="1" applyAlignment="1">
      <alignment horizontal="center"/>
    </xf>
    <xf numFmtId="0" fontId="22" fillId="0" borderId="0" xfId="0" applyFont="1" applyFill="1" applyAlignment="1">
      <alignment horizontal="left"/>
    </xf>
    <xf numFmtId="0" fontId="22" fillId="0" borderId="0" xfId="0" applyFont="1" applyAlignment="1" applyProtection="1">
      <alignment horizontal="right"/>
    </xf>
    <xf numFmtId="167" fontId="22" fillId="0" borderId="0" xfId="0" applyNumberFormat="1" applyFont="1" applyAlignment="1" applyProtection="1">
      <alignment horizontal="left"/>
    </xf>
    <xf numFmtId="0" fontId="22" fillId="0" borderId="0" xfId="0" applyFont="1" applyProtection="1"/>
    <xf numFmtId="0" fontId="22" fillId="0" borderId="0" xfId="0" applyFont="1" applyAlignment="1" applyProtection="1">
      <alignment horizontal="left"/>
    </xf>
    <xf numFmtId="168" fontId="22" fillId="0" borderId="0" xfId="0" applyNumberFormat="1" applyFont="1" applyBorder="1" applyAlignment="1" applyProtection="1">
      <alignment horizontal="left"/>
    </xf>
    <xf numFmtId="2" fontId="22" fillId="0" borderId="0" xfId="0" applyNumberFormat="1" applyFont="1" applyAlignment="1" applyProtection="1">
      <alignment horizontal="left"/>
    </xf>
    <xf numFmtId="3" fontId="22" fillId="0" borderId="0" xfId="0" applyNumberFormat="1" applyFont="1" applyAlignment="1" applyProtection="1">
      <alignment horizontal="left"/>
    </xf>
    <xf numFmtId="166" fontId="21" fillId="0" borderId="0" xfId="0" applyNumberFormat="1" applyFont="1" applyAlignment="1">
      <alignment horizontal="left"/>
    </xf>
    <xf numFmtId="0" fontId="33" fillId="0" borderId="0" xfId="0" applyFont="1" applyFill="1" applyAlignment="1">
      <alignment horizontal="center"/>
    </xf>
    <xf numFmtId="3" fontId="29" fillId="0" borderId="0" xfId="0" applyNumberFormat="1" applyFont="1" applyBorder="1" applyAlignment="1">
      <alignment horizontal="center"/>
    </xf>
    <xf numFmtId="0" fontId="0" fillId="0" borderId="0" xfId="0" applyFill="1" applyBorder="1" applyAlignment="1"/>
    <xf numFmtId="3" fontId="22" fillId="0" borderId="0" xfId="0" quotePrefix="1" applyNumberFormat="1" applyFont="1" applyFill="1" applyBorder="1" applyAlignment="1">
      <alignment horizontal="left" vertical="center"/>
    </xf>
    <xf numFmtId="0" fontId="22" fillId="0" borderId="0" xfId="0" applyFont="1" applyFill="1" applyProtection="1"/>
    <xf numFmtId="0" fontId="24" fillId="0" borderId="0" xfId="0" applyFont="1" applyFill="1" applyBorder="1" applyAlignment="1" applyProtection="1">
      <alignment horizontal="left"/>
    </xf>
    <xf numFmtId="0" fontId="22" fillId="0" borderId="0" xfId="0" applyFont="1" applyFill="1" applyBorder="1" applyAlignment="1" applyProtection="1"/>
    <xf numFmtId="0" fontId="24" fillId="0" borderId="26" xfId="0" quotePrefix="1" applyFont="1" applyBorder="1" applyAlignment="1">
      <alignment horizontal="left" indent="1"/>
    </xf>
    <xf numFmtId="0" fontId="24" fillId="0" borderId="31" xfId="0" quotePrefix="1" applyFont="1" applyFill="1" applyBorder="1" applyAlignment="1">
      <alignment horizontal="left" indent="1"/>
    </xf>
    <xf numFmtId="0" fontId="0" fillId="0" borderId="32" xfId="0" applyFont="1" applyBorder="1" applyAlignment="1"/>
    <xf numFmtId="0" fontId="22" fillId="0" borderId="32" xfId="0" applyFont="1" applyFill="1" applyBorder="1" applyAlignment="1"/>
    <xf numFmtId="0" fontId="22" fillId="0" borderId="19" xfId="0" applyFont="1" applyFill="1" applyBorder="1" applyProtection="1"/>
    <xf numFmtId="0" fontId="33" fillId="0" borderId="19" xfId="0" applyFont="1" applyBorder="1" applyAlignment="1" applyProtection="1">
      <alignment horizontal="center"/>
    </xf>
    <xf numFmtId="0" fontId="0" fillId="0" borderId="19" xfId="0" applyBorder="1"/>
    <xf numFmtId="0" fontId="33" fillId="0" borderId="0" xfId="0" applyFont="1" applyAlignment="1" applyProtection="1">
      <alignment horizontal="center"/>
    </xf>
    <xf numFmtId="0" fontId="25" fillId="0" borderId="0" xfId="0" applyFont="1" applyFill="1" applyBorder="1" applyProtection="1"/>
    <xf numFmtId="0" fontId="28" fillId="0" borderId="0" xfId="0" applyFont="1" applyAlignment="1">
      <alignment horizontal="right"/>
    </xf>
    <xf numFmtId="0" fontId="0" fillId="0" borderId="0" xfId="0" applyProtection="1"/>
    <xf numFmtId="0" fontId="25" fillId="0" borderId="0" xfId="0" applyFont="1" applyFill="1" applyProtection="1"/>
    <xf numFmtId="0" fontId="22" fillId="0" borderId="0" xfId="0" applyFont="1" applyFill="1" applyBorder="1" applyAlignment="1" applyProtection="1">
      <alignment horizontal="left"/>
    </xf>
    <xf numFmtId="0" fontId="22" fillId="0" borderId="0" xfId="0" applyFont="1" applyFill="1" applyBorder="1" applyProtection="1"/>
    <xf numFmtId="0" fontId="33" fillId="0" borderId="0" xfId="0" applyFont="1" applyFill="1" applyAlignment="1" applyProtection="1">
      <alignment horizontal="center"/>
    </xf>
    <xf numFmtId="3" fontId="22" fillId="0" borderId="0" xfId="0" applyNumberFormat="1" applyFont="1" applyFill="1" applyBorder="1" applyProtection="1"/>
    <xf numFmtId="3" fontId="29" fillId="0" borderId="0" xfId="0" applyNumberFormat="1" applyFont="1" applyBorder="1" applyAlignment="1" applyProtection="1">
      <alignment horizontal="center"/>
    </xf>
    <xf numFmtId="0" fontId="45" fillId="0" borderId="0" xfId="0" quotePrefix="1" applyFont="1" applyFill="1" applyBorder="1" applyAlignment="1" applyProtection="1">
      <alignment horizontal="left"/>
    </xf>
    <xf numFmtId="0" fontId="30" fillId="0" borderId="0" xfId="0" applyFont="1" applyBorder="1" applyAlignment="1" applyProtection="1">
      <alignment horizontal="center"/>
    </xf>
    <xf numFmtId="3" fontId="26" fillId="0" borderId="0" xfId="0" applyNumberFormat="1" applyFont="1" applyFill="1" applyBorder="1" applyAlignment="1" applyProtection="1">
      <alignment horizontal="centerContinuous"/>
    </xf>
    <xf numFmtId="3" fontId="22" fillId="0" borderId="0" xfId="0" applyNumberFormat="1" applyFont="1" applyFill="1" applyBorder="1" applyAlignment="1" applyProtection="1">
      <alignment horizontal="left" vertical="center"/>
    </xf>
    <xf numFmtId="3" fontId="22" fillId="0" borderId="0" xfId="0" quotePrefix="1" applyNumberFormat="1" applyFont="1" applyFill="1" applyBorder="1" applyAlignment="1" applyProtection="1">
      <alignment horizontal="left" vertical="center"/>
    </xf>
    <xf numFmtId="3" fontId="22" fillId="0" borderId="0" xfId="0" applyNumberFormat="1" applyFont="1" applyFill="1" applyBorder="1" applyAlignment="1" applyProtection="1">
      <alignment horizontal="centerContinuous"/>
    </xf>
    <xf numFmtId="3" fontId="31" fillId="0" borderId="0" xfId="0" applyNumberFormat="1" applyFont="1" applyBorder="1" applyAlignment="1" applyProtection="1">
      <alignment horizontal="center" vertical="center"/>
    </xf>
    <xf numFmtId="0" fontId="23" fillId="0" borderId="0" xfId="0" applyFont="1" applyFill="1" applyBorder="1" applyAlignment="1" applyProtection="1">
      <alignment horizontal="centerContinuous"/>
    </xf>
    <xf numFmtId="3" fontId="22" fillId="37" borderId="0" xfId="0" applyNumberFormat="1" applyFont="1" applyFill="1" applyBorder="1" applyAlignment="1" applyProtection="1">
      <alignment horizontal="right" vertical="top"/>
    </xf>
    <xf numFmtId="0" fontId="22" fillId="0" borderId="21" xfId="0" applyFont="1" applyFill="1" applyBorder="1" applyAlignment="1" applyProtection="1">
      <alignment horizontal="left" vertical="center"/>
    </xf>
    <xf numFmtId="0" fontId="22" fillId="0" borderId="22" xfId="0" applyFont="1" applyFill="1" applyBorder="1" applyAlignment="1" applyProtection="1">
      <alignment horizontal="left" vertical="center"/>
    </xf>
    <xf numFmtId="0" fontId="32" fillId="0" borderId="23" xfId="0" applyFont="1" applyBorder="1" applyAlignment="1" applyProtection="1">
      <alignment horizontal="center" vertical="center"/>
    </xf>
    <xf numFmtId="3" fontId="24" fillId="0" borderId="23" xfId="0" applyNumberFormat="1" applyFont="1" applyFill="1" applyBorder="1" applyAlignment="1" applyProtection="1">
      <alignment horizontal="left" vertical="center"/>
    </xf>
    <xf numFmtId="0" fontId="24" fillId="0" borderId="24" xfId="0" applyFont="1" applyFill="1" applyBorder="1" applyAlignment="1" applyProtection="1">
      <alignment horizontal="left"/>
    </xf>
    <xf numFmtId="0" fontId="33" fillId="0" borderId="19" xfId="0" applyNumberFormat="1" applyFont="1" applyFill="1" applyBorder="1" applyAlignment="1" applyProtection="1">
      <alignment horizontal="left"/>
    </xf>
    <xf numFmtId="0" fontId="32" fillId="0" borderId="11" xfId="0" applyFont="1" applyBorder="1" applyAlignment="1" applyProtection="1">
      <alignment horizontal="center" vertical="center"/>
    </xf>
    <xf numFmtId="14" fontId="22" fillId="0" borderId="0" xfId="0" applyNumberFormat="1" applyFont="1" applyAlignment="1" applyProtection="1">
      <alignment horizontal="left"/>
    </xf>
    <xf numFmtId="0" fontId="23" fillId="0" borderId="0" xfId="0" applyFont="1" applyFill="1" applyBorder="1" applyAlignment="1">
      <alignment horizontal="centerContinuous"/>
    </xf>
    <xf numFmtId="3" fontId="22" fillId="37" borderId="0" xfId="0" applyNumberFormat="1" applyFont="1" applyFill="1" applyBorder="1" applyAlignment="1">
      <alignment horizontal="center" vertical="top"/>
    </xf>
    <xf numFmtId="0" fontId="25" fillId="0" borderId="0" xfId="0" applyFont="1" applyFill="1" applyAlignment="1">
      <alignment horizontal="left"/>
    </xf>
    <xf numFmtId="0" fontId="25" fillId="0" borderId="0" xfId="0" applyFont="1" applyFill="1" applyAlignment="1" applyProtection="1">
      <alignment horizontal="left"/>
    </xf>
    <xf numFmtId="0" fontId="0" fillId="0" borderId="24" xfId="0" applyFont="1" applyBorder="1"/>
    <xf numFmtId="0" fontId="33" fillId="0" borderId="24" xfId="0" applyNumberFormat="1" applyFont="1" applyFill="1" applyBorder="1" applyAlignment="1">
      <alignment horizontal="left"/>
    </xf>
    <xf numFmtId="3" fontId="18" fillId="0" borderId="13" xfId="45" applyNumberFormat="1" applyFill="1" applyBorder="1">
      <alignment horizontal="center" vertical="center"/>
    </xf>
    <xf numFmtId="0" fontId="24" fillId="0" borderId="21" xfId="0" quotePrefix="1" applyFont="1" applyFill="1" applyBorder="1" applyAlignment="1">
      <alignment horizontal="left" indent="1"/>
    </xf>
    <xf numFmtId="0" fontId="24" fillId="0" borderId="0" xfId="0" applyFont="1" applyFill="1" applyBorder="1" applyAlignment="1">
      <alignment horizontal="left" indent="1"/>
    </xf>
    <xf numFmtId="0" fontId="22" fillId="0" borderId="0" xfId="0" applyFont="1" applyFill="1" applyBorder="1" applyAlignment="1">
      <alignment horizontal="left" indent="1"/>
    </xf>
    <xf numFmtId="164" fontId="22" fillId="37" borderId="10" xfId="42" applyFont="1" applyFill="1">
      <protection locked="0"/>
    </xf>
    <xf numFmtId="164" fontId="22" fillId="0" borderId="12" xfId="44" applyFont="1" applyFill="1"/>
    <xf numFmtId="0" fontId="24" fillId="0" borderId="28" xfId="0" quotePrefix="1" applyFont="1" applyFill="1" applyBorder="1" applyAlignment="1">
      <alignment horizontal="left" indent="1"/>
    </xf>
    <xf numFmtId="0" fontId="0" fillId="0" borderId="0" xfId="0" applyFont="1" applyFill="1" applyBorder="1" applyAlignment="1" applyProtection="1">
      <alignment horizontal="left" indent="1"/>
    </xf>
    <xf numFmtId="0" fontId="24" fillId="0" borderId="0" xfId="0" applyFont="1" applyFill="1" applyBorder="1" applyAlignment="1">
      <alignment horizontal="left" indent="2"/>
    </xf>
    <xf numFmtId="0" fontId="22" fillId="0" borderId="0" xfId="0" applyFont="1" applyFill="1" applyBorder="1" applyAlignment="1">
      <alignment horizontal="left" indent="2"/>
    </xf>
    <xf numFmtId="0" fontId="22" fillId="0" borderId="26" xfId="0" quotePrefix="1" applyFont="1" applyFill="1" applyBorder="1" applyAlignment="1">
      <alignment horizontal="left" indent="4"/>
    </xf>
    <xf numFmtId="0" fontId="24" fillId="0" borderId="26" xfId="0" quotePrefix="1" applyFont="1" applyFill="1" applyBorder="1" applyAlignment="1">
      <alignment horizontal="left" indent="2"/>
    </xf>
    <xf numFmtId="0" fontId="24" fillId="0" borderId="0" xfId="0" applyFont="1" applyFill="1" applyBorder="1" applyAlignment="1" applyProtection="1">
      <alignment horizontal="left" indent="1"/>
    </xf>
    <xf numFmtId="172" fontId="22" fillId="33" borderId="11" xfId="43" applyNumberFormat="1" applyFont="1">
      <alignment vertical="center"/>
    </xf>
    <xf numFmtId="164" fontId="22" fillId="0" borderId="10" xfId="42" applyFont="1" applyFill="1">
      <protection locked="0"/>
    </xf>
    <xf numFmtId="0" fontId="28" fillId="0" borderId="0" xfId="0" applyFont="1" applyFill="1" applyProtection="1"/>
    <xf numFmtId="0" fontId="22" fillId="0" borderId="0" xfId="0" quotePrefix="1" applyFont="1" applyFill="1" applyBorder="1" applyAlignment="1" applyProtection="1">
      <alignment horizontal="left"/>
    </xf>
    <xf numFmtId="3" fontId="22" fillId="37" borderId="0" xfId="0" applyNumberFormat="1" applyFont="1" applyFill="1" applyBorder="1" applyAlignment="1" applyProtection="1">
      <alignment horizontal="center" vertical="top"/>
    </xf>
    <xf numFmtId="3" fontId="22" fillId="0" borderId="23" xfId="0" applyNumberFormat="1" applyFont="1" applyFill="1" applyBorder="1" applyAlignment="1" applyProtection="1">
      <alignment horizontal="left" vertical="center"/>
    </xf>
    <xf numFmtId="0" fontId="0" fillId="0" borderId="27" xfId="0" applyFont="1" applyBorder="1" applyProtection="1"/>
    <xf numFmtId="164" fontId="22" fillId="37" borderId="33" xfId="42" applyFont="1" applyFill="1" applyBorder="1">
      <protection locked="0"/>
    </xf>
    <xf numFmtId="0" fontId="0" fillId="0" borderId="0" xfId="0" applyFont="1" applyFill="1" applyBorder="1"/>
    <xf numFmtId="0" fontId="24" fillId="0" borderId="34" xfId="0" quotePrefix="1" applyFont="1" applyFill="1" applyBorder="1" applyAlignment="1">
      <alignment horizontal="left" indent="1"/>
    </xf>
    <xf numFmtId="0" fontId="22" fillId="0" borderId="25" xfId="0" applyFont="1" applyFill="1" applyBorder="1" applyAlignment="1" applyProtection="1"/>
    <xf numFmtId="165" fontId="22" fillId="34" borderId="11" xfId="47" applyFont="1">
      <alignment horizontal="center"/>
    </xf>
    <xf numFmtId="0" fontId="0" fillId="0" borderId="0" xfId="0" applyFont="1" applyFill="1" applyBorder="1" applyAlignment="1" applyProtection="1"/>
    <xf numFmtId="0" fontId="24" fillId="0" borderId="21" xfId="0" quotePrefix="1" applyFont="1" applyFill="1" applyBorder="1" applyAlignment="1" applyProtection="1">
      <alignment horizontal="left" indent="1"/>
    </xf>
    <xf numFmtId="0" fontId="24" fillId="0" borderId="34" xfId="0" quotePrefix="1" applyFont="1" applyFill="1" applyBorder="1" applyAlignment="1" applyProtection="1">
      <alignment horizontal="left" indent="1"/>
    </xf>
    <xf numFmtId="165" fontId="22" fillId="34" borderId="11" xfId="47" applyFont="1" applyBorder="1">
      <alignment horizontal="center"/>
    </xf>
    <xf numFmtId="0" fontId="0" fillId="0" borderId="0" xfId="0" applyFill="1"/>
    <xf numFmtId="3" fontId="36" fillId="0" borderId="0" xfId="0" quotePrefix="1" applyNumberFormat="1" applyFont="1" applyFill="1" applyBorder="1" applyAlignment="1" applyProtection="1">
      <alignment horizontal="left"/>
    </xf>
    <xf numFmtId="3" fontId="22" fillId="0" borderId="0" xfId="0" applyNumberFormat="1" applyFont="1" applyFill="1" applyBorder="1" applyAlignment="1" applyProtection="1">
      <alignment horizontal="right"/>
    </xf>
    <xf numFmtId="3" fontId="28" fillId="0" borderId="0" xfId="0" applyNumberFormat="1" applyFont="1" applyFill="1" applyBorder="1" applyAlignment="1" applyProtection="1">
      <alignment horizontal="left"/>
    </xf>
    <xf numFmtId="0" fontId="22" fillId="0" borderId="35" xfId="0" applyFont="1" applyFill="1" applyBorder="1" applyAlignment="1" applyProtection="1">
      <alignment horizontal="left" vertical="center"/>
    </xf>
    <xf numFmtId="0" fontId="22" fillId="0" borderId="36" xfId="0" applyFont="1" applyFill="1" applyBorder="1" applyAlignment="1" applyProtection="1">
      <alignment horizontal="left"/>
    </xf>
    <xf numFmtId="0" fontId="22" fillId="0" borderId="37" xfId="0" applyFont="1" applyFill="1" applyBorder="1" applyAlignment="1" applyProtection="1">
      <alignment horizontal="left"/>
    </xf>
    <xf numFmtId="0" fontId="0" fillId="0" borderId="0" xfId="0" applyFont="1" applyBorder="1" applyProtection="1"/>
    <xf numFmtId="0" fontId="32" fillId="0" borderId="40" xfId="0" applyFont="1" applyBorder="1" applyAlignment="1" applyProtection="1">
      <alignment horizontal="center"/>
    </xf>
    <xf numFmtId="3" fontId="22" fillId="0" borderId="23" xfId="0" quotePrefix="1" applyNumberFormat="1" applyFont="1" applyFill="1" applyBorder="1" applyAlignment="1" applyProtection="1">
      <alignment horizontal="left" vertical="center"/>
    </xf>
    <xf numFmtId="3" fontId="22" fillId="0" borderId="41" xfId="0" applyNumberFormat="1" applyFont="1" applyFill="1" applyBorder="1" applyAlignment="1" applyProtection="1">
      <alignment horizontal="left" vertical="center"/>
    </xf>
    <xf numFmtId="3" fontId="18" fillId="0" borderId="42" xfId="45" applyNumberFormat="1" applyFill="1" applyBorder="1">
      <alignment horizontal="center" vertical="center"/>
    </xf>
    <xf numFmtId="3" fontId="18" fillId="0" borderId="43" xfId="45" quotePrefix="1" applyNumberFormat="1" applyFill="1" applyBorder="1">
      <alignment horizontal="center" vertical="center"/>
    </xf>
    <xf numFmtId="3" fontId="18" fillId="0" borderId="13" xfId="45" quotePrefix="1" applyNumberFormat="1" applyFill="1" applyBorder="1">
      <alignment horizontal="center" vertical="center"/>
    </xf>
    <xf numFmtId="3" fontId="18" fillId="0" borderId="13" xfId="45" quotePrefix="1" applyNumberFormat="1" applyFont="1" applyFill="1" applyBorder="1">
      <alignment horizontal="center" vertical="center"/>
    </xf>
    <xf numFmtId="0" fontId="30" fillId="0" borderId="11" xfId="0" applyNumberFormat="1" applyFont="1" applyBorder="1" applyAlignment="1" applyProtection="1">
      <alignment horizontal="center"/>
    </xf>
    <xf numFmtId="164" fontId="18" fillId="0" borderId="44" xfId="44" applyFill="1" applyBorder="1"/>
    <xf numFmtId="164" fontId="18" fillId="0" borderId="32" xfId="42" applyFill="1" applyBorder="1">
      <protection locked="0"/>
    </xf>
    <xf numFmtId="164" fontId="18" fillId="0" borderId="10" xfId="42" applyNumberFormat="1" applyFont="1" applyFill="1" applyBorder="1" applyAlignment="1" applyProtection="1">
      <protection locked="0"/>
    </xf>
    <xf numFmtId="172" fontId="18" fillId="33" borderId="27" xfId="43" applyNumberFormat="1" applyBorder="1">
      <alignment vertical="center"/>
    </xf>
    <xf numFmtId="0" fontId="22" fillId="0" borderId="0" xfId="0" applyFont="1" applyFill="1" applyBorder="1" applyAlignment="1" applyProtection="1">
      <alignment horizontal="left" indent="1"/>
    </xf>
    <xf numFmtId="164" fontId="18" fillId="0" borderId="45" xfId="44" applyFill="1" applyBorder="1"/>
    <xf numFmtId="0" fontId="24" fillId="0" borderId="26" xfId="0" quotePrefix="1" applyFont="1" applyFill="1" applyBorder="1" applyAlignment="1" applyProtection="1">
      <alignment horizontal="left" indent="1"/>
    </xf>
    <xf numFmtId="0" fontId="22" fillId="0" borderId="0" xfId="0" applyFont="1" applyFill="1" applyBorder="1" applyAlignment="1" applyProtection="1">
      <alignment horizontal="left" indent="2"/>
    </xf>
    <xf numFmtId="0" fontId="22" fillId="0" borderId="19" xfId="0" applyFont="1" applyFill="1" applyBorder="1" applyAlignment="1" applyProtection="1">
      <alignment horizontal="left" indent="1"/>
    </xf>
    <xf numFmtId="0" fontId="22" fillId="0" borderId="25" xfId="0" applyFont="1" applyFill="1" applyBorder="1" applyProtection="1"/>
    <xf numFmtId="0" fontId="27" fillId="0" borderId="0" xfId="0" applyFont="1" applyFill="1" applyBorder="1" applyAlignment="1" applyProtection="1">
      <alignment horizontal="left"/>
    </xf>
    <xf numFmtId="0" fontId="22" fillId="0" borderId="0" xfId="0" applyFont="1" applyFill="1" applyAlignment="1" applyProtection="1">
      <alignment horizontal="left"/>
    </xf>
    <xf numFmtId="0" fontId="22" fillId="0" borderId="0" xfId="0" quotePrefix="1" applyFont="1" applyFill="1" applyAlignment="1" applyProtection="1">
      <alignment horizontal="left"/>
    </xf>
    <xf numFmtId="0" fontId="22" fillId="0" borderId="0" xfId="0" quotePrefix="1" applyFont="1" applyFill="1" applyAlignment="1">
      <alignment horizontal="left"/>
    </xf>
    <xf numFmtId="2" fontId="22" fillId="0" borderId="0" xfId="0" quotePrefix="1" applyNumberFormat="1" applyFont="1" applyAlignment="1" applyProtection="1">
      <alignment horizontal="left"/>
    </xf>
    <xf numFmtId="0" fontId="22" fillId="0" borderId="29" xfId="0" applyFont="1" applyFill="1" applyBorder="1" applyAlignment="1" applyProtection="1">
      <alignment horizontal="left" vertical="center"/>
    </xf>
    <xf numFmtId="0" fontId="0" fillId="0" borderId="23" xfId="0" applyBorder="1"/>
    <xf numFmtId="0" fontId="22" fillId="0" borderId="36" xfId="0" applyFont="1" applyFill="1" applyBorder="1" applyAlignment="1" applyProtection="1">
      <alignment horizontal="left" vertical="center"/>
    </xf>
    <xf numFmtId="0" fontId="22" fillId="0" borderId="37" xfId="0" applyFont="1" applyFill="1" applyBorder="1" applyAlignment="1" applyProtection="1">
      <alignment horizontal="left" vertical="center"/>
    </xf>
    <xf numFmtId="0" fontId="0" fillId="0" borderId="11" xfId="0" applyBorder="1"/>
    <xf numFmtId="0" fontId="24" fillId="0" borderId="34" xfId="0" quotePrefix="1" applyFont="1" applyFill="1" applyBorder="1" applyAlignment="1" applyProtection="1">
      <alignment horizontal="left"/>
    </xf>
    <xf numFmtId="0" fontId="22" fillId="0" borderId="35" xfId="0" applyFont="1" applyFill="1" applyBorder="1" applyAlignment="1">
      <alignment horizontal="left" vertical="center"/>
    </xf>
    <xf numFmtId="0" fontId="22" fillId="0" borderId="36" xfId="0" applyFont="1" applyFill="1" applyBorder="1" applyAlignment="1">
      <alignment horizontal="left"/>
    </xf>
    <xf numFmtId="0" fontId="22" fillId="0" borderId="37" xfId="0" applyFont="1" applyFill="1" applyBorder="1" applyAlignment="1">
      <alignment horizontal="left"/>
    </xf>
    <xf numFmtId="0" fontId="0" fillId="0" borderId="27" xfId="0" applyFont="1" applyBorder="1"/>
    <xf numFmtId="0" fontId="0" fillId="0" borderId="0" xfId="0" applyFont="1" applyBorder="1"/>
    <xf numFmtId="0" fontId="32" fillId="0" borderId="40" xfId="0" applyFont="1" applyBorder="1" applyAlignment="1">
      <alignment horizontal="center"/>
    </xf>
    <xf numFmtId="3" fontId="22" fillId="0" borderId="41" xfId="0" applyNumberFormat="1" applyFont="1" applyFill="1" applyBorder="1" applyAlignment="1">
      <alignment horizontal="left" vertical="center"/>
    </xf>
    <xf numFmtId="0" fontId="24" fillId="0" borderId="36" xfId="0" quotePrefix="1" applyFont="1" applyFill="1" applyBorder="1" applyAlignment="1">
      <alignment horizontal="left"/>
    </xf>
    <xf numFmtId="0" fontId="22" fillId="0" borderId="46" xfId="0" applyFont="1" applyFill="1" applyBorder="1"/>
    <xf numFmtId="0" fontId="27" fillId="0" borderId="0" xfId="0" applyFont="1" applyFill="1" applyBorder="1" applyAlignment="1">
      <alignment horizontal="left"/>
    </xf>
    <xf numFmtId="0" fontId="25" fillId="0" borderId="0" xfId="0" applyFont="1" applyFill="1" applyBorder="1" applyAlignment="1">
      <alignment horizontal="left"/>
    </xf>
    <xf numFmtId="3" fontId="28" fillId="0" borderId="0" xfId="0" applyNumberFormat="1" applyFont="1" applyFill="1" applyBorder="1" applyAlignment="1">
      <alignment horizontal="left"/>
    </xf>
    <xf numFmtId="0" fontId="24" fillId="0" borderId="0" xfId="0" applyFont="1" applyFill="1"/>
    <xf numFmtId="0" fontId="22" fillId="0" borderId="29" xfId="0" applyFont="1" applyFill="1" applyBorder="1" applyAlignment="1">
      <alignment horizontal="left"/>
    </xf>
    <xf numFmtId="0" fontId="22" fillId="0" borderId="23" xfId="0" applyFont="1" applyFill="1" applyBorder="1" applyAlignment="1">
      <alignment horizontal="left"/>
    </xf>
    <xf numFmtId="0" fontId="22" fillId="0" borderId="36" xfId="0" applyFont="1" applyFill="1" applyBorder="1" applyAlignment="1">
      <alignment horizontal="left" vertical="center"/>
    </xf>
    <xf numFmtId="0" fontId="22" fillId="0" borderId="46" xfId="0" applyFont="1" applyFill="1" applyBorder="1" applyAlignment="1">
      <alignment horizontal="left" vertical="center"/>
    </xf>
    <xf numFmtId="0" fontId="22" fillId="0" borderId="36" xfId="0" quotePrefix="1" applyFont="1" applyFill="1" applyBorder="1" applyAlignment="1">
      <alignment horizontal="left" vertical="center"/>
    </xf>
    <xf numFmtId="0" fontId="22" fillId="0" borderId="27" xfId="0" applyFont="1" applyFill="1" applyBorder="1" applyAlignment="1">
      <alignment horizontal="left"/>
    </xf>
    <xf numFmtId="0" fontId="22" fillId="0" borderId="11" xfId="0" applyFont="1" applyFill="1" applyBorder="1" applyAlignment="1">
      <alignment horizontal="left"/>
    </xf>
    <xf numFmtId="3" fontId="22" fillId="0" borderId="11" xfId="0" applyNumberFormat="1" applyFont="1" applyFill="1" applyBorder="1" applyAlignment="1">
      <alignment horizontal="left" vertical="center" wrapText="1"/>
    </xf>
    <xf numFmtId="3" fontId="22" fillId="0" borderId="23" xfId="0" applyNumberFormat="1" applyFont="1" applyFill="1" applyBorder="1" applyAlignment="1">
      <alignment horizontal="left" vertical="center" wrapText="1"/>
    </xf>
    <xf numFmtId="3" fontId="22" fillId="0" borderId="27" xfId="0" applyNumberFormat="1" applyFont="1" applyFill="1" applyBorder="1" applyAlignment="1">
      <alignment horizontal="left" vertical="center" wrapText="1"/>
    </xf>
    <xf numFmtId="0" fontId="22" fillId="0" borderId="27" xfId="0" applyFont="1" applyFill="1" applyBorder="1"/>
    <xf numFmtId="0" fontId="0" fillId="0" borderId="11" xfId="0" applyBorder="1" applyAlignment="1">
      <alignment horizontal="center" vertical="center" wrapText="1"/>
    </xf>
    <xf numFmtId="0" fontId="0" fillId="0" borderId="27" xfId="0" applyBorder="1" applyAlignment="1">
      <alignment horizontal="center" vertical="center" wrapText="1"/>
    </xf>
    <xf numFmtId="0" fontId="22" fillId="0" borderId="24" xfId="0" applyFont="1" applyFill="1" applyBorder="1" applyAlignment="1">
      <alignment horizontal="left"/>
    </xf>
    <xf numFmtId="0" fontId="24" fillId="0" borderId="21" xfId="0" applyFont="1" applyFill="1" applyBorder="1" applyAlignment="1">
      <alignment horizontal="left" vertical="center" wrapText="1" indent="1"/>
    </xf>
    <xf numFmtId="164" fontId="21" fillId="35" borderId="14" xfId="50" applyNumberFormat="1">
      <alignment horizontal="center" vertical="center"/>
    </xf>
    <xf numFmtId="0" fontId="24" fillId="0" borderId="0" xfId="0" quotePrefix="1" applyFont="1" applyFill="1" applyBorder="1" applyAlignment="1" applyProtection="1">
      <alignment horizontal="left" vertical="center" indent="1"/>
    </xf>
    <xf numFmtId="0" fontId="24" fillId="0" borderId="26" xfId="0" quotePrefix="1" applyFont="1" applyFill="1" applyBorder="1" applyAlignment="1">
      <alignment horizontal="left"/>
    </xf>
    <xf numFmtId="0" fontId="24" fillId="0" borderId="0" xfId="0" quotePrefix="1" applyFont="1" applyFill="1" applyBorder="1" applyAlignment="1">
      <alignment horizontal="left" indent="1"/>
    </xf>
    <xf numFmtId="0" fontId="22" fillId="0" borderId="19" xfId="0" applyFont="1" applyFill="1" applyBorder="1" applyAlignment="1">
      <alignment horizontal="left" indent="1"/>
    </xf>
    <xf numFmtId="0" fontId="24" fillId="0" borderId="21" xfId="0" applyFont="1" applyFill="1" applyBorder="1" applyAlignment="1">
      <alignment horizontal="center" vertical="center" wrapText="1"/>
    </xf>
    <xf numFmtId="0" fontId="24" fillId="0" borderId="21" xfId="0" quotePrefix="1" applyFont="1" applyFill="1" applyBorder="1" applyAlignment="1" applyProtection="1">
      <alignment horizontal="left" vertical="center" indent="1"/>
    </xf>
    <xf numFmtId="3" fontId="22" fillId="0" borderId="0" xfId="0" quotePrefix="1" applyNumberFormat="1" applyFont="1" applyFill="1" applyBorder="1" applyAlignment="1" applyProtection="1">
      <alignment horizontal="left" vertical="top"/>
    </xf>
    <xf numFmtId="3" fontId="25" fillId="0" borderId="0" xfId="0" applyNumberFormat="1" applyFont="1" applyFill="1" applyBorder="1" applyAlignment="1" applyProtection="1">
      <alignment horizontal="left" vertical="top"/>
    </xf>
    <xf numFmtId="0" fontId="0" fillId="0" borderId="0" xfId="0" applyBorder="1" applyAlignment="1"/>
    <xf numFmtId="0" fontId="22" fillId="0" borderId="23" xfId="0" applyFont="1" applyFill="1" applyBorder="1" applyAlignment="1" applyProtection="1">
      <alignment horizontal="left" vertical="center"/>
    </xf>
    <xf numFmtId="0" fontId="22" fillId="0" borderId="23" xfId="0" quotePrefix="1" applyFont="1" applyFill="1" applyBorder="1" applyAlignment="1" applyProtection="1">
      <alignment horizontal="left" vertical="center"/>
    </xf>
    <xf numFmtId="0" fontId="22" fillId="0" borderId="29" xfId="0" applyFont="1" applyFill="1" applyBorder="1" applyProtection="1"/>
    <xf numFmtId="0" fontId="22" fillId="0" borderId="24" xfId="0" applyFont="1" applyFill="1" applyBorder="1" applyAlignment="1" applyProtection="1">
      <alignment horizontal="left" vertical="center"/>
    </xf>
    <xf numFmtId="0" fontId="22" fillId="0" borderId="27" xfId="0" applyFont="1" applyFill="1" applyBorder="1" applyProtection="1"/>
    <xf numFmtId="0" fontId="24" fillId="0" borderId="32" xfId="0" quotePrefix="1" applyFont="1" applyFill="1" applyBorder="1" applyAlignment="1" applyProtection="1">
      <alignment horizontal="left" indent="1"/>
    </xf>
    <xf numFmtId="0" fontId="32" fillId="0" borderId="0" xfId="0" applyFont="1" applyFill="1" applyBorder="1" applyAlignment="1" applyProtection="1">
      <alignment horizontal="center"/>
    </xf>
    <xf numFmtId="0" fontId="22" fillId="0" borderId="26" xfId="0" applyFont="1" applyFill="1" applyBorder="1" applyAlignment="1" applyProtection="1">
      <alignment horizontal="left" indent="2"/>
    </xf>
    <xf numFmtId="0" fontId="22" fillId="0" borderId="26" xfId="0" quotePrefix="1" applyFont="1" applyFill="1" applyBorder="1" applyAlignment="1" applyProtection="1">
      <alignment horizontal="left" indent="2"/>
    </xf>
    <xf numFmtId="0" fontId="28" fillId="0" borderId="0" xfId="0" applyFont="1" applyAlignment="1"/>
    <xf numFmtId="0" fontId="22" fillId="0" borderId="0" xfId="0" applyFont="1" applyFill="1" applyAlignment="1" applyProtection="1">
      <alignment horizontal="left" indent="1"/>
    </xf>
    <xf numFmtId="0" fontId="28" fillId="0" borderId="0" xfId="0" applyFont="1" applyFill="1" applyBorder="1" applyAlignment="1" applyProtection="1">
      <alignment horizontal="left"/>
    </xf>
    <xf numFmtId="0" fontId="22" fillId="0" borderId="0" xfId="0" applyFont="1" applyAlignment="1" applyProtection="1">
      <alignment horizontal="left" vertical="top" wrapText="1" indent="1"/>
    </xf>
    <xf numFmtId="3" fontId="36" fillId="0" borderId="0" xfId="0" applyNumberFormat="1" applyFont="1" applyFill="1" applyBorder="1" applyAlignment="1">
      <alignment horizontal="left" vertical="center"/>
    </xf>
    <xf numFmtId="0" fontId="35" fillId="0" borderId="0" xfId="0" applyFont="1" applyFill="1" applyBorder="1" applyAlignment="1">
      <alignment horizontal="center" vertical="center"/>
    </xf>
    <xf numFmtId="0" fontId="23" fillId="0" borderId="0" xfId="0" applyFont="1" applyFill="1" applyBorder="1" applyAlignment="1">
      <alignment horizontal="center"/>
    </xf>
    <xf numFmtId="0" fontId="23" fillId="0" borderId="0" xfId="0" applyFont="1" applyBorder="1" applyAlignment="1" applyProtection="1">
      <alignment horizontal="center" vertical="center"/>
    </xf>
    <xf numFmtId="14" fontId="23" fillId="0" borderId="20" xfId="0" applyNumberFormat="1" applyFont="1" applyBorder="1" applyAlignment="1" applyProtection="1">
      <alignment horizontal="center" vertical="center"/>
    </xf>
    <xf numFmtId="0" fontId="22" fillId="0" borderId="0" xfId="0" applyFont="1" applyFill="1" applyBorder="1" applyAlignment="1">
      <alignment horizontal="right" vertical="center"/>
    </xf>
    <xf numFmtId="171" fontId="35" fillId="0" borderId="0" xfId="0" applyNumberFormat="1" applyFont="1" applyBorder="1" applyAlignment="1" applyProtection="1">
      <alignment horizontal="center" vertical="center"/>
    </xf>
    <xf numFmtId="14" fontId="24" fillId="0" borderId="0" xfId="0" applyNumberFormat="1" applyFont="1" applyFill="1" applyBorder="1" applyAlignment="1">
      <alignment horizontal="center"/>
    </xf>
    <xf numFmtId="3" fontId="28" fillId="0" borderId="19" xfId="0" applyNumberFormat="1" applyFont="1" applyFill="1" applyBorder="1" applyAlignment="1" applyProtection="1">
      <alignment horizontal="left"/>
    </xf>
    <xf numFmtId="0" fontId="25" fillId="0" borderId="19" xfId="0" applyFont="1" applyFill="1" applyBorder="1" applyProtection="1"/>
    <xf numFmtId="0" fontId="25" fillId="0" borderId="21" xfId="0" applyFont="1" applyFill="1" applyBorder="1"/>
    <xf numFmtId="3" fontId="26" fillId="0" borderId="21" xfId="0" applyNumberFormat="1" applyFont="1" applyFill="1" applyBorder="1" applyAlignment="1" applyProtection="1">
      <alignment horizontal="centerContinuous"/>
    </xf>
    <xf numFmtId="3" fontId="26" fillId="0" borderId="29" xfId="0" applyNumberFormat="1" applyFont="1" applyFill="1" applyBorder="1" applyAlignment="1" applyProtection="1">
      <alignment horizontal="centerContinuous"/>
    </xf>
    <xf numFmtId="0" fontId="24" fillId="0" borderId="36" xfId="0" applyFont="1" applyFill="1" applyBorder="1" applyAlignment="1" applyProtection="1">
      <alignment horizontal="left"/>
    </xf>
    <xf numFmtId="0" fontId="23" fillId="0" borderId="36" xfId="0" applyFont="1" applyFill="1" applyBorder="1" applyAlignment="1" applyProtection="1">
      <alignment horizontal="left"/>
    </xf>
    <xf numFmtId="0" fontId="23" fillId="0" borderId="36" xfId="0" applyFont="1" applyBorder="1" applyAlignment="1">
      <alignment horizontal="left"/>
    </xf>
    <xf numFmtId="0" fontId="23" fillId="0" borderId="46" xfId="0" applyFont="1" applyBorder="1" applyAlignment="1">
      <alignment horizontal="left"/>
    </xf>
    <xf numFmtId="0" fontId="0" fillId="0" borderId="29" xfId="0" applyBorder="1"/>
    <xf numFmtId="0" fontId="23" fillId="0" borderId="27" xfId="0" applyFont="1" applyFill="1" applyBorder="1" applyAlignment="1" applyProtection="1">
      <alignment horizontal="centerContinuous"/>
    </xf>
    <xf numFmtId="0" fontId="0" fillId="0" borderId="19" xfId="0" applyBorder="1" applyAlignment="1">
      <alignment horizontal="left"/>
    </xf>
    <xf numFmtId="0" fontId="0" fillId="0" borderId="19" xfId="0" applyFont="1" applyBorder="1" applyAlignment="1">
      <alignment horizontal="left"/>
    </xf>
    <xf numFmtId="0" fontId="0" fillId="0" borderId="19" xfId="0" applyFont="1" applyFill="1" applyBorder="1" applyAlignment="1" applyProtection="1">
      <alignment horizontal="left"/>
    </xf>
    <xf numFmtId="0" fontId="22" fillId="0" borderId="19" xfId="0" applyFont="1" applyFill="1" applyBorder="1" applyAlignment="1" applyProtection="1">
      <alignment horizontal="left"/>
    </xf>
    <xf numFmtId="0" fontId="0" fillId="0" borderId="19" xfId="0" applyFill="1" applyBorder="1" applyAlignment="1">
      <alignment horizontal="left"/>
    </xf>
    <xf numFmtId="0" fontId="0" fillId="0" borderId="0" xfId="0" applyFont="1" applyFill="1" applyBorder="1" applyAlignment="1">
      <alignment horizontal="left"/>
    </xf>
    <xf numFmtId="0" fontId="0" fillId="0" borderId="46" xfId="0" applyFont="1" applyFill="1" applyBorder="1" applyAlignment="1" applyProtection="1">
      <alignment horizontal="left"/>
    </xf>
    <xf numFmtId="0" fontId="0" fillId="0" borderId="11" xfId="0" applyBorder="1" applyAlignment="1">
      <alignment horizontal="left"/>
    </xf>
    <xf numFmtId="0" fontId="0" fillId="0" borderId="35" xfId="0" applyBorder="1" applyAlignment="1">
      <alignment horizontal="left"/>
    </xf>
    <xf numFmtId="0" fontId="0" fillId="0" borderId="46" xfId="0" applyFont="1" applyBorder="1" applyAlignment="1">
      <alignment horizontal="left"/>
    </xf>
    <xf numFmtId="0" fontId="0" fillId="0" borderId="36" xfId="0" applyBorder="1" applyAlignment="1">
      <alignment horizontal="left"/>
    </xf>
    <xf numFmtId="0" fontId="0" fillId="0" borderId="21" xfId="0" applyBorder="1" applyAlignment="1">
      <alignment horizontal="left"/>
    </xf>
    <xf numFmtId="0" fontId="0" fillId="0" borderId="29" xfId="0" applyFont="1" applyBorder="1" applyAlignment="1">
      <alignment horizontal="left"/>
    </xf>
    <xf numFmtId="0" fontId="0" fillId="0" borderId="35" xfId="0" applyFont="1" applyFill="1" applyBorder="1" applyAlignment="1">
      <alignment horizontal="left"/>
    </xf>
    <xf numFmtId="0" fontId="0" fillId="0" borderId="19" xfId="0" applyFont="1" applyFill="1" applyBorder="1" applyAlignment="1">
      <alignment horizontal="left"/>
    </xf>
    <xf numFmtId="0" fontId="0" fillId="0" borderId="22" xfId="0" applyFill="1" applyBorder="1" applyAlignment="1">
      <alignment horizontal="left"/>
    </xf>
    <xf numFmtId="0" fontId="0" fillId="0" borderId="29" xfId="0" applyFont="1" applyFill="1" applyBorder="1" applyAlignment="1">
      <alignment horizontal="left"/>
    </xf>
    <xf numFmtId="0" fontId="0" fillId="0" borderId="21" xfId="0" applyFont="1" applyFill="1" applyBorder="1" applyAlignment="1">
      <alignment horizontal="left"/>
    </xf>
    <xf numFmtId="0" fontId="0" fillId="0" borderId="47" xfId="0" applyBorder="1" applyAlignment="1">
      <alignment horizontal="centerContinuous"/>
    </xf>
    <xf numFmtId="0" fontId="0" fillId="0" borderId="19" xfId="0" applyBorder="1" applyAlignment="1">
      <alignment horizontal="centerContinuous"/>
    </xf>
    <xf numFmtId="0" fontId="0" fillId="0" borderId="24" xfId="0" applyBorder="1" applyAlignment="1">
      <alignment horizontal="centerContinuous"/>
    </xf>
    <xf numFmtId="0" fontId="0" fillId="0" borderId="36" xfId="0" applyFont="1" applyFill="1" applyBorder="1" applyAlignment="1">
      <alignment horizontal="left"/>
    </xf>
    <xf numFmtId="0" fontId="0" fillId="0" borderId="22" xfId="0" applyBorder="1" applyAlignment="1">
      <alignment horizontal="left"/>
    </xf>
    <xf numFmtId="0" fontId="0" fillId="0" borderId="0" xfId="0" applyFont="1" applyBorder="1" applyAlignment="1">
      <alignment horizontal="left"/>
    </xf>
    <xf numFmtId="0" fontId="0" fillId="0" borderId="24" xfId="0" applyFont="1" applyBorder="1" applyAlignment="1">
      <alignment horizontal="left"/>
    </xf>
    <xf numFmtId="0" fontId="0" fillId="0" borderId="36" xfId="0" applyFill="1" applyBorder="1" applyAlignment="1"/>
    <xf numFmtId="0" fontId="0" fillId="0" borderId="46" xfId="0" applyFont="1" applyFill="1" applyBorder="1" applyAlignment="1"/>
    <xf numFmtId="0" fontId="0" fillId="0" borderId="36" xfId="0" applyFont="1" applyFill="1" applyBorder="1" applyAlignment="1"/>
    <xf numFmtId="0" fontId="0" fillId="0" borderId="47" xfId="0" applyFont="1" applyFill="1" applyBorder="1" applyAlignment="1"/>
    <xf numFmtId="0" fontId="0" fillId="0" borderId="24" xfId="0" applyFont="1" applyFill="1" applyBorder="1" applyAlignment="1"/>
    <xf numFmtId="0" fontId="0" fillId="0" borderId="47" xfId="0" applyFont="1" applyFill="1" applyBorder="1" applyAlignment="1">
      <alignment horizontal="left"/>
    </xf>
    <xf numFmtId="0" fontId="0" fillId="0" borderId="46" xfId="0" applyBorder="1" applyAlignment="1">
      <alignment horizontal="left"/>
    </xf>
    <xf numFmtId="0" fontId="0" fillId="0" borderId="24" xfId="0" applyFont="1" applyFill="1" applyBorder="1" applyAlignment="1">
      <alignment horizontal="left"/>
    </xf>
    <xf numFmtId="0" fontId="0" fillId="0" borderId="35" xfId="0" applyFill="1" applyBorder="1" applyAlignment="1"/>
    <xf numFmtId="0" fontId="0" fillId="0" borderId="35" xfId="0" applyFont="1" applyFill="1" applyBorder="1" applyAlignment="1"/>
    <xf numFmtId="0" fontId="0" fillId="0" borderId="47" xfId="0" applyFont="1" applyBorder="1" applyAlignment="1">
      <alignment horizontal="left"/>
    </xf>
    <xf numFmtId="0" fontId="0" fillId="0" borderId="23" xfId="0" applyFont="1" applyBorder="1" applyAlignment="1">
      <alignment horizontal="left"/>
    </xf>
    <xf numFmtId="0" fontId="0" fillId="0" borderId="47" xfId="0" applyFill="1" applyBorder="1" applyAlignment="1"/>
    <xf numFmtId="0" fontId="23" fillId="0" borderId="0" xfId="0" applyFont="1" applyFill="1" applyBorder="1" applyAlignment="1" applyProtection="1"/>
    <xf numFmtId="0" fontId="0" fillId="0" borderId="13" xfId="0" applyFont="1" applyBorder="1" applyAlignment="1">
      <alignment horizontal="left"/>
    </xf>
    <xf numFmtId="0" fontId="0" fillId="0" borderId="20" xfId="0" applyFont="1" applyFill="1" applyBorder="1" applyAlignment="1">
      <alignment horizontal="left"/>
    </xf>
    <xf numFmtId="0" fontId="0" fillId="0" borderId="13" xfId="0" applyBorder="1" applyAlignment="1">
      <alignment horizontal="left"/>
    </xf>
    <xf numFmtId="0" fontId="0" fillId="0" borderId="13" xfId="0" applyBorder="1" applyAlignment="1">
      <alignment horizontal="center"/>
    </xf>
    <xf numFmtId="0" fontId="0" fillId="0" borderId="24" xfId="0" applyBorder="1"/>
    <xf numFmtId="0" fontId="18" fillId="0" borderId="24" xfId="45" applyFill="1" applyBorder="1">
      <alignment horizontal="center" vertical="center"/>
    </xf>
    <xf numFmtId="0" fontId="18" fillId="0" borderId="13" xfId="45" applyFont="1" applyFill="1" applyBorder="1" applyAlignment="1" applyProtection="1">
      <alignment horizontal="center" vertical="center"/>
    </xf>
    <xf numFmtId="0" fontId="18" fillId="0" borderId="47" xfId="45" applyFill="1" applyBorder="1">
      <alignment horizontal="center" vertical="center"/>
    </xf>
    <xf numFmtId="0" fontId="18" fillId="0" borderId="20" xfId="45" applyFill="1" applyBorder="1">
      <alignment horizontal="center" vertical="center"/>
    </xf>
    <xf numFmtId="0" fontId="18" fillId="0" borderId="13" xfId="45" applyFill="1" applyBorder="1">
      <alignment horizontal="center" vertical="center"/>
    </xf>
    <xf numFmtId="0" fontId="18" fillId="0" borderId="13" xfId="45" applyFont="1" applyFill="1">
      <alignment horizontal="center" vertical="center"/>
    </xf>
    <xf numFmtId="0" fontId="25" fillId="0" borderId="0" xfId="0" applyFont="1" applyFill="1" applyBorder="1" applyAlignment="1" applyProtection="1">
      <alignment horizontal="left"/>
    </xf>
    <xf numFmtId="0" fontId="24" fillId="0" borderId="34" xfId="0" applyFont="1" applyBorder="1"/>
    <xf numFmtId="0" fontId="0" fillId="0" borderId="26" xfId="0" applyFill="1" applyBorder="1"/>
    <xf numFmtId="164" fontId="18" fillId="0" borderId="12" xfId="44" applyFill="1" applyBorder="1"/>
    <xf numFmtId="0" fontId="0" fillId="0" borderId="30" xfId="0" applyBorder="1"/>
    <xf numFmtId="0" fontId="0" fillId="0" borderId="0" xfId="0" applyBorder="1"/>
    <xf numFmtId="0" fontId="22" fillId="0" borderId="30" xfId="0" applyFont="1" applyBorder="1"/>
    <xf numFmtId="0" fontId="0" fillId="0" borderId="27" xfId="0" applyBorder="1"/>
    <xf numFmtId="172" fontId="0" fillId="0" borderId="27" xfId="46" applyNumberFormat="1" applyFill="1" applyBorder="1"/>
    <xf numFmtId="172" fontId="0" fillId="0" borderId="11" xfId="46" applyNumberFormat="1" applyFill="1"/>
    <xf numFmtId="172" fontId="0" fillId="0" borderId="11" xfId="46" applyNumberFormat="1" applyFill="1" applyBorder="1"/>
    <xf numFmtId="0" fontId="24" fillId="0" borderId="0" xfId="0" applyFont="1" applyFill="1" applyBorder="1"/>
    <xf numFmtId="0" fontId="25" fillId="0" borderId="27" xfId="0" applyFont="1" applyFill="1" applyBorder="1" applyAlignment="1" applyProtection="1">
      <alignment horizontal="left"/>
    </xf>
    <xf numFmtId="172" fontId="18" fillId="33" borderId="11" xfId="43" applyNumberFormat="1" applyBorder="1">
      <alignment vertical="center"/>
    </xf>
    <xf numFmtId="0" fontId="0" fillId="0" borderId="30" xfId="0" applyFill="1" applyBorder="1"/>
    <xf numFmtId="0" fontId="25" fillId="0" borderId="26" xfId="0" applyFont="1" applyFill="1" applyBorder="1" applyProtection="1"/>
    <xf numFmtId="0" fontId="0" fillId="0" borderId="48" xfId="0" applyFill="1" applyBorder="1"/>
    <xf numFmtId="0" fontId="0" fillId="0" borderId="31" xfId="0" applyFill="1" applyBorder="1"/>
    <xf numFmtId="0" fontId="0" fillId="0" borderId="0" xfId="0" applyFill="1" applyBorder="1"/>
    <xf numFmtId="0" fontId="25" fillId="0" borderId="27" xfId="0" applyFont="1" applyFill="1" applyBorder="1"/>
    <xf numFmtId="0" fontId="24" fillId="0" borderId="31" xfId="0" applyFont="1" applyBorder="1"/>
    <xf numFmtId="0" fontId="0" fillId="0" borderId="32" xfId="0" applyFill="1" applyBorder="1"/>
    <xf numFmtId="0" fontId="18" fillId="33" borderId="11" xfId="43" applyFont="1" applyFill="1" applyBorder="1" applyAlignment="1" applyProtection="1">
      <alignment vertical="center"/>
    </xf>
    <xf numFmtId="164" fontId="18" fillId="0" borderId="10" xfId="42" applyFill="1" applyBorder="1">
      <protection locked="0"/>
    </xf>
    <xf numFmtId="0" fontId="24" fillId="0" borderId="48" xfId="0" applyFont="1" applyBorder="1"/>
    <xf numFmtId="0" fontId="0" fillId="0" borderId="48" xfId="0" applyBorder="1"/>
    <xf numFmtId="0" fontId="0" fillId="0" borderId="49" xfId="0" applyBorder="1"/>
    <xf numFmtId="0" fontId="0" fillId="0" borderId="11" xfId="46" applyFill="1" applyBorder="1" applyAlignment="1"/>
    <xf numFmtId="0" fontId="18" fillId="0" borderId="11" xfId="46" applyNumberFormat="1" applyFont="1" applyFill="1" applyAlignment="1"/>
    <xf numFmtId="0" fontId="18" fillId="33" borderId="11" xfId="43" applyBorder="1">
      <alignment vertical="center"/>
    </xf>
    <xf numFmtId="164" fontId="18" fillId="33" borderId="11" xfId="43" applyNumberFormat="1" applyBorder="1">
      <alignment vertical="center"/>
    </xf>
    <xf numFmtId="0" fontId="28" fillId="0" borderId="19" xfId="0" applyFont="1" applyFill="1" applyBorder="1" applyAlignment="1" applyProtection="1">
      <alignment horizontal="left"/>
    </xf>
    <xf numFmtId="0" fontId="27" fillId="0" borderId="19" xfId="0" applyFont="1" applyFill="1" applyBorder="1" applyAlignment="1" applyProtection="1">
      <alignment horizontal="left"/>
    </xf>
    <xf numFmtId="0" fontId="28" fillId="0" borderId="0" xfId="0" applyFont="1" applyFill="1" applyAlignment="1" applyProtection="1">
      <alignment horizontal="left"/>
    </xf>
    <xf numFmtId="49" fontId="0" fillId="0" borderId="0" xfId="0" applyNumberFormat="1" applyFont="1" applyFill="1" applyBorder="1" applyAlignment="1" applyProtection="1">
      <alignment horizontal="left"/>
    </xf>
    <xf numFmtId="49" fontId="22" fillId="0" borderId="0" xfId="0" applyNumberFormat="1" applyFont="1" applyFill="1" applyBorder="1" applyAlignment="1" applyProtection="1">
      <alignment horizontal="left"/>
    </xf>
    <xf numFmtId="0" fontId="28" fillId="0" borderId="0" xfId="0" applyFont="1" applyFill="1" applyBorder="1" applyProtection="1"/>
    <xf numFmtId="49" fontId="0" fillId="0" borderId="0" xfId="0" applyNumberFormat="1" applyFill="1" applyBorder="1" applyAlignment="1" applyProtection="1">
      <alignment horizontal="left"/>
    </xf>
    <xf numFmtId="168" fontId="22" fillId="0" borderId="0" xfId="0" applyNumberFormat="1" applyFont="1" applyAlignment="1" applyProtection="1">
      <alignment horizontal="left"/>
    </xf>
    <xf numFmtId="165" fontId="0" fillId="0" borderId="0" xfId="0" applyNumberFormat="1"/>
    <xf numFmtId="0" fontId="24" fillId="0" borderId="0" xfId="0" applyFont="1" applyBorder="1"/>
    <xf numFmtId="164" fontId="21" fillId="35" borderId="50" xfId="50" applyNumberFormat="1" applyBorder="1">
      <alignment horizontal="center" vertical="center"/>
    </xf>
    <xf numFmtId="0" fontId="21" fillId="35" borderId="50" xfId="50" applyBorder="1">
      <alignment horizontal="center" vertical="center"/>
    </xf>
    <xf numFmtId="0" fontId="0" fillId="0" borderId="30" xfId="0" applyFill="1" applyBorder="1" applyAlignment="1">
      <alignment wrapText="1"/>
    </xf>
    <xf numFmtId="0" fontId="34" fillId="0" borderId="0" xfId="0" applyFont="1" applyAlignment="1" applyProtection="1">
      <alignment horizontal="right"/>
    </xf>
    <xf numFmtId="167" fontId="22" fillId="0" borderId="0" xfId="0" applyNumberFormat="1" applyFont="1" applyBorder="1" applyAlignment="1" applyProtection="1">
      <alignment horizontal="left"/>
    </xf>
    <xf numFmtId="0" fontId="22" fillId="0" borderId="0" xfId="0" applyFont="1" applyBorder="1" applyAlignment="1" applyProtection="1">
      <alignment horizontal="left"/>
    </xf>
    <xf numFmtId="171" fontId="22" fillId="0" borderId="0" xfId="0" applyNumberFormat="1" applyFont="1" applyBorder="1" applyAlignment="1" applyProtection="1">
      <alignment horizontal="left"/>
    </xf>
    <xf numFmtId="0" fontId="22" fillId="0" borderId="0" xfId="0" quotePrefix="1" applyFont="1" applyBorder="1" applyAlignment="1" applyProtection="1">
      <alignment horizontal="left"/>
    </xf>
    <xf numFmtId="0" fontId="0" fillId="0" borderId="0" xfId="0" applyBorder="1" applyAlignment="1">
      <alignment horizontal="left"/>
    </xf>
    <xf numFmtId="0" fontId="0" fillId="36" borderId="0" xfId="0" applyFont="1" applyFill="1" applyBorder="1" applyAlignment="1" applyProtection="1">
      <alignment horizontal="left"/>
      <protection locked="0"/>
    </xf>
    <xf numFmtId="0" fontId="24" fillId="0" borderId="0" xfId="0" applyFont="1" applyAlignment="1">
      <alignment horizontal="left" wrapText="1"/>
    </xf>
    <xf numFmtId="0" fontId="22" fillId="0" borderId="0" xfId="0" applyFont="1" applyAlignment="1">
      <alignment horizontal="left" vertical="top" wrapText="1"/>
    </xf>
    <xf numFmtId="0" fontId="24" fillId="0" borderId="21" xfId="0" applyFont="1" applyFill="1" applyBorder="1" applyAlignment="1">
      <alignment horizontal="left" vertical="top" wrapText="1" indent="1"/>
    </xf>
    <xf numFmtId="0" fontId="24" fillId="0" borderId="0" xfId="0" applyFont="1" applyFill="1" applyBorder="1" applyAlignment="1">
      <alignment horizontal="left" vertical="top" wrapText="1" indent="1"/>
    </xf>
    <xf numFmtId="0" fontId="22" fillId="0" borderId="38" xfId="0" applyFont="1" applyFill="1" applyBorder="1" applyAlignment="1" applyProtection="1">
      <alignment horizontal="center" vertical="center" wrapText="1"/>
    </xf>
    <xf numFmtId="0" fontId="22" fillId="0" borderId="39" xfId="0" applyFont="1" applyFill="1" applyBorder="1" applyAlignment="1" applyProtection="1">
      <alignment horizontal="center" vertical="center" wrapText="1"/>
    </xf>
    <xf numFmtId="0" fontId="22" fillId="0" borderId="23" xfId="0" applyFont="1" applyFill="1" applyBorder="1" applyAlignment="1" applyProtection="1">
      <alignment horizontal="center" vertical="center" wrapText="1"/>
    </xf>
    <xf numFmtId="0" fontId="22" fillId="0" borderId="11" xfId="0" applyFont="1" applyFill="1" applyBorder="1" applyAlignment="1" applyProtection="1">
      <alignment horizontal="center" vertical="center" wrapText="1"/>
    </xf>
    <xf numFmtId="3" fontId="22" fillId="0" borderId="23" xfId="0" applyNumberFormat="1" applyFont="1" applyFill="1" applyBorder="1" applyAlignment="1">
      <alignment horizontal="left" vertical="top" wrapText="1"/>
    </xf>
    <xf numFmtId="3" fontId="22" fillId="0" borderId="11" xfId="0" applyNumberFormat="1" applyFont="1" applyFill="1" applyBorder="1" applyAlignment="1">
      <alignment horizontal="left" vertical="top" wrapText="1"/>
    </xf>
    <xf numFmtId="3" fontId="22" fillId="0" borderId="13" xfId="0" applyNumberFormat="1" applyFont="1" applyFill="1" applyBorder="1" applyAlignment="1">
      <alignment horizontal="left" vertical="top" wrapText="1"/>
    </xf>
    <xf numFmtId="0" fontId="0" fillId="0" borderId="22" xfId="0" applyFont="1" applyBorder="1" applyAlignment="1">
      <alignment horizontal="center"/>
    </xf>
    <xf numFmtId="0" fontId="0" fillId="0" borderId="29" xfId="0" applyFont="1" applyBorder="1" applyAlignment="1">
      <alignment horizontal="center"/>
    </xf>
    <xf numFmtId="0" fontId="0" fillId="0" borderId="40" xfId="0" applyFont="1" applyBorder="1" applyAlignment="1">
      <alignment horizontal="center"/>
    </xf>
    <xf numFmtId="0" fontId="0" fillId="0" borderId="27" xfId="0" applyFont="1" applyBorder="1" applyAlignment="1">
      <alignment horizontal="center"/>
    </xf>
    <xf numFmtId="0" fontId="0" fillId="0" borderId="47" xfId="0" applyFont="1" applyBorder="1" applyAlignment="1">
      <alignment horizontal="center"/>
    </xf>
    <xf numFmtId="0" fontId="0" fillId="0" borderId="24" xfId="0" applyFont="1" applyBorder="1" applyAlignment="1">
      <alignment horizontal="center"/>
    </xf>
    <xf numFmtId="0" fontId="0" fillId="0" borderId="30" xfId="0" applyFill="1" applyBorder="1" applyAlignment="1">
      <alignment horizontal="left" wrapText="1"/>
    </xf>
    <xf numFmtId="0" fontId="0" fillId="0" borderId="26" xfId="0" applyFill="1" applyBorder="1" applyAlignment="1">
      <alignment horizontal="left" wrapText="1"/>
    </xf>
    <xf numFmtId="0" fontId="24" fillId="0" borderId="35" xfId="0" applyFont="1" applyFill="1" applyBorder="1" applyAlignment="1" applyProtection="1">
      <alignment horizontal="left"/>
    </xf>
    <xf numFmtId="0" fontId="24" fillId="0" borderId="36" xfId="0" applyFont="1" applyFill="1" applyBorder="1" applyAlignment="1" applyProtection="1">
      <alignment horizontal="left"/>
    </xf>
    <xf numFmtId="0" fontId="23" fillId="0" borderId="36" xfId="0" applyFont="1" applyFill="1" applyBorder="1" applyAlignment="1" applyProtection="1">
      <alignment horizontal="left"/>
    </xf>
    <xf numFmtId="0" fontId="23" fillId="0" borderId="46" xfId="0" applyFont="1" applyFill="1" applyBorder="1" applyAlignment="1" applyProtection="1">
      <alignment horizontal="left"/>
    </xf>
    <xf numFmtId="0" fontId="24" fillId="0" borderId="46" xfId="0" applyFont="1" applyFill="1" applyBorder="1" applyAlignment="1" applyProtection="1">
      <alignment horizontal="left"/>
    </xf>
    <xf numFmtId="3" fontId="24" fillId="0" borderId="35" xfId="0" applyNumberFormat="1" applyFont="1" applyBorder="1" applyAlignment="1" applyProtection="1">
      <alignment horizontal="left" vertical="center"/>
    </xf>
    <xf numFmtId="3" fontId="24" fillId="0" borderId="46" xfId="0" applyNumberFormat="1" applyFont="1" applyBorder="1" applyAlignment="1" applyProtection="1">
      <alignment horizontal="left" vertical="center"/>
    </xf>
    <xf numFmtId="0" fontId="0" fillId="0" borderId="35" xfId="0" applyBorder="1" applyAlignment="1">
      <alignment horizontal="left"/>
    </xf>
    <xf numFmtId="0" fontId="0" fillId="0" borderId="36" xfId="0" applyBorder="1" applyAlignment="1">
      <alignment horizontal="left"/>
    </xf>
    <xf numFmtId="0" fontId="0" fillId="0" borderId="46" xfId="0" applyBorder="1" applyAlignment="1">
      <alignment horizontal="left"/>
    </xf>
  </cellXfs>
  <cellStyles count="51">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obachtung" xfId="42"/>
    <cellStyle name="Beobachtung (gesperrt)" xfId="43"/>
    <cellStyle name="Beobachtung (Total)" xfId="44"/>
    <cellStyle name="Berechnung" xfId="11" builtinId="22" customBuiltin="1"/>
    <cellStyle name="ColPos" xfId="45"/>
    <cellStyle name="Eingabe" xfId="9" builtinId="20" customBuiltin="1"/>
    <cellStyle name="EmptyField" xfId="46"/>
    <cellStyle name="Ergebnis" xfId="17" builtinId="25" customBuiltin="1"/>
    <cellStyle name="Erklärender Text" xfId="16" builtinId="53" customBuiltin="1"/>
    <cellStyle name="Gut" xfId="6" builtinId="26" customBuiltin="1"/>
    <cellStyle name="LinePos" xfId="47"/>
    <cellStyle name="Link" xfId="48" builtinId="8"/>
    <cellStyle name="Neutral" xfId="8" builtinId="28" customBuiltin="1"/>
    <cellStyle name="Notiz" xfId="15" builtinId="10" customBuiltin="1"/>
    <cellStyle name="Schlecht" xfId="7" builtinId="27" customBuiltin="1"/>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Überschrift 5" xfId="49"/>
    <cellStyle name="ValMessage" xfId="50"/>
    <cellStyle name="Verknüpfte Zelle" xfId="12" builtinId="24" customBuiltin="1"/>
    <cellStyle name="Warnender Text" xfId="14" builtinId="11" customBuiltin="1"/>
    <cellStyle name="Zelle überprüfen" xfId="13" builtinId="23" customBuiltin="1"/>
  </cellStyles>
  <dxfs count="4">
    <dxf>
      <fill>
        <patternFill>
          <bgColor rgb="FFFFC000"/>
        </patternFill>
      </fill>
    </dxf>
    <dxf>
      <font>
        <b/>
        <i val="0"/>
        <condense val="0"/>
        <extend val="0"/>
        <color rgb="FFFF0000"/>
      </font>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statistik.erhebungen@snb.ch?subject=XXXXXX%20DDBH%20DD.MM.YYYY%20Question" TargetMode="External"/><Relationship Id="rId1" Type="http://schemas.openxmlformats.org/officeDocument/2006/relationships/hyperlink" Target="mailto:forms@snb.ch?subject=XXXXXX%20DDBH%20DD.MM.YYYY%20Ordering%20for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showRowColHeaders="0" tabSelected="1" zoomScale="80" workbookViewId="0">
      <selection activeCell="H3" sqref="H3"/>
    </sheetView>
  </sheetViews>
  <sheetFormatPr baseColWidth="10" defaultColWidth="11.42578125" defaultRowHeight="14.25" customHeight="1" x14ac:dyDescent="0.2"/>
  <cols>
    <col min="1" max="1" width="0.85546875" style="1" customWidth="1"/>
    <col min="2" max="2" width="13.85546875" style="1" customWidth="1"/>
    <col min="3" max="3" width="9.42578125" style="1" customWidth="1"/>
    <col min="4" max="4" width="17.28515625" style="1" customWidth="1"/>
    <col min="5" max="5" width="11.42578125" style="1"/>
    <col min="6" max="6" width="12.140625" style="1" customWidth="1"/>
    <col min="7" max="7" width="12.7109375" style="1" customWidth="1"/>
    <col min="8" max="8" width="15" style="1" customWidth="1"/>
    <col min="9" max="9" width="7.28515625" style="1" customWidth="1"/>
    <col min="10" max="16384" width="11.42578125" style="1"/>
  </cols>
  <sheetData>
    <row r="1" spans="1:10" ht="15" customHeight="1" x14ac:dyDescent="0.2">
      <c r="B1" s="2"/>
      <c r="G1" s="3" t="s">
        <v>0</v>
      </c>
      <c r="H1" s="4" t="s">
        <v>1</v>
      </c>
    </row>
    <row r="2" spans="1:10" ht="19.5" customHeight="1" x14ac:dyDescent="0.2">
      <c r="C2" s="5"/>
      <c r="G2" s="3" t="s">
        <v>2</v>
      </c>
      <c r="H2" s="4" t="s">
        <v>3</v>
      </c>
    </row>
    <row r="3" spans="1:10" ht="21" customHeight="1" x14ac:dyDescent="0.2">
      <c r="C3" s="5"/>
      <c r="G3" s="3" t="s">
        <v>4</v>
      </c>
      <c r="H3" s="6" t="s">
        <v>5</v>
      </c>
      <c r="J3" s="7" t="s">
        <v>6</v>
      </c>
    </row>
    <row r="4" spans="1:10" ht="21" customHeight="1" x14ac:dyDescent="0.2">
      <c r="B4" s="5"/>
      <c r="C4" s="5"/>
      <c r="G4" s="3" t="s">
        <v>7</v>
      </c>
      <c r="H4" s="8" t="s">
        <v>8</v>
      </c>
    </row>
    <row r="5" spans="1:10" ht="21" customHeight="1" x14ac:dyDescent="0.2">
      <c r="G5" s="3" t="s">
        <v>9</v>
      </c>
      <c r="H5" s="9"/>
    </row>
    <row r="6" spans="1:10" ht="27" customHeight="1" x14ac:dyDescent="0.25">
      <c r="B6" s="10" t="s">
        <v>10</v>
      </c>
    </row>
    <row r="7" spans="1:10" ht="18.95" customHeight="1" x14ac:dyDescent="0.2"/>
    <row r="8" spans="1:10" ht="15" customHeight="1" x14ac:dyDescent="0.2">
      <c r="B8" s="11" t="s">
        <v>11</v>
      </c>
    </row>
    <row r="9" spans="1:10" ht="18" customHeight="1" x14ac:dyDescent="0.2">
      <c r="A9" s="12"/>
      <c r="B9" s="13"/>
      <c r="C9" s="13"/>
      <c r="D9" s="14" t="s">
        <v>12</v>
      </c>
      <c r="E9" s="15"/>
      <c r="F9" s="15"/>
      <c r="G9" s="15"/>
      <c r="H9" s="13"/>
    </row>
    <row r="10" spans="1:10" ht="14.25" customHeight="1" x14ac:dyDescent="0.2">
      <c r="A10" s="12"/>
      <c r="B10" s="16" t="s">
        <v>13</v>
      </c>
      <c r="C10" s="13"/>
      <c r="D10" s="420"/>
      <c r="E10" s="420"/>
      <c r="F10" s="420"/>
      <c r="G10" s="420"/>
      <c r="H10" s="13"/>
    </row>
    <row r="11" spans="1:10" ht="14.25" customHeight="1" x14ac:dyDescent="0.2">
      <c r="A11" s="12"/>
      <c r="B11" s="16" t="s">
        <v>14</v>
      </c>
      <c r="C11" s="13"/>
      <c r="D11" s="420"/>
      <c r="E11" s="420"/>
      <c r="F11" s="420"/>
      <c r="G11" s="420"/>
      <c r="H11" s="13"/>
    </row>
    <row r="12" spans="1:10" ht="14.25" customHeight="1" x14ac:dyDescent="0.2">
      <c r="A12" s="12"/>
      <c r="B12" s="16" t="s">
        <v>15</v>
      </c>
      <c r="C12" s="13"/>
      <c r="D12" s="420"/>
      <c r="E12" s="420"/>
      <c r="F12" s="420"/>
      <c r="G12" s="420"/>
      <c r="H12" s="13"/>
    </row>
    <row r="13" spans="1:10" ht="14.25" customHeight="1" x14ac:dyDescent="0.2">
      <c r="A13" s="12"/>
      <c r="B13" s="16" t="s">
        <v>16</v>
      </c>
      <c r="C13" s="13"/>
      <c r="D13" s="420"/>
      <c r="E13" s="420"/>
      <c r="F13" s="420"/>
      <c r="G13" s="420"/>
      <c r="H13" s="13"/>
    </row>
    <row r="14" spans="1:10" ht="14.25" customHeight="1" x14ac:dyDescent="0.2">
      <c r="A14" s="12"/>
      <c r="B14" s="16" t="s">
        <v>17</v>
      </c>
      <c r="C14" s="13"/>
      <c r="D14" s="420"/>
      <c r="E14" s="420"/>
      <c r="F14" s="420"/>
      <c r="G14" s="420"/>
      <c r="H14" s="13"/>
    </row>
    <row r="15" spans="1:10" ht="14.25" customHeight="1" x14ac:dyDescent="0.2">
      <c r="A15" s="12"/>
      <c r="B15" s="16" t="s">
        <v>18</v>
      </c>
      <c r="C15" s="13"/>
      <c r="D15" s="420"/>
      <c r="E15" s="420"/>
      <c r="F15" s="420"/>
      <c r="G15" s="420"/>
      <c r="H15" s="13"/>
    </row>
    <row r="16" spans="1:10" ht="14.25" customHeight="1" x14ac:dyDescent="0.2">
      <c r="A16" s="12"/>
      <c r="B16" s="16" t="s">
        <v>19</v>
      </c>
      <c r="C16" s="13"/>
      <c r="D16" s="420"/>
      <c r="E16" s="420"/>
      <c r="F16" s="420"/>
      <c r="G16" s="420"/>
      <c r="H16" s="13"/>
    </row>
    <row r="17" spans="1:16" ht="20.100000000000001" customHeight="1" x14ac:dyDescent="0.2">
      <c r="A17" s="12"/>
      <c r="B17" s="16"/>
      <c r="C17" s="13"/>
      <c r="D17" s="17"/>
      <c r="E17" s="17"/>
      <c r="F17" s="17"/>
      <c r="G17" s="17"/>
      <c r="H17" s="13"/>
    </row>
    <row r="18" spans="1:16" ht="15" customHeight="1" x14ac:dyDescent="0.2">
      <c r="B18" s="18" t="s">
        <v>20</v>
      </c>
      <c r="C18" s="19"/>
      <c r="D18" s="20" t="s">
        <v>21</v>
      </c>
      <c r="E18" s="20"/>
      <c r="F18" s="19"/>
      <c r="G18" s="21"/>
      <c r="H18" s="19"/>
    </row>
    <row r="19" spans="1:16" ht="25.5" customHeight="1" x14ac:dyDescent="0.2">
      <c r="B19" s="22" t="s">
        <v>22</v>
      </c>
      <c r="C19" s="23"/>
      <c r="D19" s="24">
        <f>'DD20P1.MELD'!B59</f>
        <v>0</v>
      </c>
      <c r="E19" s="25"/>
      <c r="F19" s="26"/>
      <c r="G19" s="27"/>
      <c r="H19" s="23"/>
    </row>
    <row r="20" spans="1:16" ht="15" customHeight="1" x14ac:dyDescent="0.2">
      <c r="B20" s="22" t="s">
        <v>23</v>
      </c>
      <c r="C20" s="23"/>
      <c r="D20" s="28">
        <f>'DD20P2.MELD'!B46</f>
        <v>0</v>
      </c>
      <c r="E20" s="25"/>
      <c r="F20" s="26"/>
      <c r="G20" s="27"/>
      <c r="H20" s="23"/>
    </row>
    <row r="21" spans="1:16" ht="15" customHeight="1" x14ac:dyDescent="0.2">
      <c r="B21" s="22" t="s">
        <v>24</v>
      </c>
      <c r="C21" s="23"/>
      <c r="D21" s="28">
        <f>'DD20P3.MELD'!B46</f>
        <v>0</v>
      </c>
      <c r="E21" s="25"/>
      <c r="F21" s="26"/>
      <c r="G21" s="27"/>
      <c r="H21" s="23"/>
    </row>
    <row r="22" spans="1:16" ht="15" customHeight="1" x14ac:dyDescent="0.2">
      <c r="B22" s="22" t="s">
        <v>25</v>
      </c>
      <c r="C22" s="23"/>
      <c r="D22" s="28">
        <f>'DD21P1.MELD'!B54</f>
        <v>0</v>
      </c>
      <c r="E22" s="25"/>
      <c r="F22" s="26"/>
      <c r="G22" s="27"/>
      <c r="H22" s="23"/>
    </row>
    <row r="23" spans="1:16" ht="15" customHeight="1" x14ac:dyDescent="0.2">
      <c r="B23" s="22" t="s">
        <v>26</v>
      </c>
      <c r="C23" s="23"/>
      <c r="D23" s="28">
        <f>'DD21P2.MELD'!B45</f>
        <v>0</v>
      </c>
      <c r="E23" s="25"/>
      <c r="F23" s="26"/>
      <c r="G23" s="27"/>
      <c r="H23" s="23"/>
    </row>
    <row r="24" spans="1:16" ht="15" customHeight="1" x14ac:dyDescent="0.2">
      <c r="B24" s="22" t="s">
        <v>27</v>
      </c>
      <c r="C24" s="23"/>
      <c r="D24" s="28">
        <f>'DD21P3.MELD'!B45</f>
        <v>0</v>
      </c>
      <c r="E24" s="25"/>
      <c r="F24" s="26"/>
      <c r="G24" s="27"/>
      <c r="H24" s="23"/>
    </row>
    <row r="25" spans="1:16" ht="15" customHeight="1" x14ac:dyDescent="0.2">
      <c r="B25" s="22" t="s">
        <v>28</v>
      </c>
      <c r="C25" s="23"/>
      <c r="D25" s="28">
        <f>'DD22P1.MELD'!B51</f>
        <v>0</v>
      </c>
      <c r="E25" s="25"/>
      <c r="F25" s="26"/>
      <c r="G25" s="27"/>
      <c r="H25" s="23"/>
    </row>
    <row r="26" spans="1:16" ht="15" customHeight="1" x14ac:dyDescent="0.2">
      <c r="B26" s="22" t="s">
        <v>29</v>
      </c>
      <c r="C26" s="29"/>
      <c r="D26" s="28">
        <f>'DD22P2.MELD'!B44</f>
        <v>0</v>
      </c>
      <c r="E26" s="29"/>
      <c r="F26" s="29"/>
      <c r="G26" s="29"/>
      <c r="H26" s="29"/>
    </row>
    <row r="27" spans="1:16" ht="15" customHeight="1" x14ac:dyDescent="0.2">
      <c r="B27" s="22" t="s">
        <v>30</v>
      </c>
      <c r="C27" s="30"/>
      <c r="D27" s="28">
        <f>'DD22P3.MELD'!B44</f>
        <v>0</v>
      </c>
      <c r="E27" s="28"/>
      <c r="F27" s="30"/>
      <c r="G27" s="31"/>
      <c r="H27" s="32"/>
    </row>
    <row r="28" spans="1:16" ht="15" customHeight="1" x14ac:dyDescent="0.2">
      <c r="B28" s="22" t="s">
        <v>31</v>
      </c>
      <c r="C28" s="30"/>
      <c r="D28" s="28">
        <f>'DD23.MELD'!B45</f>
        <v>0</v>
      </c>
      <c r="E28" s="28"/>
      <c r="F28" s="30"/>
      <c r="G28" s="31"/>
      <c r="H28" s="32"/>
    </row>
    <row r="29" spans="1:16" ht="15" customHeight="1" x14ac:dyDescent="0.2">
      <c r="B29" s="22" t="s">
        <v>32</v>
      </c>
      <c r="C29" s="30"/>
      <c r="D29" s="28">
        <f>'DD24.MELD'!C31</f>
        <v>0</v>
      </c>
      <c r="E29" s="28"/>
      <c r="F29" s="30"/>
      <c r="G29" s="31"/>
      <c r="H29" s="32"/>
    </row>
    <row r="30" spans="1:16" ht="15" customHeight="1" x14ac:dyDescent="0.2">
      <c r="B30" s="22" t="s">
        <v>33</v>
      </c>
      <c r="C30" s="30"/>
      <c r="D30" s="28">
        <f>'DD28.MELD'!D132</f>
        <v>0</v>
      </c>
      <c r="E30" s="28"/>
      <c r="F30" s="30"/>
      <c r="G30" s="31"/>
      <c r="H30" s="32"/>
    </row>
    <row r="31" spans="1:16" ht="15" customHeight="1" x14ac:dyDescent="0.2">
      <c r="B31" s="24"/>
      <c r="C31" s="29"/>
      <c r="D31" s="24"/>
      <c r="E31" s="24"/>
      <c r="F31" s="29"/>
      <c r="G31" s="29"/>
      <c r="H31" s="32"/>
    </row>
    <row r="32" spans="1:16" ht="15" customHeight="1" x14ac:dyDescent="0.2">
      <c r="B32" s="33" t="str">
        <f>IF(D32&gt;0,"Data with errors","")</f>
        <v/>
      </c>
      <c r="C32" s="34"/>
      <c r="D32" s="35">
        <f>SUM(D19:D31)</f>
        <v>0</v>
      </c>
      <c r="E32" s="35"/>
      <c r="F32" s="34"/>
      <c r="G32" s="34"/>
      <c r="H32" s="36" t="str">
        <f>IF(COUNTIF(F22:F31,"!")&gt;0,"Data with warnings","")</f>
        <v/>
      </c>
      <c r="P32" s="37"/>
    </row>
    <row r="33" spans="1:11" ht="37.5" customHeight="1" x14ac:dyDescent="0.2">
      <c r="B33" s="421" t="s">
        <v>34</v>
      </c>
      <c r="C33" s="421"/>
      <c r="D33" s="421"/>
      <c r="E33" s="421"/>
      <c r="F33" s="421"/>
      <c r="G33" s="421"/>
      <c r="H33" s="421"/>
    </row>
    <row r="34" spans="1:11" ht="21" customHeight="1" x14ac:dyDescent="0.25">
      <c r="B34" s="38" t="s">
        <v>35</v>
      </c>
      <c r="C34" s="2"/>
      <c r="D34" s="2"/>
      <c r="G34" s="2"/>
      <c r="K34" s="39"/>
    </row>
    <row r="35" spans="1:11" ht="14.25" customHeight="1" x14ac:dyDescent="0.2">
      <c r="B35" s="11" t="s">
        <v>36</v>
      </c>
    </row>
    <row r="36" spans="1:11" ht="21" customHeight="1" x14ac:dyDescent="0.2">
      <c r="B36" s="38" t="s">
        <v>37</v>
      </c>
    </row>
    <row r="37" spans="1:11" ht="14.25" customHeight="1" x14ac:dyDescent="0.2">
      <c r="B37" s="2" t="str">
        <f>"the following details: your code ("&amp;H3&amp;"), survey ("&amp;H1&amp;") and reporting date ("&amp;IF(ISTEXT(H4),H4,DAY(H4)&amp;"."&amp;MONTH(H4)&amp;"."&amp;YEAR(H4))&amp;")."</f>
        <v>the following details: your code (XXXXXX), survey (DDBH) and reporting date (DD.MM.YYYY).</v>
      </c>
    </row>
    <row r="38" spans="1:11" ht="15" customHeight="1" x14ac:dyDescent="0.2">
      <c r="B38" s="40"/>
      <c r="C38" s="41"/>
      <c r="D38" s="41"/>
      <c r="E38" s="41"/>
      <c r="F38" s="41"/>
      <c r="G38" s="41"/>
      <c r="H38" s="41"/>
    </row>
    <row r="39" spans="1:11" ht="21" customHeight="1" x14ac:dyDescent="0.2">
      <c r="B39" s="42" t="s">
        <v>38</v>
      </c>
      <c r="C39" s="5"/>
      <c r="D39" s="5"/>
      <c r="E39" s="5"/>
      <c r="F39" s="43" t="s">
        <v>39</v>
      </c>
      <c r="G39" s="5"/>
      <c r="H39" s="44" t="str">
        <f>HYPERLINK("mailto:forms@snb.ch?subject="&amp;H42&amp;" Ordering forms","forms@snb.ch")</f>
        <v>forms@snb.ch</v>
      </c>
    </row>
    <row r="40" spans="1:11" ht="14.25" customHeight="1" x14ac:dyDescent="0.2">
      <c r="B40" s="42" t="s">
        <v>40</v>
      </c>
      <c r="C40" s="5"/>
      <c r="D40" s="5"/>
      <c r="E40" s="5"/>
      <c r="F40" s="45" t="s">
        <v>41</v>
      </c>
      <c r="G40" s="5"/>
      <c r="H40" s="46" t="str">
        <f>HYPERLINK("mailto:statistik.erhebungen@snb.ch?subject="&amp;H42&amp;" Question","statistik.erhebungen@snb.ch")</f>
        <v>statistik.erhebungen@snb.ch</v>
      </c>
    </row>
    <row r="41" spans="1:11" ht="14.25" customHeight="1" x14ac:dyDescent="0.2">
      <c r="B41" s="42" t="s">
        <v>42</v>
      </c>
      <c r="C41" s="5"/>
      <c r="D41" s="5"/>
      <c r="E41" s="5"/>
      <c r="F41" s="45"/>
      <c r="G41" s="5"/>
      <c r="H41" s="46"/>
      <c r="K41" s="2"/>
    </row>
    <row r="42" spans="1:11" ht="14.25" customHeight="1" x14ac:dyDescent="0.2">
      <c r="B42" s="42" t="s">
        <v>43</v>
      </c>
      <c r="C42" s="5"/>
      <c r="D42" s="5"/>
      <c r="E42" s="5"/>
      <c r="F42" s="45" t="s">
        <v>44</v>
      </c>
      <c r="G42" s="5"/>
      <c r="H42" s="45" t="str">
        <f>H3&amp;" "&amp;""&amp;H1&amp;" "&amp;IF(ISTEXT(H4),H4,DAY(H4)&amp;"."&amp;MONTH(H4)&amp;"."&amp;YEAR(H4))</f>
        <v>XXXXXX DDBH DD.MM.YYYY</v>
      </c>
      <c r="K42" s="2"/>
    </row>
    <row r="43" spans="1:11" ht="14.25" customHeight="1" x14ac:dyDescent="0.2">
      <c r="B43" s="42" t="s">
        <v>45</v>
      </c>
      <c r="C43" s="5"/>
      <c r="D43" s="5"/>
      <c r="E43" s="5"/>
    </row>
    <row r="44" spans="1:11" ht="12.95" customHeight="1" x14ac:dyDescent="0.2">
      <c r="B44" s="47"/>
    </row>
    <row r="45" spans="1:11" ht="14.25" customHeight="1" x14ac:dyDescent="0.2">
      <c r="A45" s="12"/>
      <c r="B45" s="47"/>
    </row>
    <row r="46" spans="1:11" ht="45" customHeight="1" x14ac:dyDescent="0.2">
      <c r="A46" s="12"/>
      <c r="B46" s="47"/>
    </row>
    <row r="47" spans="1:11" ht="6" customHeight="1" x14ac:dyDescent="0.2">
      <c r="A47" s="12"/>
      <c r="B47" s="47"/>
    </row>
  </sheetData>
  <sheetProtection sheet="1" objects="1" scenarios="1"/>
  <mergeCells count="8">
    <mergeCell ref="D16:G16"/>
    <mergeCell ref="B33:H33"/>
    <mergeCell ref="D10:G10"/>
    <mergeCell ref="D11:G11"/>
    <mergeCell ref="D12:G12"/>
    <mergeCell ref="D13:G13"/>
    <mergeCell ref="D14:G14"/>
    <mergeCell ref="D15:G15"/>
  </mergeCells>
  <conditionalFormatting sqref="C23:C25 E23:H25">
    <cfRule type="expression" dxfId="3" priority="0">
      <formula>$D33&gt;0</formula>
    </cfRule>
  </conditionalFormatting>
  <conditionalFormatting sqref="B18:H18 B20:B30">
    <cfRule type="expression" dxfId="2" priority="1">
      <formula>$D32&gt;0</formula>
    </cfRule>
  </conditionalFormatting>
  <conditionalFormatting sqref="D32:E32 D19:D30">
    <cfRule type="cellIs" dxfId="1" priority="2" operator="greaterThan">
      <formula>0</formula>
    </cfRule>
  </conditionalFormatting>
  <conditionalFormatting sqref="B18:G18">
    <cfRule type="expression" dxfId="0" priority="3">
      <formula>#REF!&gt;0</formula>
    </cfRule>
  </conditionalFormatting>
  <dataValidations count="1">
    <dataValidation type="list" allowBlank="1" showInputMessage="1" showErrorMessage="1" sqref="H5">
      <formula1>"Correction,Test"</formula1>
    </dataValidation>
  </dataValidations>
  <hyperlinks>
    <hyperlink ref="H39" r:id="rId1" display="mailto:forms@snb.ch?subject=XXXXXX DDBH DD.MM.YYYY Ordering forms"/>
    <hyperlink ref="H40" r:id="rId2" display="mailto:statistik.erhebungen@snb.ch?subject=XXXXXX DDBH DD.MM.YYYY Question"/>
  </hyperlinks>
  <pageMargins left="0.70866141732283472" right="0.70866141732283472" top="0.78740157480314965" bottom="0.78740157480314965" header="0.31496062992125984" footer="0.31496062992125984"/>
  <pageSetup paperSize="9" scale="90" orientation="portrait"/>
  <headerFooter>
    <oddFooter>&amp;L&amp;8&amp;D -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showGridLines="0" showRowColHeaders="0" showZeros="0" zoomScale="80" workbookViewId="0">
      <pane xSplit="3" ySplit="7" topLeftCell="D8" activePane="bottomRight" state="frozen"/>
      <selection sqref="A1:A1048576"/>
      <selection pane="topRight" sqref="A1:A1048576"/>
      <selection pane="bottomLeft" sqref="A1:A1048576"/>
      <selection pane="bottomRight" activeCell="D10" sqref="D10"/>
    </sheetView>
  </sheetViews>
  <sheetFormatPr baseColWidth="10" defaultColWidth="11.42578125" defaultRowHeight="15" customHeight="1" x14ac:dyDescent="0.2"/>
  <cols>
    <col min="1" max="1" width="40.7109375" style="50" customWidth="1"/>
    <col min="2" max="2" width="50.7109375" style="50" customWidth="1"/>
    <col min="3" max="3" width="4.7109375" style="50" customWidth="1"/>
    <col min="4" max="11" width="14.7109375" style="50" customWidth="1"/>
    <col min="12" max="12" width="16.7109375" style="50" customWidth="1"/>
    <col min="13" max="14" width="14.7109375" style="50" customWidth="1"/>
    <col min="15" max="15" width="4.7109375" style="155" customWidth="1"/>
    <col min="16" max="18" width="11.42578125" style="155"/>
    <col min="19" max="16384" width="11.42578125" style="50"/>
  </cols>
  <sheetData>
    <row r="1" spans="1:18" s="155" customFormat="1" ht="20.25" customHeight="1" x14ac:dyDescent="0.25">
      <c r="D1" s="214" t="s">
        <v>129</v>
      </c>
      <c r="E1" s="51"/>
      <c r="F1" s="51"/>
      <c r="G1" s="51"/>
      <c r="H1" s="56"/>
      <c r="J1" s="215"/>
      <c r="M1" s="58" t="s">
        <v>47</v>
      </c>
      <c r="N1" s="59" t="s">
        <v>130</v>
      </c>
      <c r="O1" s="160"/>
    </row>
    <row r="2" spans="1:18" s="155" customFormat="1" ht="18.75" customHeight="1" x14ac:dyDescent="0.3">
      <c r="A2" s="157"/>
      <c r="D2" s="161" t="s">
        <v>105</v>
      </c>
      <c r="E2" s="51"/>
      <c r="F2" s="51"/>
      <c r="G2" s="139"/>
      <c r="H2" s="11"/>
      <c r="J2" s="141"/>
      <c r="M2" s="58" t="s">
        <v>4</v>
      </c>
      <c r="N2" s="64" t="str">
        <f>'Delivery note'!H3</f>
        <v>XXXXXX</v>
      </c>
      <c r="O2" s="162"/>
    </row>
    <row r="3" spans="1:18" s="155" customFormat="1" ht="19.5" customHeight="1" x14ac:dyDescent="0.3">
      <c r="A3" s="163"/>
      <c r="D3" s="164" t="s">
        <v>50</v>
      </c>
      <c r="E3" s="51"/>
      <c r="F3" s="51"/>
      <c r="G3" s="51"/>
      <c r="J3" s="216"/>
      <c r="M3" s="69" t="s">
        <v>51</v>
      </c>
      <c r="N3" s="70" t="str">
        <f>'Delivery note'!H4</f>
        <v>DD.MM.YYYY</v>
      </c>
      <c r="O3" s="162"/>
    </row>
    <row r="4" spans="1:18" s="155" customFormat="1" ht="19.7" customHeight="1" x14ac:dyDescent="0.25">
      <c r="A4" s="168"/>
      <c r="C4" s="167"/>
      <c r="J4" s="141"/>
      <c r="K4" s="141"/>
      <c r="L4" s="201"/>
      <c r="M4" s="201"/>
      <c r="N4" s="201"/>
      <c r="O4" s="167"/>
    </row>
    <row r="5" spans="1:18" ht="20.25" customHeight="1" x14ac:dyDescent="0.2">
      <c r="A5" s="77" t="s">
        <v>52</v>
      </c>
      <c r="B5" s="78" t="s">
        <v>53</v>
      </c>
      <c r="C5" s="80"/>
      <c r="D5" s="250" t="s">
        <v>131</v>
      </c>
      <c r="E5" s="251"/>
      <c r="F5" s="251"/>
      <c r="G5" s="251"/>
      <c r="H5" s="251"/>
      <c r="I5" s="251"/>
      <c r="J5" s="252"/>
      <c r="K5" s="425" t="s">
        <v>132</v>
      </c>
      <c r="L5" s="427" t="s">
        <v>133</v>
      </c>
      <c r="M5" s="427" t="s">
        <v>134</v>
      </c>
      <c r="N5" s="427" t="s">
        <v>135</v>
      </c>
      <c r="O5" s="172"/>
    </row>
    <row r="6" spans="1:18" s="180" customFormat="1" ht="26.45" customHeight="1" x14ac:dyDescent="0.2">
      <c r="A6" s="253"/>
      <c r="B6" s="254"/>
      <c r="C6" s="255"/>
      <c r="D6" s="81" t="s">
        <v>136</v>
      </c>
      <c r="E6" s="82" t="s">
        <v>137</v>
      </c>
      <c r="F6" s="81" t="s">
        <v>138</v>
      </c>
      <c r="G6" s="81" t="s">
        <v>139</v>
      </c>
      <c r="H6" s="81" t="s">
        <v>140</v>
      </c>
      <c r="I6" s="81" t="s">
        <v>141</v>
      </c>
      <c r="J6" s="256" t="s">
        <v>142</v>
      </c>
      <c r="K6" s="426"/>
      <c r="L6" s="428"/>
      <c r="M6" s="428"/>
      <c r="N6" s="428"/>
      <c r="O6" s="176"/>
      <c r="P6" s="181"/>
      <c r="Q6" s="181"/>
      <c r="R6" s="181"/>
    </row>
    <row r="7" spans="1:18" s="180" customFormat="1" ht="20.100000000000001" customHeight="1" x14ac:dyDescent="0.3">
      <c r="A7" s="253"/>
      <c r="B7" s="85"/>
      <c r="C7" s="255"/>
      <c r="D7" s="87" t="s">
        <v>64</v>
      </c>
      <c r="E7" s="87" t="s">
        <v>65</v>
      </c>
      <c r="F7" s="87" t="s">
        <v>66</v>
      </c>
      <c r="G7" s="87" t="s">
        <v>67</v>
      </c>
      <c r="H7" s="87" t="s">
        <v>68</v>
      </c>
      <c r="I7" s="87" t="s">
        <v>69</v>
      </c>
      <c r="J7" s="224" t="s">
        <v>70</v>
      </c>
      <c r="K7" s="225" t="s">
        <v>71</v>
      </c>
      <c r="L7" s="226" t="s">
        <v>72</v>
      </c>
      <c r="M7" s="227" t="s">
        <v>143</v>
      </c>
      <c r="N7" s="227" t="s">
        <v>144</v>
      </c>
      <c r="O7" s="228"/>
      <c r="P7" s="181"/>
      <c r="Q7" s="181"/>
      <c r="R7" s="181"/>
    </row>
    <row r="8" spans="1:18" ht="24.95" customHeight="1" thickBot="1" x14ac:dyDescent="0.25">
      <c r="A8" s="210" t="s">
        <v>145</v>
      </c>
      <c r="B8" s="102" t="s">
        <v>62</v>
      </c>
      <c r="C8" s="90">
        <v>34</v>
      </c>
      <c r="D8" s="95">
        <f t="shared" ref="D8:I8" si="0">D9+D13</f>
        <v>0</v>
      </c>
      <c r="E8" s="95">
        <f t="shared" si="0"/>
        <v>0</v>
      </c>
      <c r="F8" s="95">
        <f t="shared" si="0"/>
        <v>0</v>
      </c>
      <c r="G8" s="95">
        <f t="shared" si="0"/>
        <v>0</v>
      </c>
      <c r="H8" s="95">
        <f t="shared" si="0"/>
        <v>0</v>
      </c>
      <c r="I8" s="95">
        <f t="shared" si="0"/>
        <v>0</v>
      </c>
      <c r="J8" s="229">
        <f t="shared" ref="J8:J20" si="1">SUM(D8:I8)</f>
        <v>0</v>
      </c>
      <c r="K8" s="232"/>
      <c r="L8" s="91"/>
      <c r="M8" s="91"/>
      <c r="N8" s="91"/>
      <c r="O8" s="90">
        <v>34</v>
      </c>
    </row>
    <row r="9" spans="1:18" ht="18" customHeight="1" thickTop="1" thickBot="1" x14ac:dyDescent="0.25">
      <c r="A9" s="142"/>
      <c r="B9" s="104" t="s">
        <v>75</v>
      </c>
      <c r="C9" s="90">
        <v>35</v>
      </c>
      <c r="D9" s="95">
        <f t="shared" ref="D9:I9" si="2">SUM(D10:D11)</f>
        <v>0</v>
      </c>
      <c r="E9" s="95">
        <f t="shared" si="2"/>
        <v>0</v>
      </c>
      <c r="F9" s="95">
        <f t="shared" si="2"/>
        <v>0</v>
      </c>
      <c r="G9" s="95">
        <f t="shared" si="2"/>
        <v>0</v>
      </c>
      <c r="H9" s="95">
        <f t="shared" si="2"/>
        <v>0</v>
      </c>
      <c r="I9" s="95">
        <f t="shared" si="2"/>
        <v>0</v>
      </c>
      <c r="J9" s="229">
        <f t="shared" si="1"/>
        <v>0</v>
      </c>
      <c r="K9" s="232"/>
      <c r="L9" s="91"/>
      <c r="M9" s="91"/>
      <c r="N9" s="91"/>
      <c r="O9" s="90">
        <v>35</v>
      </c>
    </row>
    <row r="10" spans="1:18" ht="18" customHeight="1" thickTop="1" thickBot="1" x14ac:dyDescent="0.25">
      <c r="A10" s="156"/>
      <c r="B10" s="105" t="s">
        <v>76</v>
      </c>
      <c r="C10" s="90">
        <v>36</v>
      </c>
      <c r="D10" s="204"/>
      <c r="E10" s="204"/>
      <c r="F10" s="204"/>
      <c r="G10" s="204"/>
      <c r="H10" s="204"/>
      <c r="I10" s="204"/>
      <c r="J10" s="229">
        <f t="shared" si="1"/>
        <v>0</v>
      </c>
      <c r="K10" s="232"/>
      <c r="L10" s="91"/>
      <c r="M10" s="91"/>
      <c r="N10" s="91"/>
      <c r="O10" s="90">
        <v>36</v>
      </c>
    </row>
    <row r="11" spans="1:18" ht="18" customHeight="1" thickTop="1" thickBot="1" x14ac:dyDescent="0.25">
      <c r="A11" s="156"/>
      <c r="B11" s="105" t="s">
        <v>77</v>
      </c>
      <c r="C11" s="90">
        <v>37</v>
      </c>
      <c r="D11" s="204"/>
      <c r="E11" s="204"/>
      <c r="F11" s="204"/>
      <c r="G11" s="204"/>
      <c r="H11" s="204"/>
      <c r="I11" s="204"/>
      <c r="J11" s="229">
        <f t="shared" si="1"/>
        <v>0</v>
      </c>
      <c r="K11" s="232"/>
      <c r="L11" s="91"/>
      <c r="M11" s="91"/>
      <c r="N11" s="91"/>
      <c r="O11" s="90">
        <v>37</v>
      </c>
    </row>
    <row r="12" spans="1:18" ht="18" customHeight="1" thickTop="1" thickBot="1" x14ac:dyDescent="0.25">
      <c r="A12" s="156"/>
      <c r="B12" s="106" t="s">
        <v>78</v>
      </c>
      <c r="C12" s="90">
        <v>52</v>
      </c>
      <c r="D12" s="204"/>
      <c r="E12" s="204"/>
      <c r="F12" s="204"/>
      <c r="G12" s="204"/>
      <c r="H12" s="204"/>
      <c r="I12" s="204"/>
      <c r="J12" s="229">
        <f t="shared" si="1"/>
        <v>0</v>
      </c>
      <c r="K12" s="232"/>
      <c r="L12" s="91"/>
      <c r="M12" s="91"/>
      <c r="N12" s="91"/>
      <c r="O12" s="90">
        <v>52</v>
      </c>
    </row>
    <row r="13" spans="1:18" ht="18" customHeight="1" thickTop="1" thickBot="1" x14ac:dyDescent="0.25">
      <c r="A13" s="156"/>
      <c r="B13" s="107" t="s">
        <v>79</v>
      </c>
      <c r="C13" s="90">
        <v>39</v>
      </c>
      <c r="D13" s="204"/>
      <c r="E13" s="204"/>
      <c r="F13" s="204"/>
      <c r="G13" s="204"/>
      <c r="H13" s="204"/>
      <c r="I13" s="204"/>
      <c r="J13" s="229">
        <f t="shared" si="1"/>
        <v>0</v>
      </c>
      <c r="K13" s="232"/>
      <c r="L13" s="91"/>
      <c r="M13" s="91"/>
      <c r="N13" s="91"/>
      <c r="O13" s="90">
        <v>39</v>
      </c>
    </row>
    <row r="14" spans="1:18" ht="24.95" customHeight="1" thickTop="1" thickBot="1" x14ac:dyDescent="0.25">
      <c r="A14" s="210" t="s">
        <v>82</v>
      </c>
      <c r="B14" s="102" t="s">
        <v>62</v>
      </c>
      <c r="C14" s="90">
        <v>40</v>
      </c>
      <c r="D14" s="95">
        <f t="shared" ref="D14:I14" si="3">D15+D19</f>
        <v>0</v>
      </c>
      <c r="E14" s="95">
        <f t="shared" si="3"/>
        <v>0</v>
      </c>
      <c r="F14" s="95">
        <f t="shared" si="3"/>
        <v>0</v>
      </c>
      <c r="G14" s="95">
        <f t="shared" si="3"/>
        <v>0</v>
      </c>
      <c r="H14" s="95">
        <f t="shared" si="3"/>
        <v>0</v>
      </c>
      <c r="I14" s="95">
        <f t="shared" si="3"/>
        <v>0</v>
      </c>
      <c r="J14" s="229">
        <f t="shared" si="1"/>
        <v>0</v>
      </c>
      <c r="K14" s="232"/>
      <c r="L14" s="91"/>
      <c r="M14" s="91"/>
      <c r="N14" s="91"/>
      <c r="O14" s="90">
        <v>40</v>
      </c>
    </row>
    <row r="15" spans="1:18" ht="18" customHeight="1" thickTop="1" thickBot="1" x14ac:dyDescent="0.25">
      <c r="A15" s="103"/>
      <c r="B15" s="104" t="s">
        <v>75</v>
      </c>
      <c r="C15" s="90">
        <v>41</v>
      </c>
      <c r="D15" s="95">
        <f t="shared" ref="D15:I15" si="4">SUM(D16:D17)</f>
        <v>0</v>
      </c>
      <c r="E15" s="95">
        <f t="shared" si="4"/>
        <v>0</v>
      </c>
      <c r="F15" s="95">
        <f t="shared" si="4"/>
        <v>0</v>
      </c>
      <c r="G15" s="95">
        <f t="shared" si="4"/>
        <v>0</v>
      </c>
      <c r="H15" s="95">
        <f t="shared" si="4"/>
        <v>0</v>
      </c>
      <c r="I15" s="95">
        <f t="shared" si="4"/>
        <v>0</v>
      </c>
      <c r="J15" s="229">
        <f t="shared" si="1"/>
        <v>0</v>
      </c>
      <c r="K15" s="232"/>
      <c r="L15" s="91"/>
      <c r="M15" s="91"/>
      <c r="N15" s="91"/>
      <c r="O15" s="90">
        <v>41</v>
      </c>
    </row>
    <row r="16" spans="1:18" ht="18" customHeight="1" thickTop="1" thickBot="1" x14ac:dyDescent="0.25">
      <c r="A16" s="103" t="s">
        <v>83</v>
      </c>
      <c r="B16" s="105" t="s">
        <v>76</v>
      </c>
      <c r="C16" s="90">
        <v>42</v>
      </c>
      <c r="D16" s="204"/>
      <c r="E16" s="204"/>
      <c r="F16" s="204"/>
      <c r="G16" s="204"/>
      <c r="H16" s="204"/>
      <c r="I16" s="204"/>
      <c r="J16" s="229">
        <f t="shared" si="1"/>
        <v>0</v>
      </c>
      <c r="K16" s="232"/>
      <c r="L16" s="91"/>
      <c r="M16" s="91"/>
      <c r="N16" s="91"/>
      <c r="O16" s="90">
        <v>42</v>
      </c>
    </row>
    <row r="17" spans="1:18" ht="18" customHeight="1" thickTop="1" thickBot="1" x14ac:dyDescent="0.25">
      <c r="A17" s="61"/>
      <c r="B17" s="105" t="s">
        <v>77</v>
      </c>
      <c r="C17" s="90">
        <v>43</v>
      </c>
      <c r="D17" s="204"/>
      <c r="E17" s="204"/>
      <c r="F17" s="204"/>
      <c r="G17" s="204"/>
      <c r="H17" s="204"/>
      <c r="I17" s="204"/>
      <c r="J17" s="229">
        <f t="shared" si="1"/>
        <v>0</v>
      </c>
      <c r="K17" s="232"/>
      <c r="L17" s="91"/>
      <c r="M17" s="91"/>
      <c r="N17" s="91"/>
      <c r="O17" s="90">
        <v>43</v>
      </c>
    </row>
    <row r="18" spans="1:18" ht="18" customHeight="1" thickTop="1" thickBot="1" x14ac:dyDescent="0.25">
      <c r="A18" s="61"/>
      <c r="B18" s="106" t="s">
        <v>78</v>
      </c>
      <c r="C18" s="90">
        <v>53</v>
      </c>
      <c r="D18" s="204"/>
      <c r="E18" s="204"/>
      <c r="F18" s="204"/>
      <c r="G18" s="204"/>
      <c r="H18" s="204"/>
      <c r="I18" s="204"/>
      <c r="J18" s="229">
        <f t="shared" si="1"/>
        <v>0</v>
      </c>
      <c r="K18" s="232"/>
      <c r="L18" s="91"/>
      <c r="M18" s="91"/>
      <c r="N18" s="91"/>
      <c r="O18" s="90">
        <v>53</v>
      </c>
    </row>
    <row r="19" spans="1:18" ht="18" customHeight="1" thickTop="1" thickBot="1" x14ac:dyDescent="0.25">
      <c r="A19" s="61"/>
      <c r="B19" s="107" t="s">
        <v>79</v>
      </c>
      <c r="C19" s="90">
        <v>45</v>
      </c>
      <c r="D19" s="204"/>
      <c r="E19" s="204"/>
      <c r="F19" s="204"/>
      <c r="G19" s="204"/>
      <c r="H19" s="204"/>
      <c r="I19" s="204"/>
      <c r="J19" s="229">
        <f t="shared" si="1"/>
        <v>0</v>
      </c>
      <c r="K19" s="232"/>
      <c r="L19" s="91"/>
      <c r="M19" s="91"/>
      <c r="N19" s="91"/>
      <c r="O19" s="90">
        <v>45</v>
      </c>
    </row>
    <row r="20" spans="1:18" s="73" customFormat="1" ht="24.95" customHeight="1" thickTop="1" thickBot="1" x14ac:dyDescent="0.25">
      <c r="A20" s="257" t="s">
        <v>146</v>
      </c>
      <c r="B20" s="258"/>
      <c r="C20" s="120">
        <v>46</v>
      </c>
      <c r="D20" s="95">
        <f t="shared" ref="D20:I20" si="5">D14+D8</f>
        <v>0</v>
      </c>
      <c r="E20" s="95">
        <f t="shared" si="5"/>
        <v>0</v>
      </c>
      <c r="F20" s="95">
        <f t="shared" si="5"/>
        <v>0</v>
      </c>
      <c r="G20" s="95">
        <f t="shared" si="5"/>
        <v>0</v>
      </c>
      <c r="H20" s="95">
        <f t="shared" si="5"/>
        <v>0</v>
      </c>
      <c r="I20" s="95">
        <f t="shared" si="5"/>
        <v>0</v>
      </c>
      <c r="J20" s="229">
        <f t="shared" si="1"/>
        <v>0</v>
      </c>
      <c r="K20" s="230"/>
      <c r="L20" s="231"/>
      <c r="M20" s="231"/>
      <c r="N20" s="231"/>
      <c r="O20" s="120">
        <v>46</v>
      </c>
      <c r="P20" s="141"/>
      <c r="Q20" s="141"/>
      <c r="R20" s="141"/>
    </row>
    <row r="21" spans="1:18" s="73" customFormat="1" ht="6.75" customHeight="1" thickTop="1" x14ac:dyDescent="0.2">
      <c r="A21" s="122"/>
      <c r="B21" s="122"/>
      <c r="C21" s="123"/>
      <c r="D21" s="124"/>
      <c r="E21" s="124"/>
      <c r="F21" s="124"/>
      <c r="G21" s="124"/>
      <c r="H21" s="124"/>
      <c r="I21" s="124"/>
      <c r="J21" s="124"/>
      <c r="K21" s="124"/>
      <c r="L21" s="124"/>
      <c r="M21" s="124"/>
      <c r="N21" s="124"/>
      <c r="O21" s="124"/>
      <c r="P21" s="141"/>
      <c r="Q21" s="141"/>
      <c r="R21" s="141"/>
    </row>
    <row r="22" spans="1:18" s="73" customFormat="1" ht="15" customHeight="1" x14ac:dyDescent="0.2">
      <c r="A22" s="73" t="str">
        <f>"Version: "&amp;B42</f>
        <v>Version: 1.02.E0</v>
      </c>
      <c r="C22" s="49"/>
      <c r="D22" s="50"/>
      <c r="E22" s="50"/>
      <c r="F22" s="50"/>
      <c r="G22" s="50"/>
      <c r="H22" s="50"/>
      <c r="I22" s="50"/>
      <c r="J22" s="50"/>
      <c r="K22" s="50"/>
      <c r="L22" s="50"/>
      <c r="M22" s="50"/>
      <c r="N22" s="50"/>
      <c r="O22" s="125" t="s">
        <v>88</v>
      </c>
      <c r="P22" s="141"/>
      <c r="Q22" s="141"/>
      <c r="R22" s="141"/>
    </row>
    <row r="23" spans="1:18" s="73" customFormat="1" ht="15" customHeight="1" x14ac:dyDescent="0.2">
      <c r="D23" s="11"/>
      <c r="O23" s="141"/>
      <c r="P23" s="141"/>
      <c r="Q23" s="141"/>
      <c r="R23" s="141"/>
    </row>
    <row r="24" spans="1:18" s="73" customFormat="1" ht="15" customHeight="1" x14ac:dyDescent="0.2">
      <c r="A24" s="141" t="s">
        <v>147</v>
      </c>
      <c r="B24" s="50"/>
      <c r="C24" s="50"/>
      <c r="D24" s="11"/>
      <c r="O24" s="141"/>
      <c r="P24" s="141"/>
      <c r="Q24" s="141"/>
      <c r="R24" s="141"/>
    </row>
    <row r="25" spans="1:18" s="73" customFormat="1" ht="15" customHeight="1" x14ac:dyDescent="0.2">
      <c r="A25" s="141" t="s">
        <v>296</v>
      </c>
      <c r="B25" s="259"/>
      <c r="C25" s="49"/>
      <c r="O25" s="141"/>
      <c r="P25" s="141"/>
      <c r="Q25" s="141"/>
      <c r="R25" s="141"/>
    </row>
    <row r="26" spans="1:18" ht="15" customHeight="1" x14ac:dyDescent="0.2">
      <c r="A26" s="241" t="s">
        <v>148</v>
      </c>
      <c r="B26" s="73"/>
      <c r="C26" s="49"/>
    </row>
    <row r="27" spans="1:18" ht="15" customHeight="1" x14ac:dyDescent="0.2">
      <c r="A27" s="240" t="s">
        <v>149</v>
      </c>
      <c r="B27" s="73"/>
      <c r="C27" s="49"/>
    </row>
    <row r="28" spans="1:18" ht="15" customHeight="1" x14ac:dyDescent="0.2">
      <c r="A28" s="242" t="s">
        <v>150</v>
      </c>
      <c r="B28" s="73"/>
      <c r="C28" s="49"/>
    </row>
    <row r="29" spans="1:18" ht="15" customHeight="1" x14ac:dyDescent="0.2">
      <c r="A29" s="242" t="s">
        <v>151</v>
      </c>
    </row>
    <row r="33" spans="1:13" ht="15" customHeight="1" x14ac:dyDescent="0.2">
      <c r="A33" s="73" t="s">
        <v>20</v>
      </c>
      <c r="B33" s="73" t="s">
        <v>160</v>
      </c>
      <c r="D33" s="93" t="str">
        <f t="shared" ref="D33:I33" si="6">IF(D12&gt;D11,"ERROR","")</f>
        <v/>
      </c>
      <c r="E33" s="93" t="str">
        <f t="shared" si="6"/>
        <v/>
      </c>
      <c r="F33" s="93" t="str">
        <f t="shared" si="6"/>
        <v/>
      </c>
      <c r="G33" s="93" t="str">
        <f t="shared" si="6"/>
        <v/>
      </c>
      <c r="H33" s="93" t="str">
        <f t="shared" si="6"/>
        <v/>
      </c>
      <c r="I33" s="93" t="str">
        <f t="shared" si="6"/>
        <v/>
      </c>
    </row>
    <row r="34" spans="1:13" ht="15" customHeight="1" x14ac:dyDescent="0.2">
      <c r="A34" s="73"/>
      <c r="B34" s="73" t="s">
        <v>161</v>
      </c>
      <c r="D34" s="93" t="str">
        <f t="shared" ref="D34:I34" si="7">IF(D18&gt;D17,"ERROR","")</f>
        <v/>
      </c>
      <c r="E34" s="93" t="str">
        <f t="shared" si="7"/>
        <v/>
      </c>
      <c r="F34" s="93" t="str">
        <f t="shared" si="7"/>
        <v/>
      </c>
      <c r="G34" s="93" t="str">
        <f t="shared" si="7"/>
        <v/>
      </c>
      <c r="H34" s="93" t="str">
        <f t="shared" si="7"/>
        <v/>
      </c>
      <c r="I34" s="93" t="str">
        <f t="shared" si="7"/>
        <v/>
      </c>
    </row>
    <row r="35" spans="1:13" ht="15" customHeight="1" x14ac:dyDescent="0.2">
      <c r="B35" s="73" t="s">
        <v>162</v>
      </c>
      <c r="M35" s="93" t="str">
        <f>IF(M20&gt;='DD28.MELD'!AQ12,"","ERROR")</f>
        <v/>
      </c>
    </row>
    <row r="39" spans="1:13" ht="15" customHeight="1" x14ac:dyDescent="0.2">
      <c r="A39" s="129" t="s">
        <v>98</v>
      </c>
      <c r="B39" s="130" t="str">
        <f>N2</f>
        <v>XXXXXX</v>
      </c>
    </row>
    <row r="40" spans="1:13" ht="15" customHeight="1" x14ac:dyDescent="0.2">
      <c r="A40" s="131"/>
      <c r="B40" s="132" t="str">
        <f>N1</f>
        <v>DD22</v>
      </c>
    </row>
    <row r="41" spans="1:13" ht="15" customHeight="1" x14ac:dyDescent="0.2">
      <c r="A41" s="131"/>
      <c r="B41" s="177" t="str">
        <f>N3</f>
        <v>DD.MM.YYYY</v>
      </c>
    </row>
    <row r="42" spans="1:13" ht="15" customHeight="1" x14ac:dyDescent="0.2">
      <c r="A42" s="131"/>
      <c r="B42" s="134" t="s">
        <v>156</v>
      </c>
    </row>
    <row r="43" spans="1:13" ht="15" customHeight="1" x14ac:dyDescent="0.2">
      <c r="A43" s="131"/>
      <c r="B43" s="135" t="str">
        <f>D7</f>
        <v>Col. 01</v>
      </c>
    </row>
    <row r="44" spans="1:13" ht="15" customHeight="1" x14ac:dyDescent="0.2">
      <c r="A44" s="11"/>
      <c r="B44" s="136">
        <f>COUNTIF(D33:M35,"ERROR")</f>
        <v>0</v>
      </c>
    </row>
  </sheetData>
  <sheetProtection sheet="1" objects="1" scenarios="1"/>
  <mergeCells count="4">
    <mergeCell ref="K5:K6"/>
    <mergeCell ref="L5:L6"/>
    <mergeCell ref="M5:M6"/>
    <mergeCell ref="N5:N6"/>
  </mergeCells>
  <pageMargins left="0.39370078740157483" right="0.39370078740157483" top="0.59055118110236227" bottom="0.59055118110236227" header="0.31496062992125984" footer="0.31496062992125984"/>
  <pageSetup paperSize="9" scale="53" orientation="landscape"/>
  <headerFooter>
    <oddFooter>&amp;L&amp;"Arial,Fett"SNB Confidential&amp;C&amp;D&amp;RPage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5"/>
  <sheetViews>
    <sheetView showGridLines="0" showRowColHeaders="0" showZeros="0" zoomScale="80" workbookViewId="0">
      <pane xSplit="3" ySplit="9" topLeftCell="D10" activePane="bottomRight" state="frozen"/>
      <selection activeCell="B11" sqref="B11"/>
      <selection pane="topRight" activeCell="B11" sqref="B11"/>
      <selection pane="bottomLeft" activeCell="B11" sqref="B11"/>
      <selection pane="bottomRight" activeCell="M10" sqref="M10"/>
    </sheetView>
  </sheetViews>
  <sheetFormatPr baseColWidth="10" defaultColWidth="11.42578125" defaultRowHeight="12.75" x14ac:dyDescent="0.2"/>
  <cols>
    <col min="1" max="1" width="40.7109375" style="73" customWidth="1"/>
    <col min="2" max="2" width="34.85546875" style="73" customWidth="1"/>
    <col min="3" max="3" width="4.7109375" style="137" customWidth="1"/>
    <col min="4" max="15" width="13.7109375" style="73" customWidth="1"/>
    <col min="16" max="16" width="4.7109375" style="137" customWidth="1"/>
    <col min="17" max="16384" width="11.42578125" style="73"/>
  </cols>
  <sheetData>
    <row r="1" spans="1:29" ht="20.25" customHeight="1" x14ac:dyDescent="0.25">
      <c r="A1" s="126"/>
      <c r="D1" s="52" t="s">
        <v>163</v>
      </c>
      <c r="E1" s="51"/>
      <c r="F1" s="51"/>
      <c r="G1" s="51"/>
      <c r="H1" s="51"/>
      <c r="I1" s="51"/>
      <c r="J1" s="56"/>
      <c r="K1" s="61"/>
      <c r="L1" s="61"/>
      <c r="M1" s="57"/>
      <c r="N1" s="58" t="s">
        <v>47</v>
      </c>
      <c r="O1" s="59" t="s">
        <v>31</v>
      </c>
      <c r="P1" s="138"/>
    </row>
    <row r="2" spans="1:29" ht="18.75" customHeight="1" x14ac:dyDescent="0.3">
      <c r="A2" s="61"/>
      <c r="D2" s="62" t="s">
        <v>164</v>
      </c>
      <c r="E2" s="51"/>
      <c r="F2" s="51"/>
      <c r="G2" s="51"/>
      <c r="H2" s="51"/>
      <c r="I2" s="139"/>
      <c r="J2" s="11"/>
      <c r="K2" s="61"/>
      <c r="L2" s="61"/>
      <c r="N2" s="58" t="s">
        <v>4</v>
      </c>
      <c r="O2" s="64" t="str">
        <f>'Delivery note'!H3</f>
        <v>XXXXXX</v>
      </c>
      <c r="P2" s="65"/>
    </row>
    <row r="3" spans="1:29" ht="19.5" customHeight="1" x14ac:dyDescent="0.3">
      <c r="A3" s="66"/>
      <c r="D3" s="140" t="s">
        <v>50</v>
      </c>
      <c r="E3" s="51"/>
      <c r="F3" s="51"/>
      <c r="G3" s="51"/>
      <c r="H3" s="51"/>
      <c r="I3" s="51"/>
      <c r="J3" s="11"/>
      <c r="K3" s="61"/>
      <c r="L3" s="260"/>
      <c r="M3" s="261"/>
      <c r="N3" s="69" t="s">
        <v>51</v>
      </c>
      <c r="O3" s="70" t="str">
        <f>'Delivery note'!H4</f>
        <v>DD.MM.YYYY</v>
      </c>
      <c r="P3" s="71"/>
      <c r="R3" s="262" t="s">
        <v>20</v>
      </c>
    </row>
    <row r="4" spans="1:29" ht="19.7" customHeight="1" x14ac:dyDescent="0.25">
      <c r="A4" s="178"/>
      <c r="B4" s="126"/>
      <c r="C4" s="71"/>
      <c r="D4" s="61"/>
      <c r="E4" s="61"/>
      <c r="F4" s="61"/>
      <c r="G4" s="61"/>
      <c r="H4" s="68"/>
      <c r="I4" s="68"/>
      <c r="J4" s="68"/>
      <c r="K4" s="61"/>
      <c r="L4" s="61"/>
      <c r="O4" s="179"/>
      <c r="P4" s="71"/>
    </row>
    <row r="5" spans="1:29" ht="20.25" customHeight="1" x14ac:dyDescent="0.2">
      <c r="A5" s="263" t="s">
        <v>165</v>
      </c>
      <c r="B5" s="264" t="s">
        <v>53</v>
      </c>
      <c r="C5" s="80"/>
      <c r="D5" s="265" t="s">
        <v>145</v>
      </c>
      <c r="E5" s="265"/>
      <c r="F5" s="266"/>
      <c r="G5" s="267" t="s">
        <v>82</v>
      </c>
      <c r="H5" s="265"/>
      <c r="I5" s="266"/>
      <c r="J5" s="267" t="s">
        <v>84</v>
      </c>
      <c r="K5" s="265"/>
      <c r="L5" s="266"/>
      <c r="M5" s="265"/>
      <c r="N5" s="265" t="s">
        <v>62</v>
      </c>
      <c r="O5" s="266"/>
      <c r="P5" s="80"/>
      <c r="R5" s="250" t="s">
        <v>145</v>
      </c>
      <c r="S5" s="265"/>
      <c r="T5" s="266"/>
      <c r="U5" s="267" t="s">
        <v>82</v>
      </c>
      <c r="V5" s="265"/>
      <c r="W5" s="266"/>
      <c r="X5" s="267" t="s">
        <v>84</v>
      </c>
      <c r="Y5" s="265"/>
      <c r="Z5" s="266"/>
      <c r="AA5" s="265"/>
      <c r="AB5" s="265" t="s">
        <v>62</v>
      </c>
      <c r="AC5" s="266"/>
    </row>
    <row r="6" spans="1:29" ht="21" customHeight="1" x14ac:dyDescent="0.2">
      <c r="A6" s="268"/>
      <c r="B6" s="269"/>
      <c r="C6" s="86"/>
      <c r="D6" s="270" t="s">
        <v>166</v>
      </c>
      <c r="E6" s="271" t="s">
        <v>167</v>
      </c>
      <c r="F6" s="270" t="s">
        <v>168</v>
      </c>
      <c r="G6" s="270" t="s">
        <v>166</v>
      </c>
      <c r="H6" s="271" t="s">
        <v>167</v>
      </c>
      <c r="I6" s="270" t="s">
        <v>168</v>
      </c>
      <c r="J6" s="270" t="s">
        <v>166</v>
      </c>
      <c r="K6" s="271" t="s">
        <v>167</v>
      </c>
      <c r="L6" s="270" t="s">
        <v>168</v>
      </c>
      <c r="M6" s="272" t="s">
        <v>166</v>
      </c>
      <c r="N6" s="271" t="s">
        <v>167</v>
      </c>
      <c r="O6" s="270" t="s">
        <v>168</v>
      </c>
      <c r="P6" s="86"/>
      <c r="R6" s="429" t="s">
        <v>169</v>
      </c>
      <c r="S6" s="429" t="s">
        <v>170</v>
      </c>
      <c r="T6" s="429" t="s">
        <v>171</v>
      </c>
      <c r="U6" s="429" t="s">
        <v>172</v>
      </c>
      <c r="V6" s="429" t="s">
        <v>170</v>
      </c>
      <c r="W6" s="429" t="s">
        <v>171</v>
      </c>
      <c r="X6" s="429" t="s">
        <v>173</v>
      </c>
      <c r="Y6" s="429" t="s">
        <v>170</v>
      </c>
      <c r="Z6" s="429" t="s">
        <v>171</v>
      </c>
      <c r="AA6" s="429" t="s">
        <v>174</v>
      </c>
      <c r="AB6" s="429" t="s">
        <v>175</v>
      </c>
      <c r="AC6" s="429" t="s">
        <v>171</v>
      </c>
    </row>
    <row r="7" spans="1:29" x14ac:dyDescent="0.2">
      <c r="A7" s="268"/>
      <c r="B7" s="269"/>
      <c r="C7" s="86"/>
      <c r="D7" s="270" t="s">
        <v>176</v>
      </c>
      <c r="E7" s="270" t="s">
        <v>177</v>
      </c>
      <c r="F7" s="73" t="s">
        <v>178</v>
      </c>
      <c r="G7" s="270" t="s">
        <v>176</v>
      </c>
      <c r="H7" s="270" t="s">
        <v>177</v>
      </c>
      <c r="I7" s="73" t="s">
        <v>178</v>
      </c>
      <c r="J7" s="270" t="s">
        <v>176</v>
      </c>
      <c r="K7" s="270" t="s">
        <v>177</v>
      </c>
      <c r="L7" s="273" t="s">
        <v>178</v>
      </c>
      <c r="M7" s="272" t="s">
        <v>176</v>
      </c>
      <c r="N7" s="270" t="s">
        <v>177</v>
      </c>
      <c r="O7" s="73" t="s">
        <v>178</v>
      </c>
      <c r="P7" s="86"/>
      <c r="R7" s="430"/>
      <c r="S7" s="430"/>
      <c r="T7" s="430"/>
      <c r="U7" s="430"/>
      <c r="V7" s="430"/>
      <c r="W7" s="430"/>
      <c r="X7" s="430"/>
      <c r="Y7" s="430"/>
      <c r="Z7" s="430"/>
      <c r="AA7" s="430"/>
      <c r="AB7" s="430"/>
      <c r="AC7" s="430"/>
    </row>
    <row r="8" spans="1:29" ht="15" customHeight="1" x14ac:dyDescent="0.2">
      <c r="A8" s="268"/>
      <c r="B8" s="269"/>
      <c r="C8" s="86"/>
      <c r="D8" s="274"/>
      <c r="E8" s="274" t="s">
        <v>178</v>
      </c>
      <c r="F8" s="274"/>
      <c r="G8" s="274"/>
      <c r="H8" s="274" t="s">
        <v>178</v>
      </c>
      <c r="I8" s="274"/>
      <c r="J8" s="274"/>
      <c r="K8" s="274" t="s">
        <v>178</v>
      </c>
      <c r="L8" s="274"/>
      <c r="M8" s="275"/>
      <c r="N8" s="274" t="s">
        <v>178</v>
      </c>
      <c r="O8" s="274"/>
      <c r="P8" s="86"/>
      <c r="R8" s="430"/>
      <c r="S8" s="430"/>
      <c r="T8" s="430"/>
      <c r="U8" s="430"/>
      <c r="V8" s="430"/>
      <c r="W8" s="430"/>
      <c r="X8" s="430"/>
      <c r="Y8" s="430"/>
      <c r="Z8" s="430"/>
      <c r="AA8" s="430"/>
      <c r="AB8" s="430"/>
      <c r="AC8" s="430"/>
    </row>
    <row r="9" spans="1:29" ht="18.75" customHeight="1" x14ac:dyDescent="0.2">
      <c r="A9" s="276"/>
      <c r="B9" s="269"/>
      <c r="C9" s="86"/>
      <c r="D9" s="184" t="s">
        <v>64</v>
      </c>
      <c r="E9" s="184" t="s">
        <v>65</v>
      </c>
      <c r="F9" s="184" t="s">
        <v>66</v>
      </c>
      <c r="G9" s="184" t="s">
        <v>67</v>
      </c>
      <c r="H9" s="184" t="s">
        <v>68</v>
      </c>
      <c r="I9" s="184" t="s">
        <v>69</v>
      </c>
      <c r="J9" s="184" t="s">
        <v>70</v>
      </c>
      <c r="K9" s="184" t="s">
        <v>71</v>
      </c>
      <c r="L9" s="184" t="s">
        <v>72</v>
      </c>
      <c r="M9" s="184" t="s">
        <v>143</v>
      </c>
      <c r="N9" s="184" t="s">
        <v>144</v>
      </c>
      <c r="O9" s="184" t="s">
        <v>179</v>
      </c>
      <c r="P9" s="86"/>
      <c r="R9" s="431"/>
      <c r="S9" s="431"/>
      <c r="T9" s="431"/>
      <c r="U9" s="431"/>
      <c r="V9" s="431"/>
      <c r="W9" s="431"/>
      <c r="X9" s="431"/>
      <c r="Y9" s="431"/>
      <c r="Z9" s="431"/>
      <c r="AA9" s="431"/>
      <c r="AB9" s="431"/>
      <c r="AC9" s="431"/>
    </row>
    <row r="10" spans="1:29" ht="24.95" customHeight="1" x14ac:dyDescent="0.2">
      <c r="A10" s="277" t="s">
        <v>180</v>
      </c>
      <c r="B10" s="102" t="s">
        <v>62</v>
      </c>
      <c r="C10" s="90">
        <v>1</v>
      </c>
      <c r="D10" s="91"/>
      <c r="E10" s="91"/>
      <c r="F10" s="91"/>
      <c r="G10" s="91"/>
      <c r="H10" s="91"/>
      <c r="I10" s="91"/>
      <c r="J10" s="91"/>
      <c r="K10" s="91"/>
      <c r="L10" s="91"/>
      <c r="M10" s="92"/>
      <c r="N10" s="92"/>
      <c r="O10" s="92"/>
      <c r="P10" s="90">
        <v>1</v>
      </c>
      <c r="AA10" s="278">
        <f>SUM(M10:O10)</f>
        <v>0</v>
      </c>
      <c r="AB10" s="93">
        <f>'DD20P1.MELD'!L37</f>
        <v>0</v>
      </c>
      <c r="AC10" s="93">
        <f>AA10-AB10</f>
        <v>0</v>
      </c>
    </row>
    <row r="11" spans="1:29" ht="24.95" customHeight="1" thickBot="1" x14ac:dyDescent="0.25">
      <c r="A11" s="279" t="s">
        <v>181</v>
      </c>
      <c r="B11" s="280" t="s">
        <v>62</v>
      </c>
      <c r="C11" s="90">
        <v>2</v>
      </c>
      <c r="D11" s="95">
        <f t="shared" ref="D11:O11" si="0">D12+D16</f>
        <v>0</v>
      </c>
      <c r="E11" s="95">
        <f t="shared" si="0"/>
        <v>0</v>
      </c>
      <c r="F11" s="95">
        <f t="shared" si="0"/>
        <v>0</v>
      </c>
      <c r="G11" s="95">
        <f t="shared" si="0"/>
        <v>0</v>
      </c>
      <c r="H11" s="95">
        <f t="shared" si="0"/>
        <v>0</v>
      </c>
      <c r="I11" s="95">
        <f t="shared" si="0"/>
        <v>0</v>
      </c>
      <c r="J11" s="95">
        <f t="shared" si="0"/>
        <v>0</v>
      </c>
      <c r="K11" s="95">
        <f t="shared" si="0"/>
        <v>0</v>
      </c>
      <c r="L11" s="95">
        <f t="shared" si="0"/>
        <v>0</v>
      </c>
      <c r="M11" s="95">
        <f t="shared" si="0"/>
        <v>0</v>
      </c>
      <c r="N11" s="95">
        <f t="shared" si="0"/>
        <v>0</v>
      </c>
      <c r="O11" s="95">
        <f t="shared" si="0"/>
        <v>0</v>
      </c>
      <c r="P11" s="90">
        <v>2</v>
      </c>
      <c r="R11" s="93">
        <f t="shared" ref="R11:R28" si="1">SUM(D11:F11)</f>
        <v>0</v>
      </c>
      <c r="S11" s="93">
        <f>'DD20P1.MELD'!L8+'DD20P1.MELD'!L14</f>
        <v>0</v>
      </c>
      <c r="T11" s="93">
        <f t="shared" ref="T11:T28" si="2">R11-S11</f>
        <v>0</v>
      </c>
      <c r="U11" s="278">
        <f t="shared" ref="U11:U28" si="3">SUM(G11:I11)</f>
        <v>0</v>
      </c>
      <c r="V11" s="93">
        <f>'DD20P1.MELD'!L22</f>
        <v>0</v>
      </c>
      <c r="W11" s="93">
        <f t="shared" ref="W11:W28" si="4">U11-V11</f>
        <v>0</v>
      </c>
      <c r="X11" s="278">
        <f t="shared" ref="X11:X28" si="5">SUM(J11:L11)</f>
        <v>0</v>
      </c>
      <c r="Y11" s="93">
        <f>'DD20P1.MELD'!L29</f>
        <v>0</v>
      </c>
      <c r="Z11" s="93">
        <f t="shared" ref="Z11:Z28" si="6">X11-Y11</f>
        <v>0</v>
      </c>
    </row>
    <row r="12" spans="1:29" ht="18" customHeight="1" thickTop="1" thickBot="1" x14ac:dyDescent="0.25">
      <c r="A12" s="281" t="s">
        <v>182</v>
      </c>
      <c r="B12" s="104" t="s">
        <v>75</v>
      </c>
      <c r="C12" s="90">
        <v>3</v>
      </c>
      <c r="D12" s="95">
        <f t="shared" ref="D12:L12" si="7">SUM(D13:D14)</f>
        <v>0</v>
      </c>
      <c r="E12" s="95">
        <f t="shared" si="7"/>
        <v>0</v>
      </c>
      <c r="F12" s="95">
        <f t="shared" si="7"/>
        <v>0</v>
      </c>
      <c r="G12" s="95">
        <f t="shared" si="7"/>
        <v>0</v>
      </c>
      <c r="H12" s="95">
        <f t="shared" si="7"/>
        <v>0</v>
      </c>
      <c r="I12" s="95">
        <f t="shared" si="7"/>
        <v>0</v>
      </c>
      <c r="J12" s="95">
        <f t="shared" si="7"/>
        <v>0</v>
      </c>
      <c r="K12" s="95">
        <f t="shared" si="7"/>
        <v>0</v>
      </c>
      <c r="L12" s="95">
        <f t="shared" si="7"/>
        <v>0</v>
      </c>
      <c r="M12" s="95">
        <f t="shared" ref="M12:O16" si="8">J12+G12+D12</f>
        <v>0</v>
      </c>
      <c r="N12" s="95">
        <f t="shared" si="8"/>
        <v>0</v>
      </c>
      <c r="O12" s="95">
        <f t="shared" si="8"/>
        <v>0</v>
      </c>
      <c r="P12" s="90">
        <v>3</v>
      </c>
      <c r="R12" s="93">
        <f t="shared" si="1"/>
        <v>0</v>
      </c>
      <c r="S12" s="93">
        <f>'DD20P1.MELD'!L9+'DD20P1.MELD'!L15</f>
        <v>0</v>
      </c>
      <c r="T12" s="93">
        <f t="shared" si="2"/>
        <v>0</v>
      </c>
      <c r="U12" s="278">
        <f t="shared" si="3"/>
        <v>0</v>
      </c>
      <c r="V12" s="93">
        <f>'DD20P1.MELD'!L23</f>
        <v>0</v>
      </c>
      <c r="W12" s="93">
        <f t="shared" si="4"/>
        <v>0</v>
      </c>
      <c r="X12" s="278">
        <f t="shared" si="5"/>
        <v>0</v>
      </c>
      <c r="Y12" s="93">
        <f>'DD20P1.MELD'!L30</f>
        <v>0</v>
      </c>
      <c r="Z12" s="93">
        <f t="shared" si="6"/>
        <v>0</v>
      </c>
    </row>
    <row r="13" spans="1:29" ht="18" customHeight="1" thickTop="1" thickBot="1" x14ac:dyDescent="0.25">
      <c r="A13" s="187" t="s">
        <v>83</v>
      </c>
      <c r="B13" s="105" t="s">
        <v>76</v>
      </c>
      <c r="C13" s="90">
        <v>4</v>
      </c>
      <c r="D13" s="92"/>
      <c r="E13" s="92"/>
      <c r="F13" s="92"/>
      <c r="G13" s="92"/>
      <c r="H13" s="92"/>
      <c r="I13" s="92"/>
      <c r="J13" s="92"/>
      <c r="K13" s="92"/>
      <c r="L13" s="92"/>
      <c r="M13" s="95">
        <f t="shared" si="8"/>
        <v>0</v>
      </c>
      <c r="N13" s="95">
        <f t="shared" si="8"/>
        <v>0</v>
      </c>
      <c r="O13" s="95">
        <f t="shared" si="8"/>
        <v>0</v>
      </c>
      <c r="P13" s="90">
        <v>4</v>
      </c>
      <c r="R13" s="93">
        <f t="shared" si="1"/>
        <v>0</v>
      </c>
      <c r="S13" s="93">
        <f>'DD20P1.MELD'!L10+'DD20P1.MELD'!L16</f>
        <v>0</v>
      </c>
      <c r="T13" s="93">
        <f t="shared" si="2"/>
        <v>0</v>
      </c>
      <c r="U13" s="278">
        <f t="shared" si="3"/>
        <v>0</v>
      </c>
      <c r="V13" s="93">
        <f>'DD20P1.MELD'!L24</f>
        <v>0</v>
      </c>
      <c r="W13" s="93">
        <f t="shared" si="4"/>
        <v>0</v>
      </c>
      <c r="X13" s="278">
        <f t="shared" si="5"/>
        <v>0</v>
      </c>
      <c r="Y13" s="93">
        <f>'DD20P1.MELD'!L31</f>
        <v>0</v>
      </c>
      <c r="Z13" s="93">
        <f t="shared" si="6"/>
        <v>0</v>
      </c>
    </row>
    <row r="14" spans="1:29" ht="18" customHeight="1" thickTop="1" thickBot="1" x14ac:dyDescent="0.25">
      <c r="A14" s="187"/>
      <c r="B14" s="105" t="s">
        <v>77</v>
      </c>
      <c r="C14" s="90">
        <v>5</v>
      </c>
      <c r="D14" s="92"/>
      <c r="E14" s="92"/>
      <c r="F14" s="92"/>
      <c r="G14" s="92"/>
      <c r="H14" s="92"/>
      <c r="I14" s="92"/>
      <c r="J14" s="92"/>
      <c r="K14" s="92"/>
      <c r="L14" s="92"/>
      <c r="M14" s="95">
        <f t="shared" si="8"/>
        <v>0</v>
      </c>
      <c r="N14" s="95">
        <f t="shared" si="8"/>
        <v>0</v>
      </c>
      <c r="O14" s="95">
        <f t="shared" si="8"/>
        <v>0</v>
      </c>
      <c r="P14" s="90">
        <v>5</v>
      </c>
      <c r="R14" s="93">
        <f t="shared" si="1"/>
        <v>0</v>
      </c>
      <c r="S14" s="93">
        <f>'DD20P1.MELD'!L11+'DD20P1.MELD'!L17</f>
        <v>0</v>
      </c>
      <c r="T14" s="93">
        <f t="shared" si="2"/>
        <v>0</v>
      </c>
      <c r="U14" s="278">
        <f t="shared" si="3"/>
        <v>0</v>
      </c>
      <c r="V14" s="93">
        <f>'DD20P1.MELD'!L25</f>
        <v>0</v>
      </c>
      <c r="W14" s="93">
        <f t="shared" si="4"/>
        <v>0</v>
      </c>
      <c r="X14" s="278">
        <f t="shared" si="5"/>
        <v>0</v>
      </c>
      <c r="Y14" s="93">
        <f>'DD20P1.MELD'!L32</f>
        <v>0</v>
      </c>
      <c r="Z14" s="93">
        <f t="shared" si="6"/>
        <v>0</v>
      </c>
    </row>
    <row r="15" spans="1:29" ht="18" customHeight="1" thickTop="1" thickBot="1" x14ac:dyDescent="0.25">
      <c r="A15" s="187"/>
      <c r="B15" s="106" t="s">
        <v>78</v>
      </c>
      <c r="C15" s="90">
        <v>20</v>
      </c>
      <c r="D15" s="92"/>
      <c r="E15" s="92"/>
      <c r="F15" s="92"/>
      <c r="G15" s="92"/>
      <c r="H15" s="92"/>
      <c r="I15" s="92"/>
      <c r="J15" s="92"/>
      <c r="K15" s="92"/>
      <c r="L15" s="92"/>
      <c r="M15" s="95">
        <f t="shared" si="8"/>
        <v>0</v>
      </c>
      <c r="N15" s="95">
        <f t="shared" si="8"/>
        <v>0</v>
      </c>
      <c r="O15" s="95">
        <f t="shared" si="8"/>
        <v>0</v>
      </c>
      <c r="P15" s="90">
        <v>20</v>
      </c>
      <c r="R15" s="93">
        <f t="shared" si="1"/>
        <v>0</v>
      </c>
      <c r="S15" s="93">
        <f>'DD20P1.MELD'!L12+'DD20P1.MELD'!L18</f>
        <v>0</v>
      </c>
      <c r="T15" s="93">
        <f t="shared" si="2"/>
        <v>0</v>
      </c>
      <c r="U15" s="278">
        <f t="shared" si="3"/>
        <v>0</v>
      </c>
      <c r="V15" s="93">
        <f>'DD20P1.MELD'!L26</f>
        <v>0</v>
      </c>
      <c r="W15" s="93">
        <f t="shared" si="4"/>
        <v>0</v>
      </c>
      <c r="X15" s="278">
        <f t="shared" si="5"/>
        <v>0</v>
      </c>
      <c r="Y15" s="93">
        <f>'DD20P1.MELD'!L33</f>
        <v>0</v>
      </c>
      <c r="Z15" s="93">
        <f t="shared" si="6"/>
        <v>0</v>
      </c>
    </row>
    <row r="16" spans="1:29" ht="18" customHeight="1" thickTop="1" thickBot="1" x14ac:dyDescent="0.25">
      <c r="A16" s="282"/>
      <c r="B16" s="107" t="s">
        <v>79</v>
      </c>
      <c r="C16" s="90">
        <v>7</v>
      </c>
      <c r="D16" s="92"/>
      <c r="E16" s="92"/>
      <c r="F16" s="92"/>
      <c r="G16" s="92"/>
      <c r="H16" s="92"/>
      <c r="I16" s="92"/>
      <c r="J16" s="92"/>
      <c r="K16" s="92"/>
      <c r="L16" s="92"/>
      <c r="M16" s="95">
        <f t="shared" si="8"/>
        <v>0</v>
      </c>
      <c r="N16" s="95">
        <f t="shared" si="8"/>
        <v>0</v>
      </c>
      <c r="O16" s="95">
        <f t="shared" si="8"/>
        <v>0</v>
      </c>
      <c r="P16" s="90">
        <v>7</v>
      </c>
      <c r="R16" s="93">
        <f t="shared" si="1"/>
        <v>0</v>
      </c>
      <c r="S16" s="93">
        <f>'DD20P1.MELD'!L13+'DD20P1.MELD'!L19</f>
        <v>0</v>
      </c>
      <c r="T16" s="93">
        <f t="shared" si="2"/>
        <v>0</v>
      </c>
      <c r="U16" s="278">
        <f t="shared" si="3"/>
        <v>0</v>
      </c>
      <c r="V16" s="93">
        <f>'DD20P1.MELD'!L27</f>
        <v>0</v>
      </c>
      <c r="W16" s="93">
        <f t="shared" si="4"/>
        <v>0</v>
      </c>
      <c r="X16" s="278">
        <f t="shared" si="5"/>
        <v>0</v>
      </c>
      <c r="Y16" s="93">
        <f>'DD20P1.MELD'!L34</f>
        <v>0</v>
      </c>
      <c r="Z16" s="93">
        <f t="shared" si="6"/>
        <v>0</v>
      </c>
    </row>
    <row r="17" spans="1:26" ht="24.95" customHeight="1" thickTop="1" thickBot="1" x14ac:dyDescent="0.25">
      <c r="A17" s="283" t="s">
        <v>183</v>
      </c>
      <c r="B17" s="102" t="s">
        <v>62</v>
      </c>
      <c r="C17" s="90">
        <v>8</v>
      </c>
      <c r="D17" s="95">
        <f t="shared" ref="D17:O17" si="9">D18+D22</f>
        <v>0</v>
      </c>
      <c r="E17" s="95">
        <f t="shared" si="9"/>
        <v>0</v>
      </c>
      <c r="F17" s="95">
        <f t="shared" si="9"/>
        <v>0</v>
      </c>
      <c r="G17" s="95">
        <f t="shared" si="9"/>
        <v>0</v>
      </c>
      <c r="H17" s="95">
        <f t="shared" si="9"/>
        <v>0</v>
      </c>
      <c r="I17" s="95">
        <f t="shared" si="9"/>
        <v>0</v>
      </c>
      <c r="J17" s="95">
        <f t="shared" si="9"/>
        <v>0</v>
      </c>
      <c r="K17" s="95">
        <f t="shared" si="9"/>
        <v>0</v>
      </c>
      <c r="L17" s="95">
        <f t="shared" si="9"/>
        <v>0</v>
      </c>
      <c r="M17" s="95">
        <f t="shared" si="9"/>
        <v>0</v>
      </c>
      <c r="N17" s="95">
        <f t="shared" si="9"/>
        <v>0</v>
      </c>
      <c r="O17" s="95">
        <f t="shared" si="9"/>
        <v>0</v>
      </c>
      <c r="P17" s="90">
        <v>8</v>
      </c>
      <c r="R17" s="93">
        <f t="shared" si="1"/>
        <v>0</v>
      </c>
      <c r="S17" s="93">
        <f>'DD21P1.MELD'!L7+'DD21P1.MELD'!L13</f>
        <v>0</v>
      </c>
      <c r="T17" s="93">
        <f t="shared" si="2"/>
        <v>0</v>
      </c>
      <c r="U17" s="278">
        <f t="shared" si="3"/>
        <v>0</v>
      </c>
      <c r="V17" s="93">
        <f>'DD21P1.MELD'!L20</f>
        <v>0</v>
      </c>
      <c r="W17" s="93">
        <f t="shared" si="4"/>
        <v>0</v>
      </c>
      <c r="X17" s="278">
        <f t="shared" si="5"/>
        <v>0</v>
      </c>
      <c r="Y17" s="93">
        <f>'DD21P1.MELD'!L26</f>
        <v>0</v>
      </c>
      <c r="Z17" s="93">
        <f t="shared" si="6"/>
        <v>0</v>
      </c>
    </row>
    <row r="18" spans="1:26" ht="18" customHeight="1" thickTop="1" thickBot="1" x14ac:dyDescent="0.25">
      <c r="A18" s="187"/>
      <c r="B18" s="104" t="s">
        <v>75</v>
      </c>
      <c r="C18" s="90">
        <v>9</v>
      </c>
      <c r="D18" s="95">
        <f t="shared" ref="D18:O18" si="10">SUM(D19:D20)</f>
        <v>0</v>
      </c>
      <c r="E18" s="95">
        <f t="shared" si="10"/>
        <v>0</v>
      </c>
      <c r="F18" s="95">
        <f t="shared" si="10"/>
        <v>0</v>
      </c>
      <c r="G18" s="95">
        <f t="shared" si="10"/>
        <v>0</v>
      </c>
      <c r="H18" s="95">
        <f t="shared" si="10"/>
        <v>0</v>
      </c>
      <c r="I18" s="95">
        <f t="shared" si="10"/>
        <v>0</v>
      </c>
      <c r="J18" s="95">
        <f t="shared" si="10"/>
        <v>0</v>
      </c>
      <c r="K18" s="95">
        <f t="shared" si="10"/>
        <v>0</v>
      </c>
      <c r="L18" s="95">
        <f t="shared" si="10"/>
        <v>0</v>
      </c>
      <c r="M18" s="95">
        <f t="shared" si="10"/>
        <v>0</v>
      </c>
      <c r="N18" s="95">
        <f t="shared" si="10"/>
        <v>0</v>
      </c>
      <c r="O18" s="95">
        <f t="shared" si="10"/>
        <v>0</v>
      </c>
      <c r="P18" s="90">
        <v>9</v>
      </c>
      <c r="R18" s="93">
        <f t="shared" si="1"/>
        <v>0</v>
      </c>
      <c r="S18" s="93">
        <f>'DD21P1.MELD'!L8+'DD21P1.MELD'!L14</f>
        <v>0</v>
      </c>
      <c r="T18" s="93">
        <f t="shared" si="2"/>
        <v>0</v>
      </c>
      <c r="U18" s="278">
        <f t="shared" si="3"/>
        <v>0</v>
      </c>
      <c r="V18" s="93">
        <f>'DD21P1.MELD'!L21</f>
        <v>0</v>
      </c>
      <c r="W18" s="93">
        <f t="shared" si="4"/>
        <v>0</v>
      </c>
      <c r="X18" s="278">
        <f t="shared" si="5"/>
        <v>0</v>
      </c>
      <c r="Y18" s="93">
        <f>'DD21P1.MELD'!L27</f>
        <v>0</v>
      </c>
      <c r="Z18" s="93">
        <f t="shared" si="6"/>
        <v>0</v>
      </c>
    </row>
    <row r="19" spans="1:26" ht="18" customHeight="1" thickTop="1" thickBot="1" x14ac:dyDescent="0.25">
      <c r="A19" s="187"/>
      <c r="B19" s="105" t="s">
        <v>76</v>
      </c>
      <c r="C19" s="90">
        <v>10</v>
      </c>
      <c r="D19" s="98"/>
      <c r="E19" s="98"/>
      <c r="F19" s="98"/>
      <c r="G19" s="98"/>
      <c r="H19" s="98"/>
      <c r="I19" s="98"/>
      <c r="J19" s="98"/>
      <c r="K19" s="98"/>
      <c r="L19" s="98"/>
      <c r="M19" s="95">
        <f t="shared" ref="M19:M28" si="11">J19+G19+D19</f>
        <v>0</v>
      </c>
      <c r="N19" s="95">
        <f t="shared" ref="N19:N28" si="12">K19+H19+E19</f>
        <v>0</v>
      </c>
      <c r="O19" s="95">
        <f t="shared" ref="O19:O28" si="13">L19+I19+F19</f>
        <v>0</v>
      </c>
      <c r="P19" s="90">
        <v>10</v>
      </c>
      <c r="R19" s="93">
        <f t="shared" si="1"/>
        <v>0</v>
      </c>
      <c r="S19" s="93">
        <f>'DD21P1.MELD'!L9+'DD21P1.MELD'!L15</f>
        <v>0</v>
      </c>
      <c r="T19" s="93">
        <f t="shared" si="2"/>
        <v>0</v>
      </c>
      <c r="U19" s="278">
        <f t="shared" si="3"/>
        <v>0</v>
      </c>
      <c r="V19" s="93">
        <f>'DD21P1.MELD'!L22</f>
        <v>0</v>
      </c>
      <c r="W19" s="93">
        <f t="shared" si="4"/>
        <v>0</v>
      </c>
      <c r="X19" s="278">
        <f t="shared" si="5"/>
        <v>0</v>
      </c>
      <c r="Y19" s="93">
        <f>'DD21P1.MELD'!L28</f>
        <v>0</v>
      </c>
      <c r="Z19" s="93">
        <f t="shared" si="6"/>
        <v>0</v>
      </c>
    </row>
    <row r="20" spans="1:26" ht="18" customHeight="1" thickTop="1" thickBot="1" x14ac:dyDescent="0.25">
      <c r="A20" s="187"/>
      <c r="B20" s="105" t="s">
        <v>77</v>
      </c>
      <c r="C20" s="90">
        <v>11</v>
      </c>
      <c r="D20" s="98"/>
      <c r="E20" s="98"/>
      <c r="F20" s="98"/>
      <c r="G20" s="98"/>
      <c r="H20" s="98"/>
      <c r="I20" s="98"/>
      <c r="J20" s="98"/>
      <c r="K20" s="98"/>
      <c r="L20" s="98"/>
      <c r="M20" s="95">
        <f t="shared" si="11"/>
        <v>0</v>
      </c>
      <c r="N20" s="95">
        <f t="shared" si="12"/>
        <v>0</v>
      </c>
      <c r="O20" s="95">
        <f t="shared" si="13"/>
        <v>0</v>
      </c>
      <c r="P20" s="90">
        <v>11</v>
      </c>
      <c r="R20" s="93">
        <f t="shared" si="1"/>
        <v>0</v>
      </c>
      <c r="S20" s="93">
        <f>'DD21P1.MELD'!L10+'DD21P1.MELD'!L16</f>
        <v>0</v>
      </c>
      <c r="T20" s="93">
        <f t="shared" si="2"/>
        <v>0</v>
      </c>
      <c r="U20" s="278">
        <f t="shared" si="3"/>
        <v>0</v>
      </c>
      <c r="V20" s="93">
        <f>'DD21P1.MELD'!L23</f>
        <v>0</v>
      </c>
      <c r="W20" s="93">
        <f t="shared" si="4"/>
        <v>0</v>
      </c>
      <c r="X20" s="278">
        <f t="shared" si="5"/>
        <v>0</v>
      </c>
      <c r="Y20" s="93">
        <f>'DD21P1.MELD'!L29</f>
        <v>0</v>
      </c>
      <c r="Z20" s="93">
        <f t="shared" si="6"/>
        <v>0</v>
      </c>
    </row>
    <row r="21" spans="1:26" ht="18" customHeight="1" thickTop="1" thickBot="1" x14ac:dyDescent="0.25">
      <c r="A21" s="187"/>
      <c r="B21" s="106" t="s">
        <v>78</v>
      </c>
      <c r="C21" s="90">
        <v>21</v>
      </c>
      <c r="D21" s="98"/>
      <c r="E21" s="98"/>
      <c r="F21" s="98"/>
      <c r="G21" s="98"/>
      <c r="H21" s="98"/>
      <c r="I21" s="98"/>
      <c r="J21" s="98"/>
      <c r="K21" s="98"/>
      <c r="L21" s="98"/>
      <c r="M21" s="95">
        <f t="shared" si="11"/>
        <v>0</v>
      </c>
      <c r="N21" s="95">
        <f t="shared" si="12"/>
        <v>0</v>
      </c>
      <c r="O21" s="95">
        <f t="shared" si="13"/>
        <v>0</v>
      </c>
      <c r="P21" s="90">
        <v>21</v>
      </c>
      <c r="R21" s="93">
        <f t="shared" si="1"/>
        <v>0</v>
      </c>
      <c r="S21" s="93">
        <f>'DD21P1.MELD'!L11+'DD21P1.MELD'!L17</f>
        <v>0</v>
      </c>
      <c r="T21" s="93">
        <f t="shared" si="2"/>
        <v>0</v>
      </c>
      <c r="U21" s="278">
        <f t="shared" si="3"/>
        <v>0</v>
      </c>
      <c r="V21" s="93">
        <f>'DD21P1.MELD'!L24</f>
        <v>0</v>
      </c>
      <c r="W21" s="93">
        <f t="shared" si="4"/>
        <v>0</v>
      </c>
      <c r="X21" s="278">
        <f t="shared" si="5"/>
        <v>0</v>
      </c>
      <c r="Y21" s="93">
        <f>'DD21P1.MELD'!L30</f>
        <v>0</v>
      </c>
      <c r="Z21" s="93">
        <f t="shared" si="6"/>
        <v>0</v>
      </c>
    </row>
    <row r="22" spans="1:26" ht="18" customHeight="1" thickTop="1" thickBot="1" x14ac:dyDescent="0.25">
      <c r="A22" s="187"/>
      <c r="B22" s="107" t="s">
        <v>79</v>
      </c>
      <c r="C22" s="90">
        <v>13</v>
      </c>
      <c r="D22" s="98"/>
      <c r="E22" s="98"/>
      <c r="F22" s="98"/>
      <c r="G22" s="98"/>
      <c r="H22" s="98"/>
      <c r="I22" s="98"/>
      <c r="J22" s="98"/>
      <c r="K22" s="98"/>
      <c r="L22" s="98"/>
      <c r="M22" s="95">
        <f t="shared" si="11"/>
        <v>0</v>
      </c>
      <c r="N22" s="95">
        <f t="shared" si="12"/>
        <v>0</v>
      </c>
      <c r="O22" s="95">
        <f t="shared" si="13"/>
        <v>0</v>
      </c>
      <c r="P22" s="90">
        <v>13</v>
      </c>
      <c r="R22" s="93">
        <f t="shared" si="1"/>
        <v>0</v>
      </c>
      <c r="S22" s="93">
        <f>'DD21P1.MELD'!L12+'DD21P1.MELD'!L18</f>
        <v>0</v>
      </c>
      <c r="T22" s="93">
        <f t="shared" si="2"/>
        <v>0</v>
      </c>
      <c r="U22" s="278">
        <f t="shared" si="3"/>
        <v>0</v>
      </c>
      <c r="V22" s="93">
        <f>'DD21P1.MELD'!L25</f>
        <v>0</v>
      </c>
      <c r="W22" s="93">
        <f t="shared" si="4"/>
        <v>0</v>
      </c>
      <c r="X22" s="278">
        <f t="shared" si="5"/>
        <v>0</v>
      </c>
      <c r="Y22" s="93">
        <f>'DD21P1.MELD'!L31</f>
        <v>0</v>
      </c>
      <c r="Z22" s="93">
        <f t="shared" si="6"/>
        <v>0</v>
      </c>
    </row>
    <row r="23" spans="1:26" ht="24.95" customHeight="1" thickTop="1" thickBot="1" x14ac:dyDescent="0.25">
      <c r="A23" s="284" t="s">
        <v>184</v>
      </c>
      <c r="B23" s="102" t="s">
        <v>62</v>
      </c>
      <c r="C23" s="90">
        <v>14</v>
      </c>
      <c r="D23" s="95">
        <f t="shared" ref="D23:L23" si="14">D24+D28</f>
        <v>0</v>
      </c>
      <c r="E23" s="95">
        <f t="shared" si="14"/>
        <v>0</v>
      </c>
      <c r="F23" s="95">
        <f t="shared" si="14"/>
        <v>0</v>
      </c>
      <c r="G23" s="95">
        <f t="shared" si="14"/>
        <v>0</v>
      </c>
      <c r="H23" s="95">
        <f t="shared" si="14"/>
        <v>0</v>
      </c>
      <c r="I23" s="95">
        <f t="shared" si="14"/>
        <v>0</v>
      </c>
      <c r="J23" s="95">
        <f t="shared" si="14"/>
        <v>0</v>
      </c>
      <c r="K23" s="95">
        <f t="shared" si="14"/>
        <v>0</v>
      </c>
      <c r="L23" s="95">
        <f t="shared" si="14"/>
        <v>0</v>
      </c>
      <c r="M23" s="95">
        <f t="shared" si="11"/>
        <v>0</v>
      </c>
      <c r="N23" s="95">
        <f t="shared" si="12"/>
        <v>0</v>
      </c>
      <c r="O23" s="95">
        <f t="shared" si="13"/>
        <v>0</v>
      </c>
      <c r="P23" s="90">
        <v>14</v>
      </c>
      <c r="R23" s="93">
        <f t="shared" si="1"/>
        <v>0</v>
      </c>
      <c r="S23" s="93">
        <f>'DD22P1.MELD'!J8</f>
        <v>0</v>
      </c>
      <c r="T23" s="93">
        <f t="shared" si="2"/>
        <v>0</v>
      </c>
      <c r="U23" s="278">
        <f t="shared" si="3"/>
        <v>0</v>
      </c>
      <c r="V23" s="93">
        <f>'DD22P1.MELD'!J15</f>
        <v>0</v>
      </c>
      <c r="W23" s="93">
        <f t="shared" si="4"/>
        <v>0</v>
      </c>
      <c r="X23" s="278">
        <f t="shared" si="5"/>
        <v>0</v>
      </c>
      <c r="Y23" s="93">
        <f>'DD22P1.MELD'!J21</f>
        <v>0</v>
      </c>
      <c r="Z23" s="93">
        <f t="shared" si="6"/>
        <v>0</v>
      </c>
    </row>
    <row r="24" spans="1:26" ht="18" customHeight="1" thickTop="1" thickBot="1" x14ac:dyDescent="0.25">
      <c r="A24" s="187"/>
      <c r="B24" s="104" t="s">
        <v>75</v>
      </c>
      <c r="C24" s="90">
        <v>15</v>
      </c>
      <c r="D24" s="95">
        <f t="shared" ref="D24:L24" si="15">SUM(D25:D26)</f>
        <v>0</v>
      </c>
      <c r="E24" s="95">
        <f t="shared" si="15"/>
        <v>0</v>
      </c>
      <c r="F24" s="95">
        <f t="shared" si="15"/>
        <v>0</v>
      </c>
      <c r="G24" s="95">
        <f t="shared" si="15"/>
        <v>0</v>
      </c>
      <c r="H24" s="95">
        <f t="shared" si="15"/>
        <v>0</v>
      </c>
      <c r="I24" s="95">
        <f t="shared" si="15"/>
        <v>0</v>
      </c>
      <c r="J24" s="95">
        <f t="shared" si="15"/>
        <v>0</v>
      </c>
      <c r="K24" s="95">
        <f t="shared" si="15"/>
        <v>0</v>
      </c>
      <c r="L24" s="95">
        <f t="shared" si="15"/>
        <v>0</v>
      </c>
      <c r="M24" s="95">
        <f t="shared" si="11"/>
        <v>0</v>
      </c>
      <c r="N24" s="95">
        <f t="shared" si="12"/>
        <v>0</v>
      </c>
      <c r="O24" s="95">
        <f t="shared" si="13"/>
        <v>0</v>
      </c>
      <c r="P24" s="90">
        <v>15</v>
      </c>
      <c r="R24" s="93">
        <f t="shared" si="1"/>
        <v>0</v>
      </c>
      <c r="S24" s="93">
        <f>'DD22P1.MELD'!J9</f>
        <v>0</v>
      </c>
      <c r="T24" s="93">
        <f t="shared" si="2"/>
        <v>0</v>
      </c>
      <c r="U24" s="278">
        <f t="shared" si="3"/>
        <v>0</v>
      </c>
      <c r="V24" s="93">
        <f>'DD22P1.MELD'!J16</f>
        <v>0</v>
      </c>
      <c r="W24" s="93">
        <f t="shared" si="4"/>
        <v>0</v>
      </c>
      <c r="X24" s="278">
        <f t="shared" si="5"/>
        <v>0</v>
      </c>
      <c r="Y24" s="93">
        <f>'DD22P1.MELD'!J22</f>
        <v>0</v>
      </c>
      <c r="Z24" s="93">
        <f t="shared" si="6"/>
        <v>0</v>
      </c>
    </row>
    <row r="25" spans="1:26" ht="18" customHeight="1" thickTop="1" thickBot="1" x14ac:dyDescent="0.25">
      <c r="A25" s="74"/>
      <c r="B25" s="105" t="s">
        <v>76</v>
      </c>
      <c r="C25" s="90">
        <v>16</v>
      </c>
      <c r="D25" s="98"/>
      <c r="E25" s="98"/>
      <c r="F25" s="98"/>
      <c r="G25" s="98"/>
      <c r="H25" s="98"/>
      <c r="I25" s="98"/>
      <c r="J25" s="98"/>
      <c r="K25" s="98"/>
      <c r="L25" s="98"/>
      <c r="M25" s="95">
        <f t="shared" si="11"/>
        <v>0</v>
      </c>
      <c r="N25" s="95">
        <f t="shared" si="12"/>
        <v>0</v>
      </c>
      <c r="O25" s="95">
        <f t="shared" si="13"/>
        <v>0</v>
      </c>
      <c r="P25" s="90">
        <v>16</v>
      </c>
      <c r="R25" s="93">
        <f t="shared" si="1"/>
        <v>0</v>
      </c>
      <c r="S25" s="93">
        <f>'DD22P1.MELD'!J10</f>
        <v>0</v>
      </c>
      <c r="T25" s="93">
        <f t="shared" si="2"/>
        <v>0</v>
      </c>
      <c r="U25" s="278">
        <f t="shared" si="3"/>
        <v>0</v>
      </c>
      <c r="V25" s="93">
        <f>'DD22P1.MELD'!J17</f>
        <v>0</v>
      </c>
      <c r="W25" s="93">
        <f t="shared" si="4"/>
        <v>0</v>
      </c>
      <c r="X25" s="278">
        <f t="shared" si="5"/>
        <v>0</v>
      </c>
      <c r="Y25" s="93">
        <f>'DD22P1.MELD'!J23</f>
        <v>0</v>
      </c>
      <c r="Z25" s="93">
        <f t="shared" si="6"/>
        <v>0</v>
      </c>
    </row>
    <row r="26" spans="1:26" ht="18" customHeight="1" thickTop="1" thickBot="1" x14ac:dyDescent="0.25">
      <c r="A26" s="74"/>
      <c r="B26" s="105" t="s">
        <v>77</v>
      </c>
      <c r="C26" s="90">
        <v>17</v>
      </c>
      <c r="D26" s="98"/>
      <c r="E26" s="98"/>
      <c r="F26" s="98"/>
      <c r="G26" s="98"/>
      <c r="H26" s="98"/>
      <c r="I26" s="98"/>
      <c r="J26" s="98"/>
      <c r="K26" s="98"/>
      <c r="L26" s="98"/>
      <c r="M26" s="95">
        <f t="shared" si="11"/>
        <v>0</v>
      </c>
      <c r="N26" s="95">
        <f t="shared" si="12"/>
        <v>0</v>
      </c>
      <c r="O26" s="95">
        <f t="shared" si="13"/>
        <v>0</v>
      </c>
      <c r="P26" s="90">
        <v>17</v>
      </c>
      <c r="R26" s="93">
        <f t="shared" si="1"/>
        <v>0</v>
      </c>
      <c r="S26" s="93">
        <f>'DD22P1.MELD'!J11</f>
        <v>0</v>
      </c>
      <c r="T26" s="93">
        <f t="shared" si="2"/>
        <v>0</v>
      </c>
      <c r="U26" s="278">
        <f t="shared" si="3"/>
        <v>0</v>
      </c>
      <c r="V26" s="93">
        <f>'DD22P1.MELD'!J18</f>
        <v>0</v>
      </c>
      <c r="W26" s="93">
        <f t="shared" si="4"/>
        <v>0</v>
      </c>
      <c r="X26" s="278">
        <f t="shared" si="5"/>
        <v>0</v>
      </c>
      <c r="Y26" s="93">
        <f>'DD22P1.MELD'!J24</f>
        <v>0</v>
      </c>
      <c r="Z26" s="93">
        <f t="shared" si="6"/>
        <v>0</v>
      </c>
    </row>
    <row r="27" spans="1:26" ht="18" customHeight="1" thickTop="1" thickBot="1" x14ac:dyDescent="0.25">
      <c r="A27" s="74"/>
      <c r="B27" s="106" t="s">
        <v>78</v>
      </c>
      <c r="C27" s="90">
        <v>22</v>
      </c>
      <c r="D27" s="98"/>
      <c r="E27" s="98"/>
      <c r="F27" s="98"/>
      <c r="G27" s="98"/>
      <c r="H27" s="98"/>
      <c r="I27" s="98"/>
      <c r="J27" s="98"/>
      <c r="K27" s="98"/>
      <c r="L27" s="98"/>
      <c r="M27" s="95">
        <f t="shared" si="11"/>
        <v>0</v>
      </c>
      <c r="N27" s="95">
        <f t="shared" si="12"/>
        <v>0</v>
      </c>
      <c r="O27" s="95">
        <f t="shared" si="13"/>
        <v>0</v>
      </c>
      <c r="P27" s="90">
        <v>22</v>
      </c>
      <c r="R27" s="93">
        <f t="shared" si="1"/>
        <v>0</v>
      </c>
      <c r="S27" s="93">
        <f>'DD22P1.MELD'!J12</f>
        <v>0</v>
      </c>
      <c r="T27" s="93">
        <f t="shared" si="2"/>
        <v>0</v>
      </c>
      <c r="U27" s="278">
        <f t="shared" si="3"/>
        <v>0</v>
      </c>
      <c r="V27" s="93">
        <f>'DD22P1.MELD'!J19</f>
        <v>0</v>
      </c>
      <c r="W27" s="93">
        <f t="shared" si="4"/>
        <v>0</v>
      </c>
      <c r="X27" s="278">
        <f t="shared" si="5"/>
        <v>0</v>
      </c>
      <c r="Y27" s="93">
        <f>'DD22P1.MELD'!J25</f>
        <v>0</v>
      </c>
      <c r="Z27" s="93">
        <f t="shared" si="6"/>
        <v>0</v>
      </c>
    </row>
    <row r="28" spans="1:26" ht="18" customHeight="1" thickTop="1" thickBot="1" x14ac:dyDescent="0.25">
      <c r="A28" s="111"/>
      <c r="B28" s="144" t="s">
        <v>79</v>
      </c>
      <c r="C28" s="120">
        <v>19</v>
      </c>
      <c r="D28" s="98"/>
      <c r="E28" s="98"/>
      <c r="F28" s="98"/>
      <c r="G28" s="98"/>
      <c r="H28" s="98"/>
      <c r="I28" s="98"/>
      <c r="J28" s="98"/>
      <c r="K28" s="98"/>
      <c r="L28" s="98"/>
      <c r="M28" s="95">
        <f t="shared" si="11"/>
        <v>0</v>
      </c>
      <c r="N28" s="95">
        <f t="shared" si="12"/>
        <v>0</v>
      </c>
      <c r="O28" s="95">
        <f t="shared" si="13"/>
        <v>0</v>
      </c>
      <c r="P28" s="120">
        <v>19</v>
      </c>
      <c r="R28" s="93">
        <f t="shared" si="1"/>
        <v>0</v>
      </c>
      <c r="S28" s="93">
        <f>'DD22P1.MELD'!J13</f>
        <v>0</v>
      </c>
      <c r="T28" s="93">
        <f t="shared" si="2"/>
        <v>0</v>
      </c>
      <c r="U28" s="278">
        <f t="shared" si="3"/>
        <v>0</v>
      </c>
      <c r="V28" s="93">
        <f>'DD22P1.MELD'!J20</f>
        <v>0</v>
      </c>
      <c r="W28" s="93">
        <f t="shared" si="4"/>
        <v>0</v>
      </c>
      <c r="X28" s="278">
        <f t="shared" si="5"/>
        <v>0</v>
      </c>
      <c r="Y28" s="93">
        <f>'DD22P1.MELD'!J26</f>
        <v>0</v>
      </c>
      <c r="Z28" s="93">
        <f t="shared" si="6"/>
        <v>0</v>
      </c>
    </row>
    <row r="29" spans="1:26" ht="6.75" customHeight="1" thickTop="1" x14ac:dyDescent="0.2">
      <c r="A29" s="122"/>
      <c r="B29" s="122"/>
      <c r="C29" s="123"/>
      <c r="D29" s="124"/>
      <c r="E29" s="124"/>
      <c r="F29" s="124"/>
      <c r="G29" s="124"/>
      <c r="H29" s="124"/>
      <c r="I29" s="124"/>
      <c r="J29" s="124"/>
      <c r="K29" s="124"/>
      <c r="L29" s="124"/>
      <c r="M29" s="124"/>
      <c r="N29" s="124"/>
      <c r="O29" s="124"/>
      <c r="P29" s="124"/>
    </row>
    <row r="30" spans="1:26" ht="15" customHeight="1" x14ac:dyDescent="0.2">
      <c r="A30" s="73" t="str">
        <f>"Version: "&amp;B43</f>
        <v>Version: 1.02.E0</v>
      </c>
      <c r="C30" s="49"/>
      <c r="D30" s="50"/>
      <c r="E30" s="50"/>
      <c r="F30" s="50"/>
      <c r="G30" s="50"/>
      <c r="H30" s="50"/>
      <c r="I30" s="50"/>
      <c r="J30" s="50"/>
      <c r="K30" s="50"/>
      <c r="L30" s="50"/>
      <c r="P30" s="125" t="s">
        <v>88</v>
      </c>
    </row>
    <row r="31" spans="1:26" ht="10.5" customHeight="1" x14ac:dyDescent="0.2">
      <c r="C31" s="73"/>
      <c r="P31" s="73"/>
    </row>
    <row r="32" spans="1:26" ht="15" customHeight="1" x14ac:dyDescent="0.2">
      <c r="A32" s="73" t="s">
        <v>20</v>
      </c>
      <c r="B32" s="73" t="s">
        <v>185</v>
      </c>
      <c r="C32" s="73"/>
      <c r="M32" s="93" t="str">
        <f>IF(M11&gt;M10,"ERROR","")</f>
        <v/>
      </c>
      <c r="N32" s="93" t="str">
        <f>IF(N11&gt;N10,"ERROR","")</f>
        <v/>
      </c>
      <c r="O32" s="93" t="str">
        <f>IF(O11&gt;O10,"ERROR","")</f>
        <v/>
      </c>
      <c r="P32" s="73"/>
      <c r="R32" s="93" t="str">
        <f>IF(ABS(SUM(T11:T28,W11:W28,Z11:Z28,AC10))&gt;2,"ERROR","")</f>
        <v/>
      </c>
    </row>
    <row r="33" spans="1:16" ht="15" customHeight="1" x14ac:dyDescent="0.2">
      <c r="B33" s="73" t="s">
        <v>186</v>
      </c>
      <c r="C33" s="73"/>
      <c r="D33" s="93" t="str">
        <f t="shared" ref="D33:L33" si="16">IF(D15&gt;D14,"ERROR","")</f>
        <v/>
      </c>
      <c r="E33" s="93" t="str">
        <f t="shared" si="16"/>
        <v/>
      </c>
      <c r="F33" s="93" t="str">
        <f t="shared" si="16"/>
        <v/>
      </c>
      <c r="G33" s="93" t="str">
        <f t="shared" si="16"/>
        <v/>
      </c>
      <c r="H33" s="93" t="str">
        <f t="shared" si="16"/>
        <v/>
      </c>
      <c r="I33" s="93" t="str">
        <f t="shared" si="16"/>
        <v/>
      </c>
      <c r="J33" s="93" t="str">
        <f t="shared" si="16"/>
        <v/>
      </c>
      <c r="K33" s="93" t="str">
        <f t="shared" si="16"/>
        <v/>
      </c>
      <c r="L33" s="93" t="str">
        <f t="shared" si="16"/>
        <v/>
      </c>
      <c r="P33" s="73"/>
    </row>
    <row r="34" spans="1:16" ht="15" customHeight="1" x14ac:dyDescent="0.2">
      <c r="B34" s="73" t="s">
        <v>187</v>
      </c>
      <c r="C34" s="73"/>
      <c r="D34" s="93" t="str">
        <f t="shared" ref="D34:L34" si="17">IF(D21&gt;D20,"ERROR","")</f>
        <v/>
      </c>
      <c r="E34" s="93" t="str">
        <f t="shared" si="17"/>
        <v/>
      </c>
      <c r="F34" s="93" t="str">
        <f t="shared" si="17"/>
        <v/>
      </c>
      <c r="G34" s="93" t="str">
        <f t="shared" si="17"/>
        <v/>
      </c>
      <c r="H34" s="93" t="str">
        <f t="shared" si="17"/>
        <v/>
      </c>
      <c r="I34" s="93" t="str">
        <f t="shared" si="17"/>
        <v/>
      </c>
      <c r="J34" s="93" t="str">
        <f t="shared" si="17"/>
        <v/>
      </c>
      <c r="K34" s="93" t="str">
        <f t="shared" si="17"/>
        <v/>
      </c>
      <c r="L34" s="93" t="str">
        <f t="shared" si="17"/>
        <v/>
      </c>
      <c r="P34" s="73"/>
    </row>
    <row r="35" spans="1:16" ht="15" customHeight="1" x14ac:dyDescent="0.2">
      <c r="B35" s="73" t="s">
        <v>188</v>
      </c>
      <c r="D35" s="93" t="str">
        <f t="shared" ref="D35:L35" si="18">IF(D27&gt;D26,"ERROR","")</f>
        <v/>
      </c>
      <c r="E35" s="93" t="str">
        <f t="shared" si="18"/>
        <v/>
      </c>
      <c r="F35" s="93" t="str">
        <f t="shared" si="18"/>
        <v/>
      </c>
      <c r="G35" s="93" t="str">
        <f t="shared" si="18"/>
        <v/>
      </c>
      <c r="H35" s="93" t="str">
        <f t="shared" si="18"/>
        <v/>
      </c>
      <c r="I35" s="93" t="str">
        <f t="shared" si="18"/>
        <v/>
      </c>
      <c r="J35" s="93" t="str">
        <f t="shared" si="18"/>
        <v/>
      </c>
      <c r="K35" s="93" t="str">
        <f t="shared" si="18"/>
        <v/>
      </c>
      <c r="L35" s="93" t="str">
        <f t="shared" si="18"/>
        <v/>
      </c>
    </row>
    <row r="40" spans="1:16" x14ac:dyDescent="0.2">
      <c r="A40" s="129" t="s">
        <v>98</v>
      </c>
      <c r="B40" s="130" t="str">
        <f>O2</f>
        <v>XXXXXX</v>
      </c>
    </row>
    <row r="41" spans="1:16" x14ac:dyDescent="0.2">
      <c r="A41" s="131"/>
      <c r="B41" s="132" t="str">
        <f>O1</f>
        <v>DD23</v>
      </c>
    </row>
    <row r="42" spans="1:16" x14ac:dyDescent="0.2">
      <c r="A42" s="131"/>
      <c r="B42" s="177" t="str">
        <f>O3</f>
        <v>DD.MM.YYYY</v>
      </c>
    </row>
    <row r="43" spans="1:16" x14ac:dyDescent="0.2">
      <c r="A43" s="131"/>
      <c r="B43" s="243" t="s">
        <v>156</v>
      </c>
    </row>
    <row r="44" spans="1:16" x14ac:dyDescent="0.2">
      <c r="A44" s="131"/>
      <c r="B44" s="135" t="str">
        <f>D9</f>
        <v>Col. 01</v>
      </c>
    </row>
    <row r="45" spans="1:16" x14ac:dyDescent="0.2">
      <c r="A45" s="11"/>
      <c r="B45" s="136">
        <f>COUNTIF(D10:AC37,"ERROR")</f>
        <v>0</v>
      </c>
    </row>
  </sheetData>
  <sheetProtection sheet="1" objects="1"/>
  <mergeCells count="12">
    <mergeCell ref="AC6:AC9"/>
    <mergeCell ref="R6:R9"/>
    <mergeCell ref="S6:S9"/>
    <mergeCell ref="T6:T9"/>
    <mergeCell ref="U6:U9"/>
    <mergeCell ref="V6:V9"/>
    <mergeCell ref="W6:W9"/>
    <mergeCell ref="X6:X9"/>
    <mergeCell ref="Y6:Y9"/>
    <mergeCell ref="Z6:Z9"/>
    <mergeCell ref="AA6:AA9"/>
    <mergeCell ref="AB6:AB9"/>
  </mergeCells>
  <pageMargins left="0.39370078740157483" right="0.39370078740157483" top="0.59055118110236227" bottom="0.59055118110236227" header="0.31496062992125984" footer="0.31496062992125984"/>
  <pageSetup paperSize="9" scale="53" orientation="landscape"/>
  <headerFooter>
    <oddFooter>&amp;L&amp;"Arial,Fett"SNB Confidential&amp;C&amp;D&amp;RPage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showRowColHeaders="0" showZeros="0" zoomScale="80" workbookViewId="0">
      <selection activeCell="C9" sqref="C9"/>
    </sheetView>
  </sheetViews>
  <sheetFormatPr baseColWidth="10" defaultColWidth="11.42578125" defaultRowHeight="12.75" x14ac:dyDescent="0.2"/>
  <cols>
    <col min="1" max="1" width="47.7109375" style="141" customWidth="1"/>
    <col min="2" max="2" width="4.7109375" style="141" customWidth="1"/>
    <col min="3" max="4" width="26" style="141" customWidth="1"/>
    <col min="5" max="5" width="4.7109375" style="141" customWidth="1"/>
    <col min="6" max="6" width="10.7109375" style="141" customWidth="1"/>
    <col min="7" max="7" width="11.42578125" style="141"/>
    <col min="8" max="8" width="3.42578125" style="141" customWidth="1"/>
    <col min="9" max="9" width="11.42578125" style="141"/>
    <col min="10" max="10" width="13.140625" style="141" customWidth="1"/>
    <col min="11" max="11" width="3.42578125" style="141" customWidth="1"/>
    <col min="12" max="16384" width="11.42578125" style="141"/>
  </cols>
  <sheetData>
    <row r="1" spans="1:13" ht="20.25" customHeight="1" x14ac:dyDescent="0.25">
      <c r="A1" s="152"/>
      <c r="C1" s="214" t="s">
        <v>189</v>
      </c>
      <c r="D1" s="51"/>
      <c r="E1" s="51"/>
      <c r="F1" s="139"/>
      <c r="G1" s="56"/>
      <c r="H1" s="11"/>
      <c r="I1" s="58" t="s">
        <v>47</v>
      </c>
      <c r="J1" s="59" t="s">
        <v>32</v>
      </c>
      <c r="K1" s="154"/>
      <c r="L1" s="154"/>
      <c r="M1" s="154"/>
    </row>
    <row r="2" spans="1:13" ht="18.75" customHeight="1" x14ac:dyDescent="0.25">
      <c r="A2" s="152"/>
      <c r="C2" s="214" t="s">
        <v>190</v>
      </c>
      <c r="D2" s="51"/>
      <c r="E2" s="51"/>
      <c r="F2" s="139"/>
      <c r="G2" s="11"/>
      <c r="I2" s="58" t="s">
        <v>4</v>
      </c>
      <c r="J2" s="64" t="str">
        <f>'Delivery note'!H3</f>
        <v>XXXXXX</v>
      </c>
      <c r="K2" s="154"/>
      <c r="L2" s="154"/>
      <c r="M2" s="154"/>
    </row>
    <row r="3" spans="1:13" ht="19.5" customHeight="1" x14ac:dyDescent="0.3">
      <c r="A3" s="163"/>
      <c r="C3" s="214" t="s">
        <v>191</v>
      </c>
      <c r="D3" s="51"/>
      <c r="E3" s="139"/>
      <c r="F3" s="139"/>
      <c r="H3" s="216"/>
      <c r="I3" s="69" t="s">
        <v>51</v>
      </c>
      <c r="J3" s="70" t="str">
        <f>'Delivery note'!H4</f>
        <v>DD.MM.YYYY</v>
      </c>
      <c r="K3" s="154"/>
      <c r="L3" s="154"/>
      <c r="M3" s="154"/>
    </row>
    <row r="4" spans="1:13" ht="15.75" customHeight="1" x14ac:dyDescent="0.25">
      <c r="A4" s="168"/>
      <c r="C4" s="285" t="s">
        <v>50</v>
      </c>
      <c r="D4" s="139"/>
      <c r="E4" s="139"/>
      <c r="F4" s="139"/>
      <c r="G4" s="154"/>
      <c r="J4" s="201"/>
      <c r="K4" s="154"/>
      <c r="L4" s="154"/>
      <c r="M4" s="154"/>
    </row>
    <row r="5" spans="1:13" ht="15.75" customHeight="1" x14ac:dyDescent="0.25">
      <c r="A5" s="168"/>
      <c r="B5" s="286"/>
      <c r="C5" s="287"/>
      <c r="D5" s="287"/>
      <c r="E5" s="287"/>
      <c r="G5" s="154"/>
      <c r="K5" s="154"/>
      <c r="L5" s="154"/>
      <c r="M5" s="154"/>
    </row>
    <row r="6" spans="1:13" ht="20.25" customHeight="1" x14ac:dyDescent="0.2">
      <c r="A6" s="244" t="s">
        <v>52</v>
      </c>
      <c r="B6" s="245"/>
      <c r="C6" s="288" t="s">
        <v>192</v>
      </c>
      <c r="D6" s="289" t="s">
        <v>193</v>
      </c>
      <c r="E6" s="290"/>
      <c r="F6" s="157"/>
    </row>
    <row r="7" spans="1:13" ht="18.75" customHeight="1" x14ac:dyDescent="0.2">
      <c r="A7" s="291"/>
      <c r="B7" s="248"/>
      <c r="C7" s="184" t="s">
        <v>64</v>
      </c>
      <c r="D7" s="184" t="s">
        <v>65</v>
      </c>
      <c r="E7" s="292"/>
      <c r="F7" s="157"/>
    </row>
    <row r="8" spans="1:13" ht="24.95" customHeight="1" thickBot="1" x14ac:dyDescent="0.25">
      <c r="A8" s="293" t="s">
        <v>194</v>
      </c>
      <c r="B8" s="90">
        <v>1</v>
      </c>
      <c r="C8" s="95">
        <f>'DD20P2.MELD'!L26+'DD21P2.MELD'!L25+SUM('DD22P2.MELD'!J20:N20)</f>
        <v>0</v>
      </c>
      <c r="D8" s="95">
        <f>'DD20P3.MELD'!L26+'DD21P3.MELD'!L25+SUM('DD22P3.MELD'!J20:N20)</f>
        <v>0</v>
      </c>
      <c r="E8" s="90">
        <v>1</v>
      </c>
      <c r="F8" s="294"/>
    </row>
    <row r="9" spans="1:13" ht="24.95" customHeight="1" thickTop="1" x14ac:dyDescent="0.2">
      <c r="A9" s="296" t="s">
        <v>195</v>
      </c>
      <c r="B9" s="90">
        <v>2</v>
      </c>
      <c r="C9" s="231"/>
      <c r="D9" s="231"/>
      <c r="E9" s="90">
        <v>2</v>
      </c>
      <c r="F9" s="294"/>
    </row>
    <row r="10" spans="1:13" ht="24.95" customHeight="1" x14ac:dyDescent="0.2">
      <c r="A10" s="235" t="s">
        <v>196</v>
      </c>
      <c r="B10" s="90">
        <v>3</v>
      </c>
      <c r="C10" s="92"/>
      <c r="D10" s="92"/>
      <c r="E10" s="90">
        <v>3</v>
      </c>
      <c r="F10" s="294"/>
    </row>
    <row r="11" spans="1:13" ht="24.95" customHeight="1" x14ac:dyDescent="0.2">
      <c r="A11" s="295" t="s">
        <v>195</v>
      </c>
      <c r="B11" s="90">
        <v>4</v>
      </c>
      <c r="C11" s="92"/>
      <c r="D11" s="92"/>
      <c r="E11" s="90">
        <v>4</v>
      </c>
      <c r="F11" s="294"/>
    </row>
    <row r="12" spans="1:13" ht="6.75" customHeight="1" x14ac:dyDescent="0.2">
      <c r="A12" s="122"/>
      <c r="B12" s="122"/>
      <c r="C12" s="122"/>
      <c r="D12" s="122"/>
      <c r="E12" s="122"/>
    </row>
    <row r="13" spans="1:13" ht="15" customHeight="1" x14ac:dyDescent="0.2">
      <c r="A13" s="48" t="str">
        <f>"Version: "&amp;C29</f>
        <v>Version: 1.00.E1</v>
      </c>
      <c r="E13" s="297" t="s">
        <v>88</v>
      </c>
    </row>
    <row r="14" spans="1:13" ht="15" customHeight="1" x14ac:dyDescent="0.2"/>
    <row r="15" spans="1:13" ht="15" customHeight="1" x14ac:dyDescent="0.2">
      <c r="A15" s="298" t="s">
        <v>197</v>
      </c>
      <c r="C15" s="299"/>
      <c r="D15" s="299"/>
    </row>
    <row r="16" spans="1:13" ht="15" customHeight="1" x14ac:dyDescent="0.2">
      <c r="A16" s="298" t="s">
        <v>198</v>
      </c>
      <c r="C16" s="299"/>
      <c r="E16" s="157"/>
      <c r="F16" s="157"/>
      <c r="G16" s="157"/>
    </row>
    <row r="17" spans="1:7" ht="15" customHeight="1" x14ac:dyDescent="0.2">
      <c r="E17" s="157"/>
      <c r="F17" s="157"/>
      <c r="G17" s="157"/>
    </row>
    <row r="18" spans="1:7" ht="15" customHeight="1" x14ac:dyDescent="0.2">
      <c r="A18" s="131"/>
    </row>
    <row r="19" spans="1:7" ht="15" customHeight="1" x14ac:dyDescent="0.2">
      <c r="A19" s="131"/>
    </row>
    <row r="20" spans="1:7" ht="15" customHeight="1" x14ac:dyDescent="0.2">
      <c r="A20" s="131"/>
    </row>
    <row r="21" spans="1:7" ht="79.5" customHeight="1" x14ac:dyDescent="0.2">
      <c r="A21" s="300" t="s">
        <v>199</v>
      </c>
      <c r="C21" s="93" t="str">
        <f>IF(C9&gt;=SUM('DD20P2.MELD'!L9,'DD20P2.MELD'!L15,'DD20P2.MELD'!L21,'DD21P2.MELD'!L9,'DD21P2.MELD'!L15,'DD21P2.MELD'!L21,'DD22P2.MELD'!J10,'DD22P2.MELD'!J16),"","ERROR")</f>
        <v/>
      </c>
      <c r="D21" s="93" t="str">
        <f>IF(D9&gt;=SUM('DD20P3.MELD'!L9,'DD20P3.MELD'!L15,'DD20P3.MELD'!L21,'DD21P3.MELD'!L9,'DD21P3.MELD'!L15,'DD21P3.MELD'!L21,'DD22P3.MELD'!J10,'DD22P3.MELD'!J16),"","ERROR")</f>
        <v/>
      </c>
    </row>
    <row r="22" spans="1:7" ht="15" customHeight="1" x14ac:dyDescent="0.2">
      <c r="A22" s="129" t="s">
        <v>200</v>
      </c>
      <c r="C22" s="93" t="str">
        <f>IF(C9&gt;C8,"ERROR","")</f>
        <v/>
      </c>
      <c r="D22" s="93" t="str">
        <f>IF(D9&gt;D8,"ERROR","")</f>
        <v/>
      </c>
    </row>
    <row r="23" spans="1:7" ht="15" customHeight="1" x14ac:dyDescent="0.2">
      <c r="A23" s="129" t="s">
        <v>201</v>
      </c>
      <c r="C23" s="93" t="str">
        <f>IF(C11&gt;C10,"ERROR","")</f>
        <v/>
      </c>
      <c r="D23" s="93" t="str">
        <f>IF(D11&gt;D10,"ERROR","")</f>
        <v/>
      </c>
    </row>
    <row r="24" spans="1:7" ht="15" customHeight="1" x14ac:dyDescent="0.2">
      <c r="A24" s="131"/>
    </row>
    <row r="25" spans="1:7" ht="15" customHeight="1" x14ac:dyDescent="0.2">
      <c r="A25" s="131"/>
    </row>
    <row r="26" spans="1:7" ht="15" customHeight="1" x14ac:dyDescent="0.2">
      <c r="A26" s="131"/>
      <c r="B26" s="132" t="s">
        <v>98</v>
      </c>
      <c r="C26" s="130" t="str">
        <f>J2</f>
        <v>XXXXXX</v>
      </c>
    </row>
    <row r="27" spans="1:7" x14ac:dyDescent="0.2">
      <c r="A27" s="131"/>
      <c r="B27" s="131"/>
      <c r="C27" s="132" t="str">
        <f>J1</f>
        <v>DD24</v>
      </c>
    </row>
    <row r="28" spans="1:7" x14ac:dyDescent="0.2">
      <c r="A28" s="11"/>
      <c r="B28" s="131"/>
      <c r="C28" s="177" t="str">
        <f>J3</f>
        <v>DD.MM.YYYY</v>
      </c>
    </row>
    <row r="29" spans="1:7" x14ac:dyDescent="0.2">
      <c r="B29" s="131"/>
      <c r="C29" s="243" t="s">
        <v>202</v>
      </c>
    </row>
    <row r="30" spans="1:7" x14ac:dyDescent="0.2">
      <c r="B30" s="131"/>
      <c r="C30" s="135" t="str">
        <f>C7</f>
        <v>Col. 01</v>
      </c>
    </row>
    <row r="31" spans="1:7" x14ac:dyDescent="0.2">
      <c r="C31" s="136">
        <f>COUNTIF(C21:D23,"ERROR")</f>
        <v>0</v>
      </c>
    </row>
  </sheetData>
  <sheetProtection sheet="1" objects="1"/>
  <pageMargins left="0.59055118110236227" right="0.59055118110236227" top="0.78740157480314965" bottom="0.59055118110236227" header="0.51181102362204722" footer="0.51181102362204722"/>
  <pageSetup paperSize="9" scale="76" orientation="landscape"/>
  <headerFooter>
    <oddFooter>&amp;L&amp;"Arial,Fett"SNB Confidential&amp;C&amp;D&amp;RPage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32"/>
  <sheetViews>
    <sheetView showGridLines="0" showRowColHeaders="0" showZeros="0" zoomScale="80" workbookViewId="0">
      <pane xSplit="5" ySplit="11" topLeftCell="F12" activePane="bottomRight" state="frozen"/>
      <selection activeCell="B11" sqref="B11"/>
      <selection pane="topRight" activeCell="B11" sqref="B11"/>
      <selection pane="bottomLeft" activeCell="B11" sqref="B11"/>
      <selection pane="bottomRight" activeCell="AR13" sqref="AR13"/>
    </sheetView>
  </sheetViews>
  <sheetFormatPr baseColWidth="10" defaultColWidth="11.5703125" defaultRowHeight="15" customHeight="1" x14ac:dyDescent="0.2"/>
  <cols>
    <col min="1" max="2" width="2.7109375" style="50" customWidth="1"/>
    <col min="3" max="3" width="3.42578125" style="152" customWidth="1"/>
    <col min="4" max="4" width="38.42578125" style="155" customWidth="1"/>
    <col min="5" max="5" width="4.7109375" style="50" customWidth="1"/>
    <col min="6" max="6" width="14" style="155" customWidth="1"/>
    <col min="7" max="7" width="14.7109375" style="155" customWidth="1"/>
    <col min="8" max="17" width="12.7109375" style="50" customWidth="1"/>
    <col min="18" max="18" width="14" style="155" customWidth="1"/>
    <col min="19" max="19" width="14.7109375" style="155" customWidth="1"/>
    <col min="20" max="21" width="12.7109375" style="50" customWidth="1"/>
    <col min="22" max="23" width="13.85546875" style="50" customWidth="1"/>
    <col min="24" max="24" width="13.5703125" style="50" customWidth="1"/>
    <col min="25" max="41" width="12.7109375" style="50" customWidth="1"/>
    <col min="42" max="42" width="14" style="155" customWidth="1"/>
    <col min="43" max="45" width="14.7109375" style="155" customWidth="1"/>
    <col min="46" max="46" width="4.7109375" style="50" customWidth="1"/>
    <col min="47" max="48" width="12.7109375" style="50" customWidth="1"/>
    <col min="49" max="51" width="12.7109375" style="155" customWidth="1"/>
    <col min="52" max="52" width="15.7109375" style="155" customWidth="1"/>
    <col min="53" max="55" width="13.42578125" style="155" customWidth="1"/>
    <col min="56" max="57" width="11.5703125" style="155"/>
    <col min="58" max="16384" width="11.5703125" style="50"/>
  </cols>
  <sheetData>
    <row r="1" spans="1:57" ht="24.6" customHeight="1" x14ac:dyDescent="0.25">
      <c r="F1" s="301" t="s">
        <v>203</v>
      </c>
      <c r="P1" s="58"/>
      <c r="Q1" s="302"/>
      <c r="R1" s="301"/>
      <c r="X1" s="58" t="s">
        <v>47</v>
      </c>
      <c r="Y1" s="59" t="s">
        <v>33</v>
      </c>
      <c r="Z1" s="301" t="s">
        <v>203</v>
      </c>
      <c r="AB1" s="57"/>
      <c r="AC1" s="57"/>
      <c r="AD1" s="57"/>
      <c r="AE1" s="57"/>
      <c r="AF1" s="57"/>
      <c r="AG1" s="57"/>
      <c r="AH1" s="57"/>
      <c r="AI1" s="303"/>
      <c r="AJ1" s="303"/>
      <c r="AK1" s="303"/>
      <c r="AL1" s="303"/>
      <c r="AM1" s="303"/>
      <c r="AN1" s="303"/>
      <c r="AO1" s="303"/>
      <c r="AR1" s="58" t="s">
        <v>47</v>
      </c>
      <c r="AS1" s="59" t="str">
        <f>Y1</f>
        <v>DD28</v>
      </c>
    </row>
    <row r="2" spans="1:57" ht="15.75" customHeight="1" x14ac:dyDescent="0.2">
      <c r="E2" s="11"/>
      <c r="F2" s="67" t="s">
        <v>50</v>
      </c>
      <c r="G2" s="139"/>
      <c r="H2" s="139"/>
      <c r="I2" s="139"/>
      <c r="J2" s="139"/>
      <c r="K2" s="139"/>
      <c r="L2" s="139"/>
      <c r="M2" s="139"/>
      <c r="N2" s="139"/>
      <c r="O2" s="139"/>
      <c r="P2" s="58"/>
      <c r="Q2" s="304"/>
      <c r="R2" s="67"/>
      <c r="S2" s="139"/>
      <c r="T2" s="139"/>
      <c r="U2" s="139"/>
      <c r="V2" s="139"/>
      <c r="W2" s="139"/>
      <c r="X2" s="58" t="s">
        <v>4</v>
      </c>
      <c r="Y2" s="305" t="str">
        <f>'Delivery note'!H3</f>
        <v>XXXXXX</v>
      </c>
      <c r="Z2" s="67" t="s">
        <v>50</v>
      </c>
      <c r="AA2" s="139"/>
      <c r="AI2" s="304"/>
      <c r="AJ2" s="304"/>
      <c r="AK2" s="304"/>
      <c r="AL2" s="304"/>
      <c r="AM2" s="304"/>
      <c r="AN2" s="304"/>
      <c r="AO2" s="304"/>
      <c r="AR2" s="58" t="s">
        <v>4</v>
      </c>
      <c r="AS2" s="305" t="str">
        <f>Y2</f>
        <v>XXXXXX</v>
      </c>
      <c r="AT2" s="139"/>
    </row>
    <row r="3" spans="1:57" ht="18" customHeight="1" x14ac:dyDescent="0.2">
      <c r="C3" s="157"/>
      <c r="D3" s="157"/>
      <c r="E3" s="141"/>
      <c r="G3" s="139"/>
      <c r="H3" s="139"/>
      <c r="I3" s="139"/>
      <c r="J3" s="139"/>
      <c r="K3" s="139"/>
      <c r="L3" s="139"/>
      <c r="M3" s="139"/>
      <c r="N3" s="139"/>
      <c r="O3" s="139"/>
      <c r="P3" s="306"/>
      <c r="Q3" s="307"/>
      <c r="S3" s="139"/>
      <c r="T3" s="139"/>
      <c r="U3" s="139"/>
      <c r="V3" s="139"/>
      <c r="W3" s="139"/>
      <c r="X3" s="69" t="s">
        <v>51</v>
      </c>
      <c r="Y3" s="70" t="str">
        <f>'Delivery note'!H4</f>
        <v>DD.MM.YYYY</v>
      </c>
      <c r="Z3" s="139"/>
      <c r="AA3" s="139"/>
      <c r="AB3" s="159"/>
      <c r="AC3" s="159"/>
      <c r="AD3" s="159"/>
      <c r="AE3" s="159"/>
      <c r="AF3" s="159"/>
      <c r="AG3" s="159"/>
      <c r="AH3" s="159"/>
      <c r="AI3" s="308"/>
      <c r="AJ3" s="308"/>
      <c r="AK3" s="308"/>
      <c r="AL3" s="308"/>
      <c r="AM3" s="308"/>
      <c r="AN3" s="308"/>
      <c r="AO3" s="308"/>
      <c r="AR3" s="69" t="s">
        <v>51</v>
      </c>
      <c r="AS3" s="70" t="str">
        <f>Y3</f>
        <v>DD.MM.YYYY</v>
      </c>
      <c r="AT3" s="139"/>
    </row>
    <row r="4" spans="1:57" ht="18" customHeight="1" x14ac:dyDescent="0.3">
      <c r="C4" s="163"/>
      <c r="D4" s="163"/>
      <c r="E4" s="309"/>
      <c r="G4" s="167"/>
      <c r="H4" s="155"/>
      <c r="I4" s="155"/>
      <c r="J4" s="155"/>
      <c r="K4" s="155"/>
      <c r="L4" s="155"/>
      <c r="M4" s="155"/>
      <c r="N4" s="155"/>
      <c r="O4" s="155"/>
      <c r="P4" s="141"/>
      <c r="Q4" s="201"/>
      <c r="S4" s="167"/>
      <c r="T4" s="155"/>
      <c r="U4" s="155"/>
      <c r="V4" s="155"/>
      <c r="W4" s="155"/>
      <c r="X4" s="141"/>
      <c r="Y4" s="201"/>
      <c r="Z4" s="155"/>
      <c r="AA4" s="155"/>
      <c r="AB4" s="141"/>
      <c r="AC4" s="141"/>
      <c r="AD4" s="141"/>
      <c r="AE4" s="141"/>
      <c r="AF4" s="141"/>
      <c r="AG4" s="141"/>
      <c r="AH4" s="141"/>
      <c r="AI4" s="201"/>
      <c r="AJ4" s="201"/>
      <c r="AK4" s="201"/>
      <c r="AL4" s="201"/>
      <c r="AM4" s="201"/>
      <c r="AN4" s="201"/>
      <c r="AO4" s="201"/>
      <c r="AQ4" s="167"/>
      <c r="AR4" s="167"/>
      <c r="AS4" s="167"/>
      <c r="AT4" s="310"/>
      <c r="AU4" s="141"/>
      <c r="AV4" s="201"/>
      <c r="AW4" s="50"/>
      <c r="AX4" s="50"/>
      <c r="AY4" s="50"/>
      <c r="AZ4" s="50"/>
    </row>
    <row r="5" spans="1:57" ht="18" customHeight="1" x14ac:dyDescent="0.3">
      <c r="A5" s="311"/>
      <c r="B5" s="311"/>
      <c r="C5" s="312"/>
      <c r="D5" s="313"/>
      <c r="E5" s="245"/>
      <c r="F5" s="440" t="s">
        <v>49</v>
      </c>
      <c r="G5" s="441"/>
      <c r="H5" s="441"/>
      <c r="I5" s="441"/>
      <c r="J5" s="441"/>
      <c r="K5" s="441"/>
      <c r="L5" s="441"/>
      <c r="M5" s="441"/>
      <c r="N5" s="441"/>
      <c r="O5" s="441"/>
      <c r="P5" s="441"/>
      <c r="Q5" s="441"/>
      <c r="R5" s="442"/>
      <c r="S5" s="442"/>
      <c r="T5" s="442"/>
      <c r="U5" s="442"/>
      <c r="V5" s="442"/>
      <c r="W5" s="442"/>
      <c r="X5" s="442"/>
      <c r="Y5" s="443"/>
      <c r="Z5" s="314" t="s">
        <v>49</v>
      </c>
      <c r="AA5" s="315"/>
      <c r="AB5" s="316"/>
      <c r="AC5" s="316"/>
      <c r="AD5" s="316"/>
      <c r="AE5" s="316"/>
      <c r="AF5" s="316"/>
      <c r="AG5" s="316"/>
      <c r="AH5" s="316"/>
      <c r="AI5" s="316"/>
      <c r="AJ5" s="316"/>
      <c r="AK5" s="316"/>
      <c r="AL5" s="316"/>
      <c r="AM5" s="316"/>
      <c r="AN5" s="316"/>
      <c r="AO5" s="317"/>
      <c r="AP5" s="440" t="s">
        <v>194</v>
      </c>
      <c r="AQ5" s="444"/>
      <c r="AR5" s="445" t="s">
        <v>204</v>
      </c>
      <c r="AS5" s="446"/>
      <c r="AT5" s="318"/>
      <c r="AU5" s="141"/>
      <c r="AV5" s="304"/>
      <c r="AW5" s="50"/>
      <c r="AX5" s="50"/>
      <c r="AY5" s="50"/>
      <c r="AZ5" s="50"/>
      <c r="BA5" s="50"/>
      <c r="BB5" s="50"/>
      <c r="BC5" s="50"/>
      <c r="BD5" s="50"/>
      <c r="BE5" s="50"/>
    </row>
    <row r="6" spans="1:57" ht="18" customHeight="1" x14ac:dyDescent="0.25">
      <c r="A6" s="126"/>
      <c r="B6" s="126"/>
      <c r="C6" s="168"/>
      <c r="D6" s="319"/>
      <c r="E6" s="248"/>
      <c r="F6" s="320" t="s">
        <v>205</v>
      </c>
      <c r="G6" s="321"/>
      <c r="H6" s="321"/>
      <c r="I6" s="321"/>
      <c r="J6" s="321"/>
      <c r="K6" s="321"/>
      <c r="L6" s="321"/>
      <c r="M6" s="321"/>
      <c r="N6" s="321"/>
      <c r="O6" s="321"/>
      <c r="P6" s="322"/>
      <c r="Q6" s="323"/>
      <c r="R6" s="447" t="s">
        <v>206</v>
      </c>
      <c r="S6" s="448"/>
      <c r="T6" s="448"/>
      <c r="U6" s="448"/>
      <c r="V6" s="448"/>
      <c r="W6" s="448"/>
      <c r="X6" s="448"/>
      <c r="Y6" s="449"/>
      <c r="Z6" s="324" t="s">
        <v>207</v>
      </c>
      <c r="AA6" s="325"/>
      <c r="AB6" s="322"/>
      <c r="AC6" s="322"/>
      <c r="AD6" s="322"/>
      <c r="AE6" s="322"/>
      <c r="AF6" s="322"/>
      <c r="AG6" s="322"/>
      <c r="AH6" s="322"/>
      <c r="AI6" s="322"/>
      <c r="AJ6" s="322"/>
      <c r="AK6" s="322"/>
      <c r="AL6" s="322"/>
      <c r="AM6" s="322"/>
      <c r="AN6" s="322"/>
      <c r="AO6" s="326"/>
      <c r="AP6" s="327"/>
      <c r="AQ6" s="327"/>
      <c r="AR6" s="327"/>
      <c r="AS6" s="327"/>
      <c r="AT6" s="248"/>
      <c r="AU6" s="167"/>
      <c r="AV6" s="328" t="s">
        <v>205</v>
      </c>
      <c r="AW6" s="329"/>
      <c r="AX6" s="432" t="s">
        <v>208</v>
      </c>
      <c r="AY6" s="433"/>
      <c r="AZ6" s="330" t="s">
        <v>209</v>
      </c>
      <c r="BA6" s="329"/>
      <c r="BB6" s="432" t="s">
        <v>208</v>
      </c>
      <c r="BC6" s="433"/>
      <c r="BD6" s="328" t="s">
        <v>210</v>
      </c>
      <c r="BE6" s="329"/>
    </row>
    <row r="7" spans="1:57" ht="18" customHeight="1" x14ac:dyDescent="0.25">
      <c r="A7" s="126"/>
      <c r="B7" s="126"/>
      <c r="C7" s="168"/>
      <c r="D7" s="319"/>
      <c r="E7" s="248"/>
      <c r="F7" s="331" t="s">
        <v>62</v>
      </c>
      <c r="G7" s="332"/>
      <c r="H7" s="333" t="s">
        <v>211</v>
      </c>
      <c r="I7" s="334"/>
      <c r="J7" s="334"/>
      <c r="K7" s="334"/>
      <c r="L7" s="334"/>
      <c r="M7" s="334"/>
      <c r="N7" s="335" t="s">
        <v>212</v>
      </c>
      <c r="O7" s="336"/>
      <c r="P7" s="335" t="s">
        <v>213</v>
      </c>
      <c r="Q7" s="337"/>
      <c r="R7" s="338"/>
      <c r="S7" s="339"/>
      <c r="T7" s="339"/>
      <c r="U7" s="339"/>
      <c r="V7" s="339"/>
      <c r="W7" s="339"/>
      <c r="X7" s="339"/>
      <c r="Y7" s="340"/>
      <c r="Z7" s="337" t="s">
        <v>214</v>
      </c>
      <c r="AA7" s="336"/>
      <c r="AB7" s="341" t="s">
        <v>215</v>
      </c>
      <c r="AC7" s="341"/>
      <c r="AD7" s="341"/>
      <c r="AE7" s="341"/>
      <c r="AF7" s="341"/>
      <c r="AG7" s="341"/>
      <c r="AH7" s="337"/>
      <c r="AI7" s="337"/>
      <c r="AJ7" s="337"/>
      <c r="AK7" s="337"/>
      <c r="AL7" s="337"/>
      <c r="AM7" s="337"/>
      <c r="AN7" s="337"/>
      <c r="AO7" s="336"/>
      <c r="AP7" s="327"/>
      <c r="AQ7" s="327"/>
      <c r="AR7" s="327"/>
      <c r="AS7" s="327"/>
      <c r="AT7" s="248"/>
      <c r="AU7" s="167"/>
      <c r="AV7" s="342" t="s">
        <v>62</v>
      </c>
      <c r="AW7" s="332"/>
      <c r="AX7" s="434"/>
      <c r="AY7" s="435"/>
      <c r="AZ7" s="331" t="s">
        <v>62</v>
      </c>
      <c r="BA7" s="332"/>
      <c r="BB7" s="434"/>
      <c r="BC7" s="435"/>
      <c r="BD7" s="331" t="s">
        <v>62</v>
      </c>
      <c r="BE7" s="332"/>
    </row>
    <row r="8" spans="1:57" ht="18" customHeight="1" x14ac:dyDescent="0.25">
      <c r="A8" s="126"/>
      <c r="B8" s="126"/>
      <c r="C8" s="168"/>
      <c r="D8" s="319"/>
      <c r="E8" s="248"/>
      <c r="F8" s="343"/>
      <c r="G8" s="344"/>
      <c r="H8" s="345" t="s">
        <v>62</v>
      </c>
      <c r="I8" s="346"/>
      <c r="J8" s="345" t="s">
        <v>216</v>
      </c>
      <c r="K8" s="346"/>
      <c r="L8" s="345" t="s">
        <v>217</v>
      </c>
      <c r="M8" s="347"/>
      <c r="N8" s="348" t="s">
        <v>218</v>
      </c>
      <c r="O8" s="349"/>
      <c r="P8" s="350"/>
      <c r="Q8" s="334"/>
      <c r="R8" s="328" t="s">
        <v>62</v>
      </c>
      <c r="S8" s="351"/>
      <c r="T8" s="328" t="s">
        <v>219</v>
      </c>
      <c r="U8" s="351"/>
      <c r="V8" s="328" t="s">
        <v>220</v>
      </c>
      <c r="W8" s="351"/>
      <c r="X8" s="328" t="s">
        <v>221</v>
      </c>
      <c r="Y8" s="351"/>
      <c r="Z8" s="334"/>
      <c r="AA8" s="352"/>
      <c r="AB8" s="353" t="s">
        <v>222</v>
      </c>
      <c r="AC8" s="346"/>
      <c r="AD8" s="353" t="s">
        <v>223</v>
      </c>
      <c r="AE8" s="346"/>
      <c r="AF8" s="353" t="s">
        <v>224</v>
      </c>
      <c r="AG8" s="347"/>
      <c r="AH8" s="353" t="s">
        <v>225</v>
      </c>
      <c r="AI8" s="347"/>
      <c r="AJ8" s="347"/>
      <c r="AK8" s="347"/>
      <c r="AL8" s="347"/>
      <c r="AM8" s="346"/>
      <c r="AN8" s="354" t="s">
        <v>226</v>
      </c>
      <c r="AO8" s="346"/>
      <c r="AP8" s="327"/>
      <c r="AQ8" s="327"/>
      <c r="AR8" s="327"/>
      <c r="AS8" s="327"/>
      <c r="AT8" s="248"/>
      <c r="AU8" s="167"/>
      <c r="AV8" s="355"/>
      <c r="AW8" s="344"/>
      <c r="AX8" s="434"/>
      <c r="AY8" s="435"/>
      <c r="AZ8" s="343"/>
      <c r="BA8" s="344"/>
      <c r="BB8" s="434"/>
      <c r="BC8" s="435"/>
      <c r="BD8" s="343"/>
      <c r="BE8" s="344"/>
    </row>
    <row r="9" spans="1:57" ht="18" customHeight="1" x14ac:dyDescent="0.25">
      <c r="A9" s="126"/>
      <c r="B9" s="126"/>
      <c r="C9" s="168"/>
      <c r="D9" s="168"/>
      <c r="E9" s="248"/>
      <c r="F9" s="356"/>
      <c r="G9" s="356"/>
      <c r="H9" s="356"/>
      <c r="I9" s="356"/>
      <c r="J9" s="356"/>
      <c r="K9" s="356"/>
      <c r="L9" s="356"/>
      <c r="M9" s="356"/>
      <c r="N9" s="356"/>
      <c r="O9" s="356"/>
      <c r="P9" s="356"/>
      <c r="Q9" s="356"/>
      <c r="R9" s="356"/>
      <c r="S9" s="356"/>
      <c r="T9" s="356"/>
      <c r="U9" s="356"/>
      <c r="V9" s="356"/>
      <c r="W9" s="356"/>
      <c r="X9" s="356"/>
      <c r="Y9" s="356"/>
      <c r="Z9" s="332"/>
      <c r="AA9" s="356"/>
      <c r="AB9" s="356"/>
      <c r="AC9" s="356"/>
      <c r="AD9" s="356"/>
      <c r="AE9" s="356"/>
      <c r="AF9" s="356"/>
      <c r="AG9" s="356"/>
      <c r="AH9" s="357" t="s">
        <v>62</v>
      </c>
      <c r="AI9" s="349"/>
      <c r="AJ9" s="357" t="s">
        <v>227</v>
      </c>
      <c r="AK9" s="349"/>
      <c r="AL9" s="357" t="s">
        <v>228</v>
      </c>
      <c r="AM9" s="349"/>
      <c r="AN9" s="356"/>
      <c r="AO9" s="356"/>
      <c r="AP9" s="327" t="s">
        <v>229</v>
      </c>
      <c r="AQ9" s="327" t="s">
        <v>230</v>
      </c>
      <c r="AR9" s="327"/>
      <c r="AS9" s="327"/>
      <c r="AT9" s="248"/>
      <c r="AU9" s="167"/>
      <c r="AV9" s="356"/>
      <c r="AW9" s="356"/>
      <c r="AX9" s="434"/>
      <c r="AY9" s="435"/>
      <c r="AZ9" s="332"/>
      <c r="BA9" s="356"/>
      <c r="BB9" s="434"/>
      <c r="BC9" s="435"/>
      <c r="BD9" s="356"/>
      <c r="BE9" s="356"/>
    </row>
    <row r="10" spans="1:57" ht="18" customHeight="1" x14ac:dyDescent="0.25">
      <c r="A10" s="126"/>
      <c r="B10" s="260" t="s">
        <v>52</v>
      </c>
      <c r="C10" s="358"/>
      <c r="D10" s="358"/>
      <c r="E10" s="248"/>
      <c r="F10" s="359" t="s">
        <v>231</v>
      </c>
      <c r="G10" s="359" t="s">
        <v>232</v>
      </c>
      <c r="H10" s="359" t="s">
        <v>231</v>
      </c>
      <c r="I10" s="359" t="s">
        <v>232</v>
      </c>
      <c r="J10" s="359" t="s">
        <v>231</v>
      </c>
      <c r="K10" s="359" t="s">
        <v>232</v>
      </c>
      <c r="L10" s="359" t="s">
        <v>231</v>
      </c>
      <c r="M10" s="359" t="s">
        <v>232</v>
      </c>
      <c r="N10" s="359" t="s">
        <v>231</v>
      </c>
      <c r="O10" s="359" t="s">
        <v>232</v>
      </c>
      <c r="P10" s="359" t="s">
        <v>231</v>
      </c>
      <c r="Q10" s="359" t="s">
        <v>232</v>
      </c>
      <c r="R10" s="359" t="s">
        <v>231</v>
      </c>
      <c r="S10" s="359" t="s">
        <v>232</v>
      </c>
      <c r="T10" s="359" t="s">
        <v>231</v>
      </c>
      <c r="U10" s="359" t="s">
        <v>232</v>
      </c>
      <c r="V10" s="359" t="s">
        <v>231</v>
      </c>
      <c r="W10" s="359" t="s">
        <v>232</v>
      </c>
      <c r="X10" s="359" t="s">
        <v>231</v>
      </c>
      <c r="Y10" s="359" t="s">
        <v>232</v>
      </c>
      <c r="Z10" s="344" t="s">
        <v>231</v>
      </c>
      <c r="AA10" s="359" t="s">
        <v>232</v>
      </c>
      <c r="AB10" s="359" t="s">
        <v>231</v>
      </c>
      <c r="AC10" s="359" t="s">
        <v>232</v>
      </c>
      <c r="AD10" s="359" t="s">
        <v>231</v>
      </c>
      <c r="AE10" s="359" t="s">
        <v>232</v>
      </c>
      <c r="AF10" s="359" t="s">
        <v>231</v>
      </c>
      <c r="AG10" s="359" t="s">
        <v>232</v>
      </c>
      <c r="AH10" s="360" t="s">
        <v>231</v>
      </c>
      <c r="AI10" s="360" t="s">
        <v>232</v>
      </c>
      <c r="AJ10" s="360" t="s">
        <v>231</v>
      </c>
      <c r="AK10" s="360" t="s">
        <v>232</v>
      </c>
      <c r="AL10" s="360" t="s">
        <v>231</v>
      </c>
      <c r="AM10" s="360" t="s">
        <v>232</v>
      </c>
      <c r="AN10" s="359" t="s">
        <v>231</v>
      </c>
      <c r="AO10" s="359" t="s">
        <v>232</v>
      </c>
      <c r="AP10" s="361" t="s">
        <v>233</v>
      </c>
      <c r="AQ10" s="361" t="s">
        <v>233</v>
      </c>
      <c r="AR10" s="362" t="s">
        <v>234</v>
      </c>
      <c r="AS10" s="362" t="s">
        <v>235</v>
      </c>
      <c r="AT10" s="248"/>
      <c r="AU10" s="167"/>
      <c r="AV10" s="359" t="s">
        <v>231</v>
      </c>
      <c r="AW10" s="359" t="s">
        <v>232</v>
      </c>
      <c r="AX10" s="436"/>
      <c r="AY10" s="437"/>
      <c r="AZ10" s="344" t="s">
        <v>231</v>
      </c>
      <c r="BA10" s="359" t="s">
        <v>232</v>
      </c>
      <c r="BB10" s="436"/>
      <c r="BC10" s="437"/>
      <c r="BD10" s="359" t="s">
        <v>231</v>
      </c>
      <c r="BE10" s="359" t="s">
        <v>232</v>
      </c>
    </row>
    <row r="11" spans="1:57" ht="23.25" customHeight="1" x14ac:dyDescent="0.2">
      <c r="A11" s="124"/>
      <c r="B11" s="124"/>
      <c r="C11" s="150"/>
      <c r="D11" s="363"/>
      <c r="E11" s="248"/>
      <c r="F11" s="364" t="s">
        <v>64</v>
      </c>
      <c r="G11" s="365" t="s">
        <v>65</v>
      </c>
      <c r="H11" s="365" t="s">
        <v>66</v>
      </c>
      <c r="I11" s="365" t="s">
        <v>67</v>
      </c>
      <c r="J11" s="365" t="s">
        <v>236</v>
      </c>
      <c r="K11" s="365" t="s">
        <v>237</v>
      </c>
      <c r="L11" s="365" t="s">
        <v>238</v>
      </c>
      <c r="M11" s="365" t="s">
        <v>239</v>
      </c>
      <c r="N11" s="365" t="s">
        <v>68</v>
      </c>
      <c r="O11" s="365" t="s">
        <v>69</v>
      </c>
      <c r="P11" s="365" t="s">
        <v>70</v>
      </c>
      <c r="Q11" s="366" t="s">
        <v>71</v>
      </c>
      <c r="R11" s="367" t="s">
        <v>72</v>
      </c>
      <c r="S11" s="368" t="s">
        <v>143</v>
      </c>
      <c r="T11" s="368" t="s">
        <v>144</v>
      </c>
      <c r="U11" s="368" t="s">
        <v>179</v>
      </c>
      <c r="V11" s="368" t="s">
        <v>240</v>
      </c>
      <c r="W11" s="368" t="s">
        <v>241</v>
      </c>
      <c r="X11" s="368" t="s">
        <v>242</v>
      </c>
      <c r="Y11" s="368" t="s">
        <v>243</v>
      </c>
      <c r="Z11" s="364" t="s">
        <v>244</v>
      </c>
      <c r="AA11" s="365" t="s">
        <v>245</v>
      </c>
      <c r="AB11" s="365" t="s">
        <v>246</v>
      </c>
      <c r="AC11" s="365" t="s">
        <v>247</v>
      </c>
      <c r="AD11" s="365" t="s">
        <v>248</v>
      </c>
      <c r="AE11" s="365" t="s">
        <v>249</v>
      </c>
      <c r="AF11" s="365" t="s">
        <v>250</v>
      </c>
      <c r="AG11" s="365" t="s">
        <v>251</v>
      </c>
      <c r="AH11" s="365" t="s">
        <v>252</v>
      </c>
      <c r="AI11" s="365" t="s">
        <v>253</v>
      </c>
      <c r="AJ11" s="369" t="s">
        <v>254</v>
      </c>
      <c r="AK11" s="369" t="s">
        <v>255</v>
      </c>
      <c r="AL11" s="369" t="s">
        <v>256</v>
      </c>
      <c r="AM11" s="369" t="s">
        <v>257</v>
      </c>
      <c r="AN11" s="369" t="s">
        <v>258</v>
      </c>
      <c r="AO11" s="369" t="s">
        <v>259</v>
      </c>
      <c r="AP11" s="365" t="s">
        <v>260</v>
      </c>
      <c r="AQ11" s="365" t="s">
        <v>261</v>
      </c>
      <c r="AR11" s="369" t="s">
        <v>262</v>
      </c>
      <c r="AS11" s="369" t="s">
        <v>263</v>
      </c>
      <c r="AT11" s="248"/>
      <c r="AU11" s="155"/>
      <c r="AV11" s="367" t="s">
        <v>64</v>
      </c>
      <c r="AW11" s="365" t="s">
        <v>65</v>
      </c>
      <c r="AX11" s="365"/>
      <c r="AY11" s="365"/>
      <c r="AZ11" s="364" t="s">
        <v>72</v>
      </c>
      <c r="BA11" s="365" t="s">
        <v>143</v>
      </c>
      <c r="BB11" s="365"/>
      <c r="BC11" s="365"/>
      <c r="BD11" s="364" t="s">
        <v>264</v>
      </c>
      <c r="BE11" s="365" t="s">
        <v>265</v>
      </c>
    </row>
    <row r="12" spans="1:57" s="181" customFormat="1" ht="24" customHeight="1" thickBot="1" x14ac:dyDescent="0.25">
      <c r="A12" s="370"/>
      <c r="B12" s="371" t="s">
        <v>266</v>
      </c>
      <c r="C12" s="372"/>
      <c r="D12" s="372"/>
      <c r="E12" s="90">
        <v>1</v>
      </c>
      <c r="F12" s="95">
        <f t="shared" ref="F12:F21" si="0">SUM(H12,N12,P12)</f>
        <v>0</v>
      </c>
      <c r="G12" s="95">
        <f t="shared" ref="G12:G21" si="1">SUM(I12,O12,Q12)</f>
        <v>0</v>
      </c>
      <c r="H12" s="95">
        <f t="shared" ref="H12:AQ12" si="2">SUM(H40,H51)</f>
        <v>0</v>
      </c>
      <c r="I12" s="95">
        <f t="shared" si="2"/>
        <v>0</v>
      </c>
      <c r="J12" s="95">
        <f t="shared" si="2"/>
        <v>0</v>
      </c>
      <c r="K12" s="95">
        <f t="shared" si="2"/>
        <v>0</v>
      </c>
      <c r="L12" s="95">
        <f t="shared" si="2"/>
        <v>0</v>
      </c>
      <c r="M12" s="95">
        <f t="shared" si="2"/>
        <v>0</v>
      </c>
      <c r="N12" s="95">
        <f t="shared" si="2"/>
        <v>0</v>
      </c>
      <c r="O12" s="95">
        <f t="shared" si="2"/>
        <v>0</v>
      </c>
      <c r="P12" s="95">
        <f t="shared" si="2"/>
        <v>0</v>
      </c>
      <c r="Q12" s="95">
        <f t="shared" si="2"/>
        <v>0</v>
      </c>
      <c r="R12" s="373">
        <f t="shared" si="2"/>
        <v>0</v>
      </c>
      <c r="S12" s="373">
        <f t="shared" si="2"/>
        <v>0</v>
      </c>
      <c r="T12" s="373">
        <f t="shared" si="2"/>
        <v>0</v>
      </c>
      <c r="U12" s="373">
        <f t="shared" si="2"/>
        <v>0</v>
      </c>
      <c r="V12" s="373">
        <f t="shared" si="2"/>
        <v>0</v>
      </c>
      <c r="W12" s="373">
        <f t="shared" si="2"/>
        <v>0</v>
      </c>
      <c r="X12" s="373">
        <f t="shared" si="2"/>
        <v>0</v>
      </c>
      <c r="Y12" s="373">
        <f t="shared" si="2"/>
        <v>0</v>
      </c>
      <c r="Z12" s="234">
        <f t="shared" si="2"/>
        <v>0</v>
      </c>
      <c r="AA12" s="95">
        <f t="shared" si="2"/>
        <v>0</v>
      </c>
      <c r="AB12" s="95">
        <f t="shared" si="2"/>
        <v>0</v>
      </c>
      <c r="AC12" s="95">
        <f t="shared" si="2"/>
        <v>0</v>
      </c>
      <c r="AD12" s="95">
        <f t="shared" si="2"/>
        <v>0</v>
      </c>
      <c r="AE12" s="95">
        <f t="shared" si="2"/>
        <v>0</v>
      </c>
      <c r="AF12" s="95">
        <f t="shared" si="2"/>
        <v>0</v>
      </c>
      <c r="AG12" s="95">
        <f t="shared" si="2"/>
        <v>0</v>
      </c>
      <c r="AH12" s="95">
        <f t="shared" si="2"/>
        <v>0</v>
      </c>
      <c r="AI12" s="95">
        <f t="shared" si="2"/>
        <v>0</v>
      </c>
      <c r="AJ12" s="95">
        <f t="shared" si="2"/>
        <v>0</v>
      </c>
      <c r="AK12" s="95">
        <f t="shared" si="2"/>
        <v>0</v>
      </c>
      <c r="AL12" s="95">
        <f t="shared" si="2"/>
        <v>0</v>
      </c>
      <c r="AM12" s="95">
        <f t="shared" si="2"/>
        <v>0</v>
      </c>
      <c r="AN12" s="95">
        <f t="shared" si="2"/>
        <v>0</v>
      </c>
      <c r="AO12" s="95">
        <f t="shared" si="2"/>
        <v>0</v>
      </c>
      <c r="AP12" s="95">
        <f t="shared" si="2"/>
        <v>0</v>
      </c>
      <c r="AQ12" s="95">
        <f t="shared" si="2"/>
        <v>0</v>
      </c>
      <c r="AR12" s="95">
        <f>AR13+AR14+AR21</f>
        <v>0</v>
      </c>
      <c r="AS12" s="95">
        <f>AS13+AS14+AS21</f>
        <v>0</v>
      </c>
      <c r="AT12" s="90">
        <v>1</v>
      </c>
      <c r="AV12" s="278">
        <f t="shared" ref="AV12:AV21" si="3">F12</f>
        <v>0</v>
      </c>
      <c r="AW12" s="278">
        <f t="shared" ref="AW12:AW21" si="4">G12</f>
        <v>0</v>
      </c>
      <c r="AX12" s="278">
        <f t="shared" ref="AX12:AX21" si="5">AV12-AZ12</f>
        <v>0</v>
      </c>
      <c r="AY12" s="278">
        <f t="shared" ref="AY12:AY21" si="6">AW12-BA12</f>
        <v>0</v>
      </c>
      <c r="AZ12" s="278">
        <f t="shared" ref="AZ12:AZ21" si="7">R12</f>
        <v>0</v>
      </c>
      <c r="BA12" s="278">
        <f t="shared" ref="BA12:BA21" si="8">S12</f>
        <v>0</v>
      </c>
      <c r="BB12" s="278">
        <f t="shared" ref="BB12:BB21" si="9">AZ12-BD12</f>
        <v>0</v>
      </c>
      <c r="BC12" s="278">
        <f t="shared" ref="BC12:BC21" si="10">BA12-BE12</f>
        <v>0</v>
      </c>
      <c r="BD12" s="278">
        <f t="shared" ref="BD12:BD21" si="11">Z12+AB12</f>
        <v>0</v>
      </c>
      <c r="BE12" s="278">
        <f t="shared" ref="BE12:BE21" si="12">AA12+AC12</f>
        <v>0</v>
      </c>
    </row>
    <row r="13" spans="1:57" ht="16.5" customHeight="1" thickTop="1" thickBot="1" x14ac:dyDescent="0.25">
      <c r="A13" s="126"/>
      <c r="B13" s="374" t="s">
        <v>76</v>
      </c>
      <c r="C13" s="372"/>
      <c r="D13" s="372"/>
      <c r="E13" s="90">
        <v>3</v>
      </c>
      <c r="F13" s="95">
        <f t="shared" si="0"/>
        <v>0</v>
      </c>
      <c r="G13" s="95">
        <f t="shared" si="1"/>
        <v>0</v>
      </c>
      <c r="H13" s="95">
        <f t="shared" ref="H13:AQ13" si="13">SUM(H41,H52)</f>
        <v>0</v>
      </c>
      <c r="I13" s="95">
        <f t="shared" si="13"/>
        <v>0</v>
      </c>
      <c r="J13" s="95">
        <f t="shared" si="13"/>
        <v>0</v>
      </c>
      <c r="K13" s="95">
        <f t="shared" si="13"/>
        <v>0</v>
      </c>
      <c r="L13" s="95">
        <f t="shared" si="13"/>
        <v>0</v>
      </c>
      <c r="M13" s="95">
        <f t="shared" si="13"/>
        <v>0</v>
      </c>
      <c r="N13" s="95">
        <f t="shared" si="13"/>
        <v>0</v>
      </c>
      <c r="O13" s="95">
        <f t="shared" si="13"/>
        <v>0</v>
      </c>
      <c r="P13" s="95">
        <f t="shared" si="13"/>
        <v>0</v>
      </c>
      <c r="Q13" s="95">
        <f t="shared" si="13"/>
        <v>0</v>
      </c>
      <c r="R13" s="373">
        <f t="shared" si="13"/>
        <v>0</v>
      </c>
      <c r="S13" s="373">
        <f t="shared" si="13"/>
        <v>0</v>
      </c>
      <c r="T13" s="373">
        <f t="shared" si="13"/>
        <v>0</v>
      </c>
      <c r="U13" s="373">
        <f t="shared" si="13"/>
        <v>0</v>
      </c>
      <c r="V13" s="373">
        <f t="shared" si="13"/>
        <v>0</v>
      </c>
      <c r="W13" s="373">
        <f t="shared" si="13"/>
        <v>0</v>
      </c>
      <c r="X13" s="373">
        <f t="shared" si="13"/>
        <v>0</v>
      </c>
      <c r="Y13" s="373">
        <f t="shared" si="13"/>
        <v>0</v>
      </c>
      <c r="Z13" s="234">
        <f t="shared" si="13"/>
        <v>0</v>
      </c>
      <c r="AA13" s="95">
        <f t="shared" si="13"/>
        <v>0</v>
      </c>
      <c r="AB13" s="95">
        <f t="shared" si="13"/>
        <v>0</v>
      </c>
      <c r="AC13" s="95">
        <f t="shared" si="13"/>
        <v>0</v>
      </c>
      <c r="AD13" s="95">
        <f t="shared" si="13"/>
        <v>0</v>
      </c>
      <c r="AE13" s="95">
        <f t="shared" si="13"/>
        <v>0</v>
      </c>
      <c r="AF13" s="95">
        <f t="shared" si="13"/>
        <v>0</v>
      </c>
      <c r="AG13" s="95">
        <f t="shared" si="13"/>
        <v>0</v>
      </c>
      <c r="AH13" s="95">
        <f t="shared" si="13"/>
        <v>0</v>
      </c>
      <c r="AI13" s="95">
        <f t="shared" si="13"/>
        <v>0</v>
      </c>
      <c r="AJ13" s="95">
        <f t="shared" si="13"/>
        <v>0</v>
      </c>
      <c r="AK13" s="95">
        <f t="shared" si="13"/>
        <v>0</v>
      </c>
      <c r="AL13" s="95">
        <f t="shared" si="13"/>
        <v>0</v>
      </c>
      <c r="AM13" s="95">
        <f t="shared" si="13"/>
        <v>0</v>
      </c>
      <c r="AN13" s="95">
        <f t="shared" si="13"/>
        <v>0</v>
      </c>
      <c r="AO13" s="95">
        <f t="shared" si="13"/>
        <v>0</v>
      </c>
      <c r="AP13" s="95">
        <f t="shared" si="13"/>
        <v>0</v>
      </c>
      <c r="AQ13" s="95">
        <f t="shared" si="13"/>
        <v>0</v>
      </c>
      <c r="AR13" s="231"/>
      <c r="AS13" s="231"/>
      <c r="AT13" s="90">
        <v>3</v>
      </c>
      <c r="AU13" s="155"/>
      <c r="AV13" s="278">
        <f t="shared" si="3"/>
        <v>0</v>
      </c>
      <c r="AW13" s="278">
        <f t="shared" si="4"/>
        <v>0</v>
      </c>
      <c r="AX13" s="278">
        <f t="shared" si="5"/>
        <v>0</v>
      </c>
      <c r="AY13" s="278">
        <f t="shared" si="6"/>
        <v>0</v>
      </c>
      <c r="AZ13" s="278">
        <f t="shared" si="7"/>
        <v>0</v>
      </c>
      <c r="BA13" s="278">
        <f t="shared" si="8"/>
        <v>0</v>
      </c>
      <c r="BB13" s="278">
        <f t="shared" si="9"/>
        <v>0</v>
      </c>
      <c r="BC13" s="278">
        <f t="shared" si="10"/>
        <v>0</v>
      </c>
      <c r="BD13" s="278">
        <f t="shared" si="11"/>
        <v>0</v>
      </c>
      <c r="BE13" s="278">
        <f t="shared" si="12"/>
        <v>0</v>
      </c>
    </row>
    <row r="14" spans="1:57" ht="16.5" customHeight="1" thickTop="1" thickBot="1" x14ac:dyDescent="0.25">
      <c r="A14" s="126"/>
      <c r="B14" s="374" t="s">
        <v>77</v>
      </c>
      <c r="C14" s="372"/>
      <c r="D14" s="372"/>
      <c r="E14" s="90">
        <v>4</v>
      </c>
      <c r="F14" s="95">
        <f t="shared" si="0"/>
        <v>0</v>
      </c>
      <c r="G14" s="95">
        <f t="shared" si="1"/>
        <v>0</v>
      </c>
      <c r="H14" s="95">
        <f t="shared" ref="H14:AQ14" si="14">SUM(H42,H53)</f>
        <v>0</v>
      </c>
      <c r="I14" s="95">
        <f t="shared" si="14"/>
        <v>0</v>
      </c>
      <c r="J14" s="95">
        <f t="shared" si="14"/>
        <v>0</v>
      </c>
      <c r="K14" s="95">
        <f t="shared" si="14"/>
        <v>0</v>
      </c>
      <c r="L14" s="95">
        <f t="shared" si="14"/>
        <v>0</v>
      </c>
      <c r="M14" s="95">
        <f t="shared" si="14"/>
        <v>0</v>
      </c>
      <c r="N14" s="95">
        <f t="shared" si="14"/>
        <v>0</v>
      </c>
      <c r="O14" s="95">
        <f t="shared" si="14"/>
        <v>0</v>
      </c>
      <c r="P14" s="95">
        <f t="shared" si="14"/>
        <v>0</v>
      </c>
      <c r="Q14" s="95">
        <f t="shared" si="14"/>
        <v>0</v>
      </c>
      <c r="R14" s="373">
        <f t="shared" si="14"/>
        <v>0</v>
      </c>
      <c r="S14" s="373">
        <f t="shared" si="14"/>
        <v>0</v>
      </c>
      <c r="T14" s="373">
        <f t="shared" si="14"/>
        <v>0</v>
      </c>
      <c r="U14" s="373">
        <f t="shared" si="14"/>
        <v>0</v>
      </c>
      <c r="V14" s="373">
        <f t="shared" si="14"/>
        <v>0</v>
      </c>
      <c r="W14" s="373">
        <f t="shared" si="14"/>
        <v>0</v>
      </c>
      <c r="X14" s="373">
        <f t="shared" si="14"/>
        <v>0</v>
      </c>
      <c r="Y14" s="373">
        <f t="shared" si="14"/>
        <v>0</v>
      </c>
      <c r="Z14" s="234">
        <f t="shared" si="14"/>
        <v>0</v>
      </c>
      <c r="AA14" s="95">
        <f t="shared" si="14"/>
        <v>0</v>
      </c>
      <c r="AB14" s="95">
        <f t="shared" si="14"/>
        <v>0</v>
      </c>
      <c r="AC14" s="95">
        <f t="shared" si="14"/>
        <v>0</v>
      </c>
      <c r="AD14" s="95">
        <f t="shared" si="14"/>
        <v>0</v>
      </c>
      <c r="AE14" s="95">
        <f t="shared" si="14"/>
        <v>0</v>
      </c>
      <c r="AF14" s="95">
        <f t="shared" si="14"/>
        <v>0</v>
      </c>
      <c r="AG14" s="95">
        <f t="shared" si="14"/>
        <v>0</v>
      </c>
      <c r="AH14" s="95">
        <f t="shared" si="14"/>
        <v>0</v>
      </c>
      <c r="AI14" s="95">
        <f t="shared" si="14"/>
        <v>0</v>
      </c>
      <c r="AJ14" s="95">
        <f t="shared" si="14"/>
        <v>0</v>
      </c>
      <c r="AK14" s="95">
        <f t="shared" si="14"/>
        <v>0</v>
      </c>
      <c r="AL14" s="95">
        <f t="shared" si="14"/>
        <v>0</v>
      </c>
      <c r="AM14" s="95">
        <f t="shared" si="14"/>
        <v>0</v>
      </c>
      <c r="AN14" s="95">
        <f t="shared" si="14"/>
        <v>0</v>
      </c>
      <c r="AO14" s="95">
        <f t="shared" si="14"/>
        <v>0</v>
      </c>
      <c r="AP14" s="95">
        <f t="shared" si="14"/>
        <v>0</v>
      </c>
      <c r="AQ14" s="95">
        <f t="shared" si="14"/>
        <v>0</v>
      </c>
      <c r="AR14" s="95">
        <f>SUM(AR15:AR20)</f>
        <v>0</v>
      </c>
      <c r="AS14" s="95">
        <f>SUM(AS15:AS20)</f>
        <v>0</v>
      </c>
      <c r="AT14" s="90">
        <v>4</v>
      </c>
      <c r="AU14" s="11"/>
      <c r="AV14" s="278">
        <f t="shared" si="3"/>
        <v>0</v>
      </c>
      <c r="AW14" s="278">
        <f t="shared" si="4"/>
        <v>0</v>
      </c>
      <c r="AX14" s="278">
        <f t="shared" si="5"/>
        <v>0</v>
      </c>
      <c r="AY14" s="278">
        <f t="shared" si="6"/>
        <v>0</v>
      </c>
      <c r="AZ14" s="278">
        <f t="shared" si="7"/>
        <v>0</v>
      </c>
      <c r="BA14" s="278">
        <f t="shared" si="8"/>
        <v>0</v>
      </c>
      <c r="BB14" s="278">
        <f t="shared" si="9"/>
        <v>0</v>
      </c>
      <c r="BC14" s="278">
        <f t="shared" si="10"/>
        <v>0</v>
      </c>
      <c r="BD14" s="278">
        <f t="shared" si="11"/>
        <v>0</v>
      </c>
      <c r="BE14" s="278">
        <f t="shared" si="12"/>
        <v>0</v>
      </c>
    </row>
    <row r="15" spans="1:57" ht="16.5" customHeight="1" thickTop="1" thickBot="1" x14ac:dyDescent="0.25">
      <c r="A15" s="126"/>
      <c r="B15" s="126"/>
      <c r="C15" s="372" t="s">
        <v>267</v>
      </c>
      <c r="D15" s="372"/>
      <c r="E15" s="90">
        <v>5</v>
      </c>
      <c r="F15" s="95">
        <f t="shared" si="0"/>
        <v>0</v>
      </c>
      <c r="G15" s="95">
        <f t="shared" si="1"/>
        <v>0</v>
      </c>
      <c r="H15" s="95">
        <f t="shared" ref="H15:AQ15" si="15">SUM(H43,H54)</f>
        <v>0</v>
      </c>
      <c r="I15" s="95">
        <f t="shared" si="15"/>
        <v>0</v>
      </c>
      <c r="J15" s="95">
        <f t="shared" si="15"/>
        <v>0</v>
      </c>
      <c r="K15" s="95">
        <f t="shared" si="15"/>
        <v>0</v>
      </c>
      <c r="L15" s="95">
        <f t="shared" si="15"/>
        <v>0</v>
      </c>
      <c r="M15" s="95">
        <f t="shared" si="15"/>
        <v>0</v>
      </c>
      <c r="N15" s="95">
        <f t="shared" si="15"/>
        <v>0</v>
      </c>
      <c r="O15" s="95">
        <f t="shared" si="15"/>
        <v>0</v>
      </c>
      <c r="P15" s="95">
        <f t="shared" si="15"/>
        <v>0</v>
      </c>
      <c r="Q15" s="95">
        <f t="shared" si="15"/>
        <v>0</v>
      </c>
      <c r="R15" s="373">
        <f t="shared" si="15"/>
        <v>0</v>
      </c>
      <c r="S15" s="373">
        <f t="shared" si="15"/>
        <v>0</v>
      </c>
      <c r="T15" s="373">
        <f t="shared" si="15"/>
        <v>0</v>
      </c>
      <c r="U15" s="373">
        <f t="shared" si="15"/>
        <v>0</v>
      </c>
      <c r="V15" s="373">
        <f t="shared" si="15"/>
        <v>0</v>
      </c>
      <c r="W15" s="373">
        <f t="shared" si="15"/>
        <v>0</v>
      </c>
      <c r="X15" s="373">
        <f t="shared" si="15"/>
        <v>0</v>
      </c>
      <c r="Y15" s="373">
        <f t="shared" si="15"/>
        <v>0</v>
      </c>
      <c r="Z15" s="234">
        <f t="shared" si="15"/>
        <v>0</v>
      </c>
      <c r="AA15" s="95">
        <f t="shared" si="15"/>
        <v>0</v>
      </c>
      <c r="AB15" s="95">
        <f t="shared" si="15"/>
        <v>0</v>
      </c>
      <c r="AC15" s="95">
        <f t="shared" si="15"/>
        <v>0</v>
      </c>
      <c r="AD15" s="95">
        <f t="shared" si="15"/>
        <v>0</v>
      </c>
      <c r="AE15" s="95">
        <f t="shared" si="15"/>
        <v>0</v>
      </c>
      <c r="AF15" s="95">
        <f t="shared" si="15"/>
        <v>0</v>
      </c>
      <c r="AG15" s="95">
        <f t="shared" si="15"/>
        <v>0</v>
      </c>
      <c r="AH15" s="95">
        <f t="shared" si="15"/>
        <v>0</v>
      </c>
      <c r="AI15" s="95">
        <f t="shared" si="15"/>
        <v>0</v>
      </c>
      <c r="AJ15" s="95">
        <f t="shared" si="15"/>
        <v>0</v>
      </c>
      <c r="AK15" s="95">
        <f t="shared" si="15"/>
        <v>0</v>
      </c>
      <c r="AL15" s="95">
        <f t="shared" si="15"/>
        <v>0</v>
      </c>
      <c r="AM15" s="95">
        <f t="shared" si="15"/>
        <v>0</v>
      </c>
      <c r="AN15" s="95">
        <f t="shared" si="15"/>
        <v>0</v>
      </c>
      <c r="AO15" s="95">
        <f t="shared" si="15"/>
        <v>0</v>
      </c>
      <c r="AP15" s="95">
        <f t="shared" si="15"/>
        <v>0</v>
      </c>
      <c r="AQ15" s="95">
        <f t="shared" si="15"/>
        <v>0</v>
      </c>
      <c r="AR15" s="231"/>
      <c r="AS15" s="231"/>
      <c r="AT15" s="90">
        <v>5</v>
      </c>
      <c r="AU15" s="11"/>
      <c r="AV15" s="278">
        <f t="shared" si="3"/>
        <v>0</v>
      </c>
      <c r="AW15" s="278">
        <f t="shared" si="4"/>
        <v>0</v>
      </c>
      <c r="AX15" s="278">
        <f t="shared" si="5"/>
        <v>0</v>
      </c>
      <c r="AY15" s="278">
        <f t="shared" si="6"/>
        <v>0</v>
      </c>
      <c r="AZ15" s="278">
        <f t="shared" si="7"/>
        <v>0</v>
      </c>
      <c r="BA15" s="278">
        <f t="shared" si="8"/>
        <v>0</v>
      </c>
      <c r="BB15" s="278">
        <f t="shared" si="9"/>
        <v>0</v>
      </c>
      <c r="BC15" s="278">
        <f t="shared" si="10"/>
        <v>0</v>
      </c>
      <c r="BD15" s="278">
        <f t="shared" si="11"/>
        <v>0</v>
      </c>
      <c r="BE15" s="278">
        <f t="shared" si="12"/>
        <v>0</v>
      </c>
    </row>
    <row r="16" spans="1:57" ht="16.5" customHeight="1" thickTop="1" thickBot="1" x14ac:dyDescent="0.25">
      <c r="A16" s="126"/>
      <c r="B16" s="126"/>
      <c r="C16" s="372" t="s">
        <v>268</v>
      </c>
      <c r="D16" s="372"/>
      <c r="E16" s="90">
        <v>31</v>
      </c>
      <c r="F16" s="95">
        <f t="shared" si="0"/>
        <v>0</v>
      </c>
      <c r="G16" s="95">
        <f t="shared" si="1"/>
        <v>0</v>
      </c>
      <c r="H16" s="95">
        <f t="shared" ref="H16:AQ16" si="16">SUM(H44,H55)</f>
        <v>0</v>
      </c>
      <c r="I16" s="95">
        <f t="shared" si="16"/>
        <v>0</v>
      </c>
      <c r="J16" s="95">
        <f t="shared" si="16"/>
        <v>0</v>
      </c>
      <c r="K16" s="95">
        <f t="shared" si="16"/>
        <v>0</v>
      </c>
      <c r="L16" s="95">
        <f t="shared" si="16"/>
        <v>0</v>
      </c>
      <c r="M16" s="95">
        <f t="shared" si="16"/>
        <v>0</v>
      </c>
      <c r="N16" s="95">
        <f t="shared" si="16"/>
        <v>0</v>
      </c>
      <c r="O16" s="95">
        <f t="shared" si="16"/>
        <v>0</v>
      </c>
      <c r="P16" s="95">
        <f t="shared" si="16"/>
        <v>0</v>
      </c>
      <c r="Q16" s="95">
        <f t="shared" si="16"/>
        <v>0</v>
      </c>
      <c r="R16" s="373">
        <f t="shared" si="16"/>
        <v>0</v>
      </c>
      <c r="S16" s="373">
        <f t="shared" si="16"/>
        <v>0</v>
      </c>
      <c r="T16" s="373">
        <f t="shared" si="16"/>
        <v>0</v>
      </c>
      <c r="U16" s="373">
        <f t="shared" si="16"/>
        <v>0</v>
      </c>
      <c r="V16" s="373">
        <f t="shared" si="16"/>
        <v>0</v>
      </c>
      <c r="W16" s="373">
        <f t="shared" si="16"/>
        <v>0</v>
      </c>
      <c r="X16" s="373">
        <f t="shared" si="16"/>
        <v>0</v>
      </c>
      <c r="Y16" s="373">
        <f t="shared" si="16"/>
        <v>0</v>
      </c>
      <c r="Z16" s="234">
        <f t="shared" si="16"/>
        <v>0</v>
      </c>
      <c r="AA16" s="95">
        <f t="shared" si="16"/>
        <v>0</v>
      </c>
      <c r="AB16" s="95">
        <f t="shared" si="16"/>
        <v>0</v>
      </c>
      <c r="AC16" s="95">
        <f t="shared" si="16"/>
        <v>0</v>
      </c>
      <c r="AD16" s="95">
        <f t="shared" si="16"/>
        <v>0</v>
      </c>
      <c r="AE16" s="95">
        <f t="shared" si="16"/>
        <v>0</v>
      </c>
      <c r="AF16" s="95">
        <f t="shared" si="16"/>
        <v>0</v>
      </c>
      <c r="AG16" s="95">
        <f t="shared" si="16"/>
        <v>0</v>
      </c>
      <c r="AH16" s="95">
        <f t="shared" si="16"/>
        <v>0</v>
      </c>
      <c r="AI16" s="95">
        <f t="shared" si="16"/>
        <v>0</v>
      </c>
      <c r="AJ16" s="95">
        <f t="shared" si="16"/>
        <v>0</v>
      </c>
      <c r="AK16" s="95">
        <f t="shared" si="16"/>
        <v>0</v>
      </c>
      <c r="AL16" s="95">
        <f t="shared" si="16"/>
        <v>0</v>
      </c>
      <c r="AM16" s="95">
        <f t="shared" si="16"/>
        <v>0</v>
      </c>
      <c r="AN16" s="95">
        <f t="shared" si="16"/>
        <v>0</v>
      </c>
      <c r="AO16" s="95">
        <f t="shared" si="16"/>
        <v>0</v>
      </c>
      <c r="AP16" s="95">
        <f t="shared" si="16"/>
        <v>0</v>
      </c>
      <c r="AQ16" s="95">
        <f t="shared" si="16"/>
        <v>0</v>
      </c>
      <c r="AR16" s="231"/>
      <c r="AS16" s="231"/>
      <c r="AT16" s="90">
        <v>31</v>
      </c>
      <c r="AU16" s="11"/>
      <c r="AV16" s="278">
        <f t="shared" si="3"/>
        <v>0</v>
      </c>
      <c r="AW16" s="278">
        <f t="shared" si="4"/>
        <v>0</v>
      </c>
      <c r="AX16" s="278">
        <f t="shared" si="5"/>
        <v>0</v>
      </c>
      <c r="AY16" s="278">
        <f t="shared" si="6"/>
        <v>0</v>
      </c>
      <c r="AZ16" s="278">
        <f t="shared" si="7"/>
        <v>0</v>
      </c>
      <c r="BA16" s="278">
        <f t="shared" si="8"/>
        <v>0</v>
      </c>
      <c r="BB16" s="278">
        <f t="shared" si="9"/>
        <v>0</v>
      </c>
      <c r="BC16" s="278">
        <f t="shared" si="10"/>
        <v>0</v>
      </c>
      <c r="BD16" s="278">
        <f t="shared" si="11"/>
        <v>0</v>
      </c>
      <c r="BE16" s="278">
        <f t="shared" si="12"/>
        <v>0</v>
      </c>
    </row>
    <row r="17" spans="1:57" ht="30.75" customHeight="1" thickTop="1" thickBot="1" x14ac:dyDescent="0.25">
      <c r="A17" s="126"/>
      <c r="B17" s="126"/>
      <c r="C17" s="438" t="s">
        <v>269</v>
      </c>
      <c r="D17" s="439"/>
      <c r="E17" s="90">
        <v>6</v>
      </c>
      <c r="F17" s="95">
        <f t="shared" si="0"/>
        <v>0</v>
      </c>
      <c r="G17" s="95">
        <f t="shared" si="1"/>
        <v>0</v>
      </c>
      <c r="H17" s="95">
        <f t="shared" ref="H17:AQ17" si="17">SUM(H45,H56)</f>
        <v>0</v>
      </c>
      <c r="I17" s="95">
        <f t="shared" si="17"/>
        <v>0</v>
      </c>
      <c r="J17" s="95">
        <f t="shared" si="17"/>
        <v>0</v>
      </c>
      <c r="K17" s="95">
        <f t="shared" si="17"/>
        <v>0</v>
      </c>
      <c r="L17" s="95">
        <f t="shared" si="17"/>
        <v>0</v>
      </c>
      <c r="M17" s="95">
        <f t="shared" si="17"/>
        <v>0</v>
      </c>
      <c r="N17" s="95">
        <f t="shared" si="17"/>
        <v>0</v>
      </c>
      <c r="O17" s="95">
        <f t="shared" si="17"/>
        <v>0</v>
      </c>
      <c r="P17" s="95">
        <f t="shared" si="17"/>
        <v>0</v>
      </c>
      <c r="Q17" s="95">
        <f t="shared" si="17"/>
        <v>0</v>
      </c>
      <c r="R17" s="373">
        <f t="shared" si="17"/>
        <v>0</v>
      </c>
      <c r="S17" s="373">
        <f t="shared" si="17"/>
        <v>0</v>
      </c>
      <c r="T17" s="373">
        <f t="shared" si="17"/>
        <v>0</v>
      </c>
      <c r="U17" s="373">
        <f t="shared" si="17"/>
        <v>0</v>
      </c>
      <c r="V17" s="373">
        <f t="shared" si="17"/>
        <v>0</v>
      </c>
      <c r="W17" s="373">
        <f t="shared" si="17"/>
        <v>0</v>
      </c>
      <c r="X17" s="373">
        <f t="shared" si="17"/>
        <v>0</v>
      </c>
      <c r="Y17" s="373">
        <f t="shared" si="17"/>
        <v>0</v>
      </c>
      <c r="Z17" s="234">
        <f t="shared" si="17"/>
        <v>0</v>
      </c>
      <c r="AA17" s="95">
        <f t="shared" si="17"/>
        <v>0</v>
      </c>
      <c r="AB17" s="95">
        <f t="shared" si="17"/>
        <v>0</v>
      </c>
      <c r="AC17" s="95">
        <f t="shared" si="17"/>
        <v>0</v>
      </c>
      <c r="AD17" s="95">
        <f t="shared" si="17"/>
        <v>0</v>
      </c>
      <c r="AE17" s="95">
        <f t="shared" si="17"/>
        <v>0</v>
      </c>
      <c r="AF17" s="95">
        <f t="shared" si="17"/>
        <v>0</v>
      </c>
      <c r="AG17" s="95">
        <f t="shared" si="17"/>
        <v>0</v>
      </c>
      <c r="AH17" s="95">
        <f t="shared" si="17"/>
        <v>0</v>
      </c>
      <c r="AI17" s="95">
        <f t="shared" si="17"/>
        <v>0</v>
      </c>
      <c r="AJ17" s="95">
        <f t="shared" si="17"/>
        <v>0</v>
      </c>
      <c r="AK17" s="95">
        <f t="shared" si="17"/>
        <v>0</v>
      </c>
      <c r="AL17" s="95">
        <f t="shared" si="17"/>
        <v>0</v>
      </c>
      <c r="AM17" s="95">
        <f t="shared" si="17"/>
        <v>0</v>
      </c>
      <c r="AN17" s="95">
        <f t="shared" si="17"/>
        <v>0</v>
      </c>
      <c r="AO17" s="95">
        <f t="shared" si="17"/>
        <v>0</v>
      </c>
      <c r="AP17" s="95">
        <f t="shared" si="17"/>
        <v>0</v>
      </c>
      <c r="AQ17" s="95">
        <f t="shared" si="17"/>
        <v>0</v>
      </c>
      <c r="AR17" s="231"/>
      <c r="AS17" s="231"/>
      <c r="AT17" s="90">
        <v>6</v>
      </c>
      <c r="AU17" s="11"/>
      <c r="AV17" s="278">
        <f t="shared" si="3"/>
        <v>0</v>
      </c>
      <c r="AW17" s="278">
        <f t="shared" si="4"/>
        <v>0</v>
      </c>
      <c r="AX17" s="278">
        <f t="shared" si="5"/>
        <v>0</v>
      </c>
      <c r="AY17" s="278">
        <f t="shared" si="6"/>
        <v>0</v>
      </c>
      <c r="AZ17" s="278">
        <f t="shared" si="7"/>
        <v>0</v>
      </c>
      <c r="BA17" s="278">
        <f t="shared" si="8"/>
        <v>0</v>
      </c>
      <c r="BB17" s="278">
        <f t="shared" si="9"/>
        <v>0</v>
      </c>
      <c r="BC17" s="278">
        <f t="shared" si="10"/>
        <v>0</v>
      </c>
      <c r="BD17" s="278">
        <f t="shared" si="11"/>
        <v>0</v>
      </c>
      <c r="BE17" s="278">
        <f t="shared" si="12"/>
        <v>0</v>
      </c>
    </row>
    <row r="18" spans="1:57" ht="16.5" customHeight="1" thickTop="1" thickBot="1" x14ac:dyDescent="0.25">
      <c r="A18" s="126"/>
      <c r="B18" s="126"/>
      <c r="C18" s="372" t="s">
        <v>270</v>
      </c>
      <c r="D18" s="372"/>
      <c r="E18" s="90">
        <v>32</v>
      </c>
      <c r="F18" s="95">
        <f t="shared" si="0"/>
        <v>0</v>
      </c>
      <c r="G18" s="95">
        <f t="shared" si="1"/>
        <v>0</v>
      </c>
      <c r="H18" s="95">
        <f t="shared" ref="H18:AQ18" si="18">SUM(H46,H57)</f>
        <v>0</v>
      </c>
      <c r="I18" s="95">
        <f t="shared" si="18"/>
        <v>0</v>
      </c>
      <c r="J18" s="95">
        <f t="shared" si="18"/>
        <v>0</v>
      </c>
      <c r="K18" s="95">
        <f t="shared" si="18"/>
        <v>0</v>
      </c>
      <c r="L18" s="95">
        <f t="shared" si="18"/>
        <v>0</v>
      </c>
      <c r="M18" s="95">
        <f t="shared" si="18"/>
        <v>0</v>
      </c>
      <c r="N18" s="95">
        <f t="shared" si="18"/>
        <v>0</v>
      </c>
      <c r="O18" s="95">
        <f t="shared" si="18"/>
        <v>0</v>
      </c>
      <c r="P18" s="95">
        <f t="shared" si="18"/>
        <v>0</v>
      </c>
      <c r="Q18" s="95">
        <f t="shared" si="18"/>
        <v>0</v>
      </c>
      <c r="R18" s="373">
        <f t="shared" si="18"/>
        <v>0</v>
      </c>
      <c r="S18" s="373">
        <f t="shared" si="18"/>
        <v>0</v>
      </c>
      <c r="T18" s="373">
        <f t="shared" si="18"/>
        <v>0</v>
      </c>
      <c r="U18" s="373">
        <f t="shared" si="18"/>
        <v>0</v>
      </c>
      <c r="V18" s="373">
        <f t="shared" si="18"/>
        <v>0</v>
      </c>
      <c r="W18" s="373">
        <f t="shared" si="18"/>
        <v>0</v>
      </c>
      <c r="X18" s="373">
        <f t="shared" si="18"/>
        <v>0</v>
      </c>
      <c r="Y18" s="373">
        <f t="shared" si="18"/>
        <v>0</v>
      </c>
      <c r="Z18" s="234">
        <f t="shared" si="18"/>
        <v>0</v>
      </c>
      <c r="AA18" s="95">
        <f t="shared" si="18"/>
        <v>0</v>
      </c>
      <c r="AB18" s="95">
        <f t="shared" si="18"/>
        <v>0</v>
      </c>
      <c r="AC18" s="95">
        <f t="shared" si="18"/>
        <v>0</v>
      </c>
      <c r="AD18" s="95">
        <f t="shared" si="18"/>
        <v>0</v>
      </c>
      <c r="AE18" s="95">
        <f t="shared" si="18"/>
        <v>0</v>
      </c>
      <c r="AF18" s="95">
        <f t="shared" si="18"/>
        <v>0</v>
      </c>
      <c r="AG18" s="95">
        <f t="shared" si="18"/>
        <v>0</v>
      </c>
      <c r="AH18" s="95">
        <f t="shared" si="18"/>
        <v>0</v>
      </c>
      <c r="AI18" s="95">
        <f t="shared" si="18"/>
        <v>0</v>
      </c>
      <c r="AJ18" s="95">
        <f t="shared" si="18"/>
        <v>0</v>
      </c>
      <c r="AK18" s="95">
        <f t="shared" si="18"/>
        <v>0</v>
      </c>
      <c r="AL18" s="95">
        <f t="shared" si="18"/>
        <v>0</v>
      </c>
      <c r="AM18" s="95">
        <f t="shared" si="18"/>
        <v>0</v>
      </c>
      <c r="AN18" s="95">
        <f t="shared" si="18"/>
        <v>0</v>
      </c>
      <c r="AO18" s="95">
        <f t="shared" si="18"/>
        <v>0</v>
      </c>
      <c r="AP18" s="95">
        <f t="shared" si="18"/>
        <v>0</v>
      </c>
      <c r="AQ18" s="95">
        <f t="shared" si="18"/>
        <v>0</v>
      </c>
      <c r="AR18" s="231"/>
      <c r="AS18" s="231"/>
      <c r="AT18" s="90">
        <v>32</v>
      </c>
      <c r="AU18" s="11"/>
      <c r="AV18" s="278">
        <f t="shared" si="3"/>
        <v>0</v>
      </c>
      <c r="AW18" s="278">
        <f t="shared" si="4"/>
        <v>0</v>
      </c>
      <c r="AX18" s="278">
        <f t="shared" si="5"/>
        <v>0</v>
      </c>
      <c r="AY18" s="278">
        <f t="shared" si="6"/>
        <v>0</v>
      </c>
      <c r="AZ18" s="278">
        <f t="shared" si="7"/>
        <v>0</v>
      </c>
      <c r="BA18" s="278">
        <f t="shared" si="8"/>
        <v>0</v>
      </c>
      <c r="BB18" s="278">
        <f t="shared" si="9"/>
        <v>0</v>
      </c>
      <c r="BC18" s="278">
        <f t="shared" si="10"/>
        <v>0</v>
      </c>
      <c r="BD18" s="278">
        <f t="shared" si="11"/>
        <v>0</v>
      </c>
      <c r="BE18" s="278">
        <f t="shared" si="12"/>
        <v>0</v>
      </c>
    </row>
    <row r="19" spans="1:57" ht="16.5" customHeight="1" thickTop="1" thickBot="1" x14ac:dyDescent="0.25">
      <c r="A19" s="126"/>
      <c r="B19" s="126"/>
      <c r="C19" s="372" t="s">
        <v>271</v>
      </c>
      <c r="D19" s="372"/>
      <c r="E19" s="90">
        <v>33</v>
      </c>
      <c r="F19" s="95">
        <f t="shared" si="0"/>
        <v>0</v>
      </c>
      <c r="G19" s="95">
        <f t="shared" si="1"/>
        <v>0</v>
      </c>
      <c r="H19" s="95">
        <f t="shared" ref="H19:AQ19" si="19">SUM(H47,H58)</f>
        <v>0</v>
      </c>
      <c r="I19" s="95">
        <f t="shared" si="19"/>
        <v>0</v>
      </c>
      <c r="J19" s="95">
        <f t="shared" si="19"/>
        <v>0</v>
      </c>
      <c r="K19" s="95">
        <f t="shared" si="19"/>
        <v>0</v>
      </c>
      <c r="L19" s="95">
        <f t="shared" si="19"/>
        <v>0</v>
      </c>
      <c r="M19" s="95">
        <f t="shared" si="19"/>
        <v>0</v>
      </c>
      <c r="N19" s="95">
        <f t="shared" si="19"/>
        <v>0</v>
      </c>
      <c r="O19" s="95">
        <f t="shared" si="19"/>
        <v>0</v>
      </c>
      <c r="P19" s="95">
        <f t="shared" si="19"/>
        <v>0</v>
      </c>
      <c r="Q19" s="95">
        <f t="shared" si="19"/>
        <v>0</v>
      </c>
      <c r="R19" s="373">
        <f t="shared" si="19"/>
        <v>0</v>
      </c>
      <c r="S19" s="373">
        <f t="shared" si="19"/>
        <v>0</v>
      </c>
      <c r="T19" s="373">
        <f t="shared" si="19"/>
        <v>0</v>
      </c>
      <c r="U19" s="373">
        <f t="shared" si="19"/>
        <v>0</v>
      </c>
      <c r="V19" s="373">
        <f t="shared" si="19"/>
        <v>0</v>
      </c>
      <c r="W19" s="373">
        <f t="shared" si="19"/>
        <v>0</v>
      </c>
      <c r="X19" s="373">
        <f t="shared" si="19"/>
        <v>0</v>
      </c>
      <c r="Y19" s="373">
        <f t="shared" si="19"/>
        <v>0</v>
      </c>
      <c r="Z19" s="234">
        <f t="shared" si="19"/>
        <v>0</v>
      </c>
      <c r="AA19" s="95">
        <f t="shared" si="19"/>
        <v>0</v>
      </c>
      <c r="AB19" s="95">
        <f t="shared" si="19"/>
        <v>0</v>
      </c>
      <c r="AC19" s="95">
        <f t="shared" si="19"/>
        <v>0</v>
      </c>
      <c r="AD19" s="95">
        <f t="shared" si="19"/>
        <v>0</v>
      </c>
      <c r="AE19" s="95">
        <f t="shared" si="19"/>
        <v>0</v>
      </c>
      <c r="AF19" s="95">
        <f t="shared" si="19"/>
        <v>0</v>
      </c>
      <c r="AG19" s="95">
        <f t="shared" si="19"/>
        <v>0</v>
      </c>
      <c r="AH19" s="95">
        <f t="shared" si="19"/>
        <v>0</v>
      </c>
      <c r="AI19" s="95">
        <f t="shared" si="19"/>
        <v>0</v>
      </c>
      <c r="AJ19" s="95">
        <f t="shared" si="19"/>
        <v>0</v>
      </c>
      <c r="AK19" s="95">
        <f t="shared" si="19"/>
        <v>0</v>
      </c>
      <c r="AL19" s="95">
        <f t="shared" si="19"/>
        <v>0</v>
      </c>
      <c r="AM19" s="95">
        <f t="shared" si="19"/>
        <v>0</v>
      </c>
      <c r="AN19" s="95">
        <f t="shared" si="19"/>
        <v>0</v>
      </c>
      <c r="AO19" s="95">
        <f t="shared" si="19"/>
        <v>0</v>
      </c>
      <c r="AP19" s="95">
        <f t="shared" si="19"/>
        <v>0</v>
      </c>
      <c r="AQ19" s="95">
        <f t="shared" si="19"/>
        <v>0</v>
      </c>
      <c r="AR19" s="231"/>
      <c r="AS19" s="231"/>
      <c r="AT19" s="90">
        <v>33</v>
      </c>
      <c r="AU19" s="11"/>
      <c r="AV19" s="278">
        <f t="shared" si="3"/>
        <v>0</v>
      </c>
      <c r="AW19" s="278">
        <f t="shared" si="4"/>
        <v>0</v>
      </c>
      <c r="AX19" s="278">
        <f t="shared" si="5"/>
        <v>0</v>
      </c>
      <c r="AY19" s="278">
        <f t="shared" si="6"/>
        <v>0</v>
      </c>
      <c r="AZ19" s="278">
        <f t="shared" si="7"/>
        <v>0</v>
      </c>
      <c r="BA19" s="278">
        <f t="shared" si="8"/>
        <v>0</v>
      </c>
      <c r="BB19" s="278">
        <f t="shared" si="9"/>
        <v>0</v>
      </c>
      <c r="BC19" s="278">
        <f t="shared" si="10"/>
        <v>0</v>
      </c>
      <c r="BD19" s="278">
        <f t="shared" si="11"/>
        <v>0</v>
      </c>
      <c r="BE19" s="278">
        <f t="shared" si="12"/>
        <v>0</v>
      </c>
    </row>
    <row r="20" spans="1:57" ht="16.5" customHeight="1" thickTop="1" thickBot="1" x14ac:dyDescent="0.25">
      <c r="A20" s="375"/>
      <c r="B20" s="375"/>
      <c r="C20" s="372" t="s">
        <v>228</v>
      </c>
      <c r="D20" s="372"/>
      <c r="E20" s="90">
        <v>51</v>
      </c>
      <c r="F20" s="95">
        <f t="shared" si="0"/>
        <v>0</v>
      </c>
      <c r="G20" s="95">
        <f t="shared" si="1"/>
        <v>0</v>
      </c>
      <c r="H20" s="95">
        <f t="shared" ref="H20:AQ20" si="20">SUM(H48,H59)</f>
        <v>0</v>
      </c>
      <c r="I20" s="95">
        <f t="shared" si="20"/>
        <v>0</v>
      </c>
      <c r="J20" s="95">
        <f t="shared" si="20"/>
        <v>0</v>
      </c>
      <c r="K20" s="95">
        <f t="shared" si="20"/>
        <v>0</v>
      </c>
      <c r="L20" s="95">
        <f t="shared" si="20"/>
        <v>0</v>
      </c>
      <c r="M20" s="95">
        <f t="shared" si="20"/>
        <v>0</v>
      </c>
      <c r="N20" s="95">
        <f t="shared" si="20"/>
        <v>0</v>
      </c>
      <c r="O20" s="95">
        <f t="shared" si="20"/>
        <v>0</v>
      </c>
      <c r="P20" s="95">
        <f t="shared" si="20"/>
        <v>0</v>
      </c>
      <c r="Q20" s="95">
        <f t="shared" si="20"/>
        <v>0</v>
      </c>
      <c r="R20" s="373">
        <f t="shared" si="20"/>
        <v>0</v>
      </c>
      <c r="S20" s="373">
        <f t="shared" si="20"/>
        <v>0</v>
      </c>
      <c r="T20" s="373">
        <f t="shared" si="20"/>
        <v>0</v>
      </c>
      <c r="U20" s="373">
        <f t="shared" si="20"/>
        <v>0</v>
      </c>
      <c r="V20" s="373">
        <f t="shared" si="20"/>
        <v>0</v>
      </c>
      <c r="W20" s="373">
        <f t="shared" si="20"/>
        <v>0</v>
      </c>
      <c r="X20" s="373">
        <f t="shared" si="20"/>
        <v>0</v>
      </c>
      <c r="Y20" s="373">
        <f t="shared" si="20"/>
        <v>0</v>
      </c>
      <c r="Z20" s="234">
        <f t="shared" si="20"/>
        <v>0</v>
      </c>
      <c r="AA20" s="95">
        <f t="shared" si="20"/>
        <v>0</v>
      </c>
      <c r="AB20" s="95">
        <f t="shared" si="20"/>
        <v>0</v>
      </c>
      <c r="AC20" s="95">
        <f t="shared" si="20"/>
        <v>0</v>
      </c>
      <c r="AD20" s="95">
        <f t="shared" si="20"/>
        <v>0</v>
      </c>
      <c r="AE20" s="95">
        <f t="shared" si="20"/>
        <v>0</v>
      </c>
      <c r="AF20" s="95">
        <f t="shared" si="20"/>
        <v>0</v>
      </c>
      <c r="AG20" s="95">
        <f t="shared" si="20"/>
        <v>0</v>
      </c>
      <c r="AH20" s="95">
        <f t="shared" si="20"/>
        <v>0</v>
      </c>
      <c r="AI20" s="95">
        <f t="shared" si="20"/>
        <v>0</v>
      </c>
      <c r="AJ20" s="95">
        <f t="shared" si="20"/>
        <v>0</v>
      </c>
      <c r="AK20" s="95">
        <f t="shared" si="20"/>
        <v>0</v>
      </c>
      <c r="AL20" s="95">
        <f t="shared" si="20"/>
        <v>0</v>
      </c>
      <c r="AM20" s="95">
        <f t="shared" si="20"/>
        <v>0</v>
      </c>
      <c r="AN20" s="95">
        <f t="shared" si="20"/>
        <v>0</v>
      </c>
      <c r="AO20" s="95">
        <f t="shared" si="20"/>
        <v>0</v>
      </c>
      <c r="AP20" s="95">
        <f t="shared" si="20"/>
        <v>0</v>
      </c>
      <c r="AQ20" s="95">
        <f t="shared" si="20"/>
        <v>0</v>
      </c>
      <c r="AR20" s="231"/>
      <c r="AS20" s="231"/>
      <c r="AT20" s="90">
        <v>51</v>
      </c>
      <c r="AU20" s="11"/>
      <c r="AV20" s="278">
        <f t="shared" si="3"/>
        <v>0</v>
      </c>
      <c r="AW20" s="278">
        <f t="shared" si="4"/>
        <v>0</v>
      </c>
      <c r="AX20" s="278">
        <f t="shared" si="5"/>
        <v>0</v>
      </c>
      <c r="AY20" s="278">
        <f t="shared" si="6"/>
        <v>0</v>
      </c>
      <c r="AZ20" s="278">
        <f t="shared" si="7"/>
        <v>0</v>
      </c>
      <c r="BA20" s="278">
        <f t="shared" si="8"/>
        <v>0</v>
      </c>
      <c r="BB20" s="278">
        <f t="shared" si="9"/>
        <v>0</v>
      </c>
      <c r="BC20" s="278">
        <f t="shared" si="10"/>
        <v>0</v>
      </c>
      <c r="BD20" s="278">
        <f t="shared" si="11"/>
        <v>0</v>
      </c>
      <c r="BE20" s="278">
        <f t="shared" si="12"/>
        <v>0</v>
      </c>
    </row>
    <row r="21" spans="1:57" ht="16.5" customHeight="1" thickTop="1" thickBot="1" x14ac:dyDescent="0.25">
      <c r="A21" s="375"/>
      <c r="B21" s="376" t="s">
        <v>79</v>
      </c>
      <c r="C21" s="372"/>
      <c r="D21" s="372"/>
      <c r="E21" s="90">
        <v>9</v>
      </c>
      <c r="F21" s="95">
        <f t="shared" si="0"/>
        <v>0</v>
      </c>
      <c r="G21" s="95">
        <f t="shared" si="1"/>
        <v>0</v>
      </c>
      <c r="H21" s="95">
        <f t="shared" ref="H21:AQ21" si="21">SUM(H49,H60)</f>
        <v>0</v>
      </c>
      <c r="I21" s="95">
        <f t="shared" si="21"/>
        <v>0</v>
      </c>
      <c r="J21" s="95">
        <f t="shared" si="21"/>
        <v>0</v>
      </c>
      <c r="K21" s="95">
        <f t="shared" si="21"/>
        <v>0</v>
      </c>
      <c r="L21" s="95">
        <f t="shared" si="21"/>
        <v>0</v>
      </c>
      <c r="M21" s="95">
        <f t="shared" si="21"/>
        <v>0</v>
      </c>
      <c r="N21" s="95">
        <f t="shared" si="21"/>
        <v>0</v>
      </c>
      <c r="O21" s="95">
        <f t="shared" si="21"/>
        <v>0</v>
      </c>
      <c r="P21" s="95">
        <f t="shared" si="21"/>
        <v>0</v>
      </c>
      <c r="Q21" s="95">
        <f t="shared" si="21"/>
        <v>0</v>
      </c>
      <c r="R21" s="373">
        <f t="shared" si="21"/>
        <v>0</v>
      </c>
      <c r="S21" s="373">
        <f t="shared" si="21"/>
        <v>0</v>
      </c>
      <c r="T21" s="373">
        <f t="shared" si="21"/>
        <v>0</v>
      </c>
      <c r="U21" s="373">
        <f t="shared" si="21"/>
        <v>0</v>
      </c>
      <c r="V21" s="373">
        <f t="shared" si="21"/>
        <v>0</v>
      </c>
      <c r="W21" s="373">
        <f t="shared" si="21"/>
        <v>0</v>
      </c>
      <c r="X21" s="373">
        <f t="shared" si="21"/>
        <v>0</v>
      </c>
      <c r="Y21" s="373">
        <f t="shared" si="21"/>
        <v>0</v>
      </c>
      <c r="Z21" s="234">
        <f t="shared" si="21"/>
        <v>0</v>
      </c>
      <c r="AA21" s="95">
        <f t="shared" si="21"/>
        <v>0</v>
      </c>
      <c r="AB21" s="95">
        <f t="shared" si="21"/>
        <v>0</v>
      </c>
      <c r="AC21" s="95">
        <f t="shared" si="21"/>
        <v>0</v>
      </c>
      <c r="AD21" s="95">
        <f t="shared" si="21"/>
        <v>0</v>
      </c>
      <c r="AE21" s="95">
        <f t="shared" si="21"/>
        <v>0</v>
      </c>
      <c r="AF21" s="95">
        <f t="shared" si="21"/>
        <v>0</v>
      </c>
      <c r="AG21" s="95">
        <f t="shared" si="21"/>
        <v>0</v>
      </c>
      <c r="AH21" s="95">
        <f t="shared" si="21"/>
        <v>0</v>
      </c>
      <c r="AI21" s="95">
        <f t="shared" si="21"/>
        <v>0</v>
      </c>
      <c r="AJ21" s="95">
        <f t="shared" si="21"/>
        <v>0</v>
      </c>
      <c r="AK21" s="95">
        <f t="shared" si="21"/>
        <v>0</v>
      </c>
      <c r="AL21" s="95">
        <f t="shared" si="21"/>
        <v>0</v>
      </c>
      <c r="AM21" s="95">
        <f t="shared" si="21"/>
        <v>0</v>
      </c>
      <c r="AN21" s="95">
        <f t="shared" si="21"/>
        <v>0</v>
      </c>
      <c r="AO21" s="95">
        <f t="shared" si="21"/>
        <v>0</v>
      </c>
      <c r="AP21" s="95">
        <f t="shared" si="21"/>
        <v>0</v>
      </c>
      <c r="AQ21" s="95">
        <f t="shared" si="21"/>
        <v>0</v>
      </c>
      <c r="AR21" s="231"/>
      <c r="AS21" s="231"/>
      <c r="AT21" s="90">
        <v>9</v>
      </c>
      <c r="AU21" s="11"/>
      <c r="AV21" s="278">
        <f t="shared" si="3"/>
        <v>0</v>
      </c>
      <c r="AW21" s="278">
        <f t="shared" si="4"/>
        <v>0</v>
      </c>
      <c r="AX21" s="278">
        <f t="shared" si="5"/>
        <v>0</v>
      </c>
      <c r="AY21" s="278">
        <f t="shared" si="6"/>
        <v>0</v>
      </c>
      <c r="AZ21" s="278">
        <f t="shared" si="7"/>
        <v>0</v>
      </c>
      <c r="BA21" s="278">
        <f t="shared" si="8"/>
        <v>0</v>
      </c>
      <c r="BB21" s="278">
        <f t="shared" si="9"/>
        <v>0</v>
      </c>
      <c r="BC21" s="278">
        <f t="shared" si="10"/>
        <v>0</v>
      </c>
      <c r="BD21" s="278">
        <f t="shared" si="11"/>
        <v>0</v>
      </c>
      <c r="BE21" s="278">
        <f t="shared" si="12"/>
        <v>0</v>
      </c>
    </row>
    <row r="22" spans="1:57" ht="15.75" customHeight="1" thickTop="1" x14ac:dyDescent="0.2">
      <c r="A22" s="375"/>
      <c r="B22" s="375"/>
      <c r="C22" s="375"/>
      <c r="D22" s="377"/>
      <c r="E22" s="90"/>
      <c r="F22" s="378"/>
      <c r="G22" s="379"/>
      <c r="H22" s="379"/>
      <c r="I22" s="379"/>
      <c r="J22" s="379"/>
      <c r="K22" s="379"/>
      <c r="L22" s="379"/>
      <c r="M22" s="379"/>
      <c r="N22" s="379"/>
      <c r="O22" s="379"/>
      <c r="P22" s="379"/>
      <c r="Q22" s="379"/>
      <c r="R22" s="380"/>
      <c r="S22" s="380"/>
      <c r="T22" s="380"/>
      <c r="U22" s="380"/>
      <c r="V22" s="380"/>
      <c r="W22" s="380"/>
      <c r="X22" s="380"/>
      <c r="Y22" s="380"/>
      <c r="Z22" s="378"/>
      <c r="AA22" s="379"/>
      <c r="AB22" s="379"/>
      <c r="AC22" s="379"/>
      <c r="AD22" s="379"/>
      <c r="AE22" s="379"/>
      <c r="AF22" s="379"/>
      <c r="AG22" s="379"/>
      <c r="AH22" s="379"/>
      <c r="AI22" s="379"/>
      <c r="AJ22" s="379"/>
      <c r="AK22" s="379"/>
      <c r="AL22" s="379"/>
      <c r="AM22" s="379"/>
      <c r="AN22" s="379"/>
      <c r="AO22" s="379"/>
      <c r="AP22" s="379"/>
      <c r="AQ22" s="379"/>
      <c r="AR22" s="379"/>
      <c r="AS22" s="379"/>
      <c r="AT22" s="90"/>
      <c r="AU22" s="11"/>
      <c r="AV22" s="11"/>
      <c r="AW22" s="11"/>
      <c r="AX22" s="11"/>
      <c r="AY22" s="11"/>
      <c r="AZ22" s="11"/>
      <c r="BA22" s="11"/>
      <c r="BB22" s="11"/>
      <c r="BC22" s="11"/>
      <c r="BD22" s="11"/>
      <c r="BE22" s="50"/>
    </row>
    <row r="23" spans="1:57" ht="15.75" customHeight="1" thickBot="1" x14ac:dyDescent="0.25">
      <c r="A23" s="375"/>
      <c r="B23" s="381" t="s">
        <v>272</v>
      </c>
      <c r="C23" s="381"/>
      <c r="D23" s="382"/>
      <c r="E23" s="90">
        <v>54</v>
      </c>
      <c r="F23" s="95">
        <f>F24+F26</f>
        <v>0</v>
      </c>
      <c r="G23" s="95">
        <f>G24+G26</f>
        <v>0</v>
      </c>
      <c r="H23" s="91"/>
      <c r="I23" s="91"/>
      <c r="J23" s="91"/>
      <c r="K23" s="91"/>
      <c r="L23" s="91"/>
      <c r="M23" s="91"/>
      <c r="N23" s="91"/>
      <c r="O23" s="91"/>
      <c r="P23" s="91"/>
      <c r="Q23" s="91"/>
      <c r="R23" s="383"/>
      <c r="S23" s="383"/>
      <c r="T23" s="383"/>
      <c r="U23" s="383"/>
      <c r="V23" s="383"/>
      <c r="W23" s="383"/>
      <c r="X23" s="383"/>
      <c r="Y23" s="383"/>
      <c r="Z23" s="232"/>
      <c r="AA23" s="91"/>
      <c r="AB23" s="91"/>
      <c r="AC23" s="91"/>
      <c r="AD23" s="91"/>
      <c r="AE23" s="91"/>
      <c r="AF23" s="91"/>
      <c r="AG23" s="91"/>
      <c r="AH23" s="91"/>
      <c r="AI23" s="91"/>
      <c r="AJ23" s="91"/>
      <c r="AK23" s="91"/>
      <c r="AL23" s="91"/>
      <c r="AM23" s="91"/>
      <c r="AN23" s="91"/>
      <c r="AO23" s="91"/>
      <c r="AP23" s="91"/>
      <c r="AQ23" s="91"/>
      <c r="AR23" s="91"/>
      <c r="AS23" s="91"/>
      <c r="AT23" s="90">
        <v>54</v>
      </c>
      <c r="AU23" s="11"/>
      <c r="AV23" s="11"/>
      <c r="AW23" s="11"/>
      <c r="AX23" s="11"/>
      <c r="AY23" s="11"/>
      <c r="AZ23" s="11"/>
      <c r="BA23" s="11"/>
      <c r="BB23" s="11"/>
      <c r="BC23" s="11"/>
      <c r="BD23" s="11"/>
      <c r="BE23" s="11"/>
    </row>
    <row r="24" spans="1:57" ht="15.75" customHeight="1" thickTop="1" x14ac:dyDescent="0.2">
      <c r="A24" s="375"/>
      <c r="B24" s="384" t="s">
        <v>273</v>
      </c>
      <c r="C24" s="384"/>
      <c r="D24" s="385"/>
      <c r="E24" s="90">
        <v>55</v>
      </c>
      <c r="F24" s="231"/>
      <c r="G24" s="231"/>
      <c r="H24" s="91"/>
      <c r="I24" s="91"/>
      <c r="J24" s="91"/>
      <c r="K24" s="91"/>
      <c r="L24" s="91"/>
      <c r="M24" s="91"/>
      <c r="N24" s="91"/>
      <c r="O24" s="91"/>
      <c r="P24" s="91"/>
      <c r="Q24" s="91"/>
      <c r="R24" s="383"/>
      <c r="S24" s="383"/>
      <c r="T24" s="383"/>
      <c r="U24" s="383"/>
      <c r="V24" s="383"/>
      <c r="W24" s="383"/>
      <c r="X24" s="383"/>
      <c r="Y24" s="383"/>
      <c r="Z24" s="232"/>
      <c r="AA24" s="91"/>
      <c r="AB24" s="91"/>
      <c r="AC24" s="91"/>
      <c r="AD24" s="91"/>
      <c r="AE24" s="91"/>
      <c r="AF24" s="91"/>
      <c r="AG24" s="91"/>
      <c r="AH24" s="91"/>
      <c r="AI24" s="91"/>
      <c r="AJ24" s="91"/>
      <c r="AK24" s="91"/>
      <c r="AL24" s="91"/>
      <c r="AM24" s="91"/>
      <c r="AN24" s="91"/>
      <c r="AO24" s="91"/>
      <c r="AP24" s="91"/>
      <c r="AQ24" s="91"/>
      <c r="AR24" s="91"/>
      <c r="AS24" s="91"/>
      <c r="AT24" s="90">
        <v>55</v>
      </c>
      <c r="AU24" s="11"/>
      <c r="AV24" s="11"/>
      <c r="AW24" s="11"/>
      <c r="AX24" s="11"/>
      <c r="AY24" s="11"/>
      <c r="AZ24" s="11"/>
      <c r="BA24" s="11"/>
      <c r="BB24" s="11"/>
      <c r="BC24" s="11"/>
      <c r="BD24" s="11"/>
      <c r="BE24" s="11"/>
    </row>
    <row r="25" spans="1:57" ht="15" customHeight="1" x14ac:dyDescent="0.2">
      <c r="A25" s="375"/>
      <c r="B25" s="386"/>
      <c r="C25" s="386"/>
      <c r="D25" s="372" t="s">
        <v>76</v>
      </c>
      <c r="E25" s="90">
        <v>56</v>
      </c>
      <c r="F25" s="231"/>
      <c r="G25" s="231"/>
      <c r="H25" s="91"/>
      <c r="I25" s="91"/>
      <c r="J25" s="91"/>
      <c r="K25" s="91"/>
      <c r="L25" s="91"/>
      <c r="M25" s="91"/>
      <c r="N25" s="91"/>
      <c r="O25" s="91"/>
      <c r="P25" s="91"/>
      <c r="Q25" s="91"/>
      <c r="R25" s="383"/>
      <c r="S25" s="383"/>
      <c r="T25" s="383"/>
      <c r="U25" s="383"/>
      <c r="V25" s="383"/>
      <c r="W25" s="383"/>
      <c r="X25" s="383"/>
      <c r="Y25" s="383"/>
      <c r="Z25" s="232"/>
      <c r="AA25" s="91"/>
      <c r="AB25" s="91"/>
      <c r="AC25" s="91"/>
      <c r="AD25" s="91"/>
      <c r="AE25" s="91"/>
      <c r="AF25" s="91"/>
      <c r="AG25" s="91"/>
      <c r="AH25" s="91"/>
      <c r="AI25" s="91"/>
      <c r="AJ25" s="91"/>
      <c r="AK25" s="91"/>
      <c r="AL25" s="91"/>
      <c r="AM25" s="91"/>
      <c r="AN25" s="91"/>
      <c r="AO25" s="91"/>
      <c r="AP25" s="91"/>
      <c r="AQ25" s="91"/>
      <c r="AR25" s="91"/>
      <c r="AS25" s="91"/>
      <c r="AT25" s="90">
        <v>56</v>
      </c>
      <c r="AU25" s="11"/>
      <c r="AV25" s="11"/>
      <c r="AW25" s="11"/>
      <c r="AX25" s="11"/>
      <c r="AY25" s="11"/>
      <c r="AZ25" s="11"/>
      <c r="BA25" s="11"/>
      <c r="BB25" s="11"/>
      <c r="BC25" s="11"/>
      <c r="BD25" s="11"/>
      <c r="BE25" s="11"/>
    </row>
    <row r="26" spans="1:57" ht="15.75" customHeight="1" thickBot="1" x14ac:dyDescent="0.25">
      <c r="A26" s="375"/>
      <c r="B26" s="387" t="s">
        <v>274</v>
      </c>
      <c r="C26" s="387"/>
      <c r="D26" s="385"/>
      <c r="E26" s="90">
        <v>57</v>
      </c>
      <c r="F26" s="95">
        <f>F27+F29+F31+F33+F35+F37</f>
        <v>0</v>
      </c>
      <c r="G26" s="95">
        <f>G27+G29+G31+G33+G35+G37</f>
        <v>0</v>
      </c>
      <c r="H26" s="91"/>
      <c r="I26" s="91"/>
      <c r="J26" s="91"/>
      <c r="K26" s="91"/>
      <c r="L26" s="91"/>
      <c r="M26" s="91"/>
      <c r="N26" s="91"/>
      <c r="O26" s="91"/>
      <c r="P26" s="91"/>
      <c r="Q26" s="91"/>
      <c r="R26" s="383"/>
      <c r="S26" s="383"/>
      <c r="T26" s="383"/>
      <c r="U26" s="383"/>
      <c r="V26" s="383"/>
      <c r="W26" s="383"/>
      <c r="X26" s="383"/>
      <c r="Y26" s="383"/>
      <c r="Z26" s="232"/>
      <c r="AA26" s="91"/>
      <c r="AB26" s="91"/>
      <c r="AC26" s="91"/>
      <c r="AD26" s="91"/>
      <c r="AE26" s="91"/>
      <c r="AF26" s="91"/>
      <c r="AG26" s="91"/>
      <c r="AH26" s="91"/>
      <c r="AI26" s="91"/>
      <c r="AJ26" s="91"/>
      <c r="AK26" s="91"/>
      <c r="AL26" s="91"/>
      <c r="AM26" s="91"/>
      <c r="AN26" s="91"/>
      <c r="AO26" s="91"/>
      <c r="AP26" s="91"/>
      <c r="AQ26" s="91"/>
      <c r="AR26" s="91"/>
      <c r="AS26" s="91"/>
      <c r="AT26" s="90">
        <v>57</v>
      </c>
      <c r="AU26" s="11"/>
      <c r="AV26" s="11"/>
      <c r="AW26" s="11"/>
      <c r="AX26" s="11"/>
      <c r="AY26" s="11"/>
      <c r="AZ26" s="11"/>
      <c r="BA26" s="11"/>
      <c r="BB26" s="11"/>
      <c r="BC26" s="11"/>
      <c r="BD26" s="11"/>
      <c r="BE26" s="11"/>
    </row>
    <row r="27" spans="1:57" ht="15.75" customHeight="1" thickTop="1" x14ac:dyDescent="0.2">
      <c r="A27" s="375"/>
      <c r="B27" s="388"/>
      <c r="C27" s="384" t="s">
        <v>136</v>
      </c>
      <c r="D27" s="389"/>
      <c r="E27" s="90">
        <v>58</v>
      </c>
      <c r="F27" s="231"/>
      <c r="G27" s="231"/>
      <c r="H27" s="91"/>
      <c r="I27" s="91"/>
      <c r="J27" s="91"/>
      <c r="K27" s="91"/>
      <c r="L27" s="91"/>
      <c r="M27" s="91"/>
      <c r="N27" s="91"/>
      <c r="O27" s="91"/>
      <c r="P27" s="91"/>
      <c r="Q27" s="91"/>
      <c r="R27" s="383"/>
      <c r="S27" s="383"/>
      <c r="T27" s="383"/>
      <c r="U27" s="383"/>
      <c r="V27" s="383"/>
      <c r="W27" s="383"/>
      <c r="X27" s="383"/>
      <c r="Y27" s="383"/>
      <c r="Z27" s="232"/>
      <c r="AA27" s="91"/>
      <c r="AB27" s="91"/>
      <c r="AC27" s="91"/>
      <c r="AD27" s="91"/>
      <c r="AE27" s="91"/>
      <c r="AF27" s="91"/>
      <c r="AG27" s="91"/>
      <c r="AH27" s="91"/>
      <c r="AI27" s="91"/>
      <c r="AJ27" s="91"/>
      <c r="AK27" s="91"/>
      <c r="AL27" s="91"/>
      <c r="AM27" s="91"/>
      <c r="AN27" s="91"/>
      <c r="AO27" s="91"/>
      <c r="AP27" s="91"/>
      <c r="AQ27" s="91"/>
      <c r="AR27" s="91"/>
      <c r="AS27" s="91"/>
      <c r="AT27" s="90">
        <v>58</v>
      </c>
      <c r="AU27" s="11"/>
      <c r="AV27" s="11"/>
      <c r="AW27" s="11"/>
      <c r="AX27" s="11"/>
      <c r="AY27" s="11"/>
      <c r="AZ27" s="11"/>
      <c r="BA27" s="11"/>
      <c r="BB27" s="11"/>
      <c r="BC27" s="11"/>
      <c r="BD27" s="11"/>
      <c r="BE27" s="11"/>
    </row>
    <row r="28" spans="1:57" ht="15" customHeight="1" x14ac:dyDescent="0.2">
      <c r="A28" s="375"/>
      <c r="B28" s="388"/>
      <c r="C28" s="126"/>
      <c r="D28" s="372" t="s">
        <v>76</v>
      </c>
      <c r="E28" s="90">
        <v>59</v>
      </c>
      <c r="F28" s="231"/>
      <c r="G28" s="231"/>
      <c r="H28" s="91"/>
      <c r="I28" s="91"/>
      <c r="J28" s="91"/>
      <c r="K28" s="91"/>
      <c r="L28" s="91"/>
      <c r="M28" s="91"/>
      <c r="N28" s="91"/>
      <c r="O28" s="91"/>
      <c r="P28" s="91"/>
      <c r="Q28" s="91"/>
      <c r="R28" s="383"/>
      <c r="S28" s="383"/>
      <c r="T28" s="383"/>
      <c r="U28" s="383"/>
      <c r="V28" s="383"/>
      <c r="W28" s="383"/>
      <c r="X28" s="383"/>
      <c r="Y28" s="383"/>
      <c r="Z28" s="232"/>
      <c r="AA28" s="91"/>
      <c r="AB28" s="91"/>
      <c r="AC28" s="91"/>
      <c r="AD28" s="91"/>
      <c r="AE28" s="91"/>
      <c r="AF28" s="91"/>
      <c r="AG28" s="91"/>
      <c r="AH28" s="91"/>
      <c r="AI28" s="91"/>
      <c r="AJ28" s="91"/>
      <c r="AK28" s="91"/>
      <c r="AL28" s="91"/>
      <c r="AM28" s="91"/>
      <c r="AN28" s="91"/>
      <c r="AO28" s="91"/>
      <c r="AP28" s="91"/>
      <c r="AQ28" s="91"/>
      <c r="AR28" s="91"/>
      <c r="AS28" s="91"/>
      <c r="AT28" s="90">
        <v>59</v>
      </c>
      <c r="AU28" s="11"/>
      <c r="AV28" s="11"/>
      <c r="AW28" s="11"/>
      <c r="AX28" s="11"/>
      <c r="AY28" s="11"/>
      <c r="AZ28" s="11"/>
      <c r="BA28" s="11"/>
      <c r="BB28" s="11"/>
      <c r="BC28" s="11"/>
      <c r="BD28" s="11"/>
      <c r="BE28" s="11"/>
    </row>
    <row r="29" spans="1:57" ht="15" customHeight="1" x14ac:dyDescent="0.2">
      <c r="A29" s="375"/>
      <c r="B29" s="388"/>
      <c r="C29" s="387" t="s">
        <v>275</v>
      </c>
      <c r="D29" s="389"/>
      <c r="E29" s="90">
        <v>60</v>
      </c>
      <c r="F29" s="231"/>
      <c r="G29" s="231"/>
      <c r="H29" s="91"/>
      <c r="I29" s="91"/>
      <c r="J29" s="91"/>
      <c r="K29" s="91"/>
      <c r="L29" s="91"/>
      <c r="M29" s="91"/>
      <c r="N29" s="91"/>
      <c r="O29" s="91"/>
      <c r="P29" s="91"/>
      <c r="Q29" s="91"/>
      <c r="R29" s="383"/>
      <c r="S29" s="383"/>
      <c r="T29" s="383"/>
      <c r="U29" s="383"/>
      <c r="V29" s="383"/>
      <c r="W29" s="383"/>
      <c r="X29" s="383"/>
      <c r="Y29" s="383"/>
      <c r="Z29" s="232"/>
      <c r="AA29" s="91"/>
      <c r="AB29" s="91"/>
      <c r="AC29" s="91"/>
      <c r="AD29" s="91"/>
      <c r="AE29" s="91"/>
      <c r="AF29" s="91"/>
      <c r="AG29" s="91"/>
      <c r="AH29" s="91"/>
      <c r="AI29" s="91"/>
      <c r="AJ29" s="91"/>
      <c r="AK29" s="91"/>
      <c r="AL29" s="91"/>
      <c r="AM29" s="91"/>
      <c r="AN29" s="91"/>
      <c r="AO29" s="91"/>
      <c r="AP29" s="91"/>
      <c r="AQ29" s="91"/>
      <c r="AR29" s="91"/>
      <c r="AS29" s="91"/>
      <c r="AT29" s="90">
        <v>60</v>
      </c>
      <c r="AU29" s="11"/>
      <c r="AV29" s="11"/>
      <c r="AW29" s="11"/>
      <c r="AX29" s="11"/>
      <c r="AY29" s="11"/>
      <c r="AZ29" s="11"/>
      <c r="BA29" s="11"/>
      <c r="BB29" s="11"/>
      <c r="BC29" s="11"/>
      <c r="BD29" s="11"/>
      <c r="BE29" s="11"/>
    </row>
    <row r="30" spans="1:57" ht="15" customHeight="1" x14ac:dyDescent="0.2">
      <c r="A30" s="375"/>
      <c r="B30" s="388"/>
      <c r="C30" s="126"/>
      <c r="D30" s="372" t="s">
        <v>76</v>
      </c>
      <c r="E30" s="90">
        <v>61</v>
      </c>
      <c r="F30" s="231"/>
      <c r="G30" s="231"/>
      <c r="H30" s="91"/>
      <c r="I30" s="91"/>
      <c r="J30" s="91"/>
      <c r="K30" s="91"/>
      <c r="L30" s="91"/>
      <c r="M30" s="91"/>
      <c r="N30" s="91"/>
      <c r="O30" s="91"/>
      <c r="P30" s="91"/>
      <c r="Q30" s="91"/>
      <c r="R30" s="383"/>
      <c r="S30" s="383"/>
      <c r="T30" s="383"/>
      <c r="U30" s="383"/>
      <c r="V30" s="383"/>
      <c r="W30" s="383"/>
      <c r="X30" s="383"/>
      <c r="Y30" s="383"/>
      <c r="Z30" s="232"/>
      <c r="AA30" s="91"/>
      <c r="AB30" s="91"/>
      <c r="AC30" s="91"/>
      <c r="AD30" s="91"/>
      <c r="AE30" s="91"/>
      <c r="AF30" s="91"/>
      <c r="AG30" s="91"/>
      <c r="AH30" s="91"/>
      <c r="AI30" s="91"/>
      <c r="AJ30" s="91"/>
      <c r="AK30" s="91"/>
      <c r="AL30" s="91"/>
      <c r="AM30" s="91"/>
      <c r="AN30" s="91"/>
      <c r="AO30" s="91"/>
      <c r="AP30" s="91"/>
      <c r="AQ30" s="91"/>
      <c r="AR30" s="91"/>
      <c r="AS30" s="91"/>
      <c r="AT30" s="90">
        <v>61</v>
      </c>
      <c r="AU30" s="11"/>
      <c r="AV30" s="11"/>
      <c r="AW30" s="11"/>
      <c r="AX30" s="11"/>
      <c r="AY30" s="11"/>
      <c r="AZ30" s="11"/>
      <c r="BA30" s="11"/>
      <c r="BB30" s="11"/>
      <c r="BC30" s="11"/>
      <c r="BD30" s="11"/>
      <c r="BE30" s="11"/>
    </row>
    <row r="31" spans="1:57" ht="15" customHeight="1" x14ac:dyDescent="0.2">
      <c r="A31" s="375"/>
      <c r="B31" s="388"/>
      <c r="C31" s="387" t="s">
        <v>299</v>
      </c>
      <c r="D31" s="389"/>
      <c r="E31" s="90">
        <v>62</v>
      </c>
      <c r="F31" s="231"/>
      <c r="G31" s="231"/>
      <c r="H31" s="91"/>
      <c r="I31" s="91"/>
      <c r="J31" s="91"/>
      <c r="K31" s="91"/>
      <c r="L31" s="91"/>
      <c r="M31" s="91"/>
      <c r="N31" s="91"/>
      <c r="O31" s="91"/>
      <c r="P31" s="91"/>
      <c r="Q31" s="91"/>
      <c r="R31" s="383"/>
      <c r="S31" s="383"/>
      <c r="T31" s="383"/>
      <c r="U31" s="383"/>
      <c r="V31" s="383"/>
      <c r="W31" s="383"/>
      <c r="X31" s="383"/>
      <c r="Y31" s="383"/>
      <c r="Z31" s="232"/>
      <c r="AA31" s="91"/>
      <c r="AB31" s="91"/>
      <c r="AC31" s="91"/>
      <c r="AD31" s="91"/>
      <c r="AE31" s="91"/>
      <c r="AF31" s="91"/>
      <c r="AG31" s="91"/>
      <c r="AH31" s="91"/>
      <c r="AI31" s="91"/>
      <c r="AJ31" s="91"/>
      <c r="AK31" s="91"/>
      <c r="AL31" s="91"/>
      <c r="AM31" s="91"/>
      <c r="AN31" s="91"/>
      <c r="AO31" s="91"/>
      <c r="AP31" s="91"/>
      <c r="AQ31" s="91"/>
      <c r="AR31" s="91"/>
      <c r="AS31" s="91"/>
      <c r="AT31" s="90">
        <v>62</v>
      </c>
      <c r="AU31" s="11"/>
      <c r="AV31" s="11"/>
      <c r="AW31" s="11"/>
      <c r="AX31" s="11"/>
      <c r="AY31" s="11"/>
      <c r="AZ31" s="11"/>
      <c r="BA31" s="11"/>
      <c r="BB31" s="11"/>
      <c r="BC31" s="11"/>
      <c r="BD31" s="11"/>
      <c r="BE31" s="11"/>
    </row>
    <row r="32" spans="1:57" ht="15" customHeight="1" x14ac:dyDescent="0.2">
      <c r="A32" s="375"/>
      <c r="B32" s="388"/>
      <c r="C32" s="126"/>
      <c r="D32" s="372" t="s">
        <v>76</v>
      </c>
      <c r="E32" s="90">
        <v>63</v>
      </c>
      <c r="F32" s="231"/>
      <c r="G32" s="231"/>
      <c r="H32" s="91"/>
      <c r="I32" s="91"/>
      <c r="J32" s="91"/>
      <c r="K32" s="91"/>
      <c r="L32" s="91"/>
      <c r="M32" s="91"/>
      <c r="N32" s="91"/>
      <c r="O32" s="91"/>
      <c r="P32" s="91"/>
      <c r="Q32" s="91"/>
      <c r="R32" s="383"/>
      <c r="S32" s="383"/>
      <c r="T32" s="383"/>
      <c r="U32" s="383"/>
      <c r="V32" s="383"/>
      <c r="W32" s="383"/>
      <c r="X32" s="383"/>
      <c r="Y32" s="383"/>
      <c r="Z32" s="232"/>
      <c r="AA32" s="91"/>
      <c r="AB32" s="91"/>
      <c r="AC32" s="91"/>
      <c r="AD32" s="91"/>
      <c r="AE32" s="91"/>
      <c r="AF32" s="91"/>
      <c r="AG32" s="91"/>
      <c r="AH32" s="91"/>
      <c r="AI32" s="91"/>
      <c r="AJ32" s="91"/>
      <c r="AK32" s="91"/>
      <c r="AL32" s="91"/>
      <c r="AM32" s="91"/>
      <c r="AN32" s="91"/>
      <c r="AO32" s="91"/>
      <c r="AP32" s="91"/>
      <c r="AQ32" s="91"/>
      <c r="AR32" s="91"/>
      <c r="AS32" s="91"/>
      <c r="AT32" s="90">
        <v>63</v>
      </c>
      <c r="AU32" s="11"/>
      <c r="AV32" s="11"/>
      <c r="AW32" s="11"/>
      <c r="AX32" s="11"/>
      <c r="AY32" s="11"/>
      <c r="AZ32" s="11"/>
      <c r="BA32" s="11"/>
      <c r="BB32" s="11"/>
      <c r="BC32" s="11"/>
      <c r="BD32" s="11"/>
      <c r="BE32" s="11"/>
    </row>
    <row r="33" spans="1:57" ht="15" customHeight="1" x14ac:dyDescent="0.2">
      <c r="A33" s="375"/>
      <c r="B33" s="388"/>
      <c r="C33" s="387" t="s">
        <v>276</v>
      </c>
      <c r="D33" s="389"/>
      <c r="E33" s="90">
        <v>64</v>
      </c>
      <c r="F33" s="231"/>
      <c r="G33" s="231"/>
      <c r="H33" s="91"/>
      <c r="I33" s="91"/>
      <c r="J33" s="91"/>
      <c r="K33" s="91"/>
      <c r="L33" s="91"/>
      <c r="M33" s="91"/>
      <c r="N33" s="91"/>
      <c r="O33" s="91"/>
      <c r="P33" s="91"/>
      <c r="Q33" s="91"/>
      <c r="R33" s="383"/>
      <c r="S33" s="383"/>
      <c r="T33" s="383"/>
      <c r="U33" s="383"/>
      <c r="V33" s="383"/>
      <c r="W33" s="383"/>
      <c r="X33" s="383"/>
      <c r="Y33" s="383"/>
      <c r="Z33" s="232"/>
      <c r="AA33" s="91"/>
      <c r="AB33" s="91"/>
      <c r="AC33" s="91"/>
      <c r="AD33" s="91"/>
      <c r="AE33" s="91"/>
      <c r="AF33" s="91"/>
      <c r="AG33" s="91"/>
      <c r="AH33" s="91"/>
      <c r="AI33" s="91"/>
      <c r="AJ33" s="91"/>
      <c r="AK33" s="91"/>
      <c r="AL33" s="91"/>
      <c r="AM33" s="91"/>
      <c r="AN33" s="91"/>
      <c r="AO33" s="91"/>
      <c r="AP33" s="91"/>
      <c r="AQ33" s="91"/>
      <c r="AR33" s="91"/>
      <c r="AS33" s="91"/>
      <c r="AT33" s="90">
        <v>64</v>
      </c>
      <c r="AU33" s="11"/>
      <c r="AV33" s="11"/>
      <c r="AW33" s="11"/>
      <c r="AX33" s="11"/>
      <c r="AY33" s="11"/>
      <c r="AZ33" s="11"/>
      <c r="BA33" s="11"/>
      <c r="BB33" s="11"/>
      <c r="BC33" s="11"/>
      <c r="BD33" s="11"/>
      <c r="BE33" s="11"/>
    </row>
    <row r="34" spans="1:57" ht="15" customHeight="1" x14ac:dyDescent="0.2">
      <c r="A34" s="375"/>
      <c r="B34" s="388"/>
      <c r="C34" s="126"/>
      <c r="D34" s="372" t="s">
        <v>76</v>
      </c>
      <c r="E34" s="90">
        <v>65</v>
      </c>
      <c r="F34" s="231"/>
      <c r="G34" s="231"/>
      <c r="H34" s="91"/>
      <c r="I34" s="91"/>
      <c r="J34" s="91"/>
      <c r="K34" s="91"/>
      <c r="L34" s="91"/>
      <c r="M34" s="91"/>
      <c r="N34" s="91"/>
      <c r="O34" s="91"/>
      <c r="P34" s="91"/>
      <c r="Q34" s="91"/>
      <c r="R34" s="383"/>
      <c r="S34" s="383"/>
      <c r="T34" s="383"/>
      <c r="U34" s="383"/>
      <c r="V34" s="383"/>
      <c r="W34" s="383"/>
      <c r="X34" s="383"/>
      <c r="Y34" s="383"/>
      <c r="Z34" s="232"/>
      <c r="AA34" s="91"/>
      <c r="AB34" s="91"/>
      <c r="AC34" s="91"/>
      <c r="AD34" s="91"/>
      <c r="AE34" s="91"/>
      <c r="AF34" s="91"/>
      <c r="AG34" s="91"/>
      <c r="AH34" s="91"/>
      <c r="AI34" s="91"/>
      <c r="AJ34" s="91"/>
      <c r="AK34" s="91"/>
      <c r="AL34" s="91"/>
      <c r="AM34" s="91"/>
      <c r="AN34" s="91"/>
      <c r="AO34" s="91"/>
      <c r="AP34" s="91"/>
      <c r="AQ34" s="91"/>
      <c r="AR34" s="91"/>
      <c r="AS34" s="91"/>
      <c r="AT34" s="90">
        <v>65</v>
      </c>
      <c r="AU34" s="11"/>
      <c r="AV34" s="11"/>
      <c r="AW34" s="11"/>
      <c r="AX34" s="11"/>
      <c r="AY34" s="11"/>
      <c r="AZ34" s="11"/>
      <c r="BA34" s="11"/>
      <c r="BB34" s="11"/>
      <c r="BC34" s="11"/>
      <c r="BD34" s="11"/>
      <c r="BE34" s="11"/>
    </row>
    <row r="35" spans="1:57" ht="15" customHeight="1" x14ac:dyDescent="0.2">
      <c r="A35" s="375"/>
      <c r="B35" s="388"/>
      <c r="C35" s="387" t="s">
        <v>277</v>
      </c>
      <c r="D35" s="389"/>
      <c r="E35" s="90">
        <v>66</v>
      </c>
      <c r="F35" s="231"/>
      <c r="G35" s="231"/>
      <c r="H35" s="91"/>
      <c r="I35" s="91"/>
      <c r="J35" s="91"/>
      <c r="K35" s="91"/>
      <c r="L35" s="91"/>
      <c r="M35" s="91"/>
      <c r="N35" s="91"/>
      <c r="O35" s="91"/>
      <c r="P35" s="91"/>
      <c r="Q35" s="91"/>
      <c r="R35" s="383"/>
      <c r="S35" s="383"/>
      <c r="T35" s="383"/>
      <c r="U35" s="383"/>
      <c r="V35" s="383"/>
      <c r="W35" s="383"/>
      <c r="X35" s="383"/>
      <c r="Y35" s="383"/>
      <c r="Z35" s="232"/>
      <c r="AA35" s="91"/>
      <c r="AB35" s="91"/>
      <c r="AC35" s="91"/>
      <c r="AD35" s="91"/>
      <c r="AE35" s="91"/>
      <c r="AF35" s="91"/>
      <c r="AG35" s="91"/>
      <c r="AH35" s="91"/>
      <c r="AI35" s="91"/>
      <c r="AJ35" s="91"/>
      <c r="AK35" s="91"/>
      <c r="AL35" s="91"/>
      <c r="AM35" s="91"/>
      <c r="AN35" s="91"/>
      <c r="AO35" s="91"/>
      <c r="AP35" s="91"/>
      <c r="AQ35" s="91"/>
      <c r="AR35" s="91"/>
      <c r="AS35" s="91"/>
      <c r="AT35" s="90">
        <v>66</v>
      </c>
      <c r="AU35" s="11"/>
      <c r="AV35" s="11"/>
      <c r="AW35" s="11"/>
      <c r="AX35" s="11"/>
      <c r="AY35" s="11"/>
      <c r="AZ35" s="11"/>
      <c r="BA35" s="11"/>
      <c r="BB35" s="11"/>
      <c r="BC35" s="11"/>
      <c r="BD35" s="11"/>
      <c r="BE35" s="11"/>
    </row>
    <row r="36" spans="1:57" ht="15" customHeight="1" x14ac:dyDescent="0.2">
      <c r="A36" s="375"/>
      <c r="B36" s="388"/>
      <c r="C36" s="126"/>
      <c r="D36" s="372" t="s">
        <v>76</v>
      </c>
      <c r="E36" s="90">
        <v>67</v>
      </c>
      <c r="F36" s="231"/>
      <c r="G36" s="231"/>
      <c r="H36" s="91"/>
      <c r="I36" s="91"/>
      <c r="J36" s="91"/>
      <c r="K36" s="91"/>
      <c r="L36" s="91"/>
      <c r="M36" s="91"/>
      <c r="N36" s="91"/>
      <c r="O36" s="91"/>
      <c r="P36" s="91"/>
      <c r="Q36" s="91"/>
      <c r="R36" s="383"/>
      <c r="S36" s="383"/>
      <c r="T36" s="383"/>
      <c r="U36" s="383"/>
      <c r="V36" s="383"/>
      <c r="W36" s="383"/>
      <c r="X36" s="383"/>
      <c r="Y36" s="383"/>
      <c r="Z36" s="232"/>
      <c r="AA36" s="91"/>
      <c r="AB36" s="91"/>
      <c r="AC36" s="91"/>
      <c r="AD36" s="91"/>
      <c r="AE36" s="91"/>
      <c r="AF36" s="91"/>
      <c r="AG36" s="91"/>
      <c r="AH36" s="91"/>
      <c r="AI36" s="91"/>
      <c r="AJ36" s="91"/>
      <c r="AK36" s="91"/>
      <c r="AL36" s="91"/>
      <c r="AM36" s="91"/>
      <c r="AN36" s="91"/>
      <c r="AO36" s="91"/>
      <c r="AP36" s="91"/>
      <c r="AQ36" s="91"/>
      <c r="AR36" s="91"/>
      <c r="AS36" s="91"/>
      <c r="AT36" s="90">
        <v>67</v>
      </c>
      <c r="AU36" s="11"/>
      <c r="AV36" s="11"/>
      <c r="AW36" s="11"/>
      <c r="AX36" s="11"/>
      <c r="AY36" s="11"/>
      <c r="AZ36" s="11"/>
      <c r="BA36" s="11"/>
      <c r="BB36" s="11"/>
      <c r="BC36" s="11"/>
      <c r="BD36" s="11"/>
      <c r="BE36" s="11"/>
    </row>
    <row r="37" spans="1:57" ht="15" customHeight="1" x14ac:dyDescent="0.2">
      <c r="A37" s="375"/>
      <c r="B37" s="388"/>
      <c r="C37" s="387" t="s">
        <v>278</v>
      </c>
      <c r="D37" s="389"/>
      <c r="E37" s="90">
        <v>68</v>
      </c>
      <c r="F37" s="231"/>
      <c r="G37" s="231"/>
      <c r="H37" s="91"/>
      <c r="I37" s="91"/>
      <c r="J37" s="91"/>
      <c r="K37" s="91"/>
      <c r="L37" s="91"/>
      <c r="M37" s="91"/>
      <c r="N37" s="91"/>
      <c r="O37" s="91"/>
      <c r="P37" s="91"/>
      <c r="Q37" s="91"/>
      <c r="R37" s="383"/>
      <c r="S37" s="383"/>
      <c r="T37" s="383"/>
      <c r="U37" s="383"/>
      <c r="V37" s="383"/>
      <c r="W37" s="383"/>
      <c r="X37" s="383"/>
      <c r="Y37" s="383"/>
      <c r="Z37" s="232"/>
      <c r="AA37" s="91"/>
      <c r="AB37" s="91"/>
      <c r="AC37" s="91"/>
      <c r="AD37" s="91"/>
      <c r="AE37" s="91"/>
      <c r="AF37" s="91"/>
      <c r="AG37" s="91"/>
      <c r="AH37" s="91"/>
      <c r="AI37" s="91"/>
      <c r="AJ37" s="91"/>
      <c r="AK37" s="91"/>
      <c r="AL37" s="91"/>
      <c r="AM37" s="91"/>
      <c r="AN37" s="91"/>
      <c r="AO37" s="91"/>
      <c r="AP37" s="91"/>
      <c r="AQ37" s="91"/>
      <c r="AR37" s="91"/>
      <c r="AS37" s="91"/>
      <c r="AT37" s="90">
        <v>68</v>
      </c>
      <c r="AU37" s="11"/>
      <c r="AV37" s="11"/>
      <c r="AW37" s="11"/>
      <c r="AX37" s="11"/>
      <c r="AY37" s="11"/>
      <c r="AZ37" s="11"/>
      <c r="BA37" s="11"/>
      <c r="BB37" s="11"/>
      <c r="BC37" s="11"/>
      <c r="BD37" s="11"/>
      <c r="BE37" s="11"/>
    </row>
    <row r="38" spans="1:57" ht="15" customHeight="1" x14ac:dyDescent="0.2">
      <c r="A38" s="375"/>
      <c r="B38" s="388"/>
      <c r="C38" s="126"/>
      <c r="D38" s="372" t="s">
        <v>76</v>
      </c>
      <c r="E38" s="90">
        <v>69</v>
      </c>
      <c r="F38" s="231"/>
      <c r="G38" s="231"/>
      <c r="H38" s="91"/>
      <c r="I38" s="91"/>
      <c r="J38" s="91"/>
      <c r="K38" s="91"/>
      <c r="L38" s="91"/>
      <c r="M38" s="91"/>
      <c r="N38" s="91"/>
      <c r="O38" s="91"/>
      <c r="P38" s="91"/>
      <c r="Q38" s="91"/>
      <c r="R38" s="383"/>
      <c r="S38" s="383"/>
      <c r="T38" s="383"/>
      <c r="U38" s="383"/>
      <c r="V38" s="383"/>
      <c r="W38" s="383"/>
      <c r="X38" s="383"/>
      <c r="Y38" s="383"/>
      <c r="Z38" s="232"/>
      <c r="AA38" s="91"/>
      <c r="AB38" s="91"/>
      <c r="AC38" s="91"/>
      <c r="AD38" s="91"/>
      <c r="AE38" s="91"/>
      <c r="AF38" s="91"/>
      <c r="AG38" s="91"/>
      <c r="AH38" s="91"/>
      <c r="AI38" s="91"/>
      <c r="AJ38" s="91"/>
      <c r="AK38" s="91"/>
      <c r="AL38" s="91"/>
      <c r="AM38" s="91"/>
      <c r="AN38" s="91"/>
      <c r="AO38" s="91"/>
      <c r="AP38" s="91"/>
      <c r="AQ38" s="91"/>
      <c r="AR38" s="91"/>
      <c r="AS38" s="91"/>
      <c r="AT38" s="90">
        <v>69</v>
      </c>
      <c r="AU38" s="11"/>
      <c r="AV38" s="11"/>
      <c r="AW38" s="11"/>
      <c r="AX38" s="11"/>
      <c r="AY38" s="11"/>
      <c r="AZ38" s="11"/>
      <c r="BA38" s="11"/>
      <c r="BB38" s="11"/>
      <c r="BC38" s="11"/>
      <c r="BD38" s="11"/>
      <c r="BE38" s="11"/>
    </row>
    <row r="39" spans="1:57" ht="15" customHeight="1" x14ac:dyDescent="0.2">
      <c r="A39" s="375"/>
      <c r="B39" s="375"/>
      <c r="C39" s="375"/>
      <c r="D39" s="377"/>
      <c r="E39" s="90"/>
      <c r="F39" s="378"/>
      <c r="G39" s="379"/>
      <c r="H39" s="379"/>
      <c r="I39" s="379"/>
      <c r="J39" s="379"/>
      <c r="K39" s="379"/>
      <c r="L39" s="379"/>
      <c r="M39" s="379"/>
      <c r="N39" s="379"/>
      <c r="O39" s="379"/>
      <c r="P39" s="379"/>
      <c r="Q39" s="379"/>
      <c r="R39" s="380"/>
      <c r="S39" s="380"/>
      <c r="T39" s="380"/>
      <c r="U39" s="380"/>
      <c r="V39" s="380"/>
      <c r="W39" s="380"/>
      <c r="X39" s="380"/>
      <c r="Y39" s="380"/>
      <c r="Z39" s="378"/>
      <c r="AA39" s="379"/>
      <c r="AB39" s="379"/>
      <c r="AC39" s="379"/>
      <c r="AD39" s="379"/>
      <c r="AE39" s="379"/>
      <c r="AF39" s="379"/>
      <c r="AG39" s="379"/>
      <c r="AH39" s="379"/>
      <c r="AI39" s="379"/>
      <c r="AJ39" s="379"/>
      <c r="AK39" s="379"/>
      <c r="AL39" s="379"/>
      <c r="AM39" s="379"/>
      <c r="AN39" s="379"/>
      <c r="AO39" s="379"/>
      <c r="AP39" s="379"/>
      <c r="AQ39" s="379"/>
      <c r="AR39" s="379"/>
      <c r="AS39" s="379"/>
      <c r="AT39" s="90"/>
      <c r="AU39" s="11"/>
      <c r="AV39" s="11"/>
      <c r="AW39" s="11"/>
      <c r="AX39" s="11"/>
      <c r="AY39" s="11"/>
      <c r="AZ39" s="11"/>
      <c r="BA39" s="11"/>
      <c r="BB39" s="11"/>
      <c r="BC39" s="11"/>
      <c r="BD39" s="11"/>
      <c r="BE39" s="50"/>
    </row>
    <row r="40" spans="1:57" ht="15.75" customHeight="1" thickBot="1" x14ac:dyDescent="0.25">
      <c r="A40" s="375"/>
      <c r="B40" s="390" t="s">
        <v>279</v>
      </c>
      <c r="C40" s="391"/>
      <c r="D40" s="391"/>
      <c r="E40" s="90">
        <v>10</v>
      </c>
      <c r="F40" s="95">
        <f t="shared" ref="F40:F49" si="22">SUM(H40,N40,P40)</f>
        <v>0</v>
      </c>
      <c r="G40" s="95">
        <f t="shared" ref="G40:G49" si="23">SUM(I40,O40,Q40)</f>
        <v>0</v>
      </c>
      <c r="H40" s="95">
        <f t="shared" ref="H40:Q40" si="24">SUM(H41:H42,H49)</f>
        <v>0</v>
      </c>
      <c r="I40" s="95">
        <f t="shared" si="24"/>
        <v>0</v>
      </c>
      <c r="J40" s="95">
        <f t="shared" si="24"/>
        <v>0</v>
      </c>
      <c r="K40" s="95">
        <f t="shared" si="24"/>
        <v>0</v>
      </c>
      <c r="L40" s="95">
        <f t="shared" si="24"/>
        <v>0</v>
      </c>
      <c r="M40" s="95">
        <f t="shared" si="24"/>
        <v>0</v>
      </c>
      <c r="N40" s="95">
        <f t="shared" si="24"/>
        <v>0</v>
      </c>
      <c r="O40" s="95">
        <f t="shared" si="24"/>
        <v>0</v>
      </c>
      <c r="P40" s="95">
        <f t="shared" si="24"/>
        <v>0</v>
      </c>
      <c r="Q40" s="95">
        <f t="shared" si="24"/>
        <v>0</v>
      </c>
      <c r="R40" s="373">
        <f t="shared" ref="R40:R49" si="25">SUM(T40,V40,X40)</f>
        <v>0</v>
      </c>
      <c r="S40" s="373">
        <f t="shared" ref="S40:S49" si="26">SUM(U40,W40,Y40)</f>
        <v>0</v>
      </c>
      <c r="T40" s="373">
        <f t="shared" ref="T40:AG40" si="27">SUM(T41:T42,T49)</f>
        <v>0</v>
      </c>
      <c r="U40" s="373">
        <f t="shared" si="27"/>
        <v>0</v>
      </c>
      <c r="V40" s="373">
        <f t="shared" si="27"/>
        <v>0</v>
      </c>
      <c r="W40" s="373">
        <f t="shared" si="27"/>
        <v>0</v>
      </c>
      <c r="X40" s="373">
        <f t="shared" si="27"/>
        <v>0</v>
      </c>
      <c r="Y40" s="373">
        <f t="shared" si="27"/>
        <v>0</v>
      </c>
      <c r="Z40" s="234">
        <f t="shared" si="27"/>
        <v>0</v>
      </c>
      <c r="AA40" s="95">
        <f t="shared" si="27"/>
        <v>0</v>
      </c>
      <c r="AB40" s="95">
        <f t="shared" si="27"/>
        <v>0</v>
      </c>
      <c r="AC40" s="95">
        <f t="shared" si="27"/>
        <v>0</v>
      </c>
      <c r="AD40" s="95">
        <f t="shared" si="27"/>
        <v>0</v>
      </c>
      <c r="AE40" s="95">
        <f t="shared" si="27"/>
        <v>0</v>
      </c>
      <c r="AF40" s="95">
        <f t="shared" si="27"/>
        <v>0</v>
      </c>
      <c r="AG40" s="95">
        <f t="shared" si="27"/>
        <v>0</v>
      </c>
      <c r="AH40" s="392"/>
      <c r="AI40" s="392"/>
      <c r="AJ40" s="392"/>
      <c r="AK40" s="392"/>
      <c r="AL40" s="392"/>
      <c r="AM40" s="392"/>
      <c r="AN40" s="392"/>
      <c r="AO40" s="392"/>
      <c r="AP40" s="95">
        <f>SUM(AP41:AP42,AP49)</f>
        <v>0</v>
      </c>
      <c r="AQ40" s="95">
        <f>SUM(AQ41:AQ42,AQ49)</f>
        <v>0</v>
      </c>
      <c r="AR40" s="91"/>
      <c r="AS40" s="91"/>
      <c r="AT40" s="90">
        <v>10</v>
      </c>
      <c r="AU40" s="11"/>
      <c r="AV40" s="278">
        <f t="shared" ref="AV40:AV49" si="28">F40</f>
        <v>0</v>
      </c>
      <c r="AW40" s="278">
        <f t="shared" ref="AW40:AW49" si="29">G40</f>
        <v>0</v>
      </c>
      <c r="AX40" s="278">
        <f t="shared" ref="AX40:AX49" si="30">AV40-AZ40</f>
        <v>0</v>
      </c>
      <c r="AY40" s="278">
        <f t="shared" ref="AY40:AY49" si="31">AW40-BA40</f>
        <v>0</v>
      </c>
      <c r="AZ40" s="278">
        <f t="shared" ref="AZ40:AZ49" si="32">R40</f>
        <v>0</v>
      </c>
      <c r="BA40" s="278">
        <f t="shared" ref="BA40:BA49" si="33">S40</f>
        <v>0</v>
      </c>
      <c r="BB40" s="278">
        <f t="shared" ref="BB40:BB49" si="34">AZ40-BD40</f>
        <v>0</v>
      </c>
      <c r="BC40" s="278">
        <f t="shared" ref="BC40:BC49" si="35">BA40-BE40</f>
        <v>0</v>
      </c>
      <c r="BD40" s="278">
        <f t="shared" ref="BD40:BD49" si="36">Z40+AB40</f>
        <v>0</v>
      </c>
      <c r="BE40" s="278">
        <f t="shared" ref="BE40:BE49" si="37">AA40+AC40</f>
        <v>0</v>
      </c>
    </row>
    <row r="41" spans="1:57" ht="16.5" customHeight="1" thickTop="1" thickBot="1" x14ac:dyDescent="0.25">
      <c r="A41" s="375"/>
      <c r="B41" s="374" t="s">
        <v>76</v>
      </c>
      <c r="C41" s="372"/>
      <c r="D41" s="372"/>
      <c r="E41" s="90">
        <v>12</v>
      </c>
      <c r="F41" s="95">
        <f t="shared" si="22"/>
        <v>0</v>
      </c>
      <c r="G41" s="95">
        <f t="shared" si="23"/>
        <v>0</v>
      </c>
      <c r="H41" s="95">
        <f>SUM(J41,L41)</f>
        <v>0</v>
      </c>
      <c r="I41" s="95">
        <f>SUM(K41,M41)</f>
        <v>0</v>
      </c>
      <c r="J41" s="231"/>
      <c r="K41" s="231"/>
      <c r="L41" s="231"/>
      <c r="M41" s="231"/>
      <c r="N41" s="231"/>
      <c r="O41" s="231"/>
      <c r="P41" s="231"/>
      <c r="Q41" s="231"/>
      <c r="R41" s="373">
        <f t="shared" si="25"/>
        <v>0</v>
      </c>
      <c r="S41" s="373">
        <f t="shared" si="26"/>
        <v>0</v>
      </c>
      <c r="T41" s="393"/>
      <c r="U41" s="393"/>
      <c r="V41" s="393"/>
      <c r="W41" s="393"/>
      <c r="X41" s="393"/>
      <c r="Y41" s="393"/>
      <c r="Z41" s="230"/>
      <c r="AA41" s="231"/>
      <c r="AB41" s="95">
        <f>SUM(AD41,AF41,AH41,AN41)</f>
        <v>0</v>
      </c>
      <c r="AC41" s="95">
        <f>SUM(AE41,AG41,AI41,AO41)</f>
        <v>0</v>
      </c>
      <c r="AD41" s="231"/>
      <c r="AE41" s="231"/>
      <c r="AF41" s="231"/>
      <c r="AG41" s="231"/>
      <c r="AH41" s="392"/>
      <c r="AI41" s="392"/>
      <c r="AJ41" s="392"/>
      <c r="AK41" s="392"/>
      <c r="AL41" s="392"/>
      <c r="AM41" s="392"/>
      <c r="AN41" s="392"/>
      <c r="AO41" s="392"/>
      <c r="AP41" s="231"/>
      <c r="AQ41" s="231"/>
      <c r="AR41" s="91"/>
      <c r="AS41" s="91"/>
      <c r="AT41" s="90">
        <v>12</v>
      </c>
      <c r="AU41" s="11"/>
      <c r="AV41" s="278">
        <f t="shared" si="28"/>
        <v>0</v>
      </c>
      <c r="AW41" s="278">
        <f t="shared" si="29"/>
        <v>0</v>
      </c>
      <c r="AX41" s="278">
        <f t="shared" si="30"/>
        <v>0</v>
      </c>
      <c r="AY41" s="278">
        <f t="shared" si="31"/>
        <v>0</v>
      </c>
      <c r="AZ41" s="278">
        <f t="shared" si="32"/>
        <v>0</v>
      </c>
      <c r="BA41" s="278">
        <f t="shared" si="33"/>
        <v>0</v>
      </c>
      <c r="BB41" s="278">
        <f t="shared" si="34"/>
        <v>0</v>
      </c>
      <c r="BC41" s="278">
        <f t="shared" si="35"/>
        <v>0</v>
      </c>
      <c r="BD41" s="278">
        <f t="shared" si="36"/>
        <v>0</v>
      </c>
      <c r="BE41" s="278">
        <f t="shared" si="37"/>
        <v>0</v>
      </c>
    </row>
    <row r="42" spans="1:57" ht="16.5" customHeight="1" thickTop="1" thickBot="1" x14ac:dyDescent="0.25">
      <c r="A42" s="375"/>
      <c r="B42" s="374" t="s">
        <v>77</v>
      </c>
      <c r="C42" s="372"/>
      <c r="D42" s="372"/>
      <c r="E42" s="90">
        <v>13</v>
      </c>
      <c r="F42" s="95">
        <f t="shared" si="22"/>
        <v>0</v>
      </c>
      <c r="G42" s="95">
        <f t="shared" si="23"/>
        <v>0</v>
      </c>
      <c r="H42" s="95">
        <f t="shared" ref="H42:Q42" si="38">SUM(H43:H48)</f>
        <v>0</v>
      </c>
      <c r="I42" s="95">
        <f t="shared" si="38"/>
        <v>0</v>
      </c>
      <c r="J42" s="95">
        <f t="shared" si="38"/>
        <v>0</v>
      </c>
      <c r="K42" s="95">
        <f t="shared" si="38"/>
        <v>0</v>
      </c>
      <c r="L42" s="95">
        <f t="shared" si="38"/>
        <v>0</v>
      </c>
      <c r="M42" s="95">
        <f t="shared" si="38"/>
        <v>0</v>
      </c>
      <c r="N42" s="95">
        <f t="shared" si="38"/>
        <v>0</v>
      </c>
      <c r="O42" s="95">
        <f t="shared" si="38"/>
        <v>0</v>
      </c>
      <c r="P42" s="95">
        <f t="shared" si="38"/>
        <v>0</v>
      </c>
      <c r="Q42" s="95">
        <f t="shared" si="38"/>
        <v>0</v>
      </c>
      <c r="R42" s="373">
        <f t="shared" si="25"/>
        <v>0</v>
      </c>
      <c r="S42" s="373">
        <f t="shared" si="26"/>
        <v>0</v>
      </c>
      <c r="T42" s="373">
        <f t="shared" ref="T42:AG42" si="39">SUM(T43:T48)</f>
        <v>0</v>
      </c>
      <c r="U42" s="373">
        <f t="shared" si="39"/>
        <v>0</v>
      </c>
      <c r="V42" s="373">
        <f t="shared" si="39"/>
        <v>0</v>
      </c>
      <c r="W42" s="373">
        <f t="shared" si="39"/>
        <v>0</v>
      </c>
      <c r="X42" s="373">
        <f t="shared" si="39"/>
        <v>0</v>
      </c>
      <c r="Y42" s="373">
        <f t="shared" si="39"/>
        <v>0</v>
      </c>
      <c r="Z42" s="234">
        <f t="shared" si="39"/>
        <v>0</v>
      </c>
      <c r="AA42" s="95">
        <f t="shared" si="39"/>
        <v>0</v>
      </c>
      <c r="AB42" s="95">
        <f t="shared" si="39"/>
        <v>0</v>
      </c>
      <c r="AC42" s="95">
        <f t="shared" si="39"/>
        <v>0</v>
      </c>
      <c r="AD42" s="95">
        <f t="shared" si="39"/>
        <v>0</v>
      </c>
      <c r="AE42" s="95">
        <f t="shared" si="39"/>
        <v>0</v>
      </c>
      <c r="AF42" s="95">
        <f t="shared" si="39"/>
        <v>0</v>
      </c>
      <c r="AG42" s="95">
        <f t="shared" si="39"/>
        <v>0</v>
      </c>
      <c r="AH42" s="392"/>
      <c r="AI42" s="392"/>
      <c r="AJ42" s="392"/>
      <c r="AK42" s="392"/>
      <c r="AL42" s="392"/>
      <c r="AM42" s="392"/>
      <c r="AN42" s="392"/>
      <c r="AO42" s="392"/>
      <c r="AP42" s="95">
        <f>SUM(AP43:AP48)</f>
        <v>0</v>
      </c>
      <c r="AQ42" s="95">
        <f>SUM(AQ43:AQ48)</f>
        <v>0</v>
      </c>
      <c r="AR42" s="91"/>
      <c r="AS42" s="91"/>
      <c r="AT42" s="90">
        <v>13</v>
      </c>
      <c r="AU42" s="11"/>
      <c r="AV42" s="278">
        <f t="shared" si="28"/>
        <v>0</v>
      </c>
      <c r="AW42" s="278">
        <f t="shared" si="29"/>
        <v>0</v>
      </c>
      <c r="AX42" s="278">
        <f t="shared" si="30"/>
        <v>0</v>
      </c>
      <c r="AY42" s="278">
        <f t="shared" si="31"/>
        <v>0</v>
      </c>
      <c r="AZ42" s="278">
        <f t="shared" si="32"/>
        <v>0</v>
      </c>
      <c r="BA42" s="278">
        <f t="shared" si="33"/>
        <v>0</v>
      </c>
      <c r="BB42" s="278">
        <f t="shared" si="34"/>
        <v>0</v>
      </c>
      <c r="BC42" s="278">
        <f t="shared" si="35"/>
        <v>0</v>
      </c>
      <c r="BD42" s="278">
        <f t="shared" si="36"/>
        <v>0</v>
      </c>
      <c r="BE42" s="278">
        <f t="shared" si="37"/>
        <v>0</v>
      </c>
    </row>
    <row r="43" spans="1:57" ht="16.5" customHeight="1" thickTop="1" thickBot="1" x14ac:dyDescent="0.25">
      <c r="A43" s="375"/>
      <c r="B43" s="126"/>
      <c r="C43" s="372" t="s">
        <v>267</v>
      </c>
      <c r="D43" s="372"/>
      <c r="E43" s="90">
        <v>14</v>
      </c>
      <c r="F43" s="95">
        <f t="shared" si="22"/>
        <v>0</v>
      </c>
      <c r="G43" s="95">
        <f t="shared" si="23"/>
        <v>0</v>
      </c>
      <c r="H43" s="95">
        <f t="shared" ref="H43:I49" si="40">SUM(J43,L43)</f>
        <v>0</v>
      </c>
      <c r="I43" s="95">
        <f t="shared" si="40"/>
        <v>0</v>
      </c>
      <c r="J43" s="231"/>
      <c r="K43" s="231"/>
      <c r="L43" s="231"/>
      <c r="M43" s="231"/>
      <c r="N43" s="231"/>
      <c r="O43" s="231"/>
      <c r="P43" s="231"/>
      <c r="Q43" s="231"/>
      <c r="R43" s="373">
        <f t="shared" si="25"/>
        <v>0</v>
      </c>
      <c r="S43" s="373">
        <f t="shared" si="26"/>
        <v>0</v>
      </c>
      <c r="T43" s="393"/>
      <c r="U43" s="393"/>
      <c r="V43" s="393"/>
      <c r="W43" s="393"/>
      <c r="X43" s="393"/>
      <c r="Y43" s="393"/>
      <c r="Z43" s="230"/>
      <c r="AA43" s="231"/>
      <c r="AB43" s="95">
        <f t="shared" ref="AB43:AC49" si="41">SUM(AD43,AF43,AH43,AN43)</f>
        <v>0</v>
      </c>
      <c r="AC43" s="95">
        <f t="shared" si="41"/>
        <v>0</v>
      </c>
      <c r="AD43" s="231"/>
      <c r="AE43" s="231"/>
      <c r="AF43" s="231"/>
      <c r="AG43" s="231"/>
      <c r="AH43" s="392"/>
      <c r="AI43" s="392"/>
      <c r="AJ43" s="392"/>
      <c r="AK43" s="392"/>
      <c r="AL43" s="392"/>
      <c r="AM43" s="392"/>
      <c r="AN43" s="392"/>
      <c r="AO43" s="392"/>
      <c r="AP43" s="231"/>
      <c r="AQ43" s="231"/>
      <c r="AR43" s="91"/>
      <c r="AS43" s="91"/>
      <c r="AT43" s="90">
        <v>14</v>
      </c>
      <c r="AU43" s="11"/>
      <c r="AV43" s="278">
        <f t="shared" si="28"/>
        <v>0</v>
      </c>
      <c r="AW43" s="278">
        <f t="shared" si="29"/>
        <v>0</v>
      </c>
      <c r="AX43" s="278">
        <f t="shared" si="30"/>
        <v>0</v>
      </c>
      <c r="AY43" s="278">
        <f t="shared" si="31"/>
        <v>0</v>
      </c>
      <c r="AZ43" s="278">
        <f t="shared" si="32"/>
        <v>0</v>
      </c>
      <c r="BA43" s="278">
        <f t="shared" si="33"/>
        <v>0</v>
      </c>
      <c r="BB43" s="278">
        <f t="shared" si="34"/>
        <v>0</v>
      </c>
      <c r="BC43" s="278">
        <f t="shared" si="35"/>
        <v>0</v>
      </c>
      <c r="BD43" s="278">
        <f t="shared" si="36"/>
        <v>0</v>
      </c>
      <c r="BE43" s="278">
        <f t="shared" si="37"/>
        <v>0</v>
      </c>
    </row>
    <row r="44" spans="1:57" ht="16.5" customHeight="1" thickTop="1" thickBot="1" x14ac:dyDescent="0.25">
      <c r="A44" s="126"/>
      <c r="B44" s="126"/>
      <c r="C44" s="372" t="s">
        <v>268</v>
      </c>
      <c r="D44" s="372"/>
      <c r="E44" s="90">
        <v>34</v>
      </c>
      <c r="F44" s="95">
        <f t="shared" si="22"/>
        <v>0</v>
      </c>
      <c r="G44" s="95">
        <f t="shared" si="23"/>
        <v>0</v>
      </c>
      <c r="H44" s="95">
        <f t="shared" si="40"/>
        <v>0</v>
      </c>
      <c r="I44" s="95">
        <f t="shared" si="40"/>
        <v>0</v>
      </c>
      <c r="J44" s="231"/>
      <c r="K44" s="231"/>
      <c r="L44" s="231"/>
      <c r="M44" s="231"/>
      <c r="N44" s="231"/>
      <c r="O44" s="231"/>
      <c r="P44" s="231"/>
      <c r="Q44" s="231"/>
      <c r="R44" s="373">
        <f t="shared" si="25"/>
        <v>0</v>
      </c>
      <c r="S44" s="373">
        <f t="shared" si="26"/>
        <v>0</v>
      </c>
      <c r="T44" s="393"/>
      <c r="U44" s="393"/>
      <c r="V44" s="393"/>
      <c r="W44" s="393"/>
      <c r="X44" s="393"/>
      <c r="Y44" s="393"/>
      <c r="Z44" s="230"/>
      <c r="AA44" s="231"/>
      <c r="AB44" s="95">
        <f t="shared" si="41"/>
        <v>0</v>
      </c>
      <c r="AC44" s="95">
        <f t="shared" si="41"/>
        <v>0</v>
      </c>
      <c r="AD44" s="231"/>
      <c r="AE44" s="231"/>
      <c r="AF44" s="231"/>
      <c r="AG44" s="231"/>
      <c r="AH44" s="392"/>
      <c r="AI44" s="392"/>
      <c r="AJ44" s="392"/>
      <c r="AK44" s="392"/>
      <c r="AL44" s="392"/>
      <c r="AM44" s="392"/>
      <c r="AN44" s="392"/>
      <c r="AO44" s="392"/>
      <c r="AP44" s="231"/>
      <c r="AQ44" s="231"/>
      <c r="AR44" s="91"/>
      <c r="AS44" s="91"/>
      <c r="AT44" s="90">
        <v>34</v>
      </c>
      <c r="AU44" s="11"/>
      <c r="AV44" s="278">
        <f t="shared" si="28"/>
        <v>0</v>
      </c>
      <c r="AW44" s="278">
        <f t="shared" si="29"/>
        <v>0</v>
      </c>
      <c r="AX44" s="278">
        <f t="shared" si="30"/>
        <v>0</v>
      </c>
      <c r="AY44" s="278">
        <f t="shared" si="31"/>
        <v>0</v>
      </c>
      <c r="AZ44" s="278">
        <f t="shared" si="32"/>
        <v>0</v>
      </c>
      <c r="BA44" s="278">
        <f t="shared" si="33"/>
        <v>0</v>
      </c>
      <c r="BB44" s="278">
        <f t="shared" si="34"/>
        <v>0</v>
      </c>
      <c r="BC44" s="278">
        <f t="shared" si="35"/>
        <v>0</v>
      </c>
      <c r="BD44" s="278">
        <f t="shared" si="36"/>
        <v>0</v>
      </c>
      <c r="BE44" s="278">
        <f t="shared" si="37"/>
        <v>0</v>
      </c>
    </row>
    <row r="45" spans="1:57" ht="26.25" customHeight="1" thickTop="1" thickBot="1" x14ac:dyDescent="0.25">
      <c r="A45" s="375"/>
      <c r="B45" s="126"/>
      <c r="C45" s="438" t="s">
        <v>269</v>
      </c>
      <c r="D45" s="439"/>
      <c r="E45" s="90">
        <v>15</v>
      </c>
      <c r="F45" s="95">
        <f t="shared" si="22"/>
        <v>0</v>
      </c>
      <c r="G45" s="95">
        <f t="shared" si="23"/>
        <v>0</v>
      </c>
      <c r="H45" s="95">
        <f t="shared" si="40"/>
        <v>0</v>
      </c>
      <c r="I45" s="95">
        <f t="shared" si="40"/>
        <v>0</v>
      </c>
      <c r="J45" s="231"/>
      <c r="K45" s="231"/>
      <c r="L45" s="231"/>
      <c r="M45" s="231"/>
      <c r="N45" s="231"/>
      <c r="O45" s="231"/>
      <c r="P45" s="231"/>
      <c r="Q45" s="231"/>
      <c r="R45" s="373">
        <f t="shared" si="25"/>
        <v>0</v>
      </c>
      <c r="S45" s="373">
        <f t="shared" si="26"/>
        <v>0</v>
      </c>
      <c r="T45" s="393"/>
      <c r="U45" s="393"/>
      <c r="V45" s="393"/>
      <c r="W45" s="393"/>
      <c r="X45" s="393"/>
      <c r="Y45" s="393"/>
      <c r="Z45" s="230"/>
      <c r="AA45" s="231"/>
      <c r="AB45" s="95">
        <f t="shared" si="41"/>
        <v>0</v>
      </c>
      <c r="AC45" s="95">
        <f t="shared" si="41"/>
        <v>0</v>
      </c>
      <c r="AD45" s="231"/>
      <c r="AE45" s="231"/>
      <c r="AF45" s="231"/>
      <c r="AG45" s="231"/>
      <c r="AH45" s="392"/>
      <c r="AI45" s="392"/>
      <c r="AJ45" s="392"/>
      <c r="AK45" s="392"/>
      <c r="AL45" s="392"/>
      <c r="AM45" s="392"/>
      <c r="AN45" s="392"/>
      <c r="AO45" s="392"/>
      <c r="AP45" s="231"/>
      <c r="AQ45" s="231"/>
      <c r="AR45" s="91"/>
      <c r="AS45" s="91"/>
      <c r="AT45" s="90">
        <v>15</v>
      </c>
      <c r="AU45" s="11"/>
      <c r="AV45" s="278">
        <f t="shared" si="28"/>
        <v>0</v>
      </c>
      <c r="AW45" s="278">
        <f t="shared" si="29"/>
        <v>0</v>
      </c>
      <c r="AX45" s="278">
        <f t="shared" si="30"/>
        <v>0</v>
      </c>
      <c r="AY45" s="278">
        <f t="shared" si="31"/>
        <v>0</v>
      </c>
      <c r="AZ45" s="278">
        <f t="shared" si="32"/>
        <v>0</v>
      </c>
      <c r="BA45" s="278">
        <f t="shared" si="33"/>
        <v>0</v>
      </c>
      <c r="BB45" s="278">
        <f t="shared" si="34"/>
        <v>0</v>
      </c>
      <c r="BC45" s="278">
        <f t="shared" si="35"/>
        <v>0</v>
      </c>
      <c r="BD45" s="278">
        <f t="shared" si="36"/>
        <v>0</v>
      </c>
      <c r="BE45" s="278">
        <f t="shared" si="37"/>
        <v>0</v>
      </c>
    </row>
    <row r="46" spans="1:57" ht="16.5" customHeight="1" thickTop="1" thickBot="1" x14ac:dyDescent="0.25">
      <c r="A46" s="126"/>
      <c r="B46" s="126"/>
      <c r="C46" s="372" t="s">
        <v>270</v>
      </c>
      <c r="D46" s="372"/>
      <c r="E46" s="90">
        <v>35</v>
      </c>
      <c r="F46" s="95">
        <f t="shared" si="22"/>
        <v>0</v>
      </c>
      <c r="G46" s="95">
        <f t="shared" si="23"/>
        <v>0</v>
      </c>
      <c r="H46" s="95">
        <f t="shared" si="40"/>
        <v>0</v>
      </c>
      <c r="I46" s="95">
        <f t="shared" si="40"/>
        <v>0</v>
      </c>
      <c r="J46" s="231"/>
      <c r="K46" s="231"/>
      <c r="L46" s="231"/>
      <c r="M46" s="231"/>
      <c r="N46" s="231"/>
      <c r="O46" s="231"/>
      <c r="P46" s="231"/>
      <c r="Q46" s="231"/>
      <c r="R46" s="373">
        <f t="shared" si="25"/>
        <v>0</v>
      </c>
      <c r="S46" s="373">
        <f t="shared" si="26"/>
        <v>0</v>
      </c>
      <c r="T46" s="393"/>
      <c r="U46" s="393"/>
      <c r="V46" s="393"/>
      <c r="W46" s="393"/>
      <c r="X46" s="393"/>
      <c r="Y46" s="393"/>
      <c r="Z46" s="230"/>
      <c r="AA46" s="231"/>
      <c r="AB46" s="95">
        <f t="shared" si="41"/>
        <v>0</v>
      </c>
      <c r="AC46" s="95">
        <f t="shared" si="41"/>
        <v>0</v>
      </c>
      <c r="AD46" s="231"/>
      <c r="AE46" s="231"/>
      <c r="AF46" s="231"/>
      <c r="AG46" s="231"/>
      <c r="AH46" s="392"/>
      <c r="AI46" s="392"/>
      <c r="AJ46" s="392"/>
      <c r="AK46" s="392"/>
      <c r="AL46" s="392"/>
      <c r="AM46" s="392"/>
      <c r="AN46" s="392"/>
      <c r="AO46" s="392"/>
      <c r="AP46" s="231"/>
      <c r="AQ46" s="231"/>
      <c r="AR46" s="91"/>
      <c r="AS46" s="91"/>
      <c r="AT46" s="90">
        <v>35</v>
      </c>
      <c r="AU46" s="11"/>
      <c r="AV46" s="278">
        <f t="shared" si="28"/>
        <v>0</v>
      </c>
      <c r="AW46" s="278">
        <f t="shared" si="29"/>
        <v>0</v>
      </c>
      <c r="AX46" s="278">
        <f t="shared" si="30"/>
        <v>0</v>
      </c>
      <c r="AY46" s="278">
        <f t="shared" si="31"/>
        <v>0</v>
      </c>
      <c r="AZ46" s="278">
        <f t="shared" si="32"/>
        <v>0</v>
      </c>
      <c r="BA46" s="278">
        <f t="shared" si="33"/>
        <v>0</v>
      </c>
      <c r="BB46" s="278">
        <f t="shared" si="34"/>
        <v>0</v>
      </c>
      <c r="BC46" s="278">
        <f t="shared" si="35"/>
        <v>0</v>
      </c>
      <c r="BD46" s="278">
        <f t="shared" si="36"/>
        <v>0</v>
      </c>
      <c r="BE46" s="278">
        <f t="shared" si="37"/>
        <v>0</v>
      </c>
    </row>
    <row r="47" spans="1:57" ht="16.5" customHeight="1" thickTop="1" thickBot="1" x14ac:dyDescent="0.25">
      <c r="A47" s="126"/>
      <c r="B47" s="126"/>
      <c r="C47" s="372" t="s">
        <v>271</v>
      </c>
      <c r="D47" s="372"/>
      <c r="E47" s="90">
        <v>36</v>
      </c>
      <c r="F47" s="95">
        <f t="shared" si="22"/>
        <v>0</v>
      </c>
      <c r="G47" s="95">
        <f t="shared" si="23"/>
        <v>0</v>
      </c>
      <c r="H47" s="95">
        <f t="shared" si="40"/>
        <v>0</v>
      </c>
      <c r="I47" s="95">
        <f t="shared" si="40"/>
        <v>0</v>
      </c>
      <c r="J47" s="231"/>
      <c r="K47" s="231"/>
      <c r="L47" s="231"/>
      <c r="M47" s="231"/>
      <c r="N47" s="231"/>
      <c r="O47" s="231"/>
      <c r="P47" s="231"/>
      <c r="Q47" s="231"/>
      <c r="R47" s="373">
        <f t="shared" si="25"/>
        <v>0</v>
      </c>
      <c r="S47" s="373">
        <f t="shared" si="26"/>
        <v>0</v>
      </c>
      <c r="T47" s="393"/>
      <c r="U47" s="393"/>
      <c r="V47" s="393"/>
      <c r="W47" s="393"/>
      <c r="X47" s="393"/>
      <c r="Y47" s="393"/>
      <c r="Z47" s="230"/>
      <c r="AA47" s="231"/>
      <c r="AB47" s="95">
        <f t="shared" si="41"/>
        <v>0</v>
      </c>
      <c r="AC47" s="95">
        <f t="shared" si="41"/>
        <v>0</v>
      </c>
      <c r="AD47" s="231"/>
      <c r="AE47" s="231"/>
      <c r="AF47" s="231"/>
      <c r="AG47" s="231"/>
      <c r="AH47" s="392"/>
      <c r="AI47" s="392"/>
      <c r="AJ47" s="392"/>
      <c r="AK47" s="392"/>
      <c r="AL47" s="392"/>
      <c r="AM47" s="392"/>
      <c r="AN47" s="392"/>
      <c r="AO47" s="392"/>
      <c r="AP47" s="231"/>
      <c r="AQ47" s="231"/>
      <c r="AR47" s="91"/>
      <c r="AS47" s="91"/>
      <c r="AT47" s="90">
        <v>36</v>
      </c>
      <c r="AU47" s="11"/>
      <c r="AV47" s="278">
        <f t="shared" si="28"/>
        <v>0</v>
      </c>
      <c r="AW47" s="278">
        <f t="shared" si="29"/>
        <v>0</v>
      </c>
      <c r="AX47" s="278">
        <f t="shared" si="30"/>
        <v>0</v>
      </c>
      <c r="AY47" s="278">
        <f t="shared" si="31"/>
        <v>0</v>
      </c>
      <c r="AZ47" s="278">
        <f t="shared" si="32"/>
        <v>0</v>
      </c>
      <c r="BA47" s="278">
        <f t="shared" si="33"/>
        <v>0</v>
      </c>
      <c r="BB47" s="278">
        <f t="shared" si="34"/>
        <v>0</v>
      </c>
      <c r="BC47" s="278">
        <f t="shared" si="35"/>
        <v>0</v>
      </c>
      <c r="BD47" s="278">
        <f t="shared" si="36"/>
        <v>0</v>
      </c>
      <c r="BE47" s="278">
        <f t="shared" si="37"/>
        <v>0</v>
      </c>
    </row>
    <row r="48" spans="1:57" ht="16.5" customHeight="1" thickTop="1" thickBot="1" x14ac:dyDescent="0.25">
      <c r="A48" s="375"/>
      <c r="B48" s="375"/>
      <c r="C48" s="372" t="s">
        <v>228</v>
      </c>
      <c r="D48" s="372"/>
      <c r="E48" s="90">
        <v>52</v>
      </c>
      <c r="F48" s="95">
        <f t="shared" si="22"/>
        <v>0</v>
      </c>
      <c r="G48" s="95">
        <f t="shared" si="23"/>
        <v>0</v>
      </c>
      <c r="H48" s="95">
        <f t="shared" si="40"/>
        <v>0</v>
      </c>
      <c r="I48" s="95">
        <f t="shared" si="40"/>
        <v>0</v>
      </c>
      <c r="J48" s="231"/>
      <c r="K48" s="231"/>
      <c r="L48" s="231"/>
      <c r="M48" s="231"/>
      <c r="N48" s="231"/>
      <c r="O48" s="231"/>
      <c r="P48" s="231"/>
      <c r="Q48" s="231"/>
      <c r="R48" s="373">
        <f t="shared" si="25"/>
        <v>0</v>
      </c>
      <c r="S48" s="373">
        <f t="shared" si="26"/>
        <v>0</v>
      </c>
      <c r="T48" s="393"/>
      <c r="U48" s="393"/>
      <c r="V48" s="393"/>
      <c r="W48" s="393"/>
      <c r="X48" s="393"/>
      <c r="Y48" s="393"/>
      <c r="Z48" s="230"/>
      <c r="AA48" s="231"/>
      <c r="AB48" s="95">
        <f t="shared" si="41"/>
        <v>0</v>
      </c>
      <c r="AC48" s="95">
        <f t="shared" si="41"/>
        <v>0</v>
      </c>
      <c r="AD48" s="231"/>
      <c r="AE48" s="231"/>
      <c r="AF48" s="231"/>
      <c r="AG48" s="231"/>
      <c r="AH48" s="392"/>
      <c r="AI48" s="392"/>
      <c r="AJ48" s="392"/>
      <c r="AK48" s="392"/>
      <c r="AL48" s="392"/>
      <c r="AM48" s="392"/>
      <c r="AN48" s="392"/>
      <c r="AO48" s="392"/>
      <c r="AP48" s="231"/>
      <c r="AQ48" s="231"/>
      <c r="AR48" s="91"/>
      <c r="AS48" s="91"/>
      <c r="AT48" s="90">
        <v>52</v>
      </c>
      <c r="AU48" s="11"/>
      <c r="AV48" s="278">
        <f t="shared" si="28"/>
        <v>0</v>
      </c>
      <c r="AW48" s="278">
        <f t="shared" si="29"/>
        <v>0</v>
      </c>
      <c r="AX48" s="278">
        <f t="shared" si="30"/>
        <v>0</v>
      </c>
      <c r="AY48" s="278">
        <f t="shared" si="31"/>
        <v>0</v>
      </c>
      <c r="AZ48" s="278">
        <f t="shared" si="32"/>
        <v>0</v>
      </c>
      <c r="BA48" s="278">
        <f t="shared" si="33"/>
        <v>0</v>
      </c>
      <c r="BB48" s="278">
        <f t="shared" si="34"/>
        <v>0</v>
      </c>
      <c r="BC48" s="278">
        <f t="shared" si="35"/>
        <v>0</v>
      </c>
      <c r="BD48" s="278">
        <f t="shared" si="36"/>
        <v>0</v>
      </c>
      <c r="BE48" s="278">
        <f t="shared" si="37"/>
        <v>0</v>
      </c>
    </row>
    <row r="49" spans="1:57" s="126" customFormat="1" ht="16.5" customHeight="1" thickTop="1" thickBot="1" x14ac:dyDescent="0.25">
      <c r="B49" s="376" t="s">
        <v>79</v>
      </c>
      <c r="C49" s="372"/>
      <c r="D49" s="372"/>
      <c r="E49" s="90">
        <v>18</v>
      </c>
      <c r="F49" s="95">
        <f t="shared" si="22"/>
        <v>0</v>
      </c>
      <c r="G49" s="95">
        <f t="shared" si="23"/>
        <v>0</v>
      </c>
      <c r="H49" s="95">
        <f t="shared" si="40"/>
        <v>0</v>
      </c>
      <c r="I49" s="95">
        <f t="shared" si="40"/>
        <v>0</v>
      </c>
      <c r="J49" s="231"/>
      <c r="K49" s="231"/>
      <c r="L49" s="231"/>
      <c r="M49" s="231"/>
      <c r="N49" s="231"/>
      <c r="O49" s="231"/>
      <c r="P49" s="231"/>
      <c r="Q49" s="231"/>
      <c r="R49" s="373">
        <f t="shared" si="25"/>
        <v>0</v>
      </c>
      <c r="S49" s="373">
        <f t="shared" si="26"/>
        <v>0</v>
      </c>
      <c r="T49" s="393"/>
      <c r="U49" s="393"/>
      <c r="V49" s="393"/>
      <c r="W49" s="393"/>
      <c r="X49" s="393"/>
      <c r="Y49" s="393"/>
      <c r="Z49" s="230"/>
      <c r="AA49" s="231"/>
      <c r="AB49" s="95">
        <f t="shared" si="41"/>
        <v>0</v>
      </c>
      <c r="AC49" s="95">
        <f t="shared" si="41"/>
        <v>0</v>
      </c>
      <c r="AD49" s="231"/>
      <c r="AE49" s="231"/>
      <c r="AF49" s="231"/>
      <c r="AG49" s="231"/>
      <c r="AH49" s="392"/>
      <c r="AI49" s="392"/>
      <c r="AJ49" s="392"/>
      <c r="AK49" s="392"/>
      <c r="AL49" s="392"/>
      <c r="AM49" s="392"/>
      <c r="AN49" s="392"/>
      <c r="AO49" s="392"/>
      <c r="AP49" s="231"/>
      <c r="AQ49" s="231"/>
      <c r="AR49" s="91"/>
      <c r="AS49" s="91"/>
      <c r="AT49" s="90">
        <v>18</v>
      </c>
      <c r="AU49" s="11"/>
      <c r="AV49" s="278">
        <f t="shared" si="28"/>
        <v>0</v>
      </c>
      <c r="AW49" s="278">
        <f t="shared" si="29"/>
        <v>0</v>
      </c>
      <c r="AX49" s="278">
        <f t="shared" si="30"/>
        <v>0</v>
      </c>
      <c r="AY49" s="278">
        <f t="shared" si="31"/>
        <v>0</v>
      </c>
      <c r="AZ49" s="278">
        <f t="shared" si="32"/>
        <v>0</v>
      </c>
      <c r="BA49" s="278">
        <f t="shared" si="33"/>
        <v>0</v>
      </c>
      <c r="BB49" s="278">
        <f t="shared" si="34"/>
        <v>0</v>
      </c>
      <c r="BC49" s="278">
        <f t="shared" si="35"/>
        <v>0</v>
      </c>
      <c r="BD49" s="278">
        <f t="shared" si="36"/>
        <v>0</v>
      </c>
      <c r="BE49" s="278">
        <f t="shared" si="37"/>
        <v>0</v>
      </c>
    </row>
    <row r="50" spans="1:57" s="126" customFormat="1" ht="15.75" customHeight="1" thickTop="1" x14ac:dyDescent="0.2">
      <c r="C50" s="152"/>
      <c r="D50" s="389"/>
      <c r="E50" s="90"/>
      <c r="F50" s="378"/>
      <c r="G50" s="379"/>
      <c r="H50" s="379"/>
      <c r="I50" s="379"/>
      <c r="J50" s="379"/>
      <c r="K50" s="379"/>
      <c r="L50" s="379"/>
      <c r="M50" s="379"/>
      <c r="N50" s="379"/>
      <c r="O50" s="379"/>
      <c r="P50" s="379"/>
      <c r="Q50" s="379"/>
      <c r="R50" s="380"/>
      <c r="S50" s="380"/>
      <c r="T50" s="380"/>
      <c r="U50" s="380"/>
      <c r="V50" s="380"/>
      <c r="W50" s="380"/>
      <c r="X50" s="380"/>
      <c r="Y50" s="380"/>
      <c r="Z50" s="378"/>
      <c r="AA50" s="379"/>
      <c r="AB50" s="379"/>
      <c r="AC50" s="379"/>
      <c r="AD50" s="379"/>
      <c r="AE50" s="379"/>
      <c r="AF50" s="379"/>
      <c r="AG50" s="379"/>
      <c r="AH50" s="379"/>
      <c r="AI50" s="379"/>
      <c r="AJ50" s="379"/>
      <c r="AK50" s="379"/>
      <c r="AL50" s="379"/>
      <c r="AM50" s="379"/>
      <c r="AN50" s="379"/>
      <c r="AO50" s="379"/>
      <c r="AP50" s="379"/>
      <c r="AQ50" s="379"/>
      <c r="AR50" s="379"/>
      <c r="AS50" s="379"/>
      <c r="AT50" s="90"/>
      <c r="AU50" s="11"/>
      <c r="AV50" s="11"/>
      <c r="AW50" s="11"/>
      <c r="AX50" s="11"/>
      <c r="AY50" s="11"/>
      <c r="AZ50" s="11"/>
      <c r="BA50" s="11"/>
      <c r="BB50" s="11"/>
      <c r="BC50" s="11"/>
      <c r="BD50" s="11"/>
      <c r="BE50" s="152"/>
    </row>
    <row r="51" spans="1:57" s="73" customFormat="1" ht="13.5" customHeight="1" thickBot="1" x14ac:dyDescent="0.25">
      <c r="A51" s="61"/>
      <c r="B51" s="390" t="s">
        <v>280</v>
      </c>
      <c r="C51" s="391"/>
      <c r="D51" s="391"/>
      <c r="E51" s="90">
        <v>19</v>
      </c>
      <c r="F51" s="95">
        <f t="shared" ref="F51:F60" si="42">SUM(H51,N51,P51)</f>
        <v>0</v>
      </c>
      <c r="G51" s="95">
        <f t="shared" ref="G51:G60" si="43">SUM(I51,O51,Q51)</f>
        <v>0</v>
      </c>
      <c r="H51" s="95">
        <f t="shared" ref="H51:Q51" si="44">SUM(H52:H53,H60)</f>
        <v>0</v>
      </c>
      <c r="I51" s="95">
        <f t="shared" si="44"/>
        <v>0</v>
      </c>
      <c r="J51" s="95">
        <f t="shared" si="44"/>
        <v>0</v>
      </c>
      <c r="K51" s="95">
        <f t="shared" si="44"/>
        <v>0</v>
      </c>
      <c r="L51" s="95">
        <f t="shared" si="44"/>
        <v>0</v>
      </c>
      <c r="M51" s="95">
        <f t="shared" si="44"/>
        <v>0</v>
      </c>
      <c r="N51" s="95">
        <f t="shared" si="44"/>
        <v>0</v>
      </c>
      <c r="O51" s="95">
        <f t="shared" si="44"/>
        <v>0</v>
      </c>
      <c r="P51" s="95">
        <f t="shared" si="44"/>
        <v>0</v>
      </c>
      <c r="Q51" s="95">
        <f t="shared" si="44"/>
        <v>0</v>
      </c>
      <c r="R51" s="373">
        <f t="shared" ref="R51:R60" si="45">SUM(T51,V51,X51)</f>
        <v>0</v>
      </c>
      <c r="S51" s="373">
        <f t="shared" ref="S51:S60" si="46">SUM(U51,W51,Y51)</f>
        <v>0</v>
      </c>
      <c r="T51" s="373">
        <f t="shared" ref="T51:AQ51" si="47">SUM(T52:T53,T60)</f>
        <v>0</v>
      </c>
      <c r="U51" s="373">
        <f t="shared" si="47"/>
        <v>0</v>
      </c>
      <c r="V51" s="373">
        <f t="shared" si="47"/>
        <v>0</v>
      </c>
      <c r="W51" s="373">
        <f t="shared" si="47"/>
        <v>0</v>
      </c>
      <c r="X51" s="373">
        <f t="shared" si="47"/>
        <v>0</v>
      </c>
      <c r="Y51" s="373">
        <f t="shared" si="47"/>
        <v>0</v>
      </c>
      <c r="Z51" s="234">
        <f t="shared" si="47"/>
        <v>0</v>
      </c>
      <c r="AA51" s="95">
        <f t="shared" si="47"/>
        <v>0</v>
      </c>
      <c r="AB51" s="95">
        <f t="shared" si="47"/>
        <v>0</v>
      </c>
      <c r="AC51" s="95">
        <f t="shared" si="47"/>
        <v>0</v>
      </c>
      <c r="AD51" s="95">
        <f t="shared" si="47"/>
        <v>0</v>
      </c>
      <c r="AE51" s="95">
        <f t="shared" si="47"/>
        <v>0</v>
      </c>
      <c r="AF51" s="95">
        <f t="shared" si="47"/>
        <v>0</v>
      </c>
      <c r="AG51" s="95">
        <f t="shared" si="47"/>
        <v>0</v>
      </c>
      <c r="AH51" s="95">
        <f t="shared" si="47"/>
        <v>0</v>
      </c>
      <c r="AI51" s="95">
        <f t="shared" si="47"/>
        <v>0</v>
      </c>
      <c r="AJ51" s="95">
        <f t="shared" si="47"/>
        <v>0</v>
      </c>
      <c r="AK51" s="95">
        <f t="shared" si="47"/>
        <v>0</v>
      </c>
      <c r="AL51" s="95">
        <f t="shared" si="47"/>
        <v>0</v>
      </c>
      <c r="AM51" s="95">
        <f t="shared" si="47"/>
        <v>0</v>
      </c>
      <c r="AN51" s="95">
        <f t="shared" si="47"/>
        <v>0</v>
      </c>
      <c r="AO51" s="95">
        <f t="shared" si="47"/>
        <v>0</v>
      </c>
      <c r="AP51" s="95">
        <f t="shared" si="47"/>
        <v>0</v>
      </c>
      <c r="AQ51" s="95">
        <f t="shared" si="47"/>
        <v>0</v>
      </c>
      <c r="AR51" s="91"/>
      <c r="AS51" s="91"/>
      <c r="AT51" s="90">
        <v>19</v>
      </c>
      <c r="AU51" s="11"/>
      <c r="AV51" s="278">
        <f t="shared" ref="AV51:AV61" si="48">F51</f>
        <v>0</v>
      </c>
      <c r="AW51" s="278">
        <f t="shared" ref="AW51:AW61" si="49">G51</f>
        <v>0</v>
      </c>
      <c r="AX51" s="278">
        <f t="shared" ref="AX51:AX61" si="50">AV51-AZ51</f>
        <v>0</v>
      </c>
      <c r="AY51" s="278">
        <f t="shared" ref="AY51:AY61" si="51">AW51-BA51</f>
        <v>0</v>
      </c>
      <c r="AZ51" s="278">
        <f t="shared" ref="AZ51:AZ61" si="52">R51</f>
        <v>0</v>
      </c>
      <c r="BA51" s="278">
        <f t="shared" ref="BA51:BA61" si="53">S51</f>
        <v>0</v>
      </c>
      <c r="BB51" s="278">
        <f t="shared" ref="BB51:BB61" si="54">AZ51-BD51</f>
        <v>0</v>
      </c>
      <c r="BC51" s="278">
        <f t="shared" ref="BC51:BC61" si="55">BA51-BE51</f>
        <v>0</v>
      </c>
      <c r="BD51" s="278">
        <f t="shared" ref="BD51:BD61" si="56">Z51+AB51</f>
        <v>0</v>
      </c>
      <c r="BE51" s="278">
        <f t="shared" ref="BE51:BE61" si="57">AA51+AC51</f>
        <v>0</v>
      </c>
    </row>
    <row r="52" spans="1:57" s="152" customFormat="1" ht="16.5" customHeight="1" thickTop="1" thickBot="1" x14ac:dyDescent="0.25">
      <c r="B52" s="374" t="s">
        <v>76</v>
      </c>
      <c r="C52" s="372"/>
      <c r="D52" s="372"/>
      <c r="E52" s="90">
        <v>21</v>
      </c>
      <c r="F52" s="95">
        <f t="shared" si="42"/>
        <v>0</v>
      </c>
      <c r="G52" s="95">
        <f t="shared" si="43"/>
        <v>0</v>
      </c>
      <c r="H52" s="95">
        <f>SUM(J52,L52)</f>
        <v>0</v>
      </c>
      <c r="I52" s="95">
        <f>SUM(K52,M52)</f>
        <v>0</v>
      </c>
      <c r="J52" s="231"/>
      <c r="K52" s="231"/>
      <c r="L52" s="231"/>
      <c r="M52" s="231"/>
      <c r="N52" s="231"/>
      <c r="O52" s="231"/>
      <c r="P52" s="231"/>
      <c r="Q52" s="231"/>
      <c r="R52" s="373">
        <f t="shared" si="45"/>
        <v>0</v>
      </c>
      <c r="S52" s="373">
        <f t="shared" si="46"/>
        <v>0</v>
      </c>
      <c r="T52" s="393"/>
      <c r="U52" s="393"/>
      <c r="V52" s="393"/>
      <c r="W52" s="393"/>
      <c r="X52" s="393"/>
      <c r="Y52" s="393"/>
      <c r="Z52" s="230"/>
      <c r="AA52" s="231"/>
      <c r="AB52" s="95">
        <f>SUM(AD52,AF52,AH52,AN52)</f>
        <v>0</v>
      </c>
      <c r="AC52" s="95">
        <f>SUM(AE52,AG52,AI52,AO52)</f>
        <v>0</v>
      </c>
      <c r="AD52" s="231"/>
      <c r="AE52" s="231"/>
      <c r="AF52" s="231"/>
      <c r="AG52" s="231"/>
      <c r="AH52" s="95">
        <f>SUM(AJ52,AL52)</f>
        <v>0</v>
      </c>
      <c r="AI52" s="95">
        <f>SUM(AK52,AM52)</f>
        <v>0</v>
      </c>
      <c r="AJ52" s="231"/>
      <c r="AK52" s="231"/>
      <c r="AL52" s="231"/>
      <c r="AM52" s="231"/>
      <c r="AN52" s="231"/>
      <c r="AO52" s="231"/>
      <c r="AP52" s="231"/>
      <c r="AQ52" s="231"/>
      <c r="AR52" s="91"/>
      <c r="AS52" s="91"/>
      <c r="AT52" s="90">
        <v>21</v>
      </c>
      <c r="AU52" s="11"/>
      <c r="AV52" s="278">
        <f t="shared" si="48"/>
        <v>0</v>
      </c>
      <c r="AW52" s="278">
        <f t="shared" si="49"/>
        <v>0</v>
      </c>
      <c r="AX52" s="278">
        <f t="shared" si="50"/>
        <v>0</v>
      </c>
      <c r="AY52" s="278">
        <f t="shared" si="51"/>
        <v>0</v>
      </c>
      <c r="AZ52" s="278">
        <f t="shared" si="52"/>
        <v>0</v>
      </c>
      <c r="BA52" s="278">
        <f t="shared" si="53"/>
        <v>0</v>
      </c>
      <c r="BB52" s="278">
        <f t="shared" si="54"/>
        <v>0</v>
      </c>
      <c r="BC52" s="278">
        <f t="shared" si="55"/>
        <v>0</v>
      </c>
      <c r="BD52" s="278">
        <f t="shared" si="56"/>
        <v>0</v>
      </c>
      <c r="BE52" s="278">
        <f t="shared" si="57"/>
        <v>0</v>
      </c>
    </row>
    <row r="53" spans="1:57" s="152" customFormat="1" ht="16.5" customHeight="1" thickTop="1" thickBot="1" x14ac:dyDescent="0.25">
      <c r="B53" s="374" t="s">
        <v>77</v>
      </c>
      <c r="C53" s="372"/>
      <c r="D53" s="372"/>
      <c r="E53" s="90">
        <v>22</v>
      </c>
      <c r="F53" s="95">
        <f t="shared" si="42"/>
        <v>0</v>
      </c>
      <c r="G53" s="95">
        <f t="shared" si="43"/>
        <v>0</v>
      </c>
      <c r="H53" s="95">
        <f t="shared" ref="H53:Q53" si="58">SUM(H54:H59)</f>
        <v>0</v>
      </c>
      <c r="I53" s="95">
        <f t="shared" si="58"/>
        <v>0</v>
      </c>
      <c r="J53" s="95">
        <f t="shared" si="58"/>
        <v>0</v>
      </c>
      <c r="K53" s="95">
        <f t="shared" si="58"/>
        <v>0</v>
      </c>
      <c r="L53" s="95">
        <f t="shared" si="58"/>
        <v>0</v>
      </c>
      <c r="M53" s="95">
        <f t="shared" si="58"/>
        <v>0</v>
      </c>
      <c r="N53" s="95">
        <f t="shared" si="58"/>
        <v>0</v>
      </c>
      <c r="O53" s="95">
        <f t="shared" si="58"/>
        <v>0</v>
      </c>
      <c r="P53" s="95">
        <f t="shared" si="58"/>
        <v>0</v>
      </c>
      <c r="Q53" s="95">
        <f t="shared" si="58"/>
        <v>0</v>
      </c>
      <c r="R53" s="373">
        <f t="shared" si="45"/>
        <v>0</v>
      </c>
      <c r="S53" s="373">
        <f t="shared" si="46"/>
        <v>0</v>
      </c>
      <c r="T53" s="373">
        <f t="shared" ref="T53:AQ53" si="59">SUM(T54:T59)</f>
        <v>0</v>
      </c>
      <c r="U53" s="373">
        <f t="shared" si="59"/>
        <v>0</v>
      </c>
      <c r="V53" s="373">
        <f t="shared" si="59"/>
        <v>0</v>
      </c>
      <c r="W53" s="373">
        <f t="shared" si="59"/>
        <v>0</v>
      </c>
      <c r="X53" s="373">
        <f t="shared" si="59"/>
        <v>0</v>
      </c>
      <c r="Y53" s="373">
        <f t="shared" si="59"/>
        <v>0</v>
      </c>
      <c r="Z53" s="234">
        <f t="shared" si="59"/>
        <v>0</v>
      </c>
      <c r="AA53" s="95">
        <f t="shared" si="59"/>
        <v>0</v>
      </c>
      <c r="AB53" s="95">
        <f t="shared" si="59"/>
        <v>0</v>
      </c>
      <c r="AC53" s="95">
        <f t="shared" si="59"/>
        <v>0</v>
      </c>
      <c r="AD53" s="95">
        <f t="shared" si="59"/>
        <v>0</v>
      </c>
      <c r="AE53" s="95">
        <f t="shared" si="59"/>
        <v>0</v>
      </c>
      <c r="AF53" s="95">
        <f t="shared" si="59"/>
        <v>0</v>
      </c>
      <c r="AG53" s="95">
        <f t="shared" si="59"/>
        <v>0</v>
      </c>
      <c r="AH53" s="95">
        <f t="shared" si="59"/>
        <v>0</v>
      </c>
      <c r="AI53" s="95">
        <f t="shared" si="59"/>
        <v>0</v>
      </c>
      <c r="AJ53" s="95">
        <f t="shared" si="59"/>
        <v>0</v>
      </c>
      <c r="AK53" s="95">
        <f t="shared" si="59"/>
        <v>0</v>
      </c>
      <c r="AL53" s="95">
        <f t="shared" si="59"/>
        <v>0</v>
      </c>
      <c r="AM53" s="95">
        <f t="shared" si="59"/>
        <v>0</v>
      </c>
      <c r="AN53" s="95">
        <f t="shared" si="59"/>
        <v>0</v>
      </c>
      <c r="AO53" s="95">
        <f t="shared" si="59"/>
        <v>0</v>
      </c>
      <c r="AP53" s="95">
        <f t="shared" si="59"/>
        <v>0</v>
      </c>
      <c r="AQ53" s="95">
        <f t="shared" si="59"/>
        <v>0</v>
      </c>
      <c r="AR53" s="91"/>
      <c r="AS53" s="91"/>
      <c r="AT53" s="90">
        <v>22</v>
      </c>
      <c r="AU53" s="11"/>
      <c r="AV53" s="278">
        <f t="shared" si="48"/>
        <v>0</v>
      </c>
      <c r="AW53" s="278">
        <f t="shared" si="49"/>
        <v>0</v>
      </c>
      <c r="AX53" s="278">
        <f t="shared" si="50"/>
        <v>0</v>
      </c>
      <c r="AY53" s="278">
        <f t="shared" si="51"/>
        <v>0</v>
      </c>
      <c r="AZ53" s="278">
        <f t="shared" si="52"/>
        <v>0</v>
      </c>
      <c r="BA53" s="278">
        <f t="shared" si="53"/>
        <v>0</v>
      </c>
      <c r="BB53" s="278">
        <f t="shared" si="54"/>
        <v>0</v>
      </c>
      <c r="BC53" s="278">
        <f t="shared" si="55"/>
        <v>0</v>
      </c>
      <c r="BD53" s="278">
        <f t="shared" si="56"/>
        <v>0</v>
      </c>
      <c r="BE53" s="278">
        <f t="shared" si="57"/>
        <v>0</v>
      </c>
    </row>
    <row r="54" spans="1:57" s="152" customFormat="1" ht="16.5" customHeight="1" thickTop="1" thickBot="1" x14ac:dyDescent="0.25">
      <c r="B54" s="126"/>
      <c r="C54" s="372" t="s">
        <v>267</v>
      </c>
      <c r="D54" s="372"/>
      <c r="E54" s="90">
        <v>23</v>
      </c>
      <c r="F54" s="95">
        <f t="shared" si="42"/>
        <v>0</v>
      </c>
      <c r="G54" s="95">
        <f t="shared" si="43"/>
        <v>0</v>
      </c>
      <c r="H54" s="95">
        <f t="shared" ref="H54:I60" si="60">SUM(J54,L54)</f>
        <v>0</v>
      </c>
      <c r="I54" s="95">
        <f t="shared" si="60"/>
        <v>0</v>
      </c>
      <c r="J54" s="231"/>
      <c r="K54" s="231"/>
      <c r="L54" s="231"/>
      <c r="M54" s="231"/>
      <c r="N54" s="231"/>
      <c r="O54" s="231"/>
      <c r="P54" s="231"/>
      <c r="Q54" s="231"/>
      <c r="R54" s="373">
        <f t="shared" si="45"/>
        <v>0</v>
      </c>
      <c r="S54" s="373">
        <f t="shared" si="46"/>
        <v>0</v>
      </c>
      <c r="T54" s="393"/>
      <c r="U54" s="393"/>
      <c r="V54" s="393"/>
      <c r="W54" s="393"/>
      <c r="X54" s="393"/>
      <c r="Y54" s="393"/>
      <c r="Z54" s="230"/>
      <c r="AA54" s="231"/>
      <c r="AB54" s="95">
        <f t="shared" ref="AB54:AC60" si="61">SUM(AD54,AF54,AH54,AN54)</f>
        <v>0</v>
      </c>
      <c r="AC54" s="95">
        <f t="shared" si="61"/>
        <v>0</v>
      </c>
      <c r="AD54" s="231"/>
      <c r="AE54" s="231"/>
      <c r="AF54" s="231"/>
      <c r="AG54" s="231"/>
      <c r="AH54" s="95">
        <f t="shared" ref="AH54:AI60" si="62">SUM(AJ54,AL54)</f>
        <v>0</v>
      </c>
      <c r="AI54" s="95">
        <f t="shared" si="62"/>
        <v>0</v>
      </c>
      <c r="AJ54" s="231"/>
      <c r="AK54" s="231"/>
      <c r="AL54" s="231"/>
      <c r="AM54" s="231"/>
      <c r="AN54" s="231"/>
      <c r="AO54" s="231"/>
      <c r="AP54" s="231"/>
      <c r="AQ54" s="231"/>
      <c r="AR54" s="91"/>
      <c r="AS54" s="91"/>
      <c r="AT54" s="90">
        <v>23</v>
      </c>
      <c r="AU54" s="11"/>
      <c r="AV54" s="278">
        <f t="shared" si="48"/>
        <v>0</v>
      </c>
      <c r="AW54" s="278">
        <f t="shared" si="49"/>
        <v>0</v>
      </c>
      <c r="AX54" s="278">
        <f t="shared" si="50"/>
        <v>0</v>
      </c>
      <c r="AY54" s="278">
        <f t="shared" si="51"/>
        <v>0</v>
      </c>
      <c r="AZ54" s="278">
        <f t="shared" si="52"/>
        <v>0</v>
      </c>
      <c r="BA54" s="278">
        <f t="shared" si="53"/>
        <v>0</v>
      </c>
      <c r="BB54" s="278">
        <f t="shared" si="54"/>
        <v>0</v>
      </c>
      <c r="BC54" s="278">
        <f t="shared" si="55"/>
        <v>0</v>
      </c>
      <c r="BD54" s="278">
        <f t="shared" si="56"/>
        <v>0</v>
      </c>
      <c r="BE54" s="278">
        <f t="shared" si="57"/>
        <v>0</v>
      </c>
    </row>
    <row r="55" spans="1:57" ht="16.5" customHeight="1" thickTop="1" thickBot="1" x14ac:dyDescent="0.25">
      <c r="A55" s="126"/>
      <c r="B55" s="126"/>
      <c r="C55" s="372" t="s">
        <v>268</v>
      </c>
      <c r="D55" s="372"/>
      <c r="E55" s="90">
        <v>37</v>
      </c>
      <c r="F55" s="95">
        <f t="shared" si="42"/>
        <v>0</v>
      </c>
      <c r="G55" s="95">
        <f t="shared" si="43"/>
        <v>0</v>
      </c>
      <c r="H55" s="95">
        <f t="shared" si="60"/>
        <v>0</v>
      </c>
      <c r="I55" s="95">
        <f t="shared" si="60"/>
        <v>0</v>
      </c>
      <c r="J55" s="231"/>
      <c r="K55" s="231"/>
      <c r="L55" s="231"/>
      <c r="M55" s="231"/>
      <c r="N55" s="231"/>
      <c r="O55" s="231"/>
      <c r="P55" s="231"/>
      <c r="Q55" s="231"/>
      <c r="R55" s="373">
        <f t="shared" si="45"/>
        <v>0</v>
      </c>
      <c r="S55" s="373">
        <f t="shared" si="46"/>
        <v>0</v>
      </c>
      <c r="T55" s="393"/>
      <c r="U55" s="393"/>
      <c r="V55" s="393"/>
      <c r="W55" s="393"/>
      <c r="X55" s="393"/>
      <c r="Y55" s="393"/>
      <c r="Z55" s="230"/>
      <c r="AA55" s="231"/>
      <c r="AB55" s="95">
        <f t="shared" si="61"/>
        <v>0</v>
      </c>
      <c r="AC55" s="95">
        <f t="shared" si="61"/>
        <v>0</v>
      </c>
      <c r="AD55" s="231"/>
      <c r="AE55" s="231"/>
      <c r="AF55" s="231"/>
      <c r="AG55" s="231"/>
      <c r="AH55" s="95">
        <f t="shared" si="62"/>
        <v>0</v>
      </c>
      <c r="AI55" s="95">
        <f t="shared" si="62"/>
        <v>0</v>
      </c>
      <c r="AJ55" s="231"/>
      <c r="AK55" s="231"/>
      <c r="AL55" s="231"/>
      <c r="AM55" s="231"/>
      <c r="AN55" s="231"/>
      <c r="AO55" s="231"/>
      <c r="AP55" s="231"/>
      <c r="AQ55" s="231"/>
      <c r="AR55" s="91"/>
      <c r="AS55" s="91"/>
      <c r="AT55" s="90">
        <v>37</v>
      </c>
      <c r="AU55" s="11"/>
      <c r="AV55" s="278">
        <f t="shared" si="48"/>
        <v>0</v>
      </c>
      <c r="AW55" s="278">
        <f t="shared" si="49"/>
        <v>0</v>
      </c>
      <c r="AX55" s="278">
        <f t="shared" si="50"/>
        <v>0</v>
      </c>
      <c r="AY55" s="278">
        <f t="shared" si="51"/>
        <v>0</v>
      </c>
      <c r="AZ55" s="278">
        <f t="shared" si="52"/>
        <v>0</v>
      </c>
      <c r="BA55" s="278">
        <f t="shared" si="53"/>
        <v>0</v>
      </c>
      <c r="BB55" s="278">
        <f t="shared" si="54"/>
        <v>0</v>
      </c>
      <c r="BC55" s="278">
        <f t="shared" si="55"/>
        <v>0</v>
      </c>
      <c r="BD55" s="278">
        <f t="shared" si="56"/>
        <v>0</v>
      </c>
      <c r="BE55" s="278">
        <f t="shared" si="57"/>
        <v>0</v>
      </c>
    </row>
    <row r="56" spans="1:57" s="152" customFormat="1" ht="26.25" customHeight="1" thickTop="1" thickBot="1" x14ac:dyDescent="0.25">
      <c r="B56" s="126"/>
      <c r="C56" s="438" t="s">
        <v>269</v>
      </c>
      <c r="D56" s="439"/>
      <c r="E56" s="90">
        <v>24</v>
      </c>
      <c r="F56" s="95">
        <f t="shared" si="42"/>
        <v>0</v>
      </c>
      <c r="G56" s="95">
        <f t="shared" si="43"/>
        <v>0</v>
      </c>
      <c r="H56" s="95">
        <f t="shared" si="60"/>
        <v>0</v>
      </c>
      <c r="I56" s="95">
        <f t="shared" si="60"/>
        <v>0</v>
      </c>
      <c r="J56" s="231"/>
      <c r="K56" s="231"/>
      <c r="L56" s="231"/>
      <c r="M56" s="231"/>
      <c r="N56" s="231"/>
      <c r="O56" s="231"/>
      <c r="P56" s="231"/>
      <c r="Q56" s="231"/>
      <c r="R56" s="373">
        <f t="shared" si="45"/>
        <v>0</v>
      </c>
      <c r="S56" s="373">
        <f t="shared" si="46"/>
        <v>0</v>
      </c>
      <c r="T56" s="393"/>
      <c r="U56" s="393"/>
      <c r="V56" s="393"/>
      <c r="W56" s="393"/>
      <c r="X56" s="393"/>
      <c r="Y56" s="393"/>
      <c r="Z56" s="230"/>
      <c r="AA56" s="231"/>
      <c r="AB56" s="95">
        <f t="shared" si="61"/>
        <v>0</v>
      </c>
      <c r="AC56" s="95">
        <f t="shared" si="61"/>
        <v>0</v>
      </c>
      <c r="AD56" s="231"/>
      <c r="AE56" s="231"/>
      <c r="AF56" s="231"/>
      <c r="AG56" s="231"/>
      <c r="AH56" s="95">
        <f t="shared" si="62"/>
        <v>0</v>
      </c>
      <c r="AI56" s="95">
        <f t="shared" si="62"/>
        <v>0</v>
      </c>
      <c r="AJ56" s="231"/>
      <c r="AK56" s="231"/>
      <c r="AL56" s="231"/>
      <c r="AM56" s="231"/>
      <c r="AN56" s="231"/>
      <c r="AO56" s="231"/>
      <c r="AP56" s="231"/>
      <c r="AQ56" s="231"/>
      <c r="AR56" s="91"/>
      <c r="AS56" s="91"/>
      <c r="AT56" s="90">
        <v>24</v>
      </c>
      <c r="AU56" s="11"/>
      <c r="AV56" s="278">
        <f t="shared" si="48"/>
        <v>0</v>
      </c>
      <c r="AW56" s="278">
        <f t="shared" si="49"/>
        <v>0</v>
      </c>
      <c r="AX56" s="278">
        <f t="shared" si="50"/>
        <v>0</v>
      </c>
      <c r="AY56" s="278">
        <f t="shared" si="51"/>
        <v>0</v>
      </c>
      <c r="AZ56" s="278">
        <f t="shared" si="52"/>
        <v>0</v>
      </c>
      <c r="BA56" s="278">
        <f t="shared" si="53"/>
        <v>0</v>
      </c>
      <c r="BB56" s="278">
        <f t="shared" si="54"/>
        <v>0</v>
      </c>
      <c r="BC56" s="278">
        <f t="shared" si="55"/>
        <v>0</v>
      </c>
      <c r="BD56" s="278">
        <f t="shared" si="56"/>
        <v>0</v>
      </c>
      <c r="BE56" s="278">
        <f t="shared" si="57"/>
        <v>0</v>
      </c>
    </row>
    <row r="57" spans="1:57" ht="16.5" customHeight="1" thickTop="1" thickBot="1" x14ac:dyDescent="0.25">
      <c r="A57" s="126"/>
      <c r="B57" s="126"/>
      <c r="C57" s="372" t="s">
        <v>270</v>
      </c>
      <c r="D57" s="372"/>
      <c r="E57" s="90">
        <v>38</v>
      </c>
      <c r="F57" s="95">
        <f t="shared" si="42"/>
        <v>0</v>
      </c>
      <c r="G57" s="95">
        <f t="shared" si="43"/>
        <v>0</v>
      </c>
      <c r="H57" s="95">
        <f t="shared" si="60"/>
        <v>0</v>
      </c>
      <c r="I57" s="95">
        <f t="shared" si="60"/>
        <v>0</v>
      </c>
      <c r="J57" s="231"/>
      <c r="K57" s="231"/>
      <c r="L57" s="231"/>
      <c r="M57" s="231"/>
      <c r="N57" s="231"/>
      <c r="O57" s="231"/>
      <c r="P57" s="231"/>
      <c r="Q57" s="231"/>
      <c r="R57" s="373">
        <f t="shared" si="45"/>
        <v>0</v>
      </c>
      <c r="S57" s="373">
        <f t="shared" si="46"/>
        <v>0</v>
      </c>
      <c r="T57" s="393"/>
      <c r="U57" s="393"/>
      <c r="V57" s="393"/>
      <c r="W57" s="393"/>
      <c r="X57" s="393"/>
      <c r="Y57" s="393"/>
      <c r="Z57" s="230"/>
      <c r="AA57" s="231"/>
      <c r="AB57" s="95">
        <f t="shared" si="61"/>
        <v>0</v>
      </c>
      <c r="AC57" s="95">
        <f t="shared" si="61"/>
        <v>0</v>
      </c>
      <c r="AD57" s="231"/>
      <c r="AE57" s="231"/>
      <c r="AF57" s="231"/>
      <c r="AG57" s="231"/>
      <c r="AH57" s="95">
        <f t="shared" si="62"/>
        <v>0</v>
      </c>
      <c r="AI57" s="95">
        <f t="shared" si="62"/>
        <v>0</v>
      </c>
      <c r="AJ57" s="231"/>
      <c r="AK57" s="231"/>
      <c r="AL57" s="231"/>
      <c r="AM57" s="231"/>
      <c r="AN57" s="231"/>
      <c r="AO57" s="231"/>
      <c r="AP57" s="231"/>
      <c r="AQ57" s="231"/>
      <c r="AR57" s="91"/>
      <c r="AS57" s="91"/>
      <c r="AT57" s="90">
        <v>38</v>
      </c>
      <c r="AU57" s="11"/>
      <c r="AV57" s="278">
        <f t="shared" si="48"/>
        <v>0</v>
      </c>
      <c r="AW57" s="278">
        <f t="shared" si="49"/>
        <v>0</v>
      </c>
      <c r="AX57" s="278">
        <f t="shared" si="50"/>
        <v>0</v>
      </c>
      <c r="AY57" s="278">
        <f t="shared" si="51"/>
        <v>0</v>
      </c>
      <c r="AZ57" s="278">
        <f t="shared" si="52"/>
        <v>0</v>
      </c>
      <c r="BA57" s="278">
        <f t="shared" si="53"/>
        <v>0</v>
      </c>
      <c r="BB57" s="278">
        <f t="shared" si="54"/>
        <v>0</v>
      </c>
      <c r="BC57" s="278">
        <f t="shared" si="55"/>
        <v>0</v>
      </c>
      <c r="BD57" s="278">
        <f t="shared" si="56"/>
        <v>0</v>
      </c>
      <c r="BE57" s="278">
        <f t="shared" si="57"/>
        <v>0</v>
      </c>
    </row>
    <row r="58" spans="1:57" ht="16.5" customHeight="1" thickTop="1" thickBot="1" x14ac:dyDescent="0.25">
      <c r="A58" s="126"/>
      <c r="B58" s="126"/>
      <c r="C58" s="372" t="s">
        <v>271</v>
      </c>
      <c r="D58" s="372"/>
      <c r="E58" s="90">
        <v>39</v>
      </c>
      <c r="F58" s="95">
        <f t="shared" si="42"/>
        <v>0</v>
      </c>
      <c r="G58" s="95">
        <f t="shared" si="43"/>
        <v>0</v>
      </c>
      <c r="H58" s="95">
        <f t="shared" si="60"/>
        <v>0</v>
      </c>
      <c r="I58" s="95">
        <f t="shared" si="60"/>
        <v>0</v>
      </c>
      <c r="J58" s="231"/>
      <c r="K58" s="231"/>
      <c r="L58" s="231"/>
      <c r="M58" s="231"/>
      <c r="N58" s="231"/>
      <c r="O58" s="231"/>
      <c r="P58" s="231"/>
      <c r="Q58" s="231"/>
      <c r="R58" s="373">
        <f t="shared" si="45"/>
        <v>0</v>
      </c>
      <c r="S58" s="373">
        <f t="shared" si="46"/>
        <v>0</v>
      </c>
      <c r="T58" s="393"/>
      <c r="U58" s="393"/>
      <c r="V58" s="393"/>
      <c r="W58" s="393"/>
      <c r="X58" s="393"/>
      <c r="Y58" s="393"/>
      <c r="Z58" s="230"/>
      <c r="AA58" s="231"/>
      <c r="AB58" s="95">
        <f t="shared" si="61"/>
        <v>0</v>
      </c>
      <c r="AC58" s="95">
        <f t="shared" si="61"/>
        <v>0</v>
      </c>
      <c r="AD58" s="231"/>
      <c r="AE58" s="231"/>
      <c r="AF58" s="231"/>
      <c r="AG58" s="231"/>
      <c r="AH58" s="95">
        <f t="shared" si="62"/>
        <v>0</v>
      </c>
      <c r="AI58" s="95">
        <f t="shared" si="62"/>
        <v>0</v>
      </c>
      <c r="AJ58" s="231"/>
      <c r="AK58" s="231"/>
      <c r="AL58" s="231"/>
      <c r="AM58" s="231"/>
      <c r="AN58" s="231"/>
      <c r="AO58" s="231"/>
      <c r="AP58" s="231"/>
      <c r="AQ58" s="231"/>
      <c r="AR58" s="91"/>
      <c r="AS58" s="91"/>
      <c r="AT58" s="90">
        <v>39</v>
      </c>
      <c r="AU58" s="11"/>
      <c r="AV58" s="278">
        <f t="shared" si="48"/>
        <v>0</v>
      </c>
      <c r="AW58" s="278">
        <f t="shared" si="49"/>
        <v>0</v>
      </c>
      <c r="AX58" s="278">
        <f t="shared" si="50"/>
        <v>0</v>
      </c>
      <c r="AY58" s="278">
        <f t="shared" si="51"/>
        <v>0</v>
      </c>
      <c r="AZ58" s="278">
        <f t="shared" si="52"/>
        <v>0</v>
      </c>
      <c r="BA58" s="278">
        <f t="shared" si="53"/>
        <v>0</v>
      </c>
      <c r="BB58" s="278">
        <f t="shared" si="54"/>
        <v>0</v>
      </c>
      <c r="BC58" s="278">
        <f t="shared" si="55"/>
        <v>0</v>
      </c>
      <c r="BD58" s="278">
        <f t="shared" si="56"/>
        <v>0</v>
      </c>
      <c r="BE58" s="278">
        <f t="shared" si="57"/>
        <v>0</v>
      </c>
    </row>
    <row r="59" spans="1:57" s="152" customFormat="1" ht="16.5" customHeight="1" thickTop="1" thickBot="1" x14ac:dyDescent="0.25">
      <c r="B59" s="375"/>
      <c r="C59" s="372" t="s">
        <v>228</v>
      </c>
      <c r="D59" s="372"/>
      <c r="E59" s="90">
        <v>53</v>
      </c>
      <c r="F59" s="95">
        <f t="shared" si="42"/>
        <v>0</v>
      </c>
      <c r="G59" s="95">
        <f t="shared" si="43"/>
        <v>0</v>
      </c>
      <c r="H59" s="95">
        <f t="shared" si="60"/>
        <v>0</v>
      </c>
      <c r="I59" s="95">
        <f t="shared" si="60"/>
        <v>0</v>
      </c>
      <c r="J59" s="231"/>
      <c r="K59" s="231"/>
      <c r="L59" s="231"/>
      <c r="M59" s="231"/>
      <c r="N59" s="231"/>
      <c r="O59" s="231"/>
      <c r="P59" s="231"/>
      <c r="Q59" s="231"/>
      <c r="R59" s="373">
        <f t="shared" si="45"/>
        <v>0</v>
      </c>
      <c r="S59" s="373">
        <f t="shared" si="46"/>
        <v>0</v>
      </c>
      <c r="T59" s="393"/>
      <c r="U59" s="393"/>
      <c r="V59" s="393"/>
      <c r="W59" s="393"/>
      <c r="X59" s="393"/>
      <c r="Y59" s="393"/>
      <c r="Z59" s="230"/>
      <c r="AA59" s="231"/>
      <c r="AB59" s="95">
        <f t="shared" si="61"/>
        <v>0</v>
      </c>
      <c r="AC59" s="95">
        <f t="shared" si="61"/>
        <v>0</v>
      </c>
      <c r="AD59" s="231"/>
      <c r="AE59" s="231"/>
      <c r="AF59" s="231"/>
      <c r="AG59" s="231"/>
      <c r="AH59" s="95">
        <f t="shared" si="62"/>
        <v>0</v>
      </c>
      <c r="AI59" s="95">
        <f t="shared" si="62"/>
        <v>0</v>
      </c>
      <c r="AJ59" s="231"/>
      <c r="AK59" s="231"/>
      <c r="AL59" s="231"/>
      <c r="AM59" s="231"/>
      <c r="AN59" s="231"/>
      <c r="AO59" s="231"/>
      <c r="AP59" s="231"/>
      <c r="AQ59" s="231"/>
      <c r="AR59" s="91"/>
      <c r="AS59" s="91"/>
      <c r="AT59" s="90">
        <v>53</v>
      </c>
      <c r="AU59" s="11"/>
      <c r="AV59" s="278">
        <f t="shared" si="48"/>
        <v>0</v>
      </c>
      <c r="AW59" s="278">
        <f t="shared" si="49"/>
        <v>0</v>
      </c>
      <c r="AX59" s="278">
        <f t="shared" si="50"/>
        <v>0</v>
      </c>
      <c r="AY59" s="278">
        <f t="shared" si="51"/>
        <v>0</v>
      </c>
      <c r="AZ59" s="278">
        <f t="shared" si="52"/>
        <v>0</v>
      </c>
      <c r="BA59" s="278">
        <f t="shared" si="53"/>
        <v>0</v>
      </c>
      <c r="BB59" s="278">
        <f t="shared" si="54"/>
        <v>0</v>
      </c>
      <c r="BC59" s="278">
        <f t="shared" si="55"/>
        <v>0</v>
      </c>
      <c r="BD59" s="278">
        <f t="shared" si="56"/>
        <v>0</v>
      </c>
      <c r="BE59" s="278">
        <f t="shared" si="57"/>
        <v>0</v>
      </c>
    </row>
    <row r="60" spans="1:57" s="152" customFormat="1" ht="16.5" customHeight="1" thickTop="1" thickBot="1" x14ac:dyDescent="0.25">
      <c r="B60" s="376" t="s">
        <v>79</v>
      </c>
      <c r="C60" s="372"/>
      <c r="D60" s="372"/>
      <c r="E60" s="90">
        <v>30</v>
      </c>
      <c r="F60" s="95">
        <f t="shared" si="42"/>
        <v>0</v>
      </c>
      <c r="G60" s="95">
        <f t="shared" si="43"/>
        <v>0</v>
      </c>
      <c r="H60" s="95">
        <f t="shared" si="60"/>
        <v>0</v>
      </c>
      <c r="I60" s="95">
        <f t="shared" si="60"/>
        <v>0</v>
      </c>
      <c r="J60" s="231"/>
      <c r="K60" s="231"/>
      <c r="L60" s="231"/>
      <c r="M60" s="231"/>
      <c r="N60" s="231"/>
      <c r="O60" s="231"/>
      <c r="P60" s="231"/>
      <c r="Q60" s="231"/>
      <c r="R60" s="373">
        <f t="shared" si="45"/>
        <v>0</v>
      </c>
      <c r="S60" s="373">
        <f t="shared" si="46"/>
        <v>0</v>
      </c>
      <c r="T60" s="393"/>
      <c r="U60" s="393"/>
      <c r="V60" s="393"/>
      <c r="W60" s="393"/>
      <c r="X60" s="393"/>
      <c r="Y60" s="393"/>
      <c r="Z60" s="230"/>
      <c r="AA60" s="231"/>
      <c r="AB60" s="95">
        <f t="shared" si="61"/>
        <v>0</v>
      </c>
      <c r="AC60" s="95">
        <f t="shared" si="61"/>
        <v>0</v>
      </c>
      <c r="AD60" s="231"/>
      <c r="AE60" s="231"/>
      <c r="AF60" s="231"/>
      <c r="AG60" s="231"/>
      <c r="AH60" s="95">
        <f t="shared" si="62"/>
        <v>0</v>
      </c>
      <c r="AI60" s="95">
        <f t="shared" si="62"/>
        <v>0</v>
      </c>
      <c r="AJ60" s="231"/>
      <c r="AK60" s="231"/>
      <c r="AL60" s="231"/>
      <c r="AM60" s="231"/>
      <c r="AN60" s="231"/>
      <c r="AO60" s="231"/>
      <c r="AP60" s="231"/>
      <c r="AQ60" s="231"/>
      <c r="AR60" s="91"/>
      <c r="AS60" s="91"/>
      <c r="AT60" s="90">
        <v>30</v>
      </c>
      <c r="AU60" s="11"/>
      <c r="AV60" s="278">
        <f t="shared" si="48"/>
        <v>0</v>
      </c>
      <c r="AW60" s="278">
        <f t="shared" si="49"/>
        <v>0</v>
      </c>
      <c r="AX60" s="278">
        <f t="shared" si="50"/>
        <v>0</v>
      </c>
      <c r="AY60" s="278">
        <f t="shared" si="51"/>
        <v>0</v>
      </c>
      <c r="AZ60" s="278">
        <f t="shared" si="52"/>
        <v>0</v>
      </c>
      <c r="BA60" s="278">
        <f t="shared" si="53"/>
        <v>0</v>
      </c>
      <c r="BB60" s="278">
        <f t="shared" si="54"/>
        <v>0</v>
      </c>
      <c r="BC60" s="278">
        <f t="shared" si="55"/>
        <v>0</v>
      </c>
      <c r="BD60" s="278">
        <f t="shared" si="56"/>
        <v>0</v>
      </c>
      <c r="BE60" s="278">
        <f t="shared" si="57"/>
        <v>0</v>
      </c>
    </row>
    <row r="61" spans="1:57" s="152" customFormat="1" ht="15.75" customHeight="1" thickTop="1" x14ac:dyDescent="0.2">
      <c r="B61" s="394" t="s">
        <v>281</v>
      </c>
      <c r="C61" s="395"/>
      <c r="D61" s="396"/>
      <c r="E61" s="90"/>
      <c r="F61" s="378"/>
      <c r="G61" s="379"/>
      <c r="H61" s="379"/>
      <c r="I61" s="379"/>
      <c r="J61" s="379"/>
      <c r="K61" s="379"/>
      <c r="L61" s="379"/>
      <c r="M61" s="379"/>
      <c r="N61" s="379"/>
      <c r="O61" s="379"/>
      <c r="P61" s="379"/>
      <c r="Q61" s="379"/>
      <c r="R61" s="397"/>
      <c r="S61" s="397"/>
      <c r="T61" s="397"/>
      <c r="U61" s="397"/>
      <c r="V61" s="397"/>
      <c r="W61" s="397"/>
      <c r="X61" s="397"/>
      <c r="Y61" s="397"/>
      <c r="Z61" s="378"/>
      <c r="AA61" s="379"/>
      <c r="AB61" s="379"/>
      <c r="AC61" s="379"/>
      <c r="AD61" s="379"/>
      <c r="AE61" s="379"/>
      <c r="AF61" s="379"/>
      <c r="AG61" s="379"/>
      <c r="AH61" s="379"/>
      <c r="AI61" s="379"/>
      <c r="AJ61" s="379"/>
      <c r="AK61" s="379"/>
      <c r="AL61" s="379"/>
      <c r="AM61" s="379"/>
      <c r="AN61" s="379"/>
      <c r="AO61" s="379"/>
      <c r="AP61" s="398"/>
      <c r="AQ61" s="398"/>
      <c r="AR61" s="91"/>
      <c r="AS61" s="91"/>
      <c r="AT61" s="90"/>
      <c r="AU61" s="11"/>
      <c r="AV61" s="278">
        <f t="shared" si="48"/>
        <v>0</v>
      </c>
      <c r="AW61" s="278">
        <f t="shared" si="49"/>
        <v>0</v>
      </c>
      <c r="AX61" s="278">
        <f t="shared" si="50"/>
        <v>0</v>
      </c>
      <c r="AY61" s="278">
        <f t="shared" si="51"/>
        <v>0</v>
      </c>
      <c r="AZ61" s="278">
        <f t="shared" si="52"/>
        <v>0</v>
      </c>
      <c r="BA61" s="278">
        <f t="shared" si="53"/>
        <v>0</v>
      </c>
      <c r="BB61" s="278">
        <f t="shared" si="54"/>
        <v>0</v>
      </c>
      <c r="BC61" s="278">
        <f t="shared" si="55"/>
        <v>0</v>
      </c>
      <c r="BD61" s="278">
        <f t="shared" si="56"/>
        <v>0</v>
      </c>
      <c r="BE61" s="278">
        <f t="shared" si="57"/>
        <v>0</v>
      </c>
    </row>
    <row r="62" spans="1:57" s="73" customFormat="1" ht="13.5" customHeight="1" thickBot="1" x14ac:dyDescent="0.25">
      <c r="A62" s="61"/>
      <c r="B62" s="390" t="s">
        <v>282</v>
      </c>
      <c r="C62" s="391"/>
      <c r="D62" s="391"/>
      <c r="E62" s="90">
        <v>40</v>
      </c>
      <c r="F62" s="234">
        <f>F63+F64+F71</f>
        <v>0</v>
      </c>
      <c r="G62" s="95">
        <f>G63+G64+G71</f>
        <v>0</v>
      </c>
      <c r="H62" s="91"/>
      <c r="I62" s="91"/>
      <c r="J62" s="91"/>
      <c r="K62" s="91"/>
      <c r="L62" s="91"/>
      <c r="M62" s="91"/>
      <c r="N62" s="91"/>
      <c r="O62" s="91"/>
      <c r="P62" s="91"/>
      <c r="Q62" s="91"/>
      <c r="R62" s="399"/>
      <c r="S62" s="399"/>
      <c r="T62" s="400"/>
      <c r="U62" s="400"/>
      <c r="V62" s="400"/>
      <c r="W62" s="400"/>
      <c r="X62" s="400"/>
      <c r="Y62" s="400"/>
      <c r="Z62" s="232"/>
      <c r="AA62" s="91"/>
      <c r="AB62" s="91"/>
      <c r="AC62" s="91"/>
      <c r="AD62" s="91"/>
      <c r="AE62" s="91"/>
      <c r="AF62" s="91"/>
      <c r="AG62" s="91"/>
      <c r="AH62" s="91"/>
      <c r="AI62" s="91"/>
      <c r="AJ62" s="91"/>
      <c r="AK62" s="91"/>
      <c r="AL62" s="91"/>
      <c r="AM62" s="91"/>
      <c r="AN62" s="91"/>
      <c r="AO62" s="91"/>
      <c r="AP62" s="392"/>
      <c r="AQ62" s="392"/>
      <c r="AR62" s="392"/>
      <c r="AS62" s="392"/>
      <c r="AT62" s="90">
        <v>40</v>
      </c>
      <c r="AU62" s="11"/>
      <c r="AV62" s="11"/>
      <c r="AW62" s="11"/>
      <c r="AX62" s="11"/>
      <c r="AY62" s="11"/>
      <c r="AZ62" s="11"/>
      <c r="BA62" s="11"/>
      <c r="BB62" s="11"/>
      <c r="BC62" s="11"/>
      <c r="BD62" s="11"/>
      <c r="BE62" s="11"/>
    </row>
    <row r="63" spans="1:57" s="152" customFormat="1" ht="15.75" customHeight="1" thickTop="1" x14ac:dyDescent="0.2">
      <c r="B63" s="374" t="s">
        <v>76</v>
      </c>
      <c r="C63" s="372"/>
      <c r="D63" s="372"/>
      <c r="E63" s="90">
        <v>41</v>
      </c>
      <c r="F63" s="230"/>
      <c r="G63" s="231"/>
      <c r="H63" s="91"/>
      <c r="I63" s="91"/>
      <c r="J63" s="91"/>
      <c r="K63" s="91"/>
      <c r="L63" s="91"/>
      <c r="M63" s="91"/>
      <c r="N63" s="91"/>
      <c r="O63" s="91"/>
      <c r="P63" s="91"/>
      <c r="Q63" s="91"/>
      <c r="R63" s="399"/>
      <c r="S63" s="399"/>
      <c r="T63" s="400"/>
      <c r="U63" s="400"/>
      <c r="V63" s="400"/>
      <c r="W63" s="400"/>
      <c r="X63" s="400"/>
      <c r="Y63" s="400"/>
      <c r="Z63" s="232"/>
      <c r="AA63" s="91"/>
      <c r="AB63" s="91"/>
      <c r="AC63" s="91"/>
      <c r="AD63" s="91"/>
      <c r="AE63" s="91"/>
      <c r="AF63" s="91"/>
      <c r="AG63" s="91"/>
      <c r="AH63" s="91"/>
      <c r="AI63" s="91"/>
      <c r="AJ63" s="91"/>
      <c r="AK63" s="91"/>
      <c r="AL63" s="91"/>
      <c r="AM63" s="91"/>
      <c r="AN63" s="91"/>
      <c r="AO63" s="91"/>
      <c r="AP63" s="392"/>
      <c r="AQ63" s="392"/>
      <c r="AR63" s="392"/>
      <c r="AS63" s="392"/>
      <c r="AT63" s="90">
        <v>41</v>
      </c>
      <c r="AU63" s="11"/>
      <c r="AV63" s="11"/>
      <c r="AW63" s="11"/>
      <c r="AX63" s="11"/>
      <c r="AY63" s="11"/>
      <c r="AZ63" s="11"/>
      <c r="BA63" s="11"/>
      <c r="BB63" s="11"/>
      <c r="BC63" s="11"/>
      <c r="BD63" s="11"/>
      <c r="BE63" s="11"/>
    </row>
    <row r="64" spans="1:57" s="152" customFormat="1" ht="15.75" customHeight="1" thickBot="1" x14ac:dyDescent="0.25">
      <c r="B64" s="374" t="s">
        <v>77</v>
      </c>
      <c r="C64" s="372"/>
      <c r="D64" s="372"/>
      <c r="E64" s="90">
        <v>42</v>
      </c>
      <c r="F64" s="234">
        <f>SUM(F65:F70)</f>
        <v>0</v>
      </c>
      <c r="G64" s="95">
        <f>SUM(G65:G70)</f>
        <v>0</v>
      </c>
      <c r="H64" s="91"/>
      <c r="I64" s="91"/>
      <c r="J64" s="91"/>
      <c r="K64" s="91"/>
      <c r="L64" s="91"/>
      <c r="M64" s="91"/>
      <c r="N64" s="91"/>
      <c r="O64" s="91"/>
      <c r="P64" s="91"/>
      <c r="Q64" s="91"/>
      <c r="R64" s="399"/>
      <c r="S64" s="399"/>
      <c r="T64" s="399"/>
      <c r="U64" s="399"/>
      <c r="V64" s="399"/>
      <c r="W64" s="399"/>
      <c r="X64" s="399"/>
      <c r="Y64" s="399"/>
      <c r="Z64" s="232"/>
      <c r="AA64" s="91"/>
      <c r="AB64" s="91"/>
      <c r="AC64" s="91"/>
      <c r="AD64" s="91"/>
      <c r="AE64" s="91"/>
      <c r="AF64" s="91"/>
      <c r="AG64" s="91"/>
      <c r="AH64" s="91"/>
      <c r="AI64" s="91"/>
      <c r="AJ64" s="91"/>
      <c r="AK64" s="91"/>
      <c r="AL64" s="91"/>
      <c r="AM64" s="91"/>
      <c r="AN64" s="91"/>
      <c r="AO64" s="91"/>
      <c r="AP64" s="392"/>
      <c r="AQ64" s="392"/>
      <c r="AR64" s="392"/>
      <c r="AS64" s="392"/>
      <c r="AT64" s="90">
        <v>42</v>
      </c>
      <c r="AU64" s="11"/>
      <c r="AV64" s="11"/>
      <c r="AW64" s="11"/>
      <c r="AX64" s="278">
        <f>ABS(SUM(AX12:AY61))</f>
        <v>0</v>
      </c>
      <c r="AY64" s="11"/>
      <c r="AZ64" s="11"/>
      <c r="BA64" s="11"/>
      <c r="BB64" s="278">
        <f>ABS(SUM(BB12:BC61))</f>
        <v>0</v>
      </c>
      <c r="BC64" s="11"/>
      <c r="BD64" s="11"/>
      <c r="BE64" s="11"/>
    </row>
    <row r="65" spans="1:62" s="152" customFormat="1" ht="15.75" customHeight="1" thickTop="1" x14ac:dyDescent="0.2">
      <c r="B65" s="126"/>
      <c r="C65" s="372" t="s">
        <v>267</v>
      </c>
      <c r="D65" s="372"/>
      <c r="E65" s="90">
        <v>43</v>
      </c>
      <c r="F65" s="230"/>
      <c r="G65" s="231"/>
      <c r="H65" s="91"/>
      <c r="I65" s="91"/>
      <c r="J65" s="91"/>
      <c r="K65" s="91"/>
      <c r="L65" s="91"/>
      <c r="M65" s="91"/>
      <c r="N65" s="91"/>
      <c r="O65" s="91"/>
      <c r="P65" s="91"/>
      <c r="Q65" s="91"/>
      <c r="R65" s="399"/>
      <c r="S65" s="399"/>
      <c r="T65" s="400"/>
      <c r="U65" s="400"/>
      <c r="V65" s="400"/>
      <c r="W65" s="400"/>
      <c r="X65" s="400"/>
      <c r="Y65" s="400"/>
      <c r="Z65" s="232"/>
      <c r="AA65" s="91"/>
      <c r="AB65" s="91"/>
      <c r="AC65" s="91"/>
      <c r="AD65" s="91"/>
      <c r="AE65" s="91"/>
      <c r="AF65" s="91"/>
      <c r="AG65" s="91"/>
      <c r="AH65" s="91"/>
      <c r="AI65" s="91"/>
      <c r="AJ65" s="91"/>
      <c r="AK65" s="91"/>
      <c r="AL65" s="91"/>
      <c r="AM65" s="91"/>
      <c r="AN65" s="91"/>
      <c r="AO65" s="91"/>
      <c r="AP65" s="392"/>
      <c r="AQ65" s="392"/>
      <c r="AR65" s="392"/>
      <c r="AS65" s="392"/>
      <c r="AT65" s="90">
        <v>43</v>
      </c>
      <c r="AU65" s="11"/>
      <c r="AV65" s="11"/>
      <c r="AW65" s="11"/>
      <c r="AX65" s="11"/>
      <c r="AY65" s="11"/>
      <c r="AZ65" s="11"/>
      <c r="BA65" s="11"/>
      <c r="BB65" s="11"/>
      <c r="BC65" s="11"/>
      <c r="BD65" s="11"/>
      <c r="BE65" s="11"/>
    </row>
    <row r="66" spans="1:62" ht="15" customHeight="1" x14ac:dyDescent="0.2">
      <c r="A66" s="126"/>
      <c r="B66" s="126"/>
      <c r="C66" s="372" t="s">
        <v>268</v>
      </c>
      <c r="D66" s="372"/>
      <c r="E66" s="90">
        <v>44</v>
      </c>
      <c r="F66" s="230"/>
      <c r="G66" s="231"/>
      <c r="H66" s="91"/>
      <c r="I66" s="91"/>
      <c r="J66" s="91"/>
      <c r="K66" s="91"/>
      <c r="L66" s="91"/>
      <c r="M66" s="91"/>
      <c r="N66" s="91"/>
      <c r="O66" s="91"/>
      <c r="P66" s="91"/>
      <c r="Q66" s="91"/>
      <c r="R66" s="399"/>
      <c r="S66" s="399"/>
      <c r="T66" s="400"/>
      <c r="U66" s="400"/>
      <c r="V66" s="400"/>
      <c r="W66" s="400"/>
      <c r="X66" s="400"/>
      <c r="Y66" s="400"/>
      <c r="Z66" s="232"/>
      <c r="AA66" s="91"/>
      <c r="AB66" s="91"/>
      <c r="AC66" s="91"/>
      <c r="AD66" s="91"/>
      <c r="AE66" s="91"/>
      <c r="AF66" s="91"/>
      <c r="AG66" s="91"/>
      <c r="AH66" s="91"/>
      <c r="AI66" s="91"/>
      <c r="AJ66" s="91"/>
      <c r="AK66" s="91"/>
      <c r="AL66" s="91"/>
      <c r="AM66" s="91"/>
      <c r="AN66" s="91"/>
      <c r="AO66" s="91"/>
      <c r="AP66" s="392"/>
      <c r="AQ66" s="392"/>
      <c r="AR66" s="392"/>
      <c r="AS66" s="392"/>
      <c r="AT66" s="90">
        <v>44</v>
      </c>
      <c r="AU66" s="11"/>
      <c r="AV66" s="11"/>
      <c r="AW66" s="11"/>
      <c r="AX66" s="11"/>
      <c r="AY66" s="11"/>
      <c r="AZ66" s="11"/>
      <c r="BA66" s="11"/>
      <c r="BB66" s="11"/>
      <c r="BC66" s="11"/>
      <c r="BD66" s="11"/>
      <c r="BE66" s="11"/>
    </row>
    <row r="67" spans="1:62" s="152" customFormat="1" ht="26.25" customHeight="1" x14ac:dyDescent="0.2">
      <c r="B67" s="126"/>
      <c r="C67" s="438" t="s">
        <v>269</v>
      </c>
      <c r="D67" s="439"/>
      <c r="E67" s="90">
        <v>45</v>
      </c>
      <c r="F67" s="230"/>
      <c r="G67" s="231"/>
      <c r="H67" s="91"/>
      <c r="I67" s="91"/>
      <c r="J67" s="91"/>
      <c r="K67" s="91"/>
      <c r="L67" s="91"/>
      <c r="M67" s="91"/>
      <c r="N67" s="91"/>
      <c r="O67" s="91"/>
      <c r="P67" s="91"/>
      <c r="Q67" s="91"/>
      <c r="R67" s="399"/>
      <c r="S67" s="399"/>
      <c r="T67" s="400"/>
      <c r="U67" s="400"/>
      <c r="V67" s="400"/>
      <c r="W67" s="400"/>
      <c r="X67" s="400"/>
      <c r="Y67" s="400"/>
      <c r="Z67" s="232"/>
      <c r="AA67" s="91"/>
      <c r="AB67" s="91"/>
      <c r="AC67" s="91"/>
      <c r="AD67" s="91"/>
      <c r="AE67" s="91"/>
      <c r="AF67" s="91"/>
      <c r="AG67" s="91"/>
      <c r="AH67" s="91"/>
      <c r="AI67" s="91"/>
      <c r="AJ67" s="91"/>
      <c r="AK67" s="91"/>
      <c r="AL67" s="91"/>
      <c r="AM67" s="91"/>
      <c r="AN67" s="91"/>
      <c r="AO67" s="91"/>
      <c r="AP67" s="392"/>
      <c r="AQ67" s="392"/>
      <c r="AR67" s="392"/>
      <c r="AS67" s="392"/>
      <c r="AT67" s="90">
        <v>45</v>
      </c>
      <c r="AU67" s="11"/>
      <c r="AV67" s="11"/>
      <c r="AW67" s="11"/>
      <c r="AX67" s="11"/>
      <c r="AY67" s="11"/>
      <c r="AZ67" s="11"/>
      <c r="BA67" s="11"/>
      <c r="BB67" s="11"/>
      <c r="BC67" s="11"/>
      <c r="BD67" s="11"/>
      <c r="BE67" s="11"/>
    </row>
    <row r="68" spans="1:62" ht="15" customHeight="1" x14ac:dyDescent="0.2">
      <c r="A68" s="126"/>
      <c r="B68" s="126"/>
      <c r="C68" s="372" t="s">
        <v>270</v>
      </c>
      <c r="D68" s="372"/>
      <c r="E68" s="90">
        <v>46</v>
      </c>
      <c r="F68" s="230"/>
      <c r="G68" s="231"/>
      <c r="H68" s="91"/>
      <c r="I68" s="91"/>
      <c r="J68" s="91"/>
      <c r="K68" s="91"/>
      <c r="L68" s="91"/>
      <c r="M68" s="91"/>
      <c r="N68" s="91"/>
      <c r="O68" s="91"/>
      <c r="P68" s="91"/>
      <c r="Q68" s="91"/>
      <c r="R68" s="399"/>
      <c r="S68" s="399"/>
      <c r="T68" s="400"/>
      <c r="U68" s="400"/>
      <c r="V68" s="400"/>
      <c r="W68" s="400"/>
      <c r="X68" s="400"/>
      <c r="Y68" s="400"/>
      <c r="Z68" s="232"/>
      <c r="AA68" s="91"/>
      <c r="AB68" s="91"/>
      <c r="AC68" s="91"/>
      <c r="AD68" s="91"/>
      <c r="AE68" s="91"/>
      <c r="AF68" s="91"/>
      <c r="AG68" s="91"/>
      <c r="AH68" s="91"/>
      <c r="AI68" s="91"/>
      <c r="AJ68" s="91"/>
      <c r="AK68" s="91"/>
      <c r="AL68" s="91"/>
      <c r="AM68" s="91"/>
      <c r="AN68" s="91"/>
      <c r="AO68" s="91"/>
      <c r="AP68" s="392"/>
      <c r="AQ68" s="392"/>
      <c r="AR68" s="392"/>
      <c r="AS68" s="392"/>
      <c r="AT68" s="90">
        <v>46</v>
      </c>
      <c r="AU68" s="11"/>
      <c r="AV68" s="11"/>
      <c r="AW68" s="11"/>
      <c r="AX68" s="11"/>
      <c r="AY68" s="11"/>
      <c r="AZ68" s="11"/>
      <c r="BA68" s="11"/>
      <c r="BB68" s="11"/>
      <c r="BC68" s="11"/>
      <c r="BD68" s="11"/>
      <c r="BE68" s="11"/>
    </row>
    <row r="69" spans="1:62" ht="15" customHeight="1" x14ac:dyDescent="0.2">
      <c r="A69" s="126"/>
      <c r="B69" s="126"/>
      <c r="C69" s="372" t="s">
        <v>271</v>
      </c>
      <c r="D69" s="372"/>
      <c r="E69" s="90">
        <v>47</v>
      </c>
      <c r="F69" s="230"/>
      <c r="G69" s="231"/>
      <c r="H69" s="91"/>
      <c r="I69" s="91"/>
      <c r="J69" s="91"/>
      <c r="K69" s="91"/>
      <c r="L69" s="91"/>
      <c r="M69" s="91"/>
      <c r="N69" s="91"/>
      <c r="O69" s="91"/>
      <c r="P69" s="91"/>
      <c r="Q69" s="91"/>
      <c r="R69" s="399"/>
      <c r="S69" s="399"/>
      <c r="T69" s="400"/>
      <c r="U69" s="400"/>
      <c r="V69" s="400"/>
      <c r="W69" s="400"/>
      <c r="X69" s="400"/>
      <c r="Y69" s="400"/>
      <c r="Z69" s="232"/>
      <c r="AA69" s="91"/>
      <c r="AB69" s="91"/>
      <c r="AC69" s="91"/>
      <c r="AD69" s="91"/>
      <c r="AE69" s="91"/>
      <c r="AF69" s="91"/>
      <c r="AG69" s="91"/>
      <c r="AH69" s="91"/>
      <c r="AI69" s="91"/>
      <c r="AJ69" s="91"/>
      <c r="AK69" s="91"/>
      <c r="AL69" s="91"/>
      <c r="AM69" s="91"/>
      <c r="AN69" s="91"/>
      <c r="AO69" s="91"/>
      <c r="AP69" s="392"/>
      <c r="AQ69" s="392"/>
      <c r="AR69" s="392"/>
      <c r="AS69" s="392"/>
      <c r="AT69" s="90">
        <v>47</v>
      </c>
      <c r="AU69" s="11"/>
      <c r="AV69" s="11"/>
      <c r="AW69" s="11"/>
      <c r="AX69" s="11"/>
      <c r="AY69" s="11"/>
      <c r="AZ69" s="11"/>
      <c r="BA69" s="11"/>
      <c r="BB69" s="11"/>
      <c r="BC69" s="11"/>
      <c r="BD69" s="11"/>
      <c r="BE69" s="11"/>
    </row>
    <row r="70" spans="1:62" s="152" customFormat="1" ht="15" customHeight="1" x14ac:dyDescent="0.2">
      <c r="B70" s="375"/>
      <c r="C70" s="372" t="s">
        <v>228</v>
      </c>
      <c r="D70" s="372"/>
      <c r="E70" s="90">
        <v>48</v>
      </c>
      <c r="F70" s="230"/>
      <c r="G70" s="231"/>
      <c r="H70" s="91"/>
      <c r="I70" s="91"/>
      <c r="J70" s="91"/>
      <c r="K70" s="91"/>
      <c r="L70" s="91"/>
      <c r="M70" s="91"/>
      <c r="N70" s="91"/>
      <c r="O70" s="91"/>
      <c r="P70" s="91"/>
      <c r="Q70" s="91"/>
      <c r="R70" s="399"/>
      <c r="S70" s="399"/>
      <c r="T70" s="400"/>
      <c r="U70" s="400"/>
      <c r="V70" s="400"/>
      <c r="W70" s="400"/>
      <c r="X70" s="400"/>
      <c r="Y70" s="400"/>
      <c r="Z70" s="232"/>
      <c r="AA70" s="91"/>
      <c r="AB70" s="91"/>
      <c r="AC70" s="91"/>
      <c r="AD70" s="91"/>
      <c r="AE70" s="91"/>
      <c r="AF70" s="91"/>
      <c r="AG70" s="91"/>
      <c r="AH70" s="91"/>
      <c r="AI70" s="91"/>
      <c r="AJ70" s="91"/>
      <c r="AK70" s="91"/>
      <c r="AL70" s="91"/>
      <c r="AM70" s="91"/>
      <c r="AN70" s="91"/>
      <c r="AO70" s="91"/>
      <c r="AP70" s="392"/>
      <c r="AQ70" s="392"/>
      <c r="AR70" s="392"/>
      <c r="AS70" s="392"/>
      <c r="AT70" s="90">
        <v>48</v>
      </c>
      <c r="AU70" s="11"/>
      <c r="AV70" s="11"/>
      <c r="AW70" s="11"/>
      <c r="AX70" s="11"/>
      <c r="AY70" s="11"/>
      <c r="AZ70" s="11"/>
      <c r="BA70" s="11"/>
      <c r="BB70" s="11"/>
      <c r="BC70" s="11"/>
      <c r="BD70" s="11"/>
      <c r="BE70" s="11"/>
    </row>
    <row r="71" spans="1:62" s="152" customFormat="1" ht="15" customHeight="1" x14ac:dyDescent="0.2">
      <c r="B71" s="376" t="s">
        <v>79</v>
      </c>
      <c r="C71" s="372"/>
      <c r="D71" s="372"/>
      <c r="E71" s="90">
        <v>49</v>
      </c>
      <c r="F71" s="230"/>
      <c r="G71" s="231"/>
      <c r="H71" s="91"/>
      <c r="I71" s="91"/>
      <c r="J71" s="91"/>
      <c r="K71" s="91"/>
      <c r="L71" s="91"/>
      <c r="M71" s="91"/>
      <c r="N71" s="91"/>
      <c r="O71" s="91"/>
      <c r="P71" s="91"/>
      <c r="Q71" s="91"/>
      <c r="R71" s="399"/>
      <c r="S71" s="399"/>
      <c r="T71" s="400"/>
      <c r="U71" s="400"/>
      <c r="V71" s="400"/>
      <c r="W71" s="400"/>
      <c r="X71" s="400"/>
      <c r="Y71" s="400"/>
      <c r="Z71" s="232"/>
      <c r="AA71" s="91"/>
      <c r="AB71" s="91"/>
      <c r="AC71" s="91"/>
      <c r="AD71" s="91"/>
      <c r="AE71" s="91"/>
      <c r="AF71" s="91"/>
      <c r="AG71" s="91"/>
      <c r="AH71" s="91"/>
      <c r="AI71" s="91"/>
      <c r="AJ71" s="91"/>
      <c r="AK71" s="91"/>
      <c r="AL71" s="91"/>
      <c r="AM71" s="91"/>
      <c r="AN71" s="91"/>
      <c r="AO71" s="91"/>
      <c r="AP71" s="392"/>
      <c r="AQ71" s="392"/>
      <c r="AR71" s="392"/>
      <c r="AS71" s="392"/>
      <c r="AT71" s="90">
        <v>49</v>
      </c>
      <c r="AU71" s="11"/>
      <c r="AV71" s="93" t="str">
        <f>IF(SUM(AX64+BB64)&gt;1,"ERROR","")</f>
        <v/>
      </c>
      <c r="AW71" s="11"/>
      <c r="AX71" s="11"/>
      <c r="AY71" s="11"/>
      <c r="AZ71" s="11"/>
      <c r="BA71" s="11"/>
      <c r="BB71" s="11"/>
      <c r="BC71" s="11"/>
      <c r="BD71" s="11"/>
      <c r="BE71" s="11"/>
    </row>
    <row r="72" spans="1:62" ht="4.5" customHeight="1" x14ac:dyDescent="0.2">
      <c r="A72" s="124"/>
      <c r="B72" s="124"/>
      <c r="C72" s="150"/>
      <c r="D72" s="363"/>
      <c r="E72" s="150"/>
      <c r="F72" s="401"/>
      <c r="G72" s="310"/>
      <c r="H72" s="310"/>
      <c r="I72" s="310"/>
      <c r="J72" s="310"/>
      <c r="K72" s="310"/>
      <c r="L72" s="310"/>
      <c r="M72" s="310"/>
      <c r="N72" s="310"/>
      <c r="O72" s="310"/>
      <c r="P72" s="150"/>
      <c r="Q72" s="150"/>
      <c r="R72" s="401"/>
      <c r="S72" s="310"/>
      <c r="T72" s="310"/>
      <c r="U72" s="310"/>
      <c r="V72" s="310"/>
      <c r="W72" s="310"/>
      <c r="X72" s="124"/>
      <c r="Y72" s="363"/>
      <c r="Z72" s="310"/>
      <c r="AA72" s="310"/>
      <c r="AB72" s="150"/>
      <c r="AC72" s="150"/>
      <c r="AD72" s="150"/>
      <c r="AE72" s="150"/>
      <c r="AF72" s="150"/>
      <c r="AG72" s="150"/>
      <c r="AH72" s="150"/>
      <c r="AI72" s="150"/>
      <c r="AJ72" s="150"/>
      <c r="AK72" s="150"/>
      <c r="AL72" s="150"/>
      <c r="AM72" s="150"/>
      <c r="AN72" s="150"/>
      <c r="AO72" s="150"/>
      <c r="AP72" s="402"/>
      <c r="AQ72" s="310"/>
      <c r="AR72" s="310"/>
      <c r="AS72" s="310"/>
      <c r="AT72" s="310"/>
      <c r="AU72" s="155"/>
      <c r="AV72" s="155"/>
      <c r="AW72" s="11"/>
      <c r="AX72" s="11"/>
      <c r="AY72" s="11"/>
      <c r="AZ72" s="11"/>
      <c r="BA72" s="11"/>
      <c r="BB72" s="11"/>
      <c r="BC72" s="11"/>
      <c r="BD72" s="11"/>
      <c r="BE72" s="11"/>
      <c r="BF72" s="11"/>
      <c r="BG72" s="11"/>
      <c r="BH72" s="11"/>
      <c r="BI72" s="11"/>
      <c r="BJ72" s="11"/>
    </row>
    <row r="73" spans="1:62" s="155" customFormat="1" ht="15" customHeight="1" x14ac:dyDescent="0.2">
      <c r="A73" s="152"/>
      <c r="B73" s="141" t="str">
        <f>"Version: "&amp;D130</f>
        <v>Version: 1.04.E1</v>
      </c>
      <c r="C73" s="299"/>
      <c r="D73" s="403"/>
      <c r="E73" s="11"/>
      <c r="F73" s="404" t="s">
        <v>283</v>
      </c>
      <c r="H73" s="152"/>
      <c r="I73" s="152"/>
      <c r="J73" s="152"/>
      <c r="K73" s="152"/>
      <c r="L73" s="152"/>
      <c r="M73" s="152"/>
      <c r="N73" s="152"/>
      <c r="O73" s="152"/>
      <c r="P73" s="11"/>
      <c r="Q73" s="11"/>
      <c r="R73" s="404"/>
      <c r="T73" s="152"/>
      <c r="U73" s="152"/>
      <c r="V73" s="152"/>
      <c r="W73" s="152"/>
      <c r="X73" s="152"/>
      <c r="Y73" s="11"/>
      <c r="Z73" s="405" t="s">
        <v>283</v>
      </c>
      <c r="AA73" s="152"/>
      <c r="AB73" s="11"/>
      <c r="AC73" s="11"/>
      <c r="AD73" s="11"/>
      <c r="AE73" s="11"/>
      <c r="AF73" s="11"/>
      <c r="AG73" s="11"/>
      <c r="AH73" s="11"/>
      <c r="AI73" s="11"/>
      <c r="AJ73" s="11"/>
      <c r="AK73" s="11"/>
      <c r="AL73" s="11"/>
      <c r="AM73" s="11"/>
      <c r="AN73" s="11"/>
      <c r="AO73" s="11"/>
      <c r="AP73" s="405"/>
      <c r="AT73" s="406" t="s">
        <v>284</v>
      </c>
      <c r="AU73" s="152"/>
      <c r="AV73" s="152"/>
      <c r="AW73" s="11"/>
      <c r="AX73" s="11"/>
      <c r="AY73" s="11"/>
      <c r="AZ73" s="11"/>
      <c r="BA73" s="11"/>
      <c r="BB73" s="11"/>
      <c r="BC73" s="11"/>
      <c r="BD73" s="11"/>
      <c r="BE73" s="11"/>
      <c r="BF73" s="11"/>
      <c r="BG73" s="11"/>
      <c r="BH73" s="11"/>
      <c r="BI73" s="11"/>
      <c r="BJ73" s="11"/>
    </row>
    <row r="74" spans="1:62" s="141" customFormat="1" ht="15" customHeight="1" x14ac:dyDescent="0.2">
      <c r="A74" s="157"/>
      <c r="C74" s="406"/>
      <c r="D74" s="199"/>
      <c r="E74" s="11"/>
      <c r="F74" s="407" t="s">
        <v>285</v>
      </c>
      <c r="G74" s="155"/>
      <c r="H74" s="50"/>
      <c r="I74" s="50"/>
      <c r="J74" s="50"/>
      <c r="K74" s="50"/>
      <c r="L74" s="50"/>
      <c r="M74" s="50"/>
      <c r="N74" s="50"/>
      <c r="O74" s="50"/>
      <c r="P74" s="11"/>
      <c r="Q74" s="11"/>
      <c r="R74" s="407"/>
      <c r="S74" s="155"/>
      <c r="T74" s="50"/>
      <c r="U74" s="50"/>
      <c r="V74" s="50"/>
      <c r="W74" s="50"/>
      <c r="X74" s="50"/>
      <c r="Y74" s="11"/>
      <c r="Z74" s="407" t="s">
        <v>285</v>
      </c>
      <c r="AA74" s="50"/>
      <c r="AB74" s="11"/>
      <c r="AC74" s="11"/>
      <c r="AD74" s="11"/>
      <c r="AE74" s="11"/>
      <c r="AF74" s="11"/>
      <c r="AG74" s="11"/>
      <c r="AH74" s="11"/>
      <c r="AI74" s="11"/>
      <c r="AJ74" s="11"/>
      <c r="AK74" s="11"/>
      <c r="AL74" s="11"/>
      <c r="AM74" s="11"/>
      <c r="AN74" s="11"/>
      <c r="AO74" s="11"/>
      <c r="AP74" s="407"/>
      <c r="AQ74" s="155"/>
      <c r="AR74" s="155"/>
      <c r="AS74" s="155"/>
      <c r="AT74" s="50"/>
      <c r="AU74" s="50"/>
      <c r="AV74" s="50"/>
      <c r="AW74" s="11"/>
      <c r="AX74" s="11"/>
      <c r="AY74" s="11"/>
      <c r="AZ74" s="11"/>
      <c r="BA74" s="11"/>
      <c r="BB74" s="11"/>
      <c r="BC74" s="11"/>
      <c r="BD74" s="11"/>
      <c r="BE74" s="11"/>
      <c r="BF74" s="11"/>
      <c r="BG74" s="11"/>
      <c r="BH74" s="11"/>
      <c r="BI74" s="11"/>
      <c r="BJ74" s="11"/>
    </row>
    <row r="75" spans="1:62" ht="15" customHeight="1" x14ac:dyDescent="0.2">
      <c r="C75" s="126"/>
      <c r="D75" s="50"/>
      <c r="E75" s="11"/>
      <c r="F75" s="213" t="s">
        <v>286</v>
      </c>
      <c r="P75" s="11"/>
      <c r="Q75" s="11"/>
      <c r="Y75" s="11"/>
      <c r="Z75" s="73" t="s">
        <v>287</v>
      </c>
      <c r="AB75" s="11"/>
      <c r="AC75" s="11"/>
      <c r="AD75" s="11"/>
      <c r="AE75" s="11"/>
      <c r="AF75" s="11"/>
      <c r="AG75" s="11"/>
      <c r="AH75" s="11"/>
      <c r="AI75" s="11"/>
      <c r="AJ75" s="11"/>
      <c r="AK75" s="11"/>
      <c r="AL75" s="11"/>
      <c r="AM75" s="11"/>
      <c r="AN75" s="11"/>
      <c r="AO75" s="11"/>
      <c r="AW75" s="11"/>
      <c r="AX75" s="11"/>
      <c r="AY75" s="11"/>
      <c r="AZ75" s="11"/>
      <c r="BA75" s="11"/>
      <c r="BB75" s="11"/>
      <c r="BC75" s="11"/>
      <c r="BD75" s="11"/>
      <c r="BE75" s="11"/>
      <c r="BF75" s="11"/>
      <c r="BG75" s="11"/>
      <c r="BH75" s="11"/>
      <c r="BI75" s="11"/>
      <c r="BJ75" s="11"/>
    </row>
    <row r="76" spans="1:62" ht="15" customHeight="1" x14ac:dyDescent="0.2">
      <c r="E76" s="11"/>
      <c r="F76" s="213" t="s">
        <v>288</v>
      </c>
      <c r="P76" s="11"/>
      <c r="Q76" s="11"/>
      <c r="Y76" s="11"/>
      <c r="Z76" s="405" t="s">
        <v>289</v>
      </c>
      <c r="AB76" s="11"/>
      <c r="AC76" s="11"/>
      <c r="AD76" s="11"/>
      <c r="AE76" s="11"/>
      <c r="AF76" s="11"/>
      <c r="AG76" s="11"/>
      <c r="AH76" s="11"/>
      <c r="AI76" s="11"/>
      <c r="AJ76" s="11"/>
      <c r="AK76" s="11"/>
      <c r="AL76" s="11"/>
      <c r="AM76" s="11"/>
      <c r="AN76" s="11"/>
      <c r="AO76" s="11"/>
      <c r="AP76" s="132"/>
      <c r="AW76" s="11"/>
      <c r="AX76" s="11"/>
      <c r="AY76" s="11"/>
      <c r="AZ76" s="11"/>
      <c r="BA76" s="11"/>
      <c r="BB76" s="11"/>
      <c r="BC76" s="11"/>
      <c r="BD76" s="11"/>
      <c r="BE76" s="11"/>
      <c r="BF76" s="11"/>
      <c r="BG76" s="11"/>
      <c r="BH76" s="11"/>
      <c r="BI76" s="11"/>
      <c r="BJ76" s="11"/>
    </row>
    <row r="77" spans="1:62" ht="15" customHeight="1" x14ac:dyDescent="0.2">
      <c r="E77" s="11"/>
      <c r="F77" s="213" t="s">
        <v>297</v>
      </c>
      <c r="P77" s="11"/>
      <c r="Q77" s="11"/>
      <c r="R77" s="408"/>
      <c r="Y77" s="11"/>
      <c r="Z77" s="405" t="s">
        <v>290</v>
      </c>
      <c r="AB77" s="11"/>
      <c r="AC77" s="11"/>
      <c r="AD77" s="11"/>
      <c r="AE77" s="11"/>
      <c r="AF77" s="11"/>
      <c r="AG77" s="11"/>
      <c r="AH77" s="11"/>
      <c r="AI77" s="11"/>
      <c r="AJ77" s="11"/>
      <c r="AK77" s="11"/>
      <c r="AL77" s="11"/>
      <c r="AM77" s="11"/>
      <c r="AN77" s="11"/>
      <c r="AO77" s="11"/>
      <c r="AP77" s="408"/>
      <c r="AW77" s="11"/>
      <c r="AX77" s="11"/>
      <c r="AY77" s="11"/>
      <c r="AZ77" s="11"/>
      <c r="BA77" s="11"/>
      <c r="BB77" s="11"/>
      <c r="BC77" s="11"/>
      <c r="BD77" s="11"/>
      <c r="BE77" s="11"/>
      <c r="BF77" s="11"/>
      <c r="BG77" s="11"/>
      <c r="BH77" s="11"/>
      <c r="BI77" s="11"/>
      <c r="BJ77" s="11"/>
    </row>
    <row r="78" spans="1:62" ht="15" customHeight="1" x14ac:dyDescent="0.2">
      <c r="E78" s="409"/>
      <c r="P78" s="11"/>
      <c r="Q78" s="11"/>
      <c r="R78" s="134"/>
      <c r="Y78" s="11"/>
      <c r="Z78" s="405" t="s">
        <v>291</v>
      </c>
      <c r="AB78" s="213"/>
      <c r="AC78" s="213"/>
      <c r="AD78" s="213"/>
      <c r="AE78" s="213"/>
      <c r="AF78" s="213"/>
      <c r="AG78" s="213"/>
      <c r="AH78" s="213"/>
      <c r="AI78" s="213"/>
      <c r="AJ78" s="213"/>
      <c r="AK78" s="213"/>
      <c r="AL78" s="213"/>
      <c r="AM78" s="213"/>
      <c r="AN78" s="213"/>
      <c r="AO78" s="213"/>
      <c r="AP78" s="134"/>
      <c r="AW78" s="11"/>
      <c r="AX78" s="11"/>
      <c r="AY78" s="11"/>
      <c r="AZ78" s="11"/>
      <c r="BA78" s="11"/>
      <c r="BB78" s="11"/>
      <c r="BC78" s="11"/>
      <c r="BD78" s="11"/>
      <c r="BE78" s="11"/>
      <c r="BF78" s="11"/>
      <c r="BG78" s="11"/>
      <c r="BH78" s="11"/>
      <c r="BI78" s="11"/>
      <c r="BJ78" s="11"/>
    </row>
    <row r="79" spans="1:62" ht="15" customHeight="1" x14ac:dyDescent="0.2">
      <c r="D79" s="152"/>
      <c r="E79" s="375"/>
      <c r="F79" s="136"/>
      <c r="P79" s="11"/>
      <c r="Q79" s="11"/>
      <c r="R79" s="136"/>
      <c r="Y79" s="11"/>
      <c r="Z79" s="407" t="s">
        <v>292</v>
      </c>
      <c r="AB79" s="11"/>
      <c r="AC79" s="11"/>
      <c r="AD79" s="11"/>
      <c r="AE79" s="11"/>
      <c r="AF79" s="11"/>
      <c r="AG79" s="11"/>
      <c r="AH79" s="11"/>
      <c r="AI79" s="11"/>
      <c r="AJ79" s="11"/>
      <c r="AK79" s="11"/>
      <c r="AL79" s="11"/>
      <c r="AM79" s="11"/>
      <c r="AN79" s="11"/>
      <c r="AO79" s="11"/>
      <c r="AP79" s="136"/>
      <c r="AW79" s="11"/>
      <c r="AX79" s="11"/>
      <c r="AY79" s="11"/>
      <c r="AZ79" s="11"/>
      <c r="BA79" s="11"/>
      <c r="BB79" s="11"/>
      <c r="BC79" s="11"/>
      <c r="BD79" s="11"/>
      <c r="BE79" s="11"/>
      <c r="BF79" s="11"/>
      <c r="BG79" s="11"/>
      <c r="BH79" s="11"/>
      <c r="BI79" s="11"/>
      <c r="BJ79" s="11"/>
    </row>
    <row r="80" spans="1:62" ht="15" customHeight="1" x14ac:dyDescent="0.2">
      <c r="C80" s="410" t="s">
        <v>293</v>
      </c>
      <c r="D80" s="152"/>
      <c r="E80" s="375"/>
      <c r="F80" s="411">
        <f>F12</f>
        <v>0</v>
      </c>
      <c r="G80" s="278">
        <f>G12</f>
        <v>0</v>
      </c>
      <c r="P80" s="11"/>
      <c r="Q80" s="11"/>
      <c r="R80" s="136"/>
      <c r="Y80" s="11"/>
      <c r="Z80" s="407"/>
      <c r="AB80" s="11"/>
      <c r="AC80" s="11"/>
      <c r="AD80" s="11"/>
      <c r="AE80" s="11"/>
      <c r="AF80" s="11"/>
      <c r="AG80" s="11"/>
      <c r="AH80" s="11"/>
      <c r="AI80" s="11"/>
      <c r="AJ80" s="11"/>
      <c r="AK80" s="11"/>
      <c r="AL80" s="11"/>
      <c r="AM80" s="11"/>
      <c r="AN80" s="11"/>
      <c r="AO80" s="11"/>
      <c r="AP80" s="136"/>
      <c r="AW80" s="11"/>
      <c r="AX80" s="11"/>
      <c r="AY80" s="11"/>
      <c r="AZ80" s="11"/>
      <c r="BA80" s="11"/>
      <c r="BB80" s="11"/>
      <c r="BC80" s="11"/>
      <c r="BD80" s="11"/>
      <c r="BE80" s="11"/>
      <c r="BF80" s="11"/>
      <c r="BG80" s="11"/>
      <c r="BH80" s="11"/>
      <c r="BI80" s="11"/>
      <c r="BJ80" s="11"/>
    </row>
    <row r="81" spans="2:62" ht="15" customHeight="1" x14ac:dyDescent="0.2">
      <c r="C81" s="375" t="s">
        <v>76</v>
      </c>
      <c r="D81" s="152"/>
      <c r="E81" s="375"/>
      <c r="F81" s="411">
        <f>F13</f>
        <v>0</v>
      </c>
      <c r="G81" s="278">
        <f>G13</f>
        <v>0</v>
      </c>
      <c r="P81" s="11"/>
      <c r="Q81" s="11"/>
      <c r="R81" s="136"/>
      <c r="Y81" s="11"/>
      <c r="Z81" s="407"/>
      <c r="AB81" s="11"/>
      <c r="AC81" s="11"/>
      <c r="AD81" s="11"/>
      <c r="AE81" s="11"/>
      <c r="AF81" s="11"/>
      <c r="AG81" s="11"/>
      <c r="AH81" s="11"/>
      <c r="AI81" s="11"/>
      <c r="AJ81" s="11"/>
      <c r="AK81" s="11"/>
      <c r="AL81" s="11"/>
      <c r="AM81" s="11"/>
      <c r="AN81" s="11"/>
      <c r="AO81" s="11"/>
      <c r="AP81" s="136"/>
      <c r="AW81" s="11"/>
      <c r="AX81" s="11"/>
      <c r="AY81" s="11"/>
      <c r="AZ81" s="11"/>
      <c r="BA81" s="11"/>
      <c r="BB81" s="11"/>
      <c r="BC81" s="11"/>
      <c r="BD81" s="11"/>
      <c r="BE81" s="11"/>
      <c r="BF81" s="11"/>
      <c r="BG81" s="11"/>
      <c r="BH81" s="11"/>
      <c r="BI81" s="11"/>
      <c r="BJ81" s="11"/>
    </row>
    <row r="82" spans="2:62" ht="15" customHeight="1" x14ac:dyDescent="0.2">
      <c r="D82" s="152"/>
      <c r="E82" s="375"/>
      <c r="F82" s="136"/>
      <c r="P82" s="11"/>
      <c r="Q82" s="11"/>
      <c r="R82" s="136"/>
      <c r="Y82" s="11"/>
      <c r="Z82" s="407"/>
      <c r="AB82" s="11"/>
      <c r="AC82" s="11"/>
      <c r="AD82" s="11"/>
      <c r="AE82" s="11"/>
      <c r="AF82" s="11"/>
      <c r="AG82" s="11"/>
      <c r="AH82" s="11"/>
      <c r="AI82" s="11"/>
      <c r="AJ82" s="11"/>
      <c r="AK82" s="11"/>
      <c r="AL82" s="11"/>
      <c r="AM82" s="11"/>
      <c r="AN82" s="11"/>
      <c r="AO82" s="11"/>
      <c r="AP82" s="136"/>
      <c r="AW82" s="11"/>
      <c r="AX82" s="11"/>
      <c r="AY82" s="11"/>
      <c r="AZ82" s="11"/>
      <c r="BA82" s="11"/>
      <c r="BB82" s="11"/>
      <c r="BC82" s="11"/>
      <c r="BD82" s="11"/>
      <c r="BE82" s="11"/>
      <c r="BF82" s="11"/>
      <c r="BG82" s="11"/>
      <c r="BH82" s="11"/>
      <c r="BI82" s="11"/>
      <c r="BJ82" s="11"/>
    </row>
    <row r="83" spans="2:62" ht="15" customHeight="1" x14ac:dyDescent="0.2">
      <c r="C83" s="381" t="s">
        <v>272</v>
      </c>
      <c r="D83" s="152"/>
      <c r="E83" s="375"/>
      <c r="F83" s="412">
        <f>F23</f>
        <v>0</v>
      </c>
      <c r="G83" s="93">
        <f>G23</f>
        <v>0</v>
      </c>
      <c r="P83" s="11"/>
      <c r="Q83" s="11"/>
      <c r="R83" s="136"/>
      <c r="Y83" s="11"/>
      <c r="Z83" s="407"/>
      <c r="AB83" s="11"/>
      <c r="AC83" s="11"/>
      <c r="AD83" s="11"/>
      <c r="AE83" s="11"/>
      <c r="AF83" s="11"/>
      <c r="AG83" s="11"/>
      <c r="AH83" s="11"/>
      <c r="AI83" s="11"/>
      <c r="AJ83" s="11"/>
      <c r="AK83" s="11"/>
      <c r="AL83" s="11"/>
      <c r="AM83" s="11"/>
      <c r="AN83" s="11"/>
      <c r="AO83" s="11"/>
      <c r="AP83" s="136"/>
      <c r="AW83" s="11"/>
      <c r="AX83" s="11"/>
      <c r="AY83" s="11"/>
      <c r="AZ83" s="11"/>
      <c r="BA83" s="11"/>
      <c r="BB83" s="11"/>
      <c r="BC83" s="11"/>
      <c r="BD83" s="11"/>
      <c r="BE83" s="11"/>
      <c r="BF83" s="11"/>
      <c r="BG83" s="11"/>
      <c r="BH83" s="11"/>
      <c r="BI83" s="11"/>
      <c r="BJ83" s="11"/>
    </row>
    <row r="84" spans="2:62" ht="15" customHeight="1" x14ac:dyDescent="0.2">
      <c r="C84" s="375" t="s">
        <v>76</v>
      </c>
      <c r="D84" s="152"/>
      <c r="E84" s="375"/>
      <c r="F84" s="411">
        <f>SUM(F25,F28,F30,F32,F34,F36,F38)</f>
        <v>0</v>
      </c>
      <c r="G84" s="278">
        <f>SUM(G25,G28,G30,G32,G34,G36,G38)</f>
        <v>0</v>
      </c>
      <c r="P84" s="11"/>
      <c r="Q84" s="11"/>
      <c r="R84" s="136"/>
      <c r="Y84" s="11"/>
      <c r="Z84" s="407"/>
      <c r="AB84" s="11"/>
      <c r="AC84" s="11"/>
      <c r="AD84" s="11"/>
      <c r="AE84" s="11"/>
      <c r="AF84" s="11"/>
      <c r="AG84" s="11"/>
      <c r="AH84" s="11"/>
      <c r="AI84" s="11"/>
      <c r="AJ84" s="11"/>
      <c r="AK84" s="11"/>
      <c r="AL84" s="11"/>
      <c r="AM84" s="11"/>
      <c r="AN84" s="11"/>
      <c r="AO84" s="11"/>
      <c r="AP84" s="136"/>
      <c r="AW84" s="11"/>
      <c r="AX84" s="11"/>
      <c r="AY84" s="11"/>
      <c r="AZ84" s="11"/>
      <c r="BA84" s="11"/>
      <c r="BB84" s="11"/>
      <c r="BC84" s="11"/>
      <c r="BD84" s="11"/>
      <c r="BE84" s="11"/>
      <c r="BF84" s="11"/>
      <c r="BG84" s="11"/>
      <c r="BH84" s="11"/>
      <c r="BI84" s="11"/>
      <c r="BJ84" s="11"/>
    </row>
    <row r="85" spans="2:62" ht="15" customHeight="1" x14ac:dyDescent="0.2">
      <c r="D85" s="152"/>
      <c r="E85" s="375"/>
      <c r="P85" s="11"/>
      <c r="Q85" s="11"/>
      <c r="Y85" s="11"/>
      <c r="Z85" s="407"/>
      <c r="AB85" s="11"/>
      <c r="AC85" s="11"/>
      <c r="AD85" s="11"/>
      <c r="AE85" s="11"/>
      <c r="AF85" s="11"/>
      <c r="AG85" s="11"/>
      <c r="AH85" s="11"/>
      <c r="AI85" s="11"/>
      <c r="AJ85" s="11"/>
      <c r="AK85" s="11"/>
      <c r="AL85" s="11"/>
      <c r="AM85" s="11"/>
      <c r="AN85" s="11"/>
      <c r="AO85" s="11"/>
      <c r="AW85" s="11"/>
      <c r="AX85" s="11"/>
      <c r="AY85" s="11"/>
      <c r="AZ85" s="11"/>
      <c r="BA85" s="11"/>
      <c r="BB85" s="11"/>
      <c r="BC85" s="11"/>
      <c r="BD85" s="11"/>
      <c r="BE85" s="11"/>
      <c r="BF85" s="11"/>
      <c r="BG85" s="11"/>
      <c r="BH85" s="11"/>
      <c r="BI85" s="11"/>
      <c r="BJ85" s="11"/>
    </row>
    <row r="86" spans="2:62" ht="15" customHeight="1" x14ac:dyDescent="0.2">
      <c r="C86" s="157" t="s">
        <v>294</v>
      </c>
      <c r="D86" s="152"/>
      <c r="E86" s="375"/>
      <c r="F86" s="412" t="str">
        <f>IF(ABS(F80-F83)&lt;=0.5,"","ERROR")</f>
        <v/>
      </c>
      <c r="G86" s="412" t="str">
        <f>IF(ABS(G80-G83)&lt;=0.5,"","ERROR")</f>
        <v/>
      </c>
      <c r="P86" s="11"/>
      <c r="Q86" s="11"/>
      <c r="Y86" s="11"/>
      <c r="AB86" s="11"/>
      <c r="AC86" s="11"/>
      <c r="AD86" s="11"/>
      <c r="AE86" s="11"/>
      <c r="AF86" s="11"/>
      <c r="AG86" s="11"/>
      <c r="AH86" s="11"/>
      <c r="AI86" s="11"/>
      <c r="AJ86" s="11"/>
      <c r="AK86" s="11"/>
      <c r="AL86" s="11"/>
      <c r="AM86" s="11"/>
      <c r="AN86" s="11"/>
      <c r="AO86" s="11"/>
      <c r="AW86" s="11"/>
      <c r="AX86" s="11"/>
      <c r="AY86" s="11"/>
      <c r="AZ86" s="11"/>
      <c r="BA86" s="11"/>
      <c r="BB86" s="11"/>
      <c r="BC86" s="11"/>
      <c r="BD86" s="11"/>
      <c r="BE86" s="11"/>
      <c r="BF86" s="11"/>
      <c r="BG86" s="11"/>
      <c r="BH86" s="11"/>
      <c r="BI86" s="11"/>
      <c r="BJ86" s="11"/>
    </row>
    <row r="87" spans="2:62" ht="15" customHeight="1" x14ac:dyDescent="0.2">
      <c r="D87" s="152"/>
      <c r="E87" s="375"/>
      <c r="F87" s="412" t="str">
        <f>IF(ABS(F81-F84)&lt;=0.5,"","ERROR")</f>
        <v/>
      </c>
      <c r="G87" s="412" t="str">
        <f>IF(ABS(G81-G84)&lt;=0.5,"","ERROR")</f>
        <v/>
      </c>
      <c r="P87" s="11"/>
      <c r="Q87" s="11"/>
      <c r="Y87" s="11"/>
      <c r="AB87" s="11"/>
      <c r="AC87" s="11"/>
      <c r="AD87" s="11"/>
      <c r="AE87" s="11"/>
      <c r="AF87" s="11"/>
      <c r="AG87" s="11"/>
      <c r="AH87" s="11"/>
      <c r="AI87" s="11"/>
      <c r="AJ87" s="11"/>
      <c r="AK87" s="11"/>
      <c r="AL87" s="11"/>
      <c r="AM87" s="11"/>
      <c r="AN87" s="11"/>
      <c r="AO87" s="11"/>
      <c r="AW87" s="11"/>
      <c r="AX87" s="11"/>
      <c r="AY87" s="11"/>
      <c r="AZ87" s="11"/>
      <c r="BA87" s="11"/>
      <c r="BB87" s="11"/>
      <c r="BC87" s="11"/>
      <c r="BD87" s="11"/>
      <c r="BE87" s="11"/>
      <c r="BF87" s="11"/>
      <c r="BG87" s="11"/>
      <c r="BH87" s="11"/>
      <c r="BI87" s="11"/>
      <c r="BJ87" s="11"/>
    </row>
    <row r="88" spans="2:62" s="11" customFormat="1" ht="12.75" customHeight="1" x14ac:dyDescent="0.2"/>
    <row r="89" spans="2:62" s="11" customFormat="1" ht="12.75" customHeight="1" x14ac:dyDescent="0.2"/>
    <row r="90" spans="2:62" s="11" customFormat="1" ht="15" customHeight="1" x14ac:dyDescent="0.2">
      <c r="B90" s="381" t="s">
        <v>272</v>
      </c>
      <c r="C90" s="381"/>
      <c r="D90" s="382"/>
      <c r="E90" s="90">
        <v>54</v>
      </c>
    </row>
    <row r="91" spans="2:62" s="11" customFormat="1" ht="15" customHeight="1" x14ac:dyDescent="0.2">
      <c r="B91" s="384" t="s">
        <v>273</v>
      </c>
      <c r="C91" s="384"/>
      <c r="D91" s="385"/>
      <c r="E91" s="90">
        <v>55</v>
      </c>
    </row>
    <row r="92" spans="2:62" s="11" customFormat="1" ht="12.75" customHeight="1" x14ac:dyDescent="0.2">
      <c r="B92" s="386"/>
      <c r="C92" s="386"/>
      <c r="D92" s="372" t="s">
        <v>76</v>
      </c>
      <c r="E92" s="90">
        <v>56</v>
      </c>
      <c r="F92" s="93" t="str">
        <f>IF(F25&gt;F24,"ERROR","")</f>
        <v/>
      </c>
      <c r="G92" s="93" t="str">
        <f>IF(G25&gt;G24,"ERROR","")</f>
        <v/>
      </c>
    </row>
    <row r="93" spans="2:62" s="11" customFormat="1" ht="15" customHeight="1" x14ac:dyDescent="0.2">
      <c r="B93" s="387" t="s">
        <v>274</v>
      </c>
      <c r="C93" s="387"/>
      <c r="D93" s="385"/>
      <c r="E93" s="90">
        <v>57</v>
      </c>
    </row>
    <row r="94" spans="2:62" s="11" customFormat="1" ht="15" customHeight="1" x14ac:dyDescent="0.2">
      <c r="B94" s="388"/>
      <c r="C94" s="384" t="s">
        <v>136</v>
      </c>
      <c r="D94" s="389"/>
      <c r="E94" s="90">
        <v>58</v>
      </c>
    </row>
    <row r="95" spans="2:62" s="11" customFormat="1" ht="15" customHeight="1" x14ac:dyDescent="0.2">
      <c r="B95" s="388"/>
      <c r="C95" s="126"/>
      <c r="D95" s="372" t="s">
        <v>76</v>
      </c>
      <c r="E95" s="90">
        <v>59</v>
      </c>
      <c r="F95" s="93" t="str">
        <f>IF(F28&gt;F27,"ERROR","")</f>
        <v/>
      </c>
      <c r="G95" s="93" t="str">
        <f>IF(G28&gt;G27,"ERROR","")</f>
        <v/>
      </c>
    </row>
    <row r="96" spans="2:62" s="11" customFormat="1" ht="15" customHeight="1" x14ac:dyDescent="0.2">
      <c r="B96" s="388"/>
      <c r="C96" s="387" t="s">
        <v>275</v>
      </c>
      <c r="D96" s="389"/>
      <c r="E96" s="90">
        <v>60</v>
      </c>
    </row>
    <row r="97" spans="2:62" s="11" customFormat="1" ht="15" customHeight="1" x14ac:dyDescent="0.2">
      <c r="B97" s="388"/>
      <c r="C97" s="126"/>
      <c r="D97" s="372" t="s">
        <v>76</v>
      </c>
      <c r="E97" s="90">
        <v>61</v>
      </c>
      <c r="F97" s="93" t="str">
        <f>IF(F30&gt;F29,"ERROR","")</f>
        <v/>
      </c>
      <c r="G97" s="93" t="str">
        <f>IF(G30&gt;G29,"ERROR","")</f>
        <v/>
      </c>
    </row>
    <row r="98" spans="2:62" s="11" customFormat="1" ht="15" customHeight="1" x14ac:dyDescent="0.2">
      <c r="B98" s="388"/>
      <c r="C98" s="387" t="s">
        <v>299</v>
      </c>
      <c r="D98" s="389"/>
      <c r="E98" s="90">
        <v>62</v>
      </c>
    </row>
    <row r="99" spans="2:62" s="11" customFormat="1" ht="15" customHeight="1" x14ac:dyDescent="0.2">
      <c r="B99" s="388"/>
      <c r="C99" s="126"/>
      <c r="D99" s="372" t="s">
        <v>76</v>
      </c>
      <c r="E99" s="90">
        <v>63</v>
      </c>
      <c r="F99" s="93" t="str">
        <f>IF(F32&gt;F31,"ERROR","")</f>
        <v/>
      </c>
      <c r="G99" s="93" t="str">
        <f>IF(G32&gt;G31,"ERROR","")</f>
        <v/>
      </c>
    </row>
    <row r="100" spans="2:62" s="11" customFormat="1" ht="15" customHeight="1" x14ac:dyDescent="0.2">
      <c r="B100" s="388"/>
      <c r="C100" s="387" t="s">
        <v>276</v>
      </c>
      <c r="D100" s="389"/>
      <c r="E100" s="90">
        <v>64</v>
      </c>
    </row>
    <row r="101" spans="2:62" s="11" customFormat="1" ht="15" customHeight="1" x14ac:dyDescent="0.2">
      <c r="B101" s="388"/>
      <c r="C101" s="126"/>
      <c r="D101" s="372" t="s">
        <v>76</v>
      </c>
      <c r="E101" s="90">
        <v>65</v>
      </c>
      <c r="F101" s="93" t="str">
        <f>IF(F34&gt;F33,"ERROR","")</f>
        <v/>
      </c>
      <c r="G101" s="93" t="str">
        <f>IF(G34&gt;G33,"ERROR","")</f>
        <v/>
      </c>
    </row>
    <row r="102" spans="2:62" s="11" customFormat="1" ht="15" customHeight="1" x14ac:dyDescent="0.2">
      <c r="B102" s="388"/>
      <c r="C102" s="387" t="s">
        <v>277</v>
      </c>
      <c r="D102" s="389"/>
      <c r="E102" s="90">
        <v>66</v>
      </c>
    </row>
    <row r="103" spans="2:62" s="11" customFormat="1" ht="15" customHeight="1" x14ac:dyDescent="0.2">
      <c r="B103" s="388"/>
      <c r="C103" s="126"/>
      <c r="D103" s="372" t="s">
        <v>76</v>
      </c>
      <c r="E103" s="90">
        <v>67</v>
      </c>
      <c r="F103" s="93" t="str">
        <f>IF(F36&gt;F35,"ERROR","")</f>
        <v/>
      </c>
      <c r="G103" s="93" t="str">
        <f>IF(G36&gt;G35,"ERROR","")</f>
        <v/>
      </c>
    </row>
    <row r="104" spans="2:62" s="11" customFormat="1" ht="15" customHeight="1" x14ac:dyDescent="0.2">
      <c r="B104" s="388"/>
      <c r="C104" s="387" t="s">
        <v>278</v>
      </c>
      <c r="D104" s="389"/>
      <c r="E104" s="90">
        <v>68</v>
      </c>
    </row>
    <row r="105" spans="2:62" s="11" customFormat="1" ht="15" customHeight="1" x14ac:dyDescent="0.2">
      <c r="B105" s="388"/>
      <c r="C105" s="126"/>
      <c r="D105" s="372" t="s">
        <v>76</v>
      </c>
      <c r="E105" s="90">
        <v>69</v>
      </c>
      <c r="F105" s="93" t="str">
        <f>IF(F38&gt;F37,"ERROR","")</f>
        <v/>
      </c>
      <c r="G105" s="93" t="str">
        <f>IF(G38&gt;G37,"ERROR","")</f>
        <v/>
      </c>
    </row>
    <row r="106" spans="2:62" s="11" customFormat="1" ht="12.75" customHeight="1" x14ac:dyDescent="0.2"/>
    <row r="107" spans="2:62" s="11" customFormat="1" ht="12.75" customHeight="1" x14ac:dyDescent="0.2"/>
    <row r="108" spans="2:62" ht="15" customHeight="1" x14ac:dyDescent="0.2">
      <c r="D108" s="152"/>
      <c r="E108" s="375"/>
      <c r="F108" s="132"/>
      <c r="P108" s="11"/>
      <c r="Q108" s="11"/>
      <c r="Y108" s="11"/>
      <c r="AB108" s="11"/>
      <c r="AC108" s="11"/>
      <c r="AD108" s="11"/>
      <c r="AE108" s="11"/>
      <c r="AF108" s="11"/>
      <c r="AG108" s="11"/>
      <c r="AH108" s="11"/>
      <c r="AI108" s="11"/>
      <c r="AJ108" s="11"/>
      <c r="AK108" s="11"/>
      <c r="AL108" s="11"/>
      <c r="AM108" s="11"/>
      <c r="AN108" s="11"/>
      <c r="AO108" s="11"/>
      <c r="AW108" s="11"/>
      <c r="AX108" s="11"/>
      <c r="AY108" s="11"/>
      <c r="AZ108" s="11"/>
      <c r="BA108" s="11"/>
      <c r="BB108" s="11"/>
      <c r="BC108" s="11"/>
      <c r="BD108" s="11"/>
      <c r="BE108" s="11"/>
      <c r="BF108" s="11"/>
      <c r="BG108" s="11"/>
      <c r="BH108" s="11"/>
      <c r="BI108" s="11"/>
      <c r="BJ108" s="11"/>
    </row>
    <row r="109" spans="2:62" ht="15" customHeight="1" x14ac:dyDescent="0.2">
      <c r="C109" s="410" t="s">
        <v>281</v>
      </c>
      <c r="D109" s="375"/>
      <c r="E109" s="377"/>
      <c r="P109" s="11"/>
      <c r="Q109" s="11"/>
      <c r="Y109" s="11"/>
      <c r="AB109" s="11"/>
      <c r="AC109" s="11"/>
      <c r="AD109" s="11"/>
      <c r="AE109" s="11"/>
      <c r="AF109" s="11"/>
      <c r="AG109" s="11"/>
      <c r="AH109" s="11"/>
      <c r="AI109" s="11"/>
      <c r="AJ109" s="11"/>
      <c r="AK109" s="11"/>
      <c r="AL109" s="11"/>
      <c r="AM109" s="11"/>
      <c r="AN109" s="11"/>
      <c r="AO109" s="11"/>
      <c r="AW109" s="11"/>
      <c r="AX109" s="11"/>
      <c r="AY109" s="11"/>
      <c r="AZ109" s="11"/>
      <c r="BA109" s="11"/>
      <c r="BB109" s="11"/>
      <c r="BC109" s="11"/>
      <c r="BD109" s="11"/>
      <c r="BE109" s="11"/>
      <c r="BF109" s="11"/>
      <c r="BG109" s="11"/>
      <c r="BH109" s="11"/>
      <c r="BI109" s="11"/>
      <c r="BJ109" s="11"/>
    </row>
    <row r="110" spans="2:62" ht="15" customHeight="1" x14ac:dyDescent="0.2">
      <c r="C110" s="390" t="s">
        <v>282</v>
      </c>
      <c r="D110" s="391"/>
      <c r="E110" s="90">
        <v>40</v>
      </c>
      <c r="F110" s="93" t="str">
        <f t="shared" ref="F110:G119" si="63">IF(F62&gt;F51,"ERROR","")</f>
        <v/>
      </c>
      <c r="G110" s="93" t="str">
        <f t="shared" si="63"/>
        <v/>
      </c>
      <c r="P110" s="11"/>
      <c r="Q110" s="11"/>
      <c r="Y110" s="11"/>
      <c r="AB110" s="11"/>
      <c r="AC110" s="11"/>
      <c r="AD110" s="11"/>
      <c r="AE110" s="11"/>
      <c r="AF110" s="11"/>
      <c r="AG110" s="11"/>
      <c r="AH110" s="11"/>
      <c r="AI110" s="11"/>
      <c r="AJ110" s="11"/>
      <c r="AK110" s="11"/>
      <c r="AL110" s="11"/>
      <c r="AM110" s="11"/>
      <c r="AN110" s="11"/>
      <c r="AO110" s="11"/>
      <c r="AW110" s="11"/>
      <c r="AX110" s="11"/>
      <c r="AY110" s="11"/>
      <c r="AZ110" s="11"/>
      <c r="BA110" s="11"/>
      <c r="BB110" s="11"/>
      <c r="BC110" s="11"/>
      <c r="BD110" s="11"/>
      <c r="BE110" s="11"/>
      <c r="BF110" s="11"/>
      <c r="BG110" s="11"/>
      <c r="BH110" s="11"/>
      <c r="BI110" s="11"/>
      <c r="BJ110" s="11"/>
    </row>
    <row r="111" spans="2:62" ht="15" customHeight="1" x14ac:dyDescent="0.2">
      <c r="C111" s="374" t="s">
        <v>76</v>
      </c>
      <c r="D111" s="372"/>
      <c r="E111" s="90">
        <v>41</v>
      </c>
      <c r="F111" s="93" t="str">
        <f t="shared" si="63"/>
        <v/>
      </c>
      <c r="G111" s="93" t="str">
        <f t="shared" si="63"/>
        <v/>
      </c>
      <c r="P111" s="11"/>
      <c r="Q111" s="11"/>
      <c r="Y111" s="11"/>
      <c r="AB111" s="11"/>
      <c r="AC111" s="11"/>
      <c r="AD111" s="11"/>
      <c r="AE111" s="11"/>
      <c r="AF111" s="11"/>
      <c r="AG111" s="11"/>
      <c r="AH111" s="11"/>
      <c r="AI111" s="11"/>
      <c r="AJ111" s="11"/>
      <c r="AK111" s="11"/>
      <c r="AL111" s="11"/>
      <c r="AM111" s="11"/>
      <c r="AN111" s="11"/>
      <c r="AO111" s="11"/>
      <c r="AW111" s="11"/>
      <c r="AX111" s="11"/>
      <c r="AY111" s="11"/>
      <c r="AZ111" s="11"/>
      <c r="BA111" s="11"/>
      <c r="BB111" s="11"/>
      <c r="BC111" s="11"/>
      <c r="BD111" s="11"/>
      <c r="BE111" s="11"/>
      <c r="BF111" s="11"/>
      <c r="BG111" s="11"/>
      <c r="BH111" s="11"/>
      <c r="BI111" s="11"/>
      <c r="BJ111" s="11"/>
    </row>
    <row r="112" spans="2:62" ht="15" customHeight="1" x14ac:dyDescent="0.2">
      <c r="C112" s="374" t="s">
        <v>77</v>
      </c>
      <c r="D112" s="372"/>
      <c r="E112" s="90">
        <v>42</v>
      </c>
      <c r="F112" s="93" t="str">
        <f t="shared" si="63"/>
        <v/>
      </c>
      <c r="G112" s="93" t="str">
        <f t="shared" si="63"/>
        <v/>
      </c>
      <c r="P112" s="11"/>
      <c r="Q112" s="11"/>
      <c r="Y112" s="11"/>
      <c r="AB112" s="11"/>
      <c r="AC112" s="11"/>
      <c r="AD112" s="11"/>
      <c r="AE112" s="11"/>
      <c r="AF112" s="11"/>
      <c r="AG112" s="11"/>
      <c r="AH112" s="11"/>
      <c r="AI112" s="11"/>
      <c r="AJ112" s="11"/>
      <c r="AK112" s="11"/>
      <c r="AL112" s="11"/>
      <c r="AM112" s="11"/>
      <c r="AN112" s="11"/>
      <c r="AO112" s="11"/>
      <c r="AW112" s="11"/>
      <c r="AX112" s="11"/>
      <c r="AY112" s="11"/>
      <c r="AZ112" s="11"/>
      <c r="BA112" s="11"/>
      <c r="BB112" s="11"/>
      <c r="BC112" s="11"/>
      <c r="BD112" s="11"/>
      <c r="BE112" s="11"/>
      <c r="BF112" s="11"/>
      <c r="BG112" s="11"/>
      <c r="BH112" s="11"/>
      <c r="BI112" s="11"/>
      <c r="BJ112" s="11"/>
    </row>
    <row r="113" spans="3:62" ht="15" customHeight="1" x14ac:dyDescent="0.2">
      <c r="C113" s="126"/>
      <c r="D113" s="372" t="s">
        <v>267</v>
      </c>
      <c r="E113" s="90">
        <v>43</v>
      </c>
      <c r="F113" s="93" t="str">
        <f t="shared" si="63"/>
        <v/>
      </c>
      <c r="G113" s="93" t="str">
        <f t="shared" si="63"/>
        <v/>
      </c>
      <c r="P113" s="11"/>
      <c r="Q113" s="11"/>
      <c r="Y113" s="11"/>
      <c r="AB113" s="11"/>
      <c r="AC113" s="11"/>
      <c r="AD113" s="11"/>
      <c r="AE113" s="11"/>
      <c r="AF113" s="11"/>
      <c r="AG113" s="11"/>
      <c r="AH113" s="11"/>
      <c r="AI113" s="11"/>
      <c r="AJ113" s="11"/>
      <c r="AK113" s="11"/>
      <c r="AL113" s="11"/>
      <c r="AM113" s="11"/>
      <c r="AN113" s="11"/>
      <c r="AO113" s="11"/>
      <c r="AW113" s="11"/>
      <c r="AX113" s="11"/>
      <c r="AY113" s="11"/>
      <c r="AZ113" s="11"/>
      <c r="BA113" s="11"/>
      <c r="BB113" s="11"/>
      <c r="BC113" s="11"/>
      <c r="BD113" s="11"/>
      <c r="BE113" s="11"/>
      <c r="BF113" s="11"/>
      <c r="BG113" s="11"/>
      <c r="BH113" s="11"/>
      <c r="BI113" s="11"/>
      <c r="BJ113" s="11"/>
    </row>
    <row r="114" spans="3:62" ht="15" customHeight="1" x14ac:dyDescent="0.2">
      <c r="C114" s="126"/>
      <c r="D114" s="372" t="s">
        <v>268</v>
      </c>
      <c r="E114" s="90">
        <v>44</v>
      </c>
      <c r="F114" s="93" t="str">
        <f t="shared" si="63"/>
        <v/>
      </c>
      <c r="G114" s="93" t="str">
        <f t="shared" si="63"/>
        <v/>
      </c>
      <c r="P114" s="11"/>
      <c r="Q114" s="11"/>
      <c r="Y114" s="11"/>
      <c r="AB114" s="11"/>
      <c r="AC114" s="11"/>
      <c r="AD114" s="11"/>
      <c r="AE114" s="11"/>
      <c r="AF114" s="11"/>
      <c r="AG114" s="11"/>
      <c r="AH114" s="11"/>
      <c r="AI114" s="11"/>
      <c r="AJ114" s="11"/>
      <c r="AK114" s="11"/>
      <c r="AL114" s="11"/>
      <c r="AM114" s="11"/>
      <c r="AN114" s="11"/>
      <c r="AO114" s="11"/>
      <c r="AW114" s="11"/>
      <c r="AX114" s="11"/>
      <c r="AY114" s="11"/>
      <c r="AZ114" s="11"/>
      <c r="BA114" s="11"/>
      <c r="BB114" s="11"/>
      <c r="BC114" s="11"/>
      <c r="BD114" s="11"/>
      <c r="BE114" s="11"/>
      <c r="BF114" s="11"/>
      <c r="BG114" s="11"/>
      <c r="BH114" s="11"/>
      <c r="BI114" s="11"/>
      <c r="BJ114" s="11"/>
    </row>
    <row r="115" spans="3:62" ht="28.5" customHeight="1" x14ac:dyDescent="0.2">
      <c r="C115" s="126"/>
      <c r="D115" s="413" t="s">
        <v>269</v>
      </c>
      <c r="E115" s="90">
        <v>45</v>
      </c>
      <c r="F115" s="93" t="str">
        <f t="shared" si="63"/>
        <v/>
      </c>
      <c r="G115" s="93" t="str">
        <f t="shared" si="63"/>
        <v/>
      </c>
      <c r="P115" s="11"/>
      <c r="Q115" s="11"/>
      <c r="Y115" s="11"/>
      <c r="AB115" s="11"/>
      <c r="AC115" s="11"/>
      <c r="AD115" s="11"/>
      <c r="AE115" s="11"/>
      <c r="AF115" s="11"/>
      <c r="AG115" s="11"/>
      <c r="AH115" s="11"/>
      <c r="AI115" s="11"/>
      <c r="AJ115" s="11"/>
      <c r="AK115" s="11"/>
      <c r="AL115" s="11"/>
      <c r="AM115" s="11"/>
      <c r="AN115" s="11"/>
      <c r="AO115" s="11"/>
      <c r="AW115" s="11"/>
      <c r="AX115" s="11"/>
      <c r="AY115" s="11"/>
      <c r="AZ115" s="11"/>
      <c r="BA115" s="11"/>
      <c r="BB115" s="11"/>
      <c r="BC115" s="11"/>
      <c r="BD115" s="11"/>
      <c r="BE115" s="11"/>
      <c r="BF115" s="11"/>
      <c r="BG115" s="11"/>
      <c r="BH115" s="11"/>
      <c r="BI115" s="11"/>
      <c r="BJ115" s="11"/>
    </row>
    <row r="116" spans="3:62" ht="15" customHeight="1" x14ac:dyDescent="0.2">
      <c r="C116" s="126"/>
      <c r="D116" s="372" t="s">
        <v>270</v>
      </c>
      <c r="E116" s="90">
        <v>46</v>
      </c>
      <c r="F116" s="93" t="str">
        <f t="shared" si="63"/>
        <v/>
      </c>
      <c r="G116" s="93" t="str">
        <f t="shared" si="63"/>
        <v/>
      </c>
      <c r="P116" s="11"/>
      <c r="Q116" s="11"/>
      <c r="Y116" s="11"/>
      <c r="AB116" s="11"/>
      <c r="AC116" s="11"/>
      <c r="AD116" s="11"/>
      <c r="AE116" s="11"/>
      <c r="AF116" s="11"/>
      <c r="AG116" s="11"/>
      <c r="AH116" s="11"/>
      <c r="AI116" s="11"/>
      <c r="AJ116" s="11"/>
      <c r="AK116" s="11"/>
      <c r="AL116" s="11"/>
      <c r="AM116" s="11"/>
      <c r="AN116" s="11"/>
      <c r="AO116" s="11"/>
      <c r="AW116" s="11"/>
      <c r="AX116" s="11"/>
      <c r="AY116" s="11"/>
      <c r="AZ116" s="11"/>
      <c r="BA116" s="11"/>
      <c r="BB116" s="11"/>
      <c r="BC116" s="11"/>
      <c r="BD116" s="11"/>
      <c r="BE116" s="11"/>
      <c r="BF116" s="11"/>
      <c r="BG116" s="11"/>
      <c r="BH116" s="11"/>
      <c r="BI116" s="11"/>
      <c r="BJ116" s="11"/>
    </row>
    <row r="117" spans="3:62" ht="15" customHeight="1" x14ac:dyDescent="0.2">
      <c r="C117" s="126"/>
      <c r="D117" s="372" t="s">
        <v>271</v>
      </c>
      <c r="E117" s="90">
        <v>47</v>
      </c>
      <c r="F117" s="93" t="str">
        <f t="shared" si="63"/>
        <v/>
      </c>
      <c r="G117" s="93" t="str">
        <f t="shared" si="63"/>
        <v/>
      </c>
      <c r="P117" s="11"/>
      <c r="Q117" s="11"/>
      <c r="Y117" s="11"/>
      <c r="AB117" s="11"/>
      <c r="AC117" s="11"/>
      <c r="AD117" s="11"/>
      <c r="AE117" s="11"/>
      <c r="AF117" s="11"/>
      <c r="AG117" s="11"/>
      <c r="AH117" s="11"/>
      <c r="AI117" s="11"/>
      <c r="AJ117" s="11"/>
      <c r="AK117" s="11"/>
      <c r="AL117" s="11"/>
      <c r="AM117" s="11"/>
      <c r="AN117" s="11"/>
      <c r="AO117" s="11"/>
      <c r="AW117" s="11"/>
      <c r="AX117" s="11"/>
      <c r="AY117" s="11"/>
      <c r="AZ117" s="11"/>
      <c r="BA117" s="11"/>
      <c r="BB117" s="11"/>
      <c r="BC117" s="11"/>
      <c r="BD117" s="11"/>
      <c r="BE117" s="11"/>
      <c r="BF117" s="11"/>
      <c r="BG117" s="11"/>
      <c r="BH117" s="11"/>
      <c r="BI117" s="11"/>
      <c r="BJ117" s="11"/>
    </row>
    <row r="118" spans="3:62" ht="15" customHeight="1" x14ac:dyDescent="0.2">
      <c r="C118" s="375"/>
      <c r="D118" s="372" t="s">
        <v>228</v>
      </c>
      <c r="E118" s="90">
        <v>48</v>
      </c>
      <c r="F118" s="93" t="str">
        <f t="shared" si="63"/>
        <v/>
      </c>
      <c r="G118" s="93" t="str">
        <f t="shared" si="63"/>
        <v/>
      </c>
      <c r="P118" s="11"/>
      <c r="Q118" s="11"/>
      <c r="Y118" s="11"/>
      <c r="AB118" s="11"/>
      <c r="AC118" s="11"/>
      <c r="AD118" s="11"/>
      <c r="AE118" s="11"/>
      <c r="AF118" s="11"/>
      <c r="AG118" s="11"/>
      <c r="AH118" s="11"/>
      <c r="AI118" s="11"/>
      <c r="AJ118" s="11"/>
      <c r="AK118" s="11"/>
      <c r="AL118" s="11"/>
      <c r="AM118" s="11"/>
      <c r="AN118" s="11"/>
      <c r="AO118" s="11"/>
      <c r="AW118" s="11"/>
      <c r="AX118" s="11"/>
      <c r="AY118" s="11"/>
      <c r="AZ118" s="11"/>
      <c r="BA118" s="11"/>
      <c r="BB118" s="11"/>
      <c r="BC118" s="11"/>
      <c r="BD118" s="11"/>
      <c r="BE118" s="11"/>
      <c r="BF118" s="11"/>
      <c r="BG118" s="11"/>
      <c r="BH118" s="11"/>
      <c r="BI118" s="11"/>
      <c r="BJ118" s="11"/>
    </row>
    <row r="119" spans="3:62" ht="15" customHeight="1" x14ac:dyDescent="0.2">
      <c r="C119" s="376" t="s">
        <v>79</v>
      </c>
      <c r="D119" s="372"/>
      <c r="E119" s="90">
        <v>49</v>
      </c>
      <c r="F119" s="93" t="str">
        <f t="shared" si="63"/>
        <v/>
      </c>
      <c r="G119" s="93" t="str">
        <f t="shared" si="63"/>
        <v/>
      </c>
      <c r="P119" s="11"/>
      <c r="Q119" s="11"/>
      <c r="Y119" s="11"/>
      <c r="AB119" s="11"/>
      <c r="AC119" s="11"/>
      <c r="AD119" s="11"/>
      <c r="AE119" s="11"/>
      <c r="AF119" s="11"/>
      <c r="AG119" s="11"/>
      <c r="AH119" s="11"/>
      <c r="AI119" s="11"/>
      <c r="AJ119" s="11"/>
      <c r="AK119" s="11"/>
      <c r="AL119" s="11"/>
      <c r="AM119" s="11"/>
      <c r="AN119" s="11"/>
      <c r="AO119" s="11"/>
      <c r="AW119" s="11"/>
      <c r="AX119" s="11"/>
      <c r="AY119" s="11"/>
      <c r="AZ119" s="11"/>
      <c r="BA119" s="11"/>
      <c r="BB119" s="11"/>
      <c r="BC119" s="11"/>
      <c r="BD119" s="11"/>
      <c r="BE119" s="11"/>
      <c r="BF119" s="11"/>
      <c r="BG119" s="11"/>
      <c r="BH119" s="11"/>
      <c r="BI119" s="11"/>
      <c r="BJ119" s="11"/>
    </row>
    <row r="120" spans="3:62" ht="15" customHeight="1" x14ac:dyDescent="0.2">
      <c r="E120" s="11"/>
      <c r="P120" s="11"/>
      <c r="Q120" s="11"/>
      <c r="Y120" s="11"/>
      <c r="AB120" s="11"/>
      <c r="AC120" s="11"/>
      <c r="AD120" s="11"/>
      <c r="AE120" s="11"/>
      <c r="AF120" s="11"/>
      <c r="AG120" s="11"/>
      <c r="AH120" s="11"/>
      <c r="AI120" s="11"/>
      <c r="AJ120" s="11"/>
      <c r="AK120" s="11"/>
      <c r="AL120" s="11"/>
      <c r="AM120" s="11"/>
      <c r="AN120" s="11"/>
      <c r="AO120" s="11"/>
      <c r="AW120" s="11"/>
      <c r="AX120" s="11"/>
      <c r="AY120" s="11"/>
      <c r="AZ120" s="11"/>
      <c r="BA120" s="11"/>
      <c r="BB120" s="11"/>
      <c r="BC120" s="11"/>
      <c r="BD120" s="11"/>
      <c r="BE120" s="11"/>
      <c r="BF120" s="11"/>
      <c r="BG120" s="11"/>
      <c r="BH120" s="11"/>
      <c r="BI120" s="11"/>
      <c r="BJ120" s="11"/>
    </row>
    <row r="121" spans="3:62" ht="15" customHeight="1" x14ac:dyDescent="0.2">
      <c r="E121" s="11"/>
      <c r="P121" s="11"/>
      <c r="Q121" s="11"/>
      <c r="Y121" s="11"/>
      <c r="AB121" s="11"/>
      <c r="AC121" s="11"/>
      <c r="AD121" s="11"/>
      <c r="AE121" s="11"/>
      <c r="AF121" s="11"/>
      <c r="AG121" s="11"/>
      <c r="AH121" s="11"/>
      <c r="AI121" s="11"/>
      <c r="AJ121" s="11"/>
      <c r="AK121" s="11"/>
      <c r="AL121" s="11"/>
      <c r="AM121" s="11"/>
      <c r="AN121" s="11"/>
      <c r="AO121" s="11"/>
      <c r="AW121" s="11"/>
      <c r="AX121" s="11"/>
      <c r="AY121" s="11"/>
      <c r="AZ121" s="11"/>
      <c r="BA121" s="11"/>
      <c r="BB121" s="11"/>
      <c r="BC121" s="11"/>
      <c r="BD121" s="11"/>
      <c r="BE121" s="11"/>
      <c r="BF121" s="11"/>
      <c r="BG121" s="11"/>
      <c r="BH121" s="11"/>
      <c r="BI121" s="11"/>
      <c r="BJ121" s="11"/>
    </row>
    <row r="122" spans="3:62" ht="15" customHeight="1" x14ac:dyDescent="0.2">
      <c r="E122" s="11"/>
      <c r="P122" s="11"/>
      <c r="Q122" s="11"/>
      <c r="Y122" s="11"/>
      <c r="AB122" s="11"/>
      <c r="AC122" s="11"/>
      <c r="AD122" s="11"/>
      <c r="AE122" s="11"/>
      <c r="AF122" s="11"/>
      <c r="AG122" s="11"/>
      <c r="AH122" s="11"/>
      <c r="AI122" s="11"/>
      <c r="AJ122" s="11"/>
      <c r="AK122" s="11"/>
      <c r="AL122" s="11"/>
      <c r="AM122" s="11"/>
      <c r="AN122" s="11"/>
      <c r="AO122" s="11"/>
      <c r="AW122" s="11"/>
      <c r="AX122" s="11"/>
      <c r="AY122" s="11"/>
      <c r="AZ122" s="11"/>
      <c r="BA122" s="11"/>
      <c r="BB122" s="11"/>
      <c r="BC122" s="11"/>
      <c r="BD122" s="11"/>
      <c r="BE122" s="11"/>
      <c r="BF122" s="11"/>
      <c r="BG122" s="11"/>
      <c r="BH122" s="11"/>
      <c r="BI122" s="11"/>
      <c r="BJ122" s="11"/>
    </row>
    <row r="123" spans="3:62" ht="15" customHeight="1" x14ac:dyDescent="0.2">
      <c r="E123" s="11"/>
      <c r="P123" s="11"/>
      <c r="Q123" s="11"/>
      <c r="Y123" s="11"/>
      <c r="AB123" s="11"/>
      <c r="AC123" s="11"/>
      <c r="AD123" s="11"/>
      <c r="AE123" s="11"/>
      <c r="AF123" s="11"/>
      <c r="AG123" s="11"/>
      <c r="AH123" s="11"/>
      <c r="AI123" s="11"/>
      <c r="AJ123" s="11"/>
      <c r="AK123" s="11"/>
      <c r="AL123" s="11"/>
      <c r="AM123" s="11"/>
      <c r="AN123" s="11"/>
      <c r="AO123" s="11"/>
      <c r="AW123" s="11"/>
      <c r="AX123" s="11"/>
      <c r="AY123" s="11"/>
      <c r="AZ123" s="11"/>
      <c r="BA123" s="11"/>
      <c r="BB123" s="11"/>
      <c r="BC123" s="11"/>
      <c r="BD123" s="11"/>
      <c r="BE123" s="11"/>
      <c r="BF123" s="11"/>
      <c r="BG123" s="11"/>
      <c r="BH123" s="11"/>
      <c r="BI123" s="11"/>
      <c r="BJ123" s="11"/>
    </row>
    <row r="124" spans="3:62" ht="15" customHeight="1" x14ac:dyDescent="0.2">
      <c r="E124" s="11"/>
      <c r="P124" s="11"/>
      <c r="Q124" s="11"/>
      <c r="Y124" s="11"/>
      <c r="AB124" s="11"/>
      <c r="AC124" s="11"/>
      <c r="AD124" s="11"/>
      <c r="AE124" s="11"/>
      <c r="AF124" s="11"/>
      <c r="AG124" s="11"/>
      <c r="AH124" s="11"/>
      <c r="AI124" s="11"/>
      <c r="AJ124" s="11"/>
      <c r="AK124" s="11"/>
      <c r="AL124" s="11"/>
      <c r="AM124" s="11"/>
      <c r="AN124" s="11"/>
      <c r="AO124" s="11"/>
      <c r="AW124" s="11"/>
      <c r="AX124" s="11"/>
      <c r="AY124" s="11"/>
      <c r="AZ124" s="11"/>
      <c r="BA124" s="11"/>
      <c r="BB124" s="11"/>
      <c r="BC124" s="11"/>
      <c r="BD124" s="11"/>
      <c r="BE124" s="11"/>
      <c r="BF124" s="11"/>
      <c r="BG124" s="11"/>
      <c r="BH124" s="11"/>
      <c r="BI124" s="11"/>
      <c r="BJ124" s="11"/>
    </row>
    <row r="125" spans="3:62" ht="15" customHeight="1" x14ac:dyDescent="0.2">
      <c r="E125" s="11"/>
      <c r="P125" s="11"/>
      <c r="Q125" s="11"/>
      <c r="Y125" s="11"/>
      <c r="AB125" s="11"/>
      <c r="AC125" s="11"/>
      <c r="AD125" s="11"/>
      <c r="AE125" s="11"/>
      <c r="AF125" s="11"/>
      <c r="AG125" s="11"/>
      <c r="AH125" s="11"/>
      <c r="AI125" s="11"/>
      <c r="AJ125" s="11"/>
      <c r="AK125" s="11"/>
      <c r="AL125" s="11"/>
      <c r="AM125" s="11"/>
      <c r="AN125" s="11"/>
      <c r="AO125" s="11"/>
      <c r="AW125" s="11"/>
      <c r="AX125" s="11"/>
      <c r="AY125" s="11"/>
      <c r="AZ125" s="11"/>
      <c r="BA125" s="11"/>
      <c r="BB125" s="11"/>
      <c r="BC125" s="11"/>
      <c r="BD125" s="11"/>
      <c r="BE125" s="11"/>
      <c r="BF125" s="11"/>
      <c r="BG125" s="11"/>
      <c r="BH125" s="11"/>
      <c r="BI125" s="11"/>
      <c r="BJ125" s="11"/>
    </row>
    <row r="126" spans="3:62" ht="15" customHeight="1" x14ac:dyDescent="0.2">
      <c r="E126" s="11"/>
      <c r="P126" s="11"/>
      <c r="Q126" s="11"/>
      <c r="Y126" s="11"/>
      <c r="AB126" s="11"/>
      <c r="AC126" s="11"/>
      <c r="AD126" s="11"/>
      <c r="AE126" s="11"/>
      <c r="AF126" s="11"/>
      <c r="AG126" s="11"/>
      <c r="AH126" s="11"/>
      <c r="AI126" s="11"/>
      <c r="AJ126" s="11"/>
      <c r="AK126" s="11"/>
      <c r="AL126" s="11"/>
      <c r="AM126" s="11"/>
      <c r="AN126" s="11"/>
      <c r="AO126" s="11"/>
      <c r="AW126" s="11"/>
      <c r="AX126" s="11"/>
      <c r="AY126" s="11"/>
      <c r="AZ126" s="11"/>
      <c r="BA126" s="11"/>
      <c r="BB126" s="11"/>
      <c r="BC126" s="11"/>
      <c r="BD126" s="11"/>
      <c r="BE126" s="11"/>
      <c r="BF126" s="11"/>
      <c r="BG126" s="11"/>
      <c r="BH126" s="11"/>
      <c r="BI126" s="11"/>
      <c r="BJ126" s="11"/>
    </row>
    <row r="127" spans="3:62" ht="15" customHeight="1" x14ac:dyDescent="0.2">
      <c r="C127" s="414" t="s">
        <v>98</v>
      </c>
      <c r="D127" s="415" t="str">
        <f>Y2</f>
        <v>XXXXXX</v>
      </c>
      <c r="E127" s="11"/>
      <c r="P127" s="11"/>
      <c r="Q127" s="11"/>
      <c r="Y127" s="11"/>
      <c r="AB127" s="11"/>
      <c r="AC127" s="11"/>
      <c r="AD127" s="11"/>
      <c r="AE127" s="11"/>
      <c r="AF127" s="11"/>
      <c r="AG127" s="11"/>
      <c r="AH127" s="11"/>
      <c r="AI127" s="11"/>
      <c r="AJ127" s="11"/>
      <c r="AK127" s="11"/>
      <c r="AL127" s="11"/>
      <c r="AM127" s="11"/>
      <c r="AN127" s="11"/>
      <c r="AO127" s="11"/>
      <c r="AW127" s="11"/>
      <c r="AX127" s="11"/>
      <c r="AY127" s="11"/>
      <c r="AZ127" s="11"/>
      <c r="BA127" s="11"/>
      <c r="BB127" s="11"/>
      <c r="BC127" s="11"/>
      <c r="BD127" s="11"/>
      <c r="BE127" s="11"/>
      <c r="BF127" s="11"/>
      <c r="BG127" s="11"/>
      <c r="BH127" s="11"/>
      <c r="BI127" s="11"/>
      <c r="BJ127" s="11"/>
    </row>
    <row r="128" spans="3:62" ht="15" customHeight="1" x14ac:dyDescent="0.2">
      <c r="C128" s="50"/>
      <c r="D128" s="416" t="str">
        <f>Y1</f>
        <v>DD28</v>
      </c>
      <c r="E128" s="11"/>
      <c r="P128" s="11"/>
      <c r="Q128" s="11"/>
      <c r="AB128" s="11"/>
      <c r="AC128" s="11"/>
      <c r="AD128" s="11"/>
      <c r="AE128" s="11"/>
      <c r="AF128" s="11"/>
      <c r="AG128" s="11"/>
      <c r="AH128" s="11"/>
      <c r="AI128" s="11"/>
      <c r="AJ128" s="11"/>
      <c r="AK128" s="11"/>
      <c r="AL128" s="11"/>
      <c r="AM128" s="11"/>
      <c r="AN128" s="11"/>
      <c r="AO128" s="11"/>
      <c r="AW128" s="11"/>
      <c r="AX128" s="11"/>
      <c r="AY128" s="11"/>
      <c r="AZ128" s="11"/>
      <c r="BA128" s="11"/>
      <c r="BB128" s="11"/>
      <c r="BC128" s="11"/>
      <c r="BD128" s="11"/>
      <c r="BE128" s="11"/>
      <c r="BF128" s="11"/>
      <c r="BG128" s="11"/>
      <c r="BH128" s="11"/>
      <c r="BI128" s="11"/>
      <c r="BJ128" s="11"/>
    </row>
    <row r="129" spans="3:4" ht="15" customHeight="1" x14ac:dyDescent="0.2">
      <c r="C129" s="50"/>
      <c r="D129" s="417" t="str">
        <f>Y3</f>
        <v>DD.MM.YYYY</v>
      </c>
    </row>
    <row r="130" spans="3:4" ht="15" customHeight="1" x14ac:dyDescent="0.2">
      <c r="C130" s="50"/>
      <c r="D130" s="418" t="s">
        <v>295</v>
      </c>
    </row>
    <row r="131" spans="3:4" ht="15" customHeight="1" x14ac:dyDescent="0.2">
      <c r="C131" s="50"/>
      <c r="D131" s="419" t="str">
        <f>F11</f>
        <v>Col. 01</v>
      </c>
    </row>
    <row r="132" spans="3:4" ht="15" customHeight="1" x14ac:dyDescent="0.2">
      <c r="D132" s="136">
        <f>COUNTIF(F62:BE119,"ERROR")</f>
        <v>0</v>
      </c>
    </row>
  </sheetData>
  <sheetProtection sheet="1" objects="1"/>
  <mergeCells count="11">
    <mergeCell ref="F5:Q5"/>
    <mergeCell ref="R5:Y5"/>
    <mergeCell ref="AP5:AQ5"/>
    <mergeCell ref="AR5:AS5"/>
    <mergeCell ref="R6:Y6"/>
    <mergeCell ref="BB6:BC10"/>
    <mergeCell ref="C17:D17"/>
    <mergeCell ref="C45:D45"/>
    <mergeCell ref="C56:D56"/>
    <mergeCell ref="C67:D67"/>
    <mergeCell ref="AX6:AY10"/>
  </mergeCells>
  <pageMargins left="0.39370078740157483" right="0.39370078740157483" top="0.78740157480314965" bottom="0.55118110236220474" header="0.31496062992125984" footer="0.31496062992125984"/>
  <pageSetup paperSize="9" scale="43" fitToWidth="2" fitToHeight="2" orientation="landscape"/>
  <headerFooter>
    <oddFooter>&amp;L&amp;"Arial,Fett"SNB Confidential&amp;C&amp;D&amp;RPage &amp;P</oddFooter>
  </headerFooter>
  <rowBreaks count="1" manualBreakCount="1">
    <brk id="49" max="16383" man="1"/>
  </rowBreaks>
  <colBreaks count="1" manualBreakCount="1">
    <brk id="25" min="11" max="7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showGridLines="0" showRowColHeaders="0" showZeros="0" zoomScale="80" workbookViewId="0">
      <pane xSplit="3" ySplit="6" topLeftCell="D7" activePane="bottomRight" state="frozen"/>
      <selection sqref="A1:A1048576"/>
      <selection pane="topRight" sqref="A1:A1048576"/>
      <selection pane="bottomLeft" sqref="A1:A1048576"/>
      <selection pane="bottomRight" activeCell="L7" sqref="L7"/>
    </sheetView>
  </sheetViews>
  <sheetFormatPr baseColWidth="10" defaultColWidth="11.42578125" defaultRowHeight="12.75" x14ac:dyDescent="0.2"/>
  <cols>
    <col min="1" max="1" width="40.7109375" style="48" customWidth="1"/>
    <col min="2" max="2" width="50.7109375" style="48" customWidth="1"/>
    <col min="3" max="3" width="4.7109375" style="49" customWidth="1"/>
    <col min="4" max="11" width="11.7109375" style="48" customWidth="1"/>
    <col min="12" max="12" width="13.42578125" style="48" customWidth="1"/>
    <col min="13" max="13" width="4.7109375" style="49" customWidth="1"/>
    <col min="14" max="16384" width="11.42578125" style="48"/>
  </cols>
  <sheetData>
    <row r="1" spans="1:15" ht="21.75" customHeight="1" x14ac:dyDescent="0.3">
      <c r="A1" s="50"/>
      <c r="C1" s="51"/>
      <c r="D1" s="53" t="s">
        <v>46</v>
      </c>
      <c r="E1" s="54"/>
      <c r="F1" s="54"/>
      <c r="G1" s="55"/>
      <c r="H1" s="56"/>
      <c r="I1" s="50"/>
      <c r="J1" s="57"/>
      <c r="K1" s="58" t="s">
        <v>47</v>
      </c>
      <c r="L1" s="59" t="s">
        <v>48</v>
      </c>
      <c r="M1" s="60"/>
    </row>
    <row r="2" spans="1:15" ht="18.75" customHeight="1" x14ac:dyDescent="0.3">
      <c r="A2" s="61"/>
      <c r="C2" s="51"/>
      <c r="D2" s="62" t="s">
        <v>49</v>
      </c>
      <c r="E2" s="63"/>
      <c r="G2" s="11"/>
      <c r="J2" s="55"/>
      <c r="K2" s="58" t="s">
        <v>4</v>
      </c>
      <c r="L2" s="64" t="str">
        <f>'Delivery note'!H3</f>
        <v>XXXXXX</v>
      </c>
      <c r="M2" s="65"/>
    </row>
    <row r="3" spans="1:15" ht="19.5" customHeight="1" x14ac:dyDescent="0.3">
      <c r="A3" s="66"/>
      <c r="C3" s="51"/>
      <c r="D3" s="67" t="s">
        <v>50</v>
      </c>
      <c r="E3" s="63"/>
      <c r="G3" s="11"/>
      <c r="H3" s="68"/>
      <c r="I3" s="68"/>
      <c r="J3" s="68"/>
      <c r="K3" s="69" t="s">
        <v>51</v>
      </c>
      <c r="L3" s="70" t="str">
        <f>'Delivery note'!H4</f>
        <v>DD.MM.YYYY</v>
      </c>
      <c r="M3" s="71"/>
    </row>
    <row r="4" spans="1:15" ht="20.100000000000001" customHeight="1" x14ac:dyDescent="0.3">
      <c r="A4" s="66"/>
      <c r="B4" s="72"/>
      <c r="C4" s="71"/>
      <c r="D4" s="73"/>
      <c r="E4" s="74"/>
      <c r="F4" s="75"/>
      <c r="G4" s="68"/>
      <c r="H4" s="68"/>
      <c r="I4" s="68"/>
      <c r="J4" s="68"/>
      <c r="K4" s="73"/>
      <c r="L4" s="76"/>
      <c r="M4" s="71"/>
    </row>
    <row r="5" spans="1:15" ht="20.100000000000001" customHeight="1" x14ac:dyDescent="0.2">
      <c r="A5" s="77" t="s">
        <v>52</v>
      </c>
      <c r="B5" s="79" t="s">
        <v>53</v>
      </c>
      <c r="C5" s="80"/>
      <c r="D5" s="81" t="s">
        <v>54</v>
      </c>
      <c r="E5" s="81" t="s">
        <v>55</v>
      </c>
      <c r="F5" s="81" t="s">
        <v>56</v>
      </c>
      <c r="G5" s="82" t="s">
        <v>57</v>
      </c>
      <c r="H5" s="81" t="s">
        <v>58</v>
      </c>
      <c r="I5" s="81" t="s">
        <v>59</v>
      </c>
      <c r="J5" s="81" t="s">
        <v>60</v>
      </c>
      <c r="K5" s="82" t="s">
        <v>61</v>
      </c>
      <c r="L5" s="83" t="s">
        <v>62</v>
      </c>
      <c r="M5" s="80"/>
      <c r="O5" s="422" t="s">
        <v>63</v>
      </c>
    </row>
    <row r="6" spans="1:15" ht="20.100000000000001" customHeight="1" x14ac:dyDescent="0.2">
      <c r="A6" s="84"/>
      <c r="B6" s="85"/>
      <c r="C6" s="86"/>
      <c r="D6" s="88" t="s">
        <v>64</v>
      </c>
      <c r="E6" s="87" t="s">
        <v>65</v>
      </c>
      <c r="F6" s="87" t="s">
        <v>66</v>
      </c>
      <c r="G6" s="87" t="s">
        <v>67</v>
      </c>
      <c r="H6" s="87" t="s">
        <v>68</v>
      </c>
      <c r="I6" s="87" t="s">
        <v>69</v>
      </c>
      <c r="J6" s="87" t="s">
        <v>70</v>
      </c>
      <c r="K6" s="87" t="s">
        <v>71</v>
      </c>
      <c r="L6" s="87" t="s">
        <v>72</v>
      </c>
      <c r="M6" s="86"/>
      <c r="O6" s="422"/>
    </row>
    <row r="7" spans="1:15" ht="24.95" customHeight="1" x14ac:dyDescent="0.2">
      <c r="A7" s="423" t="s">
        <v>73</v>
      </c>
      <c r="B7" s="89" t="s">
        <v>74</v>
      </c>
      <c r="C7" s="90">
        <v>1</v>
      </c>
      <c r="D7" s="91"/>
      <c r="E7" s="91"/>
      <c r="F7" s="91"/>
      <c r="G7" s="91"/>
      <c r="H7" s="91"/>
      <c r="I7" s="91"/>
      <c r="J7" s="91"/>
      <c r="K7" s="91"/>
      <c r="L7" s="92"/>
      <c r="M7" s="90">
        <v>1</v>
      </c>
      <c r="O7" s="93" t="str">
        <f>IF(L7&gt;=L8,"","ERROR")</f>
        <v/>
      </c>
    </row>
    <row r="8" spans="1:15" ht="20.25" customHeight="1" thickBot="1" x14ac:dyDescent="0.25">
      <c r="A8" s="424"/>
      <c r="B8" s="94" t="s">
        <v>62</v>
      </c>
      <c r="C8" s="90">
        <v>2</v>
      </c>
      <c r="D8" s="95">
        <f t="shared" ref="D8:K8" si="0">D9+D13</f>
        <v>0</v>
      </c>
      <c r="E8" s="95">
        <f t="shared" si="0"/>
        <v>0</v>
      </c>
      <c r="F8" s="95">
        <f t="shared" si="0"/>
        <v>0</v>
      </c>
      <c r="G8" s="95">
        <f t="shared" si="0"/>
        <v>0</v>
      </c>
      <c r="H8" s="95">
        <f t="shared" si="0"/>
        <v>0</v>
      </c>
      <c r="I8" s="95">
        <f t="shared" si="0"/>
        <v>0</v>
      </c>
      <c r="J8" s="95">
        <f t="shared" si="0"/>
        <v>0</v>
      </c>
      <c r="K8" s="95">
        <f t="shared" si="0"/>
        <v>0</v>
      </c>
      <c r="L8" s="95">
        <f t="shared" ref="L8:L20" si="1">SUM(D8:K8)</f>
        <v>0</v>
      </c>
      <c r="M8" s="90">
        <v>2</v>
      </c>
    </row>
    <row r="9" spans="1:15" s="73" customFormat="1" ht="18" customHeight="1" thickTop="1" thickBot="1" x14ac:dyDescent="0.25">
      <c r="A9" s="74"/>
      <c r="B9" s="96" t="s">
        <v>75</v>
      </c>
      <c r="C9" s="90">
        <v>3</v>
      </c>
      <c r="D9" s="95">
        <f t="shared" ref="D9:K9" si="2">SUM(D10:D11)</f>
        <v>0</v>
      </c>
      <c r="E9" s="95">
        <f t="shared" si="2"/>
        <v>0</v>
      </c>
      <c r="F9" s="95">
        <f t="shared" si="2"/>
        <v>0</v>
      </c>
      <c r="G9" s="95">
        <f t="shared" si="2"/>
        <v>0</v>
      </c>
      <c r="H9" s="95">
        <f t="shared" si="2"/>
        <v>0</v>
      </c>
      <c r="I9" s="95">
        <f t="shared" si="2"/>
        <v>0</v>
      </c>
      <c r="J9" s="95">
        <f t="shared" si="2"/>
        <v>0</v>
      </c>
      <c r="K9" s="95">
        <f t="shared" si="2"/>
        <v>0</v>
      </c>
      <c r="L9" s="95">
        <f t="shared" si="1"/>
        <v>0</v>
      </c>
      <c r="M9" s="90">
        <v>3</v>
      </c>
    </row>
    <row r="10" spans="1:15" ht="18" customHeight="1" thickTop="1" thickBot="1" x14ac:dyDescent="0.25">
      <c r="A10" s="74"/>
      <c r="B10" s="97" t="s">
        <v>76</v>
      </c>
      <c r="C10" s="90">
        <v>4</v>
      </c>
      <c r="D10" s="98"/>
      <c r="E10" s="98"/>
      <c r="F10" s="98"/>
      <c r="G10" s="98"/>
      <c r="H10" s="98"/>
      <c r="I10" s="98"/>
      <c r="J10" s="98"/>
      <c r="K10" s="98"/>
      <c r="L10" s="95">
        <f t="shared" si="1"/>
        <v>0</v>
      </c>
      <c r="M10" s="90">
        <v>4</v>
      </c>
    </row>
    <row r="11" spans="1:15" ht="18" customHeight="1" thickTop="1" thickBot="1" x14ac:dyDescent="0.25">
      <c r="A11" s="74"/>
      <c r="B11" s="97" t="s">
        <v>77</v>
      </c>
      <c r="C11" s="90">
        <v>5</v>
      </c>
      <c r="D11" s="98"/>
      <c r="E11" s="98"/>
      <c r="F11" s="98"/>
      <c r="G11" s="98"/>
      <c r="H11" s="98"/>
      <c r="I11" s="98"/>
      <c r="J11" s="98"/>
      <c r="K11" s="98"/>
      <c r="L11" s="95">
        <f t="shared" si="1"/>
        <v>0</v>
      </c>
      <c r="M11" s="90">
        <v>5</v>
      </c>
    </row>
    <row r="12" spans="1:15" ht="18" customHeight="1" thickTop="1" thickBot="1" x14ac:dyDescent="0.25">
      <c r="A12" s="74"/>
      <c r="B12" s="99" t="s">
        <v>78</v>
      </c>
      <c r="C12" s="90">
        <v>71</v>
      </c>
      <c r="D12" s="98"/>
      <c r="E12" s="98"/>
      <c r="F12" s="98"/>
      <c r="G12" s="98"/>
      <c r="H12" s="98"/>
      <c r="I12" s="98"/>
      <c r="J12" s="98"/>
      <c r="K12" s="98"/>
      <c r="L12" s="95">
        <f t="shared" si="1"/>
        <v>0</v>
      </c>
      <c r="M12" s="90">
        <v>71</v>
      </c>
    </row>
    <row r="13" spans="1:15" ht="18" customHeight="1" thickTop="1" thickBot="1" x14ac:dyDescent="0.25">
      <c r="A13" s="74"/>
      <c r="B13" s="100" t="s">
        <v>79</v>
      </c>
      <c r="C13" s="90">
        <v>7</v>
      </c>
      <c r="D13" s="98"/>
      <c r="E13" s="98"/>
      <c r="F13" s="98"/>
      <c r="G13" s="98"/>
      <c r="H13" s="98"/>
      <c r="I13" s="98"/>
      <c r="J13" s="98"/>
      <c r="K13" s="98"/>
      <c r="L13" s="95">
        <f t="shared" si="1"/>
        <v>0</v>
      </c>
      <c r="M13" s="90">
        <v>7</v>
      </c>
    </row>
    <row r="14" spans="1:15" ht="24.95" customHeight="1" thickTop="1" thickBot="1" x14ac:dyDescent="0.25">
      <c r="A14" s="101" t="s">
        <v>80</v>
      </c>
      <c r="B14" s="102" t="s">
        <v>62</v>
      </c>
      <c r="C14" s="90">
        <v>8</v>
      </c>
      <c r="D14" s="95">
        <f t="shared" ref="D14:K14" si="3">D15+D19</f>
        <v>0</v>
      </c>
      <c r="E14" s="95">
        <f t="shared" si="3"/>
        <v>0</v>
      </c>
      <c r="F14" s="95">
        <f t="shared" si="3"/>
        <v>0</v>
      </c>
      <c r="G14" s="95">
        <f t="shared" si="3"/>
        <v>0</v>
      </c>
      <c r="H14" s="95">
        <f t="shared" si="3"/>
        <v>0</v>
      </c>
      <c r="I14" s="95">
        <f t="shared" si="3"/>
        <v>0</v>
      </c>
      <c r="J14" s="95">
        <f t="shared" si="3"/>
        <v>0</v>
      </c>
      <c r="K14" s="95">
        <f t="shared" si="3"/>
        <v>0</v>
      </c>
      <c r="L14" s="95">
        <f t="shared" si="1"/>
        <v>0</v>
      </c>
      <c r="M14" s="90">
        <v>8</v>
      </c>
    </row>
    <row r="15" spans="1:15" ht="18" customHeight="1" thickTop="1" thickBot="1" x14ac:dyDescent="0.25">
      <c r="A15" s="103"/>
      <c r="B15" s="104" t="s">
        <v>75</v>
      </c>
      <c r="C15" s="90">
        <v>9</v>
      </c>
      <c r="D15" s="95">
        <f t="shared" ref="D15:K15" si="4">SUM(D16:D17)</f>
        <v>0</v>
      </c>
      <c r="E15" s="95">
        <f t="shared" si="4"/>
        <v>0</v>
      </c>
      <c r="F15" s="95">
        <f t="shared" si="4"/>
        <v>0</v>
      </c>
      <c r="G15" s="95">
        <f t="shared" si="4"/>
        <v>0</v>
      </c>
      <c r="H15" s="95">
        <f t="shared" si="4"/>
        <v>0</v>
      </c>
      <c r="I15" s="95">
        <f t="shared" si="4"/>
        <v>0</v>
      </c>
      <c r="J15" s="95">
        <f t="shared" si="4"/>
        <v>0</v>
      </c>
      <c r="K15" s="95">
        <f t="shared" si="4"/>
        <v>0</v>
      </c>
      <c r="L15" s="95">
        <f t="shared" si="1"/>
        <v>0</v>
      </c>
      <c r="M15" s="90">
        <v>9</v>
      </c>
    </row>
    <row r="16" spans="1:15" ht="18" customHeight="1" thickTop="1" thickBot="1" x14ac:dyDescent="0.25">
      <c r="A16" s="74"/>
      <c r="B16" s="105" t="s">
        <v>76</v>
      </c>
      <c r="C16" s="90">
        <v>10</v>
      </c>
      <c r="D16" s="98"/>
      <c r="E16" s="98"/>
      <c r="F16" s="98"/>
      <c r="G16" s="98"/>
      <c r="H16" s="98"/>
      <c r="I16" s="98"/>
      <c r="J16" s="98"/>
      <c r="K16" s="98"/>
      <c r="L16" s="95">
        <f t="shared" si="1"/>
        <v>0</v>
      </c>
      <c r="M16" s="90">
        <v>10</v>
      </c>
    </row>
    <row r="17" spans="1:15" ht="18" customHeight="1" thickTop="1" thickBot="1" x14ac:dyDescent="0.25">
      <c r="A17" s="74"/>
      <c r="B17" s="105" t="s">
        <v>77</v>
      </c>
      <c r="C17" s="90">
        <v>11</v>
      </c>
      <c r="D17" s="98"/>
      <c r="E17" s="98"/>
      <c r="F17" s="98"/>
      <c r="G17" s="98"/>
      <c r="H17" s="98"/>
      <c r="I17" s="98"/>
      <c r="J17" s="98"/>
      <c r="K17" s="98"/>
      <c r="L17" s="95">
        <f t="shared" si="1"/>
        <v>0</v>
      </c>
      <c r="M17" s="90">
        <v>11</v>
      </c>
    </row>
    <row r="18" spans="1:15" ht="18" customHeight="1" thickTop="1" thickBot="1" x14ac:dyDescent="0.25">
      <c r="A18" s="74"/>
      <c r="B18" s="106" t="s">
        <v>78</v>
      </c>
      <c r="C18" s="90">
        <v>72</v>
      </c>
      <c r="D18" s="98"/>
      <c r="E18" s="98"/>
      <c r="F18" s="98"/>
      <c r="G18" s="98"/>
      <c r="H18" s="98"/>
      <c r="I18" s="98"/>
      <c r="J18" s="98"/>
      <c r="K18" s="98"/>
      <c r="L18" s="95">
        <f t="shared" si="1"/>
        <v>0</v>
      </c>
      <c r="M18" s="90">
        <v>72</v>
      </c>
    </row>
    <row r="19" spans="1:15" ht="18" customHeight="1" thickTop="1" thickBot="1" x14ac:dyDescent="0.25">
      <c r="A19" s="74"/>
      <c r="B19" s="107" t="s">
        <v>79</v>
      </c>
      <c r="C19" s="90">
        <v>13</v>
      </c>
      <c r="D19" s="98"/>
      <c r="E19" s="98"/>
      <c r="F19" s="98"/>
      <c r="G19" s="98"/>
      <c r="H19" s="98"/>
      <c r="I19" s="98"/>
      <c r="J19" s="98"/>
      <c r="K19" s="98"/>
      <c r="L19" s="95">
        <f t="shared" si="1"/>
        <v>0</v>
      </c>
      <c r="M19" s="90">
        <v>13</v>
      </c>
    </row>
    <row r="20" spans="1:15" ht="24.95" customHeight="1" thickTop="1" thickBot="1" x14ac:dyDescent="0.25">
      <c r="A20" s="101" t="s">
        <v>81</v>
      </c>
      <c r="B20" s="108" t="s">
        <v>62</v>
      </c>
      <c r="C20" s="90">
        <v>14</v>
      </c>
      <c r="D20" s="95">
        <f t="shared" ref="D20:K20" si="5">D22+D29</f>
        <v>0</v>
      </c>
      <c r="E20" s="95">
        <f t="shared" si="5"/>
        <v>0</v>
      </c>
      <c r="F20" s="95">
        <f t="shared" si="5"/>
        <v>0</v>
      </c>
      <c r="G20" s="95">
        <f t="shared" si="5"/>
        <v>0</v>
      </c>
      <c r="H20" s="95">
        <f t="shared" si="5"/>
        <v>0</v>
      </c>
      <c r="I20" s="95">
        <f t="shared" si="5"/>
        <v>0</v>
      </c>
      <c r="J20" s="95">
        <f t="shared" si="5"/>
        <v>0</v>
      </c>
      <c r="K20" s="95">
        <f t="shared" si="5"/>
        <v>0</v>
      </c>
      <c r="L20" s="95">
        <f t="shared" si="1"/>
        <v>0</v>
      </c>
      <c r="M20" s="90">
        <v>14</v>
      </c>
    </row>
    <row r="21" spans="1:15" ht="18" customHeight="1" thickTop="1" x14ac:dyDescent="0.2">
      <c r="A21" s="110" t="s">
        <v>82</v>
      </c>
      <c r="B21" s="94" t="s">
        <v>74</v>
      </c>
      <c r="C21" s="90">
        <v>15</v>
      </c>
      <c r="D21" s="91"/>
      <c r="E21" s="91"/>
      <c r="F21" s="91"/>
      <c r="G21" s="91"/>
      <c r="H21" s="91"/>
      <c r="I21" s="91"/>
      <c r="J21" s="91"/>
      <c r="K21" s="91"/>
      <c r="L21" s="92"/>
      <c r="M21" s="90">
        <v>15</v>
      </c>
      <c r="O21" s="93" t="str">
        <f>IF(L21&gt;=L22,"","ERROR")</f>
        <v/>
      </c>
    </row>
    <row r="22" spans="1:15" ht="18" customHeight="1" thickBot="1" x14ac:dyDescent="0.25">
      <c r="A22" s="103"/>
      <c r="B22" s="94" t="s">
        <v>62</v>
      </c>
      <c r="C22" s="90">
        <v>16</v>
      </c>
      <c r="D22" s="95">
        <f t="shared" ref="D22:K22" si="6">D23+D27</f>
        <v>0</v>
      </c>
      <c r="E22" s="95">
        <f t="shared" si="6"/>
        <v>0</v>
      </c>
      <c r="F22" s="95">
        <f t="shared" si="6"/>
        <v>0</v>
      </c>
      <c r="G22" s="95">
        <f t="shared" si="6"/>
        <v>0</v>
      </c>
      <c r="H22" s="95">
        <f t="shared" si="6"/>
        <v>0</v>
      </c>
      <c r="I22" s="95">
        <f t="shared" si="6"/>
        <v>0</v>
      </c>
      <c r="J22" s="95">
        <f t="shared" si="6"/>
        <v>0</v>
      </c>
      <c r="K22" s="95">
        <f t="shared" si="6"/>
        <v>0</v>
      </c>
      <c r="L22" s="95">
        <f t="shared" ref="L22:L27" si="7">SUM(D22:K22)</f>
        <v>0</v>
      </c>
      <c r="M22" s="90">
        <v>16</v>
      </c>
    </row>
    <row r="23" spans="1:15" ht="18" customHeight="1" thickTop="1" thickBot="1" x14ac:dyDescent="0.25">
      <c r="A23" s="103" t="s">
        <v>83</v>
      </c>
      <c r="B23" s="96" t="s">
        <v>75</v>
      </c>
      <c r="C23" s="90">
        <v>17</v>
      </c>
      <c r="D23" s="95">
        <f t="shared" ref="D23:K23" si="8">SUM(D24:D25)</f>
        <v>0</v>
      </c>
      <c r="E23" s="95">
        <f t="shared" si="8"/>
        <v>0</v>
      </c>
      <c r="F23" s="95">
        <f t="shared" si="8"/>
        <v>0</v>
      </c>
      <c r="G23" s="95">
        <f t="shared" si="8"/>
        <v>0</v>
      </c>
      <c r="H23" s="95">
        <f t="shared" si="8"/>
        <v>0</v>
      </c>
      <c r="I23" s="95">
        <f t="shared" si="8"/>
        <v>0</v>
      </c>
      <c r="J23" s="95">
        <f t="shared" si="8"/>
        <v>0</v>
      </c>
      <c r="K23" s="95">
        <f t="shared" si="8"/>
        <v>0</v>
      </c>
      <c r="L23" s="95">
        <f t="shared" si="7"/>
        <v>0</v>
      </c>
      <c r="M23" s="90">
        <v>17</v>
      </c>
    </row>
    <row r="24" spans="1:15" ht="18" customHeight="1" thickTop="1" thickBot="1" x14ac:dyDescent="0.25">
      <c r="A24" s="111"/>
      <c r="B24" s="97" t="s">
        <v>76</v>
      </c>
      <c r="C24" s="90">
        <v>18</v>
      </c>
      <c r="D24" s="98"/>
      <c r="E24" s="98"/>
      <c r="F24" s="98"/>
      <c r="G24" s="98"/>
      <c r="H24" s="98"/>
      <c r="I24" s="98"/>
      <c r="J24" s="98"/>
      <c r="K24" s="98"/>
      <c r="L24" s="95">
        <f t="shared" si="7"/>
        <v>0</v>
      </c>
      <c r="M24" s="90">
        <v>18</v>
      </c>
    </row>
    <row r="25" spans="1:15" ht="18" customHeight="1" thickTop="1" thickBot="1" x14ac:dyDescent="0.25">
      <c r="A25" s="111"/>
      <c r="B25" s="97" t="s">
        <v>77</v>
      </c>
      <c r="C25" s="90">
        <v>19</v>
      </c>
      <c r="D25" s="98"/>
      <c r="E25" s="98"/>
      <c r="F25" s="98"/>
      <c r="G25" s="98"/>
      <c r="H25" s="98"/>
      <c r="I25" s="98"/>
      <c r="J25" s="98"/>
      <c r="K25" s="98"/>
      <c r="L25" s="95">
        <f t="shared" si="7"/>
        <v>0</v>
      </c>
      <c r="M25" s="90">
        <v>19</v>
      </c>
    </row>
    <row r="26" spans="1:15" ht="18" customHeight="1" thickTop="1" thickBot="1" x14ac:dyDescent="0.25">
      <c r="A26" s="111"/>
      <c r="B26" s="99" t="s">
        <v>78</v>
      </c>
      <c r="C26" s="90">
        <v>73</v>
      </c>
      <c r="D26" s="98"/>
      <c r="E26" s="98"/>
      <c r="F26" s="98"/>
      <c r="G26" s="98"/>
      <c r="H26" s="98"/>
      <c r="I26" s="98"/>
      <c r="J26" s="98"/>
      <c r="K26" s="98"/>
      <c r="L26" s="95">
        <f t="shared" si="7"/>
        <v>0</v>
      </c>
      <c r="M26" s="90">
        <v>73</v>
      </c>
    </row>
    <row r="27" spans="1:15" ht="18" customHeight="1" thickTop="1" thickBot="1" x14ac:dyDescent="0.25">
      <c r="A27" s="111"/>
      <c r="B27" s="112" t="s">
        <v>79</v>
      </c>
      <c r="C27" s="90">
        <v>21</v>
      </c>
      <c r="D27" s="98"/>
      <c r="E27" s="98"/>
      <c r="F27" s="98"/>
      <c r="G27" s="98"/>
      <c r="H27" s="98"/>
      <c r="I27" s="98"/>
      <c r="J27" s="98"/>
      <c r="K27" s="98"/>
      <c r="L27" s="95">
        <f t="shared" si="7"/>
        <v>0</v>
      </c>
      <c r="M27" s="90">
        <v>21</v>
      </c>
    </row>
    <row r="28" spans="1:15" ht="18" customHeight="1" thickTop="1" x14ac:dyDescent="0.2">
      <c r="A28" s="110" t="s">
        <v>84</v>
      </c>
      <c r="B28" s="113" t="s">
        <v>74</v>
      </c>
      <c r="C28" s="90">
        <v>22</v>
      </c>
      <c r="D28" s="91"/>
      <c r="E28" s="91"/>
      <c r="F28" s="91"/>
      <c r="G28" s="91"/>
      <c r="H28" s="91"/>
      <c r="I28" s="91"/>
      <c r="J28" s="91"/>
      <c r="K28" s="91"/>
      <c r="L28" s="92"/>
      <c r="M28" s="90">
        <v>22</v>
      </c>
      <c r="O28" s="93" t="str">
        <f>IF(L28&gt;=L29,"","ERROR")</f>
        <v/>
      </c>
    </row>
    <row r="29" spans="1:15" ht="18" customHeight="1" thickBot="1" x14ac:dyDescent="0.25">
      <c r="A29" s="103"/>
      <c r="B29" s="113" t="s">
        <v>62</v>
      </c>
      <c r="C29" s="90">
        <v>23</v>
      </c>
      <c r="D29" s="95">
        <f t="shared" ref="D29:K29" si="9">D30+D34</f>
        <v>0</v>
      </c>
      <c r="E29" s="95">
        <f t="shared" si="9"/>
        <v>0</v>
      </c>
      <c r="F29" s="95">
        <f t="shared" si="9"/>
        <v>0</v>
      </c>
      <c r="G29" s="95">
        <f t="shared" si="9"/>
        <v>0</v>
      </c>
      <c r="H29" s="95">
        <f t="shared" si="9"/>
        <v>0</v>
      </c>
      <c r="I29" s="95">
        <f t="shared" si="9"/>
        <v>0</v>
      </c>
      <c r="J29" s="95">
        <f t="shared" si="9"/>
        <v>0</v>
      </c>
      <c r="K29" s="95">
        <f t="shared" si="9"/>
        <v>0</v>
      </c>
      <c r="L29" s="95">
        <f t="shared" ref="L29:L34" si="10">SUM(D29:K29)</f>
        <v>0</v>
      </c>
      <c r="M29" s="90">
        <v>23</v>
      </c>
    </row>
    <row r="30" spans="1:15" ht="18" customHeight="1" thickTop="1" thickBot="1" x14ac:dyDescent="0.25">
      <c r="A30" s="103" t="s">
        <v>83</v>
      </c>
      <c r="B30" s="96" t="s">
        <v>75</v>
      </c>
      <c r="C30" s="90">
        <v>24</v>
      </c>
      <c r="D30" s="95">
        <f t="shared" ref="D30:K30" si="11">SUM(D31:D32)</f>
        <v>0</v>
      </c>
      <c r="E30" s="95">
        <f t="shared" si="11"/>
        <v>0</v>
      </c>
      <c r="F30" s="95">
        <f t="shared" si="11"/>
        <v>0</v>
      </c>
      <c r="G30" s="95">
        <f t="shared" si="11"/>
        <v>0</v>
      </c>
      <c r="H30" s="95">
        <f t="shared" si="11"/>
        <v>0</v>
      </c>
      <c r="I30" s="95">
        <f t="shared" si="11"/>
        <v>0</v>
      </c>
      <c r="J30" s="95">
        <f t="shared" si="11"/>
        <v>0</v>
      </c>
      <c r="K30" s="95">
        <f t="shared" si="11"/>
        <v>0</v>
      </c>
      <c r="L30" s="95">
        <f t="shared" si="10"/>
        <v>0</v>
      </c>
      <c r="M30" s="90">
        <v>24</v>
      </c>
    </row>
    <row r="31" spans="1:15" ht="18" customHeight="1" thickTop="1" thickBot="1" x14ac:dyDescent="0.25">
      <c r="A31" s="111"/>
      <c r="B31" s="97" t="s">
        <v>76</v>
      </c>
      <c r="C31" s="90">
        <v>25</v>
      </c>
      <c r="D31" s="98"/>
      <c r="E31" s="98"/>
      <c r="F31" s="98"/>
      <c r="G31" s="98"/>
      <c r="H31" s="98"/>
      <c r="I31" s="98"/>
      <c r="J31" s="98"/>
      <c r="K31" s="98"/>
      <c r="L31" s="95">
        <f t="shared" si="10"/>
        <v>0</v>
      </c>
      <c r="M31" s="90">
        <v>25</v>
      </c>
    </row>
    <row r="32" spans="1:15" ht="18" customHeight="1" thickTop="1" thickBot="1" x14ac:dyDescent="0.25">
      <c r="A32" s="111"/>
      <c r="B32" s="97" t="s">
        <v>77</v>
      </c>
      <c r="C32" s="90">
        <v>26</v>
      </c>
      <c r="D32" s="98"/>
      <c r="E32" s="98"/>
      <c r="F32" s="98"/>
      <c r="G32" s="98"/>
      <c r="H32" s="98"/>
      <c r="I32" s="98"/>
      <c r="J32" s="98"/>
      <c r="K32" s="98"/>
      <c r="L32" s="95">
        <f t="shared" si="10"/>
        <v>0</v>
      </c>
      <c r="M32" s="90">
        <v>26</v>
      </c>
    </row>
    <row r="33" spans="1:15" ht="18" customHeight="1" thickTop="1" thickBot="1" x14ac:dyDescent="0.25">
      <c r="A33" s="111"/>
      <c r="B33" s="99" t="s">
        <v>78</v>
      </c>
      <c r="C33" s="90">
        <v>74</v>
      </c>
      <c r="D33" s="98"/>
      <c r="E33" s="98"/>
      <c r="F33" s="98"/>
      <c r="G33" s="98"/>
      <c r="H33" s="98"/>
      <c r="I33" s="98"/>
      <c r="J33" s="98"/>
      <c r="K33" s="98"/>
      <c r="L33" s="95">
        <f t="shared" si="10"/>
        <v>0</v>
      </c>
      <c r="M33" s="90">
        <v>74</v>
      </c>
    </row>
    <row r="34" spans="1:15" s="63" customFormat="1" ht="18" customHeight="1" thickTop="1" thickBot="1" x14ac:dyDescent="0.25">
      <c r="A34" s="61"/>
      <c r="B34" s="114" t="s">
        <v>79</v>
      </c>
      <c r="C34" s="90">
        <v>28</v>
      </c>
      <c r="D34" s="98"/>
      <c r="E34" s="98"/>
      <c r="F34" s="98"/>
      <c r="G34" s="98"/>
      <c r="H34" s="98"/>
      <c r="I34" s="98"/>
      <c r="J34" s="98"/>
      <c r="K34" s="98"/>
      <c r="L34" s="95">
        <f t="shared" si="10"/>
        <v>0</v>
      </c>
      <c r="M34" s="90">
        <v>28</v>
      </c>
    </row>
    <row r="35" spans="1:15" s="63" customFormat="1" ht="24.95" customHeight="1" thickTop="1" x14ac:dyDescent="0.2">
      <c r="A35" s="115" t="s">
        <v>85</v>
      </c>
      <c r="B35" s="116"/>
      <c r="C35" s="90">
        <v>75</v>
      </c>
      <c r="D35" s="91"/>
      <c r="E35" s="91"/>
      <c r="F35" s="91"/>
      <c r="G35" s="91"/>
      <c r="H35" s="91"/>
      <c r="I35" s="91"/>
      <c r="J35" s="91"/>
      <c r="K35" s="91"/>
      <c r="L35" s="92"/>
      <c r="M35" s="90">
        <v>75</v>
      </c>
    </row>
    <row r="36" spans="1:15" s="117" customFormat="1" ht="24.95" customHeight="1" thickBot="1" x14ac:dyDescent="0.25">
      <c r="A36" s="118" t="s">
        <v>86</v>
      </c>
      <c r="B36" s="119" t="s">
        <v>83</v>
      </c>
      <c r="C36" s="120">
        <v>29</v>
      </c>
      <c r="D36" s="95">
        <f t="shared" ref="D36:K36" si="12">D20+D8+D14</f>
        <v>0</v>
      </c>
      <c r="E36" s="95">
        <f t="shared" si="12"/>
        <v>0</v>
      </c>
      <c r="F36" s="95">
        <f t="shared" si="12"/>
        <v>0</v>
      </c>
      <c r="G36" s="95">
        <f t="shared" si="12"/>
        <v>0</v>
      </c>
      <c r="H36" s="95">
        <f t="shared" si="12"/>
        <v>0</v>
      </c>
      <c r="I36" s="95">
        <f t="shared" si="12"/>
        <v>0</v>
      </c>
      <c r="J36" s="95">
        <f t="shared" si="12"/>
        <v>0</v>
      </c>
      <c r="K36" s="95">
        <f t="shared" si="12"/>
        <v>0</v>
      </c>
      <c r="L36" s="95">
        <f>SUM(D36:K36)</f>
        <v>0</v>
      </c>
      <c r="M36" s="90">
        <v>29</v>
      </c>
    </row>
    <row r="37" spans="1:15" s="63" customFormat="1" ht="24.95" customHeight="1" thickTop="1" thickBot="1" x14ac:dyDescent="0.25">
      <c r="A37" s="113" t="s">
        <v>87</v>
      </c>
      <c r="B37" s="121"/>
      <c r="C37" s="120">
        <v>30</v>
      </c>
      <c r="D37" s="91"/>
      <c r="E37" s="91"/>
      <c r="F37" s="91"/>
      <c r="G37" s="91"/>
      <c r="H37" s="91"/>
      <c r="I37" s="91"/>
      <c r="J37" s="91"/>
      <c r="K37" s="91"/>
      <c r="L37" s="95">
        <f>SUM(L7,L14,L21,L28)</f>
        <v>0</v>
      </c>
      <c r="M37" s="120">
        <v>30</v>
      </c>
      <c r="O37" s="93" t="str">
        <f>IF(L37&gt;=L36,"","ERROR")</f>
        <v/>
      </c>
    </row>
    <row r="38" spans="1:15" ht="6.75" customHeight="1" thickTop="1" x14ac:dyDescent="0.2">
      <c r="A38" s="122"/>
      <c r="B38" s="122"/>
      <c r="C38" s="123"/>
      <c r="D38" s="124"/>
      <c r="E38" s="124"/>
      <c r="F38" s="124"/>
      <c r="G38" s="124"/>
      <c r="H38" s="124"/>
      <c r="I38" s="124"/>
      <c r="J38" s="124"/>
      <c r="K38" s="124"/>
      <c r="L38" s="124"/>
      <c r="M38" s="124"/>
    </row>
    <row r="39" spans="1:15" ht="15" customHeight="1" x14ac:dyDescent="0.2">
      <c r="A39" s="48" t="str">
        <f>"Version: "&amp;B57</f>
        <v>Version: 1.03.E0</v>
      </c>
      <c r="D39" s="50"/>
      <c r="E39" s="50"/>
      <c r="F39" s="50"/>
      <c r="G39" s="50"/>
      <c r="H39" s="50"/>
      <c r="I39" s="50"/>
      <c r="J39" s="50"/>
      <c r="K39" s="50"/>
      <c r="L39" s="50"/>
      <c r="M39" s="125" t="s">
        <v>88</v>
      </c>
    </row>
    <row r="40" spans="1:15" ht="22.5" customHeight="1" x14ac:dyDescent="0.2">
      <c r="A40" s="61" t="s">
        <v>89</v>
      </c>
      <c r="B40" s="126"/>
      <c r="D40" s="50"/>
      <c r="E40" s="50"/>
      <c r="F40" s="50"/>
      <c r="G40" s="50"/>
      <c r="H40" s="50"/>
      <c r="I40" s="50"/>
      <c r="J40" s="50"/>
      <c r="K40" s="50"/>
      <c r="L40" s="50"/>
    </row>
    <row r="41" spans="1:15" s="63" customFormat="1" ht="15" customHeight="1" x14ac:dyDescent="0.2">
      <c r="A41" s="73" t="s">
        <v>90</v>
      </c>
      <c r="B41" s="50"/>
      <c r="C41" s="127"/>
      <c r="D41" s="126"/>
      <c r="E41" s="126"/>
      <c r="F41" s="126"/>
      <c r="G41" s="126"/>
      <c r="H41" s="126"/>
      <c r="I41" s="126"/>
      <c r="J41" s="126"/>
      <c r="K41" s="126"/>
      <c r="L41" s="126"/>
      <c r="M41" s="127"/>
    </row>
    <row r="42" spans="1:15" ht="15" customHeight="1" x14ac:dyDescent="0.2">
      <c r="A42" s="128" t="s">
        <v>91</v>
      </c>
      <c r="B42" s="50"/>
      <c r="D42" s="50"/>
      <c r="E42" s="50"/>
      <c r="F42" s="50"/>
      <c r="G42" s="50"/>
      <c r="H42" s="50"/>
      <c r="I42" s="50"/>
      <c r="J42" s="50"/>
      <c r="K42" s="50"/>
      <c r="L42" s="50"/>
    </row>
    <row r="43" spans="1:15" ht="15" customHeight="1" x14ac:dyDescent="0.2">
      <c r="A43" s="128" t="s">
        <v>92</v>
      </c>
      <c r="B43" s="126"/>
      <c r="D43" s="50"/>
      <c r="E43" s="50"/>
      <c r="F43" s="50"/>
      <c r="G43" s="50"/>
      <c r="H43" s="50"/>
      <c r="I43" s="50"/>
      <c r="J43" s="50"/>
      <c r="K43" s="50"/>
      <c r="L43" s="50"/>
    </row>
    <row r="44" spans="1:15" ht="15" customHeight="1" x14ac:dyDescent="0.2">
      <c r="A44" s="73" t="s">
        <v>93</v>
      </c>
      <c r="B44" s="50"/>
      <c r="D44" s="50"/>
      <c r="E44" s="50"/>
      <c r="F44" s="50"/>
      <c r="G44" s="50"/>
      <c r="H44" s="50"/>
      <c r="I44" s="50"/>
      <c r="J44" s="50"/>
    </row>
    <row r="45" spans="1:15" ht="15" customHeight="1" x14ac:dyDescent="0.2">
      <c r="A45" s="73"/>
      <c r="D45" s="50"/>
      <c r="E45" s="50"/>
      <c r="F45" s="50"/>
      <c r="G45" s="50"/>
      <c r="H45" s="50"/>
      <c r="I45" s="50"/>
      <c r="J45" s="50"/>
    </row>
    <row r="46" spans="1:15" ht="15" customHeight="1" x14ac:dyDescent="0.2">
      <c r="D46" s="50"/>
      <c r="E46" s="50"/>
      <c r="F46" s="50"/>
      <c r="G46" s="50"/>
      <c r="H46" s="50"/>
      <c r="I46" s="50"/>
      <c r="J46" s="50"/>
    </row>
    <row r="47" spans="1:15" ht="15" customHeight="1" x14ac:dyDescent="0.2">
      <c r="D47" s="50"/>
      <c r="E47" s="50"/>
      <c r="F47" s="50"/>
      <c r="G47" s="50"/>
      <c r="H47" s="50"/>
      <c r="I47" s="50"/>
      <c r="J47" s="50"/>
    </row>
    <row r="48" spans="1:15" ht="15" customHeight="1" x14ac:dyDescent="0.2">
      <c r="A48" s="48" t="s">
        <v>20</v>
      </c>
      <c r="B48" s="48" t="s">
        <v>94</v>
      </c>
      <c r="D48" s="93" t="str">
        <f t="shared" ref="D48:K48" si="13">IF(D12&gt;D11,"ERROR","")</f>
        <v/>
      </c>
      <c r="E48" s="93" t="str">
        <f t="shared" si="13"/>
        <v/>
      </c>
      <c r="F48" s="93" t="str">
        <f t="shared" si="13"/>
        <v/>
      </c>
      <c r="G48" s="93" t="str">
        <f t="shared" si="13"/>
        <v/>
      </c>
      <c r="H48" s="93" t="str">
        <f t="shared" si="13"/>
        <v/>
      </c>
      <c r="I48" s="93" t="str">
        <f t="shared" si="13"/>
        <v/>
      </c>
      <c r="J48" s="93" t="str">
        <f t="shared" si="13"/>
        <v/>
      </c>
      <c r="K48" s="93" t="str">
        <f t="shared" si="13"/>
        <v/>
      </c>
    </row>
    <row r="49" spans="1:12" ht="15" customHeight="1" x14ac:dyDescent="0.2">
      <c r="B49" s="48" t="s">
        <v>95</v>
      </c>
      <c r="D49" s="93" t="str">
        <f t="shared" ref="D49:K49" si="14">IF(D18&gt;D17,"ERROR","")</f>
        <v/>
      </c>
      <c r="E49" s="93" t="str">
        <f t="shared" si="14"/>
        <v/>
      </c>
      <c r="F49" s="93" t="str">
        <f t="shared" si="14"/>
        <v/>
      </c>
      <c r="G49" s="93" t="str">
        <f t="shared" si="14"/>
        <v/>
      </c>
      <c r="H49" s="93" t="str">
        <f t="shared" si="14"/>
        <v/>
      </c>
      <c r="I49" s="93" t="str">
        <f t="shared" si="14"/>
        <v/>
      </c>
      <c r="J49" s="93" t="str">
        <f t="shared" si="14"/>
        <v/>
      </c>
      <c r="K49" s="93" t="str">
        <f t="shared" si="14"/>
        <v/>
      </c>
    </row>
    <row r="50" spans="1:12" ht="15" customHeight="1" x14ac:dyDescent="0.2">
      <c r="B50" s="48" t="s">
        <v>96</v>
      </c>
      <c r="D50" s="93" t="str">
        <f t="shared" ref="D50:K50" si="15">IF(D26&gt;D25,"ERROR","")</f>
        <v/>
      </c>
      <c r="E50" s="93" t="str">
        <f t="shared" si="15"/>
        <v/>
      </c>
      <c r="F50" s="93" t="str">
        <f t="shared" si="15"/>
        <v/>
      </c>
      <c r="G50" s="93" t="str">
        <f t="shared" si="15"/>
        <v/>
      </c>
      <c r="H50" s="93" t="str">
        <f t="shared" si="15"/>
        <v/>
      </c>
      <c r="I50" s="93" t="str">
        <f t="shared" si="15"/>
        <v/>
      </c>
      <c r="J50" s="93" t="str">
        <f t="shared" si="15"/>
        <v/>
      </c>
      <c r="K50" s="93" t="str">
        <f t="shared" si="15"/>
        <v/>
      </c>
    </row>
    <row r="51" spans="1:12" ht="15" customHeight="1" x14ac:dyDescent="0.2">
      <c r="B51" s="48" t="s">
        <v>97</v>
      </c>
      <c r="D51" s="93" t="str">
        <f t="shared" ref="D51:K51" si="16">IF(D33&gt;D32,"ERROR","")</f>
        <v/>
      </c>
      <c r="E51" s="93" t="str">
        <f t="shared" si="16"/>
        <v/>
      </c>
      <c r="F51" s="93" t="str">
        <f t="shared" si="16"/>
        <v/>
      </c>
      <c r="G51" s="93" t="str">
        <f t="shared" si="16"/>
        <v/>
      </c>
      <c r="H51" s="93" t="str">
        <f t="shared" si="16"/>
        <v/>
      </c>
      <c r="I51" s="93" t="str">
        <f t="shared" si="16"/>
        <v/>
      </c>
      <c r="J51" s="93" t="str">
        <f t="shared" si="16"/>
        <v/>
      </c>
      <c r="K51" s="93" t="str">
        <f t="shared" si="16"/>
        <v/>
      </c>
    </row>
    <row r="52" spans="1:12" ht="15" customHeight="1" x14ac:dyDescent="0.2">
      <c r="D52" s="50"/>
      <c r="E52" s="50"/>
      <c r="F52" s="50"/>
      <c r="G52" s="50"/>
      <c r="H52" s="50"/>
      <c r="I52" s="50"/>
      <c r="J52" s="50"/>
    </row>
    <row r="53" spans="1:12" ht="15" customHeight="1" x14ac:dyDescent="0.2">
      <c r="D53" s="50"/>
      <c r="E53" s="50"/>
      <c r="F53" s="50"/>
      <c r="G53" s="50"/>
      <c r="H53" s="50"/>
      <c r="I53" s="50"/>
      <c r="J53" s="50"/>
    </row>
    <row r="54" spans="1:12" ht="15" customHeight="1" x14ac:dyDescent="0.2">
      <c r="A54" s="129" t="s">
        <v>98</v>
      </c>
      <c r="B54" s="130" t="str">
        <f>L2</f>
        <v>XXXXXX</v>
      </c>
      <c r="D54" s="50"/>
      <c r="E54" s="50"/>
      <c r="F54" s="50"/>
      <c r="G54" s="50"/>
      <c r="H54" s="50"/>
      <c r="I54" s="50"/>
      <c r="J54" s="50"/>
      <c r="K54" s="50"/>
      <c r="L54" s="50"/>
    </row>
    <row r="55" spans="1:12" x14ac:dyDescent="0.2">
      <c r="A55" s="131"/>
      <c r="B55" s="132" t="str">
        <f>L1</f>
        <v>DD20</v>
      </c>
    </row>
    <row r="56" spans="1:12" x14ac:dyDescent="0.2">
      <c r="A56" s="131"/>
      <c r="B56" s="133" t="str">
        <f>L3</f>
        <v>DD.MM.YYYY</v>
      </c>
    </row>
    <row r="57" spans="1:12" x14ac:dyDescent="0.2">
      <c r="A57" s="131"/>
      <c r="B57" s="134" t="s">
        <v>99</v>
      </c>
    </row>
    <row r="58" spans="1:12" x14ac:dyDescent="0.2">
      <c r="A58" s="131"/>
      <c r="B58" s="135" t="str">
        <f>D6</f>
        <v>Col. 01</v>
      </c>
    </row>
    <row r="59" spans="1:12" x14ac:dyDescent="0.2">
      <c r="A59" s="11"/>
      <c r="B59" s="136">
        <f>COUNTIF(D7:O51,"ERROR")</f>
        <v>0</v>
      </c>
    </row>
  </sheetData>
  <sheetProtection sheet="1" objects="1"/>
  <mergeCells count="2">
    <mergeCell ref="O5:O6"/>
    <mergeCell ref="A7:A8"/>
  </mergeCells>
  <pageMargins left="0.39370078740157483" right="0.39370078740157483" top="0.59055118110236227" bottom="0.59055118110236227" header="0.31496062992125984" footer="0.31496062992125984"/>
  <pageSetup paperSize="9" scale="61" orientation="landscape"/>
  <headerFooter>
    <oddFooter>&amp;L&amp;"Arial,Fett"SNB Confidential&amp;C&amp;D&amp;RPage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showGridLines="0" showRowColHeaders="0" showZeros="0" zoomScale="80" workbookViewId="0">
      <pane xSplit="3" ySplit="6" topLeftCell="D7" activePane="bottomRight" state="frozen"/>
      <selection sqref="A1:A1048576"/>
      <selection pane="topRight" sqref="A1:A1048576"/>
      <selection pane="bottomLeft" sqref="A1:A1048576"/>
      <selection pane="bottomRight" activeCell="D9" sqref="D9"/>
    </sheetView>
  </sheetViews>
  <sheetFormatPr baseColWidth="10" defaultColWidth="11.42578125" defaultRowHeight="12.75" x14ac:dyDescent="0.2"/>
  <cols>
    <col min="1" max="1" width="40.7109375" style="73" customWidth="1"/>
    <col min="2" max="2" width="50.7109375" style="73" customWidth="1"/>
    <col min="3" max="3" width="4.7109375" style="137" customWidth="1"/>
    <col min="4" max="11" width="11.7109375" style="73" customWidth="1"/>
    <col min="12" max="12" width="13.42578125" style="73" customWidth="1"/>
    <col min="13" max="13" width="4.7109375" style="137" customWidth="1"/>
    <col min="14" max="16384" width="11.42578125" style="73"/>
  </cols>
  <sheetData>
    <row r="1" spans="1:15" ht="21" customHeight="1" x14ac:dyDescent="0.25">
      <c r="A1" s="50"/>
      <c r="C1" s="51"/>
      <c r="D1" s="53" t="s">
        <v>46</v>
      </c>
      <c r="E1" s="51"/>
      <c r="F1" s="51"/>
      <c r="G1" s="55"/>
      <c r="H1" s="56"/>
      <c r="I1" s="50"/>
      <c r="J1" s="50"/>
      <c r="K1" s="58" t="s">
        <v>47</v>
      </c>
      <c r="L1" s="59" t="s">
        <v>48</v>
      </c>
      <c r="M1" s="138"/>
    </row>
    <row r="2" spans="1:15" ht="18.75" customHeight="1" x14ac:dyDescent="0.3">
      <c r="A2" s="61"/>
      <c r="C2" s="51"/>
      <c r="D2" s="62" t="s">
        <v>100</v>
      </c>
      <c r="E2" s="139"/>
      <c r="F2" s="51"/>
      <c r="I2" s="55"/>
      <c r="J2" s="55"/>
      <c r="K2" s="58" t="s">
        <v>4</v>
      </c>
      <c r="L2" s="64" t="str">
        <f>'Delivery note'!H3</f>
        <v>XXXXXX</v>
      </c>
      <c r="M2" s="65"/>
    </row>
    <row r="3" spans="1:15" ht="19.5" customHeight="1" x14ac:dyDescent="0.3">
      <c r="A3" s="66"/>
      <c r="C3" s="51"/>
      <c r="D3" s="140" t="s">
        <v>50</v>
      </c>
      <c r="E3" s="51"/>
      <c r="F3" s="51"/>
      <c r="I3" s="55"/>
      <c r="J3" s="68"/>
      <c r="K3" s="69" t="s">
        <v>51</v>
      </c>
      <c r="L3" s="70" t="str">
        <f>'Delivery note'!H4</f>
        <v>DD.MM.YYYY</v>
      </c>
      <c r="M3" s="71"/>
    </row>
    <row r="4" spans="1:15" ht="20.100000000000001" customHeight="1" x14ac:dyDescent="0.3">
      <c r="A4" s="66"/>
      <c r="B4" s="11"/>
      <c r="C4" s="71"/>
      <c r="D4" s="72"/>
      <c r="E4" s="74"/>
      <c r="F4" s="75"/>
      <c r="G4" s="68"/>
      <c r="H4" s="68"/>
      <c r="I4" s="68"/>
      <c r="J4" s="68"/>
      <c r="L4" s="76"/>
      <c r="M4" s="71"/>
    </row>
    <row r="5" spans="1:15" ht="20.100000000000001" customHeight="1" x14ac:dyDescent="0.2">
      <c r="A5" s="77" t="s">
        <v>52</v>
      </c>
      <c r="B5" s="78" t="s">
        <v>53</v>
      </c>
      <c r="C5" s="80"/>
      <c r="D5" s="81" t="s">
        <v>54</v>
      </c>
      <c r="E5" s="81" t="s">
        <v>55</v>
      </c>
      <c r="F5" s="81" t="s">
        <v>56</v>
      </c>
      <c r="G5" s="81" t="s">
        <v>57</v>
      </c>
      <c r="H5" s="81" t="s">
        <v>58</v>
      </c>
      <c r="I5" s="81" t="s">
        <v>59</v>
      </c>
      <c r="J5" s="81" t="s">
        <v>60</v>
      </c>
      <c r="K5" s="81" t="s">
        <v>61</v>
      </c>
      <c r="L5" s="83" t="s">
        <v>62</v>
      </c>
      <c r="M5" s="80"/>
      <c r="O5" s="422" t="s">
        <v>63</v>
      </c>
    </row>
    <row r="6" spans="1:15" ht="20.100000000000001" customHeight="1" x14ac:dyDescent="0.2">
      <c r="A6" s="84"/>
      <c r="B6" s="85"/>
      <c r="C6" s="86"/>
      <c r="D6" s="87" t="s">
        <v>64</v>
      </c>
      <c r="E6" s="87" t="s">
        <v>65</v>
      </c>
      <c r="F6" s="87" t="s">
        <v>66</v>
      </c>
      <c r="G6" s="87" t="s">
        <v>67</v>
      </c>
      <c r="H6" s="87" t="s">
        <v>68</v>
      </c>
      <c r="I6" s="87" t="s">
        <v>69</v>
      </c>
      <c r="J6" s="87" t="s">
        <v>70</v>
      </c>
      <c r="K6" s="87" t="s">
        <v>71</v>
      </c>
      <c r="L6" s="87" t="s">
        <v>72</v>
      </c>
      <c r="M6" s="86"/>
      <c r="O6" s="422"/>
    </row>
    <row r="7" spans="1:15" ht="24.95" customHeight="1" thickBot="1" x14ac:dyDescent="0.25">
      <c r="A7" s="423" t="s">
        <v>73</v>
      </c>
      <c r="B7" s="102" t="s">
        <v>62</v>
      </c>
      <c r="C7" s="90">
        <v>31</v>
      </c>
      <c r="D7" s="95">
        <f t="shared" ref="D7:K7" si="0">D8+D12</f>
        <v>0</v>
      </c>
      <c r="E7" s="95">
        <f t="shared" si="0"/>
        <v>0</v>
      </c>
      <c r="F7" s="95">
        <f t="shared" si="0"/>
        <v>0</v>
      </c>
      <c r="G7" s="95">
        <f t="shared" si="0"/>
        <v>0</v>
      </c>
      <c r="H7" s="95">
        <f t="shared" si="0"/>
        <v>0</v>
      </c>
      <c r="I7" s="95">
        <f t="shared" si="0"/>
        <v>0</v>
      </c>
      <c r="J7" s="95">
        <f t="shared" si="0"/>
        <v>0</v>
      </c>
      <c r="K7" s="95">
        <f t="shared" si="0"/>
        <v>0</v>
      </c>
      <c r="L7" s="95">
        <f t="shared" ref="L7:L25" si="1">SUM(D7:K7)</f>
        <v>0</v>
      </c>
      <c r="M7" s="90">
        <v>31</v>
      </c>
    </row>
    <row r="8" spans="1:15" ht="18" customHeight="1" thickTop="1" thickBot="1" x14ac:dyDescent="0.25">
      <c r="A8" s="424"/>
      <c r="B8" s="104" t="s">
        <v>75</v>
      </c>
      <c r="C8" s="90">
        <v>32</v>
      </c>
      <c r="D8" s="95">
        <f t="shared" ref="D8:K8" si="2">SUM(D9:D10)</f>
        <v>0</v>
      </c>
      <c r="E8" s="95">
        <f t="shared" si="2"/>
        <v>0</v>
      </c>
      <c r="F8" s="95">
        <f t="shared" si="2"/>
        <v>0</v>
      </c>
      <c r="G8" s="95">
        <f t="shared" si="2"/>
        <v>0</v>
      </c>
      <c r="H8" s="95">
        <f t="shared" si="2"/>
        <v>0</v>
      </c>
      <c r="I8" s="95">
        <f t="shared" si="2"/>
        <v>0</v>
      </c>
      <c r="J8" s="95">
        <f t="shared" si="2"/>
        <v>0</v>
      </c>
      <c r="K8" s="95">
        <f t="shared" si="2"/>
        <v>0</v>
      </c>
      <c r="L8" s="95">
        <f t="shared" si="1"/>
        <v>0</v>
      </c>
      <c r="M8" s="90">
        <v>32</v>
      </c>
      <c r="N8" s="141"/>
    </row>
    <row r="9" spans="1:15" ht="18" customHeight="1" thickTop="1" thickBot="1" x14ac:dyDescent="0.25">
      <c r="A9" s="74"/>
      <c r="B9" s="105" t="s">
        <v>76</v>
      </c>
      <c r="C9" s="90">
        <v>33</v>
      </c>
      <c r="D9" s="98"/>
      <c r="E9" s="98"/>
      <c r="F9" s="98"/>
      <c r="G9" s="98"/>
      <c r="H9" s="98"/>
      <c r="I9" s="98"/>
      <c r="J9" s="98"/>
      <c r="K9" s="98"/>
      <c r="L9" s="95">
        <f t="shared" si="1"/>
        <v>0</v>
      </c>
      <c r="M9" s="90">
        <v>33</v>
      </c>
    </row>
    <row r="10" spans="1:15" ht="18" customHeight="1" thickTop="1" thickBot="1" x14ac:dyDescent="0.25">
      <c r="A10" s="74"/>
      <c r="B10" s="105" t="s">
        <v>77</v>
      </c>
      <c r="C10" s="90">
        <v>34</v>
      </c>
      <c r="D10" s="98"/>
      <c r="E10" s="98"/>
      <c r="F10" s="98"/>
      <c r="G10" s="98"/>
      <c r="H10" s="98"/>
      <c r="I10" s="98"/>
      <c r="J10" s="98"/>
      <c r="K10" s="98"/>
      <c r="L10" s="95">
        <f t="shared" si="1"/>
        <v>0</v>
      </c>
      <c r="M10" s="90">
        <v>34</v>
      </c>
    </row>
    <row r="11" spans="1:15" ht="18" customHeight="1" thickTop="1" thickBot="1" x14ac:dyDescent="0.25">
      <c r="A11" s="74"/>
      <c r="B11" s="106" t="s">
        <v>78</v>
      </c>
      <c r="C11" s="90">
        <v>76</v>
      </c>
      <c r="D11" s="98"/>
      <c r="E11" s="98"/>
      <c r="F11" s="98"/>
      <c r="G11" s="98"/>
      <c r="H11" s="98"/>
      <c r="I11" s="98"/>
      <c r="J11" s="98"/>
      <c r="K11" s="98"/>
      <c r="L11" s="95">
        <f t="shared" si="1"/>
        <v>0</v>
      </c>
      <c r="M11" s="90">
        <v>76</v>
      </c>
    </row>
    <row r="12" spans="1:15" ht="18" customHeight="1" thickTop="1" thickBot="1" x14ac:dyDescent="0.25">
      <c r="A12" s="74"/>
      <c r="B12" s="107" t="s">
        <v>79</v>
      </c>
      <c r="C12" s="90">
        <v>36</v>
      </c>
      <c r="D12" s="98"/>
      <c r="E12" s="98"/>
      <c r="F12" s="98"/>
      <c r="G12" s="98"/>
      <c r="H12" s="98"/>
      <c r="I12" s="98"/>
      <c r="J12" s="98"/>
      <c r="K12" s="98"/>
      <c r="L12" s="95">
        <f t="shared" si="1"/>
        <v>0</v>
      </c>
      <c r="M12" s="90">
        <v>36</v>
      </c>
    </row>
    <row r="13" spans="1:15" ht="24.95" customHeight="1" thickTop="1" thickBot="1" x14ac:dyDescent="0.25">
      <c r="A13" s="101" t="s">
        <v>80</v>
      </c>
      <c r="B13" s="102" t="s">
        <v>62</v>
      </c>
      <c r="C13" s="90">
        <v>37</v>
      </c>
      <c r="D13" s="95">
        <f t="shared" ref="D13:K13" si="3">D14+D18</f>
        <v>0</v>
      </c>
      <c r="E13" s="95">
        <f t="shared" si="3"/>
        <v>0</v>
      </c>
      <c r="F13" s="95">
        <f t="shared" si="3"/>
        <v>0</v>
      </c>
      <c r="G13" s="95">
        <f t="shared" si="3"/>
        <v>0</v>
      </c>
      <c r="H13" s="95">
        <f t="shared" si="3"/>
        <v>0</v>
      </c>
      <c r="I13" s="95">
        <f t="shared" si="3"/>
        <v>0</v>
      </c>
      <c r="J13" s="95">
        <f t="shared" si="3"/>
        <v>0</v>
      </c>
      <c r="K13" s="95">
        <f t="shared" si="3"/>
        <v>0</v>
      </c>
      <c r="L13" s="95">
        <f t="shared" si="1"/>
        <v>0</v>
      </c>
      <c r="M13" s="90">
        <v>37</v>
      </c>
    </row>
    <row r="14" spans="1:15" ht="18" customHeight="1" thickTop="1" thickBot="1" x14ac:dyDescent="0.25">
      <c r="A14" s="142"/>
      <c r="B14" s="104" t="s">
        <v>75</v>
      </c>
      <c r="C14" s="90">
        <v>38</v>
      </c>
      <c r="D14" s="95">
        <f t="shared" ref="D14:K14" si="4">SUM(D15:D16)</f>
        <v>0</v>
      </c>
      <c r="E14" s="95">
        <f t="shared" si="4"/>
        <v>0</v>
      </c>
      <c r="F14" s="95">
        <f t="shared" si="4"/>
        <v>0</v>
      </c>
      <c r="G14" s="95">
        <f t="shared" si="4"/>
        <v>0</v>
      </c>
      <c r="H14" s="95">
        <f t="shared" si="4"/>
        <v>0</v>
      </c>
      <c r="I14" s="95">
        <f t="shared" si="4"/>
        <v>0</v>
      </c>
      <c r="J14" s="95">
        <f t="shared" si="4"/>
        <v>0</v>
      </c>
      <c r="K14" s="95">
        <f t="shared" si="4"/>
        <v>0</v>
      </c>
      <c r="L14" s="95">
        <f t="shared" si="1"/>
        <v>0</v>
      </c>
      <c r="M14" s="90">
        <v>38</v>
      </c>
    </row>
    <row r="15" spans="1:15" ht="18" customHeight="1" thickTop="1" thickBot="1" x14ac:dyDescent="0.25">
      <c r="A15" s="74"/>
      <c r="B15" s="105" t="s">
        <v>76</v>
      </c>
      <c r="C15" s="90">
        <v>39</v>
      </c>
      <c r="D15" s="98"/>
      <c r="E15" s="98"/>
      <c r="F15" s="98"/>
      <c r="G15" s="98"/>
      <c r="H15" s="98"/>
      <c r="I15" s="98"/>
      <c r="J15" s="98"/>
      <c r="K15" s="98"/>
      <c r="L15" s="95">
        <f t="shared" si="1"/>
        <v>0</v>
      </c>
      <c r="M15" s="90">
        <v>39</v>
      </c>
    </row>
    <row r="16" spans="1:15" ht="18" customHeight="1" thickTop="1" thickBot="1" x14ac:dyDescent="0.25">
      <c r="A16" s="74"/>
      <c r="B16" s="105" t="s">
        <v>77</v>
      </c>
      <c r="C16" s="90">
        <v>40</v>
      </c>
      <c r="D16" s="98"/>
      <c r="E16" s="98"/>
      <c r="F16" s="98"/>
      <c r="G16" s="98"/>
      <c r="H16" s="98"/>
      <c r="I16" s="98"/>
      <c r="J16" s="98"/>
      <c r="K16" s="98"/>
      <c r="L16" s="95">
        <f t="shared" si="1"/>
        <v>0</v>
      </c>
      <c r="M16" s="90">
        <v>40</v>
      </c>
    </row>
    <row r="17" spans="1:15" ht="18" customHeight="1" thickTop="1" thickBot="1" x14ac:dyDescent="0.25">
      <c r="A17" s="74"/>
      <c r="B17" s="106" t="s">
        <v>78</v>
      </c>
      <c r="C17" s="90">
        <v>77</v>
      </c>
      <c r="D17" s="98"/>
      <c r="E17" s="98"/>
      <c r="F17" s="98"/>
      <c r="G17" s="98"/>
      <c r="H17" s="98"/>
      <c r="I17" s="98"/>
      <c r="J17" s="98"/>
      <c r="K17" s="98"/>
      <c r="L17" s="95">
        <f t="shared" si="1"/>
        <v>0</v>
      </c>
      <c r="M17" s="90">
        <v>77</v>
      </c>
    </row>
    <row r="18" spans="1:15" ht="18" customHeight="1" thickTop="1" thickBot="1" x14ac:dyDescent="0.25">
      <c r="A18" s="74"/>
      <c r="B18" s="107" t="s">
        <v>79</v>
      </c>
      <c r="C18" s="90">
        <v>42</v>
      </c>
      <c r="D18" s="98"/>
      <c r="E18" s="98"/>
      <c r="F18" s="98"/>
      <c r="G18" s="98"/>
      <c r="H18" s="98"/>
      <c r="I18" s="98"/>
      <c r="J18" s="98"/>
      <c r="K18" s="98"/>
      <c r="L18" s="95">
        <f t="shared" si="1"/>
        <v>0</v>
      </c>
      <c r="M18" s="90">
        <v>42</v>
      </c>
    </row>
    <row r="19" spans="1:15" ht="24.95" customHeight="1" thickTop="1" thickBot="1" x14ac:dyDescent="0.25">
      <c r="A19" s="101" t="s">
        <v>101</v>
      </c>
      <c r="B19" s="102" t="s">
        <v>62</v>
      </c>
      <c r="C19" s="90">
        <v>43</v>
      </c>
      <c r="D19" s="95">
        <f t="shared" ref="D19:K19" si="5">D20+D24</f>
        <v>0</v>
      </c>
      <c r="E19" s="95">
        <f t="shared" si="5"/>
        <v>0</v>
      </c>
      <c r="F19" s="95">
        <f t="shared" si="5"/>
        <v>0</v>
      </c>
      <c r="G19" s="95">
        <f t="shared" si="5"/>
        <v>0</v>
      </c>
      <c r="H19" s="95">
        <f t="shared" si="5"/>
        <v>0</v>
      </c>
      <c r="I19" s="95">
        <f t="shared" si="5"/>
        <v>0</v>
      </c>
      <c r="J19" s="95">
        <f t="shared" si="5"/>
        <v>0</v>
      </c>
      <c r="K19" s="95">
        <f t="shared" si="5"/>
        <v>0</v>
      </c>
      <c r="L19" s="95">
        <f t="shared" si="1"/>
        <v>0</v>
      </c>
      <c r="M19" s="90">
        <v>43</v>
      </c>
    </row>
    <row r="20" spans="1:15" s="141" customFormat="1" ht="18" customHeight="1" thickTop="1" thickBot="1" x14ac:dyDescent="0.25">
      <c r="A20" s="143"/>
      <c r="B20" s="104" t="s">
        <v>75</v>
      </c>
      <c r="C20" s="90">
        <v>44</v>
      </c>
      <c r="D20" s="95">
        <f t="shared" ref="D20:K20" si="6">SUM(D21:D22)</f>
        <v>0</v>
      </c>
      <c r="E20" s="95">
        <f t="shared" si="6"/>
        <v>0</v>
      </c>
      <c r="F20" s="95">
        <f t="shared" si="6"/>
        <v>0</v>
      </c>
      <c r="G20" s="95">
        <f t="shared" si="6"/>
        <v>0</v>
      </c>
      <c r="H20" s="95">
        <f t="shared" si="6"/>
        <v>0</v>
      </c>
      <c r="I20" s="95">
        <f t="shared" si="6"/>
        <v>0</v>
      </c>
      <c r="J20" s="95">
        <f t="shared" si="6"/>
        <v>0</v>
      </c>
      <c r="K20" s="95">
        <f t="shared" si="6"/>
        <v>0</v>
      </c>
      <c r="L20" s="95">
        <f t="shared" si="1"/>
        <v>0</v>
      </c>
      <c r="M20" s="90">
        <v>44</v>
      </c>
    </row>
    <row r="21" spans="1:15" ht="18" customHeight="1" thickTop="1" thickBot="1" x14ac:dyDescent="0.25">
      <c r="A21" s="111"/>
      <c r="B21" s="105" t="s">
        <v>76</v>
      </c>
      <c r="C21" s="90">
        <v>45</v>
      </c>
      <c r="D21" s="98"/>
      <c r="E21" s="98"/>
      <c r="F21" s="98"/>
      <c r="G21" s="98"/>
      <c r="H21" s="98"/>
      <c r="I21" s="98"/>
      <c r="J21" s="98"/>
      <c r="K21" s="98"/>
      <c r="L21" s="95">
        <f t="shared" si="1"/>
        <v>0</v>
      </c>
      <c r="M21" s="90">
        <v>45</v>
      </c>
    </row>
    <row r="22" spans="1:15" ht="18" customHeight="1" thickTop="1" thickBot="1" x14ac:dyDescent="0.25">
      <c r="A22" s="111"/>
      <c r="B22" s="105" t="s">
        <v>77</v>
      </c>
      <c r="C22" s="90">
        <v>46</v>
      </c>
      <c r="D22" s="98"/>
      <c r="E22" s="98"/>
      <c r="F22" s="98"/>
      <c r="G22" s="98"/>
      <c r="H22" s="98"/>
      <c r="I22" s="98"/>
      <c r="J22" s="98"/>
      <c r="K22" s="98"/>
      <c r="L22" s="95">
        <f t="shared" si="1"/>
        <v>0</v>
      </c>
      <c r="M22" s="90">
        <v>46</v>
      </c>
    </row>
    <row r="23" spans="1:15" ht="18" customHeight="1" thickTop="1" thickBot="1" x14ac:dyDescent="0.25">
      <c r="A23" s="111"/>
      <c r="B23" s="106" t="s">
        <v>78</v>
      </c>
      <c r="C23" s="90">
        <v>78</v>
      </c>
      <c r="D23" s="98"/>
      <c r="E23" s="98"/>
      <c r="F23" s="98"/>
      <c r="G23" s="98"/>
      <c r="H23" s="98"/>
      <c r="I23" s="98"/>
      <c r="J23" s="98"/>
      <c r="K23" s="98"/>
      <c r="L23" s="95">
        <f t="shared" si="1"/>
        <v>0</v>
      </c>
      <c r="M23" s="90">
        <v>78</v>
      </c>
    </row>
    <row r="24" spans="1:15" s="61" customFormat="1" ht="18" customHeight="1" thickTop="1" thickBot="1" x14ac:dyDescent="0.25">
      <c r="A24" s="111"/>
      <c r="B24" s="144" t="s">
        <v>79</v>
      </c>
      <c r="C24" s="90">
        <v>48</v>
      </c>
      <c r="D24" s="98"/>
      <c r="E24" s="98"/>
      <c r="F24" s="98"/>
      <c r="G24" s="98"/>
      <c r="H24" s="98"/>
      <c r="I24" s="98"/>
      <c r="J24" s="98"/>
      <c r="K24" s="98"/>
      <c r="L24" s="95">
        <f t="shared" si="1"/>
        <v>0</v>
      </c>
      <c r="M24" s="90">
        <v>48</v>
      </c>
    </row>
    <row r="25" spans="1:15" s="61" customFormat="1" ht="24.95" customHeight="1" thickTop="1" thickBot="1" x14ac:dyDescent="0.25">
      <c r="A25" s="145" t="s">
        <v>86</v>
      </c>
      <c r="B25" s="146"/>
      <c r="C25" s="90">
        <v>49</v>
      </c>
      <c r="D25" s="95">
        <f t="shared" ref="D25:K25" si="7">D19+D13+D7</f>
        <v>0</v>
      </c>
      <c r="E25" s="95">
        <f t="shared" si="7"/>
        <v>0</v>
      </c>
      <c r="F25" s="95">
        <f t="shared" si="7"/>
        <v>0</v>
      </c>
      <c r="G25" s="95">
        <f t="shared" si="7"/>
        <v>0</v>
      </c>
      <c r="H25" s="95">
        <f t="shared" si="7"/>
        <v>0</v>
      </c>
      <c r="I25" s="95">
        <f t="shared" si="7"/>
        <v>0</v>
      </c>
      <c r="J25" s="95">
        <f t="shared" si="7"/>
        <v>0</v>
      </c>
      <c r="K25" s="95">
        <f t="shared" si="7"/>
        <v>0</v>
      </c>
      <c r="L25" s="95">
        <f t="shared" si="1"/>
        <v>0</v>
      </c>
      <c r="M25" s="90">
        <v>49</v>
      </c>
    </row>
    <row r="26" spans="1:15" s="61" customFormat="1" ht="24.95" customHeight="1" thickTop="1" x14ac:dyDescent="0.2">
      <c r="A26" s="145" t="s">
        <v>87</v>
      </c>
      <c r="B26" s="147"/>
      <c r="C26" s="120">
        <v>50</v>
      </c>
      <c r="D26" s="91"/>
      <c r="E26" s="91"/>
      <c r="F26" s="91"/>
      <c r="G26" s="91"/>
      <c r="H26" s="91"/>
      <c r="I26" s="91"/>
      <c r="J26" s="91"/>
      <c r="K26" s="91"/>
      <c r="L26" s="92"/>
      <c r="M26" s="120">
        <v>50</v>
      </c>
      <c r="O26" s="93" t="str">
        <f>IF(L26&gt;=L25,"","ERROR")</f>
        <v/>
      </c>
    </row>
    <row r="27" spans="1:15" s="141" customFormat="1" ht="6.75" customHeight="1" x14ac:dyDescent="0.2">
      <c r="A27" s="148"/>
      <c r="B27" s="148"/>
      <c r="C27" s="149"/>
      <c r="D27" s="150"/>
      <c r="E27" s="150"/>
      <c r="F27" s="150"/>
      <c r="G27" s="150"/>
      <c r="H27" s="150"/>
      <c r="I27" s="150"/>
      <c r="J27" s="150"/>
      <c r="K27" s="150"/>
      <c r="L27" s="150"/>
      <c r="M27" s="148"/>
    </row>
    <row r="28" spans="1:15" s="141" customFormat="1" ht="15" customHeight="1" x14ac:dyDescent="0.2">
      <c r="A28" s="141" t="str">
        <f>"Version: "&amp;B44</f>
        <v>Version: 1.03.E0</v>
      </c>
      <c r="C28" s="151"/>
      <c r="D28" s="152"/>
      <c r="E28" s="152"/>
      <c r="F28" s="152"/>
      <c r="G28" s="152"/>
      <c r="H28" s="152"/>
      <c r="I28" s="152"/>
      <c r="J28" s="152"/>
      <c r="K28" s="152"/>
      <c r="L28" s="152"/>
      <c r="M28" s="153" t="s">
        <v>88</v>
      </c>
    </row>
    <row r="29" spans="1:15" s="141" customFormat="1" ht="22.5" customHeight="1" x14ac:dyDescent="0.2">
      <c r="A29" s="61" t="s">
        <v>89</v>
      </c>
      <c r="B29" s="154"/>
      <c r="C29" s="151"/>
      <c r="D29" s="152"/>
      <c r="E29" s="152"/>
      <c r="F29" s="152"/>
      <c r="G29" s="152"/>
      <c r="H29" s="152"/>
      <c r="I29" s="152"/>
      <c r="J29" s="152"/>
      <c r="K29" s="152"/>
      <c r="L29" s="152"/>
      <c r="M29" s="151"/>
    </row>
    <row r="30" spans="1:15" s="141" customFormat="1" ht="15" customHeight="1" x14ac:dyDescent="0.2">
      <c r="A30" s="73" t="s">
        <v>90</v>
      </c>
      <c r="B30" s="152"/>
      <c r="C30" s="151"/>
      <c r="D30" s="155"/>
      <c r="E30" s="155"/>
      <c r="F30" s="155"/>
      <c r="G30" s="155"/>
      <c r="H30" s="155"/>
      <c r="I30" s="155"/>
      <c r="J30" s="155"/>
      <c r="K30" s="155"/>
      <c r="L30" s="155"/>
      <c r="M30" s="151"/>
    </row>
    <row r="31" spans="1:15" s="141" customFormat="1" ht="15" customHeight="1" x14ac:dyDescent="0.2">
      <c r="A31" s="128" t="s">
        <v>91</v>
      </c>
      <c r="B31" s="152"/>
      <c r="C31" s="151"/>
      <c r="D31" s="152"/>
      <c r="E31" s="152"/>
      <c r="F31" s="152"/>
      <c r="G31" s="152"/>
      <c r="H31" s="152"/>
      <c r="I31" s="152"/>
      <c r="J31" s="152"/>
      <c r="K31" s="152"/>
      <c r="L31" s="152"/>
      <c r="M31" s="151"/>
    </row>
    <row r="32" spans="1:15" s="141" customFormat="1" ht="15" customHeight="1" x14ac:dyDescent="0.2">
      <c r="A32" s="128" t="s">
        <v>92</v>
      </c>
      <c r="B32" s="152"/>
      <c r="C32" s="151"/>
      <c r="D32" s="152"/>
      <c r="E32" s="152"/>
      <c r="F32" s="152"/>
      <c r="G32" s="152"/>
      <c r="H32" s="152"/>
      <c r="I32" s="152"/>
      <c r="J32" s="152"/>
      <c r="K32" s="152"/>
      <c r="L32" s="152"/>
      <c r="M32" s="151"/>
    </row>
    <row r="33" spans="1:13" s="141" customFormat="1" ht="15" customHeight="1" x14ac:dyDescent="0.2">
      <c r="A33" s="156"/>
      <c r="B33" s="152"/>
      <c r="C33" s="151"/>
      <c r="D33" s="152"/>
      <c r="E33" s="152"/>
      <c r="F33" s="152"/>
      <c r="G33" s="152"/>
      <c r="H33" s="152"/>
      <c r="I33" s="152"/>
      <c r="J33" s="152"/>
      <c r="K33" s="152"/>
      <c r="L33" s="152"/>
      <c r="M33" s="151"/>
    </row>
    <row r="34" spans="1:13" s="141" customFormat="1" ht="15" customHeight="1" x14ac:dyDescent="0.2">
      <c r="A34" s="156"/>
      <c r="B34" s="152"/>
      <c r="C34" s="151"/>
      <c r="D34" s="152"/>
      <c r="E34" s="152"/>
      <c r="F34" s="152"/>
      <c r="G34" s="152"/>
      <c r="H34" s="152"/>
      <c r="I34" s="152"/>
      <c r="J34" s="152"/>
      <c r="K34" s="152"/>
      <c r="L34" s="152"/>
      <c r="M34" s="151"/>
    </row>
    <row r="35" spans="1:13" s="141" customFormat="1" ht="15" customHeight="1" x14ac:dyDescent="0.2">
      <c r="A35" s="73"/>
      <c r="B35" s="152"/>
      <c r="C35" s="151"/>
      <c r="M35" s="151"/>
    </row>
    <row r="36" spans="1:13" s="141" customFormat="1" ht="15" customHeight="1" x14ac:dyDescent="0.2">
      <c r="A36" s="141" t="s">
        <v>20</v>
      </c>
      <c r="B36" s="157" t="s">
        <v>102</v>
      </c>
      <c r="C36" s="151"/>
      <c r="D36" s="93" t="str">
        <f t="shared" ref="D36:K36" si="8">IF(D11&gt;D10,"ERROR","")</f>
        <v/>
      </c>
      <c r="E36" s="93" t="str">
        <f t="shared" si="8"/>
        <v/>
      </c>
      <c r="F36" s="93" t="str">
        <f t="shared" si="8"/>
        <v/>
      </c>
      <c r="G36" s="93" t="str">
        <f t="shared" si="8"/>
        <v/>
      </c>
      <c r="H36" s="93" t="str">
        <f t="shared" si="8"/>
        <v/>
      </c>
      <c r="I36" s="93" t="str">
        <f t="shared" si="8"/>
        <v/>
      </c>
      <c r="J36" s="93" t="str">
        <f t="shared" si="8"/>
        <v/>
      </c>
      <c r="K36" s="93" t="str">
        <f t="shared" si="8"/>
        <v/>
      </c>
      <c r="M36" s="151"/>
    </row>
    <row r="37" spans="1:13" ht="15" customHeight="1" x14ac:dyDescent="0.2">
      <c r="A37" s="141"/>
      <c r="B37" s="141" t="s">
        <v>103</v>
      </c>
      <c r="D37" s="93" t="str">
        <f t="shared" ref="D37:K37" si="9">IF(D17&gt;D16,"ERROR","")</f>
        <v/>
      </c>
      <c r="E37" s="93" t="str">
        <f t="shared" si="9"/>
        <v/>
      </c>
      <c r="F37" s="93" t="str">
        <f t="shared" si="9"/>
        <v/>
      </c>
      <c r="G37" s="93" t="str">
        <f t="shared" si="9"/>
        <v/>
      </c>
      <c r="H37" s="93" t="str">
        <f t="shared" si="9"/>
        <v/>
      </c>
      <c r="I37" s="93" t="str">
        <f t="shared" si="9"/>
        <v/>
      </c>
      <c r="J37" s="93" t="str">
        <f t="shared" si="9"/>
        <v/>
      </c>
      <c r="K37" s="93" t="str">
        <f t="shared" si="9"/>
        <v/>
      </c>
    </row>
    <row r="38" spans="1:13" ht="15" customHeight="1" x14ac:dyDescent="0.2">
      <c r="A38" s="141"/>
      <c r="B38" s="141" t="s">
        <v>104</v>
      </c>
      <c r="D38" s="93" t="str">
        <f t="shared" ref="D38:K38" si="10">IF(D23&gt;D22,"ERROR","")</f>
        <v/>
      </c>
      <c r="E38" s="93" t="str">
        <f t="shared" si="10"/>
        <v/>
      </c>
      <c r="F38" s="93" t="str">
        <f t="shared" si="10"/>
        <v/>
      </c>
      <c r="G38" s="93" t="str">
        <f t="shared" si="10"/>
        <v/>
      </c>
      <c r="H38" s="93" t="str">
        <f t="shared" si="10"/>
        <v/>
      </c>
      <c r="I38" s="93" t="str">
        <f t="shared" si="10"/>
        <v/>
      </c>
      <c r="J38" s="93" t="str">
        <f t="shared" si="10"/>
        <v/>
      </c>
      <c r="K38" s="93" t="str">
        <f t="shared" si="10"/>
        <v/>
      </c>
    </row>
    <row r="39" spans="1:13" ht="15" customHeight="1" x14ac:dyDescent="0.2"/>
    <row r="41" spans="1:13" x14ac:dyDescent="0.2">
      <c r="A41" s="129" t="s">
        <v>98</v>
      </c>
      <c r="B41" s="130" t="str">
        <f>L2</f>
        <v>XXXXXX</v>
      </c>
    </row>
    <row r="42" spans="1:13" x14ac:dyDescent="0.2">
      <c r="A42" s="131"/>
      <c r="B42" s="132" t="str">
        <f>L1</f>
        <v>DD20</v>
      </c>
    </row>
    <row r="43" spans="1:13" x14ac:dyDescent="0.2">
      <c r="A43" s="131"/>
      <c r="B43" s="133" t="str">
        <f>L3</f>
        <v>DD.MM.YYYY</v>
      </c>
    </row>
    <row r="44" spans="1:13" x14ac:dyDescent="0.2">
      <c r="A44" s="131"/>
      <c r="B44" s="134" t="s">
        <v>99</v>
      </c>
    </row>
    <row r="45" spans="1:13" x14ac:dyDescent="0.2">
      <c r="A45" s="131"/>
      <c r="B45" s="135" t="str">
        <f>D6</f>
        <v>Col. 01</v>
      </c>
    </row>
    <row r="46" spans="1:13" x14ac:dyDescent="0.2">
      <c r="A46" s="11"/>
      <c r="B46" s="136">
        <f>COUNTIF(D25:O38,"ERROR")</f>
        <v>0</v>
      </c>
    </row>
  </sheetData>
  <sheetProtection sheet="1" objects="1"/>
  <mergeCells count="2">
    <mergeCell ref="O5:O6"/>
    <mergeCell ref="A7:A8"/>
  </mergeCells>
  <pageMargins left="0.39370078740157483" right="0.39370078740157483" top="0.59055118110236227" bottom="0.59055118110236227" header="0.31496062992125984" footer="0.31496062992125984"/>
  <pageSetup paperSize="9" scale="66" orientation="landscape"/>
  <headerFooter>
    <oddFooter>&amp;L&amp;"Arial,Fett"SNB Confidential&amp;C&amp;D&amp;RPage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6"/>
  <sheetViews>
    <sheetView showGridLines="0" showRowColHeaders="0" showZeros="0" zoomScale="80" workbookViewId="0">
      <pane xSplit="3" ySplit="6" topLeftCell="D7" activePane="bottomRight" state="frozen"/>
      <selection sqref="A1:A1048576"/>
      <selection pane="topRight" sqref="A1:A1048576"/>
      <selection pane="bottomLeft" sqref="A1:A1048576"/>
      <selection pane="bottomRight" activeCell="D9" sqref="D9"/>
    </sheetView>
  </sheetViews>
  <sheetFormatPr baseColWidth="10" defaultColWidth="11.42578125" defaultRowHeight="12.75" x14ac:dyDescent="0.2"/>
  <cols>
    <col min="1" max="1" width="40.7109375" style="141" customWidth="1"/>
    <col min="2" max="2" width="50.7109375" style="141" customWidth="1"/>
    <col min="3" max="3" width="4.7109375" style="158" customWidth="1"/>
    <col min="4" max="11" width="11.7109375" style="73" customWidth="1"/>
    <col min="12" max="12" width="13.42578125" style="73" customWidth="1"/>
    <col min="13" max="13" width="4.7109375" style="158" customWidth="1"/>
    <col min="14" max="16384" width="11.42578125" style="73"/>
  </cols>
  <sheetData>
    <row r="1" spans="1:15" s="141" customFormat="1" ht="21" customHeight="1" x14ac:dyDescent="0.25">
      <c r="A1" s="155"/>
      <c r="C1" s="51"/>
      <c r="D1" s="53" t="s">
        <v>46</v>
      </c>
      <c r="E1" s="51"/>
      <c r="F1" s="51"/>
      <c r="G1" s="159"/>
      <c r="H1" s="56"/>
      <c r="I1" s="155"/>
      <c r="J1" s="155"/>
      <c r="K1" s="58" t="s">
        <v>47</v>
      </c>
      <c r="L1" s="59" t="s">
        <v>48</v>
      </c>
      <c r="M1" s="160"/>
    </row>
    <row r="2" spans="1:15" s="141" customFormat="1" ht="18.75" customHeight="1" x14ac:dyDescent="0.3">
      <c r="A2" s="157"/>
      <c r="C2" s="51"/>
      <c r="D2" s="161" t="s">
        <v>105</v>
      </c>
      <c r="E2" s="139"/>
      <c r="F2" s="51"/>
      <c r="I2" s="159"/>
      <c r="J2" s="159"/>
      <c r="K2" s="58" t="s">
        <v>4</v>
      </c>
      <c r="L2" s="64" t="str">
        <f>'Delivery note'!H3</f>
        <v>XXXXXX</v>
      </c>
      <c r="M2" s="162"/>
    </row>
    <row r="3" spans="1:15" s="141" customFormat="1" ht="19.5" customHeight="1" x14ac:dyDescent="0.3">
      <c r="A3" s="163"/>
      <c r="C3" s="51"/>
      <c r="D3" s="165" t="s">
        <v>50</v>
      </c>
      <c r="E3" s="51"/>
      <c r="F3" s="51"/>
      <c r="I3" s="159"/>
      <c r="J3" s="166"/>
      <c r="K3" s="69" t="s">
        <v>51</v>
      </c>
      <c r="L3" s="70" t="str">
        <f>'Delivery note'!H4</f>
        <v>DD.MM.YYYY</v>
      </c>
      <c r="M3" s="167"/>
    </row>
    <row r="4" spans="1:15" s="141" customFormat="1" ht="20.100000000000001" customHeight="1" x14ac:dyDescent="0.25">
      <c r="A4" s="168"/>
      <c r="B4" s="155"/>
      <c r="C4" s="167"/>
      <c r="H4" s="166"/>
      <c r="I4" s="166"/>
      <c r="J4" s="166"/>
      <c r="L4" s="169"/>
      <c r="M4" s="167"/>
    </row>
    <row r="5" spans="1:15" ht="20.100000000000001" customHeight="1" x14ac:dyDescent="0.2">
      <c r="A5" s="170" t="s">
        <v>52</v>
      </c>
      <c r="B5" s="171" t="s">
        <v>53</v>
      </c>
      <c r="C5" s="172"/>
      <c r="D5" s="81" t="s">
        <v>54</v>
      </c>
      <c r="E5" s="81" t="s">
        <v>55</v>
      </c>
      <c r="F5" s="81" t="s">
        <v>56</v>
      </c>
      <c r="G5" s="81" t="s">
        <v>57</v>
      </c>
      <c r="H5" s="81" t="s">
        <v>58</v>
      </c>
      <c r="I5" s="81" t="s">
        <v>59</v>
      </c>
      <c r="J5" s="81" t="s">
        <v>60</v>
      </c>
      <c r="K5" s="81" t="s">
        <v>61</v>
      </c>
      <c r="L5" s="173" t="s">
        <v>62</v>
      </c>
      <c r="M5" s="172"/>
      <c r="O5" s="422" t="s">
        <v>63</v>
      </c>
    </row>
    <row r="6" spans="1:15" ht="20.100000000000001" customHeight="1" x14ac:dyDescent="0.2">
      <c r="A6" s="174"/>
      <c r="B6" s="175"/>
      <c r="C6" s="176"/>
      <c r="D6" s="87" t="s">
        <v>64</v>
      </c>
      <c r="E6" s="87" t="s">
        <v>65</v>
      </c>
      <c r="F6" s="87" t="s">
        <v>66</v>
      </c>
      <c r="G6" s="87" t="s">
        <v>67</v>
      </c>
      <c r="H6" s="87" t="s">
        <v>68</v>
      </c>
      <c r="I6" s="87" t="s">
        <v>69</v>
      </c>
      <c r="J6" s="87" t="s">
        <v>70</v>
      </c>
      <c r="K6" s="87" t="s">
        <v>71</v>
      </c>
      <c r="L6" s="87" t="s">
        <v>72</v>
      </c>
      <c r="M6" s="176"/>
      <c r="O6" s="422"/>
    </row>
    <row r="7" spans="1:15" s="141" customFormat="1" ht="24.95" customHeight="1" thickBot="1" x14ac:dyDescent="0.25">
      <c r="A7" s="423" t="s">
        <v>73</v>
      </c>
      <c r="B7" s="102" t="s">
        <v>62</v>
      </c>
      <c r="C7" s="90">
        <v>51</v>
      </c>
      <c r="D7" s="95">
        <f t="shared" ref="D7:K7" si="0">D8+D12</f>
        <v>0</v>
      </c>
      <c r="E7" s="95">
        <f t="shared" si="0"/>
        <v>0</v>
      </c>
      <c r="F7" s="95">
        <f t="shared" si="0"/>
        <v>0</v>
      </c>
      <c r="G7" s="95">
        <f t="shared" si="0"/>
        <v>0</v>
      </c>
      <c r="H7" s="95">
        <f t="shared" si="0"/>
        <v>0</v>
      </c>
      <c r="I7" s="95">
        <f t="shared" si="0"/>
        <v>0</v>
      </c>
      <c r="J7" s="95">
        <f t="shared" si="0"/>
        <v>0</v>
      </c>
      <c r="K7" s="95">
        <f t="shared" si="0"/>
        <v>0</v>
      </c>
      <c r="L7" s="95">
        <f t="shared" ref="L7:L25" si="1">SUM(D7:K7)</f>
        <v>0</v>
      </c>
      <c r="M7" s="90">
        <v>51</v>
      </c>
    </row>
    <row r="8" spans="1:15" s="141" customFormat="1" ht="18" customHeight="1" thickTop="1" thickBot="1" x14ac:dyDescent="0.25">
      <c r="A8" s="424"/>
      <c r="B8" s="104" t="s">
        <v>75</v>
      </c>
      <c r="C8" s="90">
        <v>52</v>
      </c>
      <c r="D8" s="95">
        <f t="shared" ref="D8:K8" si="2">SUM(D9:D10)</f>
        <v>0</v>
      </c>
      <c r="E8" s="95">
        <f t="shared" si="2"/>
        <v>0</v>
      </c>
      <c r="F8" s="95">
        <f t="shared" si="2"/>
        <v>0</v>
      </c>
      <c r="G8" s="95">
        <f t="shared" si="2"/>
        <v>0</v>
      </c>
      <c r="H8" s="95">
        <f t="shared" si="2"/>
        <v>0</v>
      </c>
      <c r="I8" s="95">
        <f t="shared" si="2"/>
        <v>0</v>
      </c>
      <c r="J8" s="95">
        <f t="shared" si="2"/>
        <v>0</v>
      </c>
      <c r="K8" s="95">
        <f t="shared" si="2"/>
        <v>0</v>
      </c>
      <c r="L8" s="95">
        <f t="shared" si="1"/>
        <v>0</v>
      </c>
      <c r="M8" s="90">
        <v>52</v>
      </c>
    </row>
    <row r="9" spans="1:15" ht="18" customHeight="1" thickTop="1" thickBot="1" x14ac:dyDescent="0.25">
      <c r="A9" s="74"/>
      <c r="B9" s="105" t="s">
        <v>76</v>
      </c>
      <c r="C9" s="90">
        <v>53</v>
      </c>
      <c r="D9" s="98"/>
      <c r="E9" s="98"/>
      <c r="F9" s="98"/>
      <c r="G9" s="98"/>
      <c r="H9" s="98"/>
      <c r="I9" s="98"/>
      <c r="J9" s="98"/>
      <c r="K9" s="98"/>
      <c r="L9" s="95">
        <f t="shared" si="1"/>
        <v>0</v>
      </c>
      <c r="M9" s="90">
        <v>53</v>
      </c>
    </row>
    <row r="10" spans="1:15" ht="18" customHeight="1" thickTop="1" thickBot="1" x14ac:dyDescent="0.25">
      <c r="A10" s="74"/>
      <c r="B10" s="105" t="s">
        <v>77</v>
      </c>
      <c r="C10" s="90">
        <v>54</v>
      </c>
      <c r="D10" s="98"/>
      <c r="E10" s="98"/>
      <c r="F10" s="98"/>
      <c r="G10" s="98"/>
      <c r="H10" s="98"/>
      <c r="I10" s="98"/>
      <c r="J10" s="98"/>
      <c r="K10" s="98"/>
      <c r="L10" s="95">
        <f t="shared" si="1"/>
        <v>0</v>
      </c>
      <c r="M10" s="90">
        <v>54</v>
      </c>
    </row>
    <row r="11" spans="1:15" ht="18" customHeight="1" thickTop="1" thickBot="1" x14ac:dyDescent="0.25">
      <c r="A11" s="74"/>
      <c r="B11" s="106" t="s">
        <v>78</v>
      </c>
      <c r="C11" s="90">
        <v>79</v>
      </c>
      <c r="D11" s="98"/>
      <c r="E11" s="98"/>
      <c r="F11" s="98"/>
      <c r="G11" s="98"/>
      <c r="H11" s="98"/>
      <c r="I11" s="98"/>
      <c r="J11" s="98"/>
      <c r="K11" s="98"/>
      <c r="L11" s="95">
        <f t="shared" si="1"/>
        <v>0</v>
      </c>
      <c r="M11" s="90">
        <v>79</v>
      </c>
    </row>
    <row r="12" spans="1:15" ht="18" customHeight="1" thickTop="1" thickBot="1" x14ac:dyDescent="0.25">
      <c r="A12" s="74"/>
      <c r="B12" s="107" t="s">
        <v>79</v>
      </c>
      <c r="C12" s="90">
        <v>56</v>
      </c>
      <c r="D12" s="98"/>
      <c r="E12" s="98"/>
      <c r="F12" s="98"/>
      <c r="G12" s="98"/>
      <c r="H12" s="98"/>
      <c r="I12" s="98"/>
      <c r="J12" s="98"/>
      <c r="K12" s="98"/>
      <c r="L12" s="95">
        <f t="shared" si="1"/>
        <v>0</v>
      </c>
      <c r="M12" s="90">
        <v>56</v>
      </c>
    </row>
    <row r="13" spans="1:15" s="141" customFormat="1" ht="24.95" customHeight="1" thickTop="1" thickBot="1" x14ac:dyDescent="0.25">
      <c r="A13" s="101" t="s">
        <v>80</v>
      </c>
      <c r="B13" s="102" t="s">
        <v>62</v>
      </c>
      <c r="C13" s="90">
        <v>57</v>
      </c>
      <c r="D13" s="95">
        <f t="shared" ref="D13:K13" si="3">D14+D18</f>
        <v>0</v>
      </c>
      <c r="E13" s="95">
        <f t="shared" si="3"/>
        <v>0</v>
      </c>
      <c r="F13" s="95">
        <f t="shared" si="3"/>
        <v>0</v>
      </c>
      <c r="G13" s="95">
        <f t="shared" si="3"/>
        <v>0</v>
      </c>
      <c r="H13" s="95">
        <f t="shared" si="3"/>
        <v>0</v>
      </c>
      <c r="I13" s="95">
        <f t="shared" si="3"/>
        <v>0</v>
      </c>
      <c r="J13" s="95">
        <f t="shared" si="3"/>
        <v>0</v>
      </c>
      <c r="K13" s="95">
        <f t="shared" si="3"/>
        <v>0</v>
      </c>
      <c r="L13" s="95">
        <f t="shared" si="1"/>
        <v>0</v>
      </c>
      <c r="M13" s="90">
        <v>57</v>
      </c>
    </row>
    <row r="14" spans="1:15" s="141" customFormat="1" ht="18" customHeight="1" thickTop="1" thickBot="1" x14ac:dyDescent="0.25">
      <c r="A14" s="142"/>
      <c r="B14" s="104" t="s">
        <v>75</v>
      </c>
      <c r="C14" s="90">
        <v>58</v>
      </c>
      <c r="D14" s="95">
        <f t="shared" ref="D14:K14" si="4">SUM(D15:D16)</f>
        <v>0</v>
      </c>
      <c r="E14" s="95">
        <f t="shared" si="4"/>
        <v>0</v>
      </c>
      <c r="F14" s="95">
        <f t="shared" si="4"/>
        <v>0</v>
      </c>
      <c r="G14" s="95">
        <f t="shared" si="4"/>
        <v>0</v>
      </c>
      <c r="H14" s="95">
        <f t="shared" si="4"/>
        <v>0</v>
      </c>
      <c r="I14" s="95">
        <f t="shared" si="4"/>
        <v>0</v>
      </c>
      <c r="J14" s="95">
        <f t="shared" si="4"/>
        <v>0</v>
      </c>
      <c r="K14" s="95">
        <f t="shared" si="4"/>
        <v>0</v>
      </c>
      <c r="L14" s="95">
        <f t="shared" si="1"/>
        <v>0</v>
      </c>
      <c r="M14" s="90">
        <v>58</v>
      </c>
    </row>
    <row r="15" spans="1:15" ht="18" customHeight="1" thickTop="1" thickBot="1" x14ac:dyDescent="0.25">
      <c r="A15" s="74"/>
      <c r="B15" s="105" t="s">
        <v>76</v>
      </c>
      <c r="C15" s="90">
        <v>59</v>
      </c>
      <c r="D15" s="98"/>
      <c r="E15" s="98"/>
      <c r="F15" s="98"/>
      <c r="G15" s="98"/>
      <c r="H15" s="98"/>
      <c r="I15" s="98"/>
      <c r="J15" s="98"/>
      <c r="K15" s="98"/>
      <c r="L15" s="95">
        <f t="shared" si="1"/>
        <v>0</v>
      </c>
      <c r="M15" s="90">
        <v>59</v>
      </c>
    </row>
    <row r="16" spans="1:15" ht="18" customHeight="1" thickTop="1" thickBot="1" x14ac:dyDescent="0.25">
      <c r="A16" s="74"/>
      <c r="B16" s="105" t="s">
        <v>77</v>
      </c>
      <c r="C16" s="90">
        <v>60</v>
      </c>
      <c r="D16" s="98"/>
      <c r="E16" s="98"/>
      <c r="F16" s="98"/>
      <c r="G16" s="98"/>
      <c r="H16" s="98"/>
      <c r="I16" s="98"/>
      <c r="J16" s="98"/>
      <c r="K16" s="98"/>
      <c r="L16" s="95">
        <f t="shared" si="1"/>
        <v>0</v>
      </c>
      <c r="M16" s="90">
        <v>60</v>
      </c>
    </row>
    <row r="17" spans="1:15" ht="18" customHeight="1" thickTop="1" thickBot="1" x14ac:dyDescent="0.25">
      <c r="A17" s="74"/>
      <c r="B17" s="106" t="s">
        <v>78</v>
      </c>
      <c r="C17" s="90">
        <v>80</v>
      </c>
      <c r="D17" s="98"/>
      <c r="E17" s="98"/>
      <c r="F17" s="98"/>
      <c r="G17" s="98"/>
      <c r="H17" s="98"/>
      <c r="I17" s="98"/>
      <c r="J17" s="98"/>
      <c r="K17" s="98"/>
      <c r="L17" s="95">
        <f t="shared" si="1"/>
        <v>0</v>
      </c>
      <c r="M17" s="90">
        <v>80</v>
      </c>
    </row>
    <row r="18" spans="1:15" ht="18" customHeight="1" thickTop="1" thickBot="1" x14ac:dyDescent="0.25">
      <c r="A18" s="74"/>
      <c r="B18" s="107" t="s">
        <v>79</v>
      </c>
      <c r="C18" s="90">
        <v>62</v>
      </c>
      <c r="D18" s="98"/>
      <c r="E18" s="98"/>
      <c r="F18" s="98"/>
      <c r="G18" s="98"/>
      <c r="H18" s="98"/>
      <c r="I18" s="98"/>
      <c r="J18" s="98"/>
      <c r="K18" s="98"/>
      <c r="L18" s="95">
        <f t="shared" si="1"/>
        <v>0</v>
      </c>
      <c r="M18" s="90">
        <v>62</v>
      </c>
    </row>
    <row r="19" spans="1:15" s="141" customFormat="1" ht="24.95" customHeight="1" thickTop="1" thickBot="1" x14ac:dyDescent="0.25">
      <c r="A19" s="101" t="s">
        <v>106</v>
      </c>
      <c r="B19" s="102" t="s">
        <v>62</v>
      </c>
      <c r="C19" s="90">
        <v>63</v>
      </c>
      <c r="D19" s="95">
        <f t="shared" ref="D19:K19" si="5">D20+D24</f>
        <v>0</v>
      </c>
      <c r="E19" s="95">
        <f t="shared" si="5"/>
        <v>0</v>
      </c>
      <c r="F19" s="95">
        <f t="shared" si="5"/>
        <v>0</v>
      </c>
      <c r="G19" s="95">
        <f t="shared" si="5"/>
        <v>0</v>
      </c>
      <c r="H19" s="95">
        <f t="shared" si="5"/>
        <v>0</v>
      </c>
      <c r="I19" s="95">
        <f t="shared" si="5"/>
        <v>0</v>
      </c>
      <c r="J19" s="95">
        <f t="shared" si="5"/>
        <v>0</v>
      </c>
      <c r="K19" s="95">
        <f t="shared" si="5"/>
        <v>0</v>
      </c>
      <c r="L19" s="95">
        <f t="shared" si="1"/>
        <v>0</v>
      </c>
      <c r="M19" s="90">
        <v>63</v>
      </c>
    </row>
    <row r="20" spans="1:15" s="141" customFormat="1" ht="18" customHeight="1" thickTop="1" thickBot="1" x14ac:dyDescent="0.25">
      <c r="A20" s="143"/>
      <c r="B20" s="104" t="s">
        <v>75</v>
      </c>
      <c r="C20" s="90">
        <v>64</v>
      </c>
      <c r="D20" s="95">
        <f t="shared" ref="D20:K20" si="6">SUM(D21:D22)</f>
        <v>0</v>
      </c>
      <c r="E20" s="95">
        <f t="shared" si="6"/>
        <v>0</v>
      </c>
      <c r="F20" s="95">
        <f t="shared" si="6"/>
        <v>0</v>
      </c>
      <c r="G20" s="95">
        <f t="shared" si="6"/>
        <v>0</v>
      </c>
      <c r="H20" s="95">
        <f t="shared" si="6"/>
        <v>0</v>
      </c>
      <c r="I20" s="95">
        <f t="shared" si="6"/>
        <v>0</v>
      </c>
      <c r="J20" s="95">
        <f t="shared" si="6"/>
        <v>0</v>
      </c>
      <c r="K20" s="95">
        <f t="shared" si="6"/>
        <v>0</v>
      </c>
      <c r="L20" s="95">
        <f t="shared" si="1"/>
        <v>0</v>
      </c>
      <c r="M20" s="90">
        <v>64</v>
      </c>
    </row>
    <row r="21" spans="1:15" ht="18" customHeight="1" thickTop="1" thickBot="1" x14ac:dyDescent="0.25">
      <c r="A21" s="111"/>
      <c r="B21" s="105" t="s">
        <v>76</v>
      </c>
      <c r="C21" s="90">
        <v>65</v>
      </c>
      <c r="D21" s="98"/>
      <c r="E21" s="98"/>
      <c r="F21" s="98"/>
      <c r="G21" s="98"/>
      <c r="H21" s="98"/>
      <c r="I21" s="98"/>
      <c r="J21" s="98"/>
      <c r="K21" s="98"/>
      <c r="L21" s="95">
        <f t="shared" si="1"/>
        <v>0</v>
      </c>
      <c r="M21" s="90">
        <v>65</v>
      </c>
    </row>
    <row r="22" spans="1:15" ht="18" customHeight="1" thickTop="1" thickBot="1" x14ac:dyDescent="0.25">
      <c r="A22" s="111"/>
      <c r="B22" s="105" t="s">
        <v>77</v>
      </c>
      <c r="C22" s="90">
        <v>66</v>
      </c>
      <c r="D22" s="98"/>
      <c r="E22" s="98"/>
      <c r="F22" s="98"/>
      <c r="G22" s="98"/>
      <c r="H22" s="98"/>
      <c r="I22" s="98"/>
      <c r="J22" s="98"/>
      <c r="K22" s="98"/>
      <c r="L22" s="95">
        <f t="shared" si="1"/>
        <v>0</v>
      </c>
      <c r="M22" s="90">
        <v>66</v>
      </c>
    </row>
    <row r="23" spans="1:15" ht="18" customHeight="1" thickTop="1" thickBot="1" x14ac:dyDescent="0.25">
      <c r="A23" s="111"/>
      <c r="B23" s="106" t="s">
        <v>78</v>
      </c>
      <c r="C23" s="90">
        <v>81</v>
      </c>
      <c r="D23" s="98"/>
      <c r="E23" s="98"/>
      <c r="F23" s="98"/>
      <c r="G23" s="98"/>
      <c r="H23" s="98"/>
      <c r="I23" s="98"/>
      <c r="J23" s="98"/>
      <c r="K23" s="98"/>
      <c r="L23" s="95">
        <f t="shared" si="1"/>
        <v>0</v>
      </c>
      <c r="M23" s="90">
        <v>81</v>
      </c>
    </row>
    <row r="24" spans="1:15" s="61" customFormat="1" ht="18" customHeight="1" thickTop="1" thickBot="1" x14ac:dyDescent="0.25">
      <c r="A24" s="111"/>
      <c r="B24" s="144" t="s">
        <v>79</v>
      </c>
      <c r="C24" s="90">
        <v>68</v>
      </c>
      <c r="D24" s="98"/>
      <c r="E24" s="98"/>
      <c r="F24" s="98"/>
      <c r="G24" s="98"/>
      <c r="H24" s="98"/>
      <c r="I24" s="98"/>
      <c r="J24" s="98"/>
      <c r="K24" s="98"/>
      <c r="L24" s="95">
        <f t="shared" si="1"/>
        <v>0</v>
      </c>
      <c r="M24" s="90">
        <v>68</v>
      </c>
    </row>
    <row r="25" spans="1:15" s="157" customFormat="1" ht="24.95" customHeight="1" thickTop="1" thickBot="1" x14ac:dyDescent="0.25">
      <c r="A25" s="145" t="s">
        <v>86</v>
      </c>
      <c r="B25" s="146"/>
      <c r="C25" s="90">
        <v>69</v>
      </c>
      <c r="D25" s="95">
        <f t="shared" ref="D25:K25" si="7">D19+D13+D7</f>
        <v>0</v>
      </c>
      <c r="E25" s="95">
        <f t="shared" si="7"/>
        <v>0</v>
      </c>
      <c r="F25" s="95">
        <f t="shared" si="7"/>
        <v>0</v>
      </c>
      <c r="G25" s="95">
        <f t="shared" si="7"/>
        <v>0</v>
      </c>
      <c r="H25" s="95">
        <f t="shared" si="7"/>
        <v>0</v>
      </c>
      <c r="I25" s="95">
        <f t="shared" si="7"/>
        <v>0</v>
      </c>
      <c r="J25" s="95">
        <f t="shared" si="7"/>
        <v>0</v>
      </c>
      <c r="K25" s="95">
        <f t="shared" si="7"/>
        <v>0</v>
      </c>
      <c r="L25" s="95">
        <f t="shared" si="1"/>
        <v>0</v>
      </c>
      <c r="M25" s="120">
        <v>69</v>
      </c>
    </row>
    <row r="26" spans="1:15" s="61" customFormat="1" ht="24.95" customHeight="1" thickTop="1" x14ac:dyDescent="0.2">
      <c r="A26" s="113" t="s">
        <v>87</v>
      </c>
      <c r="B26" s="116"/>
      <c r="C26" s="120">
        <v>70</v>
      </c>
      <c r="D26" s="91"/>
      <c r="E26" s="91"/>
      <c r="F26" s="91"/>
      <c r="G26" s="91"/>
      <c r="H26" s="91"/>
      <c r="I26" s="91"/>
      <c r="J26" s="91"/>
      <c r="K26" s="91"/>
      <c r="L26" s="92"/>
      <c r="M26" s="120">
        <v>70</v>
      </c>
      <c r="O26" s="93" t="str">
        <f>IF(L26&gt;=L25,"","ERROR")</f>
        <v/>
      </c>
    </row>
    <row r="27" spans="1:15" ht="6.75" customHeight="1" x14ac:dyDescent="0.2">
      <c r="A27" s="122"/>
      <c r="B27" s="122"/>
      <c r="C27" s="123"/>
      <c r="D27" s="124"/>
      <c r="E27" s="124"/>
      <c r="F27" s="124"/>
      <c r="G27" s="124"/>
      <c r="H27" s="124"/>
      <c r="I27" s="124"/>
      <c r="J27" s="124"/>
      <c r="K27" s="124"/>
      <c r="L27" s="124"/>
      <c r="M27" s="124"/>
    </row>
    <row r="28" spans="1:15" ht="15" customHeight="1" x14ac:dyDescent="0.2">
      <c r="A28" s="141" t="str">
        <f>"Version: "&amp;B44</f>
        <v>Version: 1.03.E0</v>
      </c>
      <c r="C28" s="49"/>
      <c r="D28" s="50"/>
      <c r="E28" s="50"/>
      <c r="F28" s="50"/>
      <c r="G28" s="50"/>
      <c r="H28" s="50"/>
      <c r="I28" s="50"/>
      <c r="J28" s="50"/>
      <c r="K28" s="50"/>
      <c r="L28" s="50"/>
      <c r="M28" s="125" t="s">
        <v>88</v>
      </c>
    </row>
    <row r="29" spans="1:15" s="141" customFormat="1" ht="22.5" customHeight="1" x14ac:dyDescent="0.2">
      <c r="A29" s="61" t="s">
        <v>89</v>
      </c>
      <c r="C29" s="151"/>
      <c r="D29" s="152"/>
      <c r="E29" s="152"/>
      <c r="F29" s="152"/>
      <c r="G29" s="152"/>
      <c r="H29" s="152"/>
      <c r="I29" s="152"/>
      <c r="J29" s="152"/>
      <c r="K29" s="152"/>
      <c r="L29" s="152"/>
      <c r="M29" s="151"/>
    </row>
    <row r="30" spans="1:15" s="141" customFormat="1" ht="15" customHeight="1" x14ac:dyDescent="0.2">
      <c r="A30" s="73" t="s">
        <v>90</v>
      </c>
      <c r="B30" s="154"/>
      <c r="C30" s="151"/>
      <c r="D30" s="152"/>
      <c r="E30" s="152"/>
      <c r="F30" s="152"/>
      <c r="G30" s="152"/>
      <c r="H30" s="152"/>
      <c r="I30" s="152"/>
      <c r="J30" s="152"/>
      <c r="K30" s="152"/>
      <c r="L30" s="152"/>
      <c r="M30" s="151"/>
    </row>
    <row r="31" spans="1:15" s="141" customFormat="1" ht="15" customHeight="1" x14ac:dyDescent="0.2">
      <c r="A31" s="128" t="s">
        <v>91</v>
      </c>
      <c r="B31" s="152"/>
      <c r="C31" s="151"/>
      <c r="D31" s="152"/>
      <c r="E31" s="152"/>
      <c r="F31" s="152"/>
      <c r="G31" s="152"/>
      <c r="H31" s="152"/>
      <c r="I31" s="152"/>
      <c r="J31" s="152"/>
      <c r="K31" s="152"/>
      <c r="L31" s="152"/>
      <c r="M31" s="151"/>
    </row>
    <row r="32" spans="1:15" s="141" customFormat="1" ht="15" customHeight="1" x14ac:dyDescent="0.2">
      <c r="A32" s="128" t="s">
        <v>92</v>
      </c>
      <c r="B32" s="152"/>
      <c r="C32" s="151"/>
      <c r="M32" s="151"/>
    </row>
    <row r="33" spans="1:13" s="141" customFormat="1" ht="15" customHeight="1" x14ac:dyDescent="0.2">
      <c r="A33" s="73"/>
      <c r="B33" s="152"/>
      <c r="C33" s="151"/>
      <c r="M33" s="151"/>
    </row>
    <row r="34" spans="1:13" s="141" customFormat="1" ht="15" customHeight="1" x14ac:dyDescent="0.2">
      <c r="B34" s="152"/>
      <c r="C34" s="151"/>
      <c r="M34" s="151"/>
    </row>
    <row r="35" spans="1:13" s="141" customFormat="1" x14ac:dyDescent="0.2">
      <c r="A35" s="141" t="s">
        <v>20</v>
      </c>
      <c r="B35" s="141" t="s">
        <v>107</v>
      </c>
      <c r="C35" s="151"/>
      <c r="D35" s="93" t="str">
        <f t="shared" ref="D35:K35" si="8">IF(D11&gt;D10,"ERROR","")</f>
        <v/>
      </c>
      <c r="E35" s="93" t="str">
        <f t="shared" si="8"/>
        <v/>
      </c>
      <c r="F35" s="93" t="str">
        <f t="shared" si="8"/>
        <v/>
      </c>
      <c r="G35" s="93" t="str">
        <f t="shared" si="8"/>
        <v/>
      </c>
      <c r="H35" s="93" t="str">
        <f t="shared" si="8"/>
        <v/>
      </c>
      <c r="I35" s="93" t="str">
        <f t="shared" si="8"/>
        <v/>
      </c>
      <c r="J35" s="93" t="str">
        <f t="shared" si="8"/>
        <v/>
      </c>
      <c r="K35" s="93" t="str">
        <f t="shared" si="8"/>
        <v/>
      </c>
      <c r="M35" s="151"/>
    </row>
    <row r="36" spans="1:13" s="141" customFormat="1" x14ac:dyDescent="0.2">
      <c r="B36" s="141" t="s">
        <v>108</v>
      </c>
      <c r="C36" s="151"/>
      <c r="D36" s="93" t="str">
        <f t="shared" ref="D36:K36" si="9">IF(D17&gt;D16,"ERROR","")</f>
        <v/>
      </c>
      <c r="E36" s="93" t="str">
        <f t="shared" si="9"/>
        <v/>
      </c>
      <c r="F36" s="93" t="str">
        <f t="shared" si="9"/>
        <v/>
      </c>
      <c r="G36" s="93" t="str">
        <f t="shared" si="9"/>
        <v/>
      </c>
      <c r="H36" s="93" t="str">
        <f t="shared" si="9"/>
        <v/>
      </c>
      <c r="I36" s="93" t="str">
        <f t="shared" si="9"/>
        <v/>
      </c>
      <c r="J36" s="93" t="str">
        <f t="shared" si="9"/>
        <v/>
      </c>
      <c r="K36" s="93" t="str">
        <f t="shared" si="9"/>
        <v/>
      </c>
      <c r="M36" s="151"/>
    </row>
    <row r="37" spans="1:13" s="141" customFormat="1" x14ac:dyDescent="0.2">
      <c r="B37" s="141" t="s">
        <v>109</v>
      </c>
      <c r="C37" s="151"/>
      <c r="D37" s="93" t="str">
        <f t="shared" ref="D37:K37" si="10">IF(D23&gt;D22,"ERROR","")</f>
        <v/>
      </c>
      <c r="E37" s="93" t="str">
        <f t="shared" si="10"/>
        <v/>
      </c>
      <c r="F37" s="93" t="str">
        <f t="shared" si="10"/>
        <v/>
      </c>
      <c r="G37" s="93" t="str">
        <f t="shared" si="10"/>
        <v/>
      </c>
      <c r="H37" s="93" t="str">
        <f t="shared" si="10"/>
        <v/>
      </c>
      <c r="I37" s="93" t="str">
        <f t="shared" si="10"/>
        <v/>
      </c>
      <c r="J37" s="93" t="str">
        <f t="shared" si="10"/>
        <v/>
      </c>
      <c r="K37" s="93" t="str">
        <f t="shared" si="10"/>
        <v/>
      </c>
      <c r="M37" s="151"/>
    </row>
    <row r="38" spans="1:13" s="141" customFormat="1" x14ac:dyDescent="0.2">
      <c r="C38" s="151"/>
      <c r="M38" s="151"/>
    </row>
    <row r="39" spans="1:13" s="141" customFormat="1" x14ac:dyDescent="0.2">
      <c r="C39" s="151"/>
      <c r="M39" s="151"/>
    </row>
    <row r="40" spans="1:13" s="141" customFormat="1" x14ac:dyDescent="0.2">
      <c r="C40" s="151"/>
      <c r="M40" s="151"/>
    </row>
    <row r="41" spans="1:13" s="141" customFormat="1" x14ac:dyDescent="0.2">
      <c r="A41" s="129" t="s">
        <v>98</v>
      </c>
      <c r="B41" s="130" t="str">
        <f>L2</f>
        <v>XXXXXX</v>
      </c>
      <c r="C41" s="151"/>
      <c r="M41" s="151"/>
    </row>
    <row r="42" spans="1:13" s="141" customFormat="1" x14ac:dyDescent="0.2">
      <c r="A42" s="131"/>
      <c r="B42" s="132" t="str">
        <f>L1</f>
        <v>DD20</v>
      </c>
      <c r="C42" s="151"/>
      <c r="M42" s="151"/>
    </row>
    <row r="43" spans="1:13" s="141" customFormat="1" x14ac:dyDescent="0.2">
      <c r="A43" s="131"/>
      <c r="B43" s="177" t="str">
        <f>L3</f>
        <v>DD.MM.YYYY</v>
      </c>
      <c r="C43" s="151"/>
      <c r="M43" s="151"/>
    </row>
    <row r="44" spans="1:13" s="141" customFormat="1" x14ac:dyDescent="0.2">
      <c r="A44" s="131"/>
      <c r="B44" s="134" t="s">
        <v>99</v>
      </c>
      <c r="C44" s="151"/>
      <c r="M44" s="151"/>
    </row>
    <row r="45" spans="1:13" s="141" customFormat="1" x14ac:dyDescent="0.2">
      <c r="A45" s="131"/>
      <c r="B45" s="135" t="str">
        <f>D6</f>
        <v>Col. 01</v>
      </c>
      <c r="C45" s="151"/>
      <c r="M45" s="151"/>
    </row>
    <row r="46" spans="1:13" s="141" customFormat="1" x14ac:dyDescent="0.2">
      <c r="A46" s="11"/>
      <c r="B46" s="136">
        <f>COUNTIF(D25:O37,"ERROR")</f>
        <v>0</v>
      </c>
      <c r="C46" s="151"/>
      <c r="M46" s="151"/>
    </row>
    <row r="47" spans="1:13" s="141" customFormat="1" x14ac:dyDescent="0.2">
      <c r="C47" s="151"/>
      <c r="M47" s="151"/>
    </row>
    <row r="48" spans="1:13" s="141" customFormat="1" x14ac:dyDescent="0.2">
      <c r="C48" s="151"/>
      <c r="M48" s="151"/>
    </row>
    <row r="49" spans="3:13" s="141" customFormat="1" x14ac:dyDescent="0.2">
      <c r="C49" s="151"/>
      <c r="M49" s="151"/>
    </row>
    <row r="50" spans="3:13" s="141" customFormat="1" x14ac:dyDescent="0.2">
      <c r="C50" s="151"/>
      <c r="M50" s="151"/>
    </row>
    <row r="51" spans="3:13" s="141" customFormat="1" x14ac:dyDescent="0.2">
      <c r="C51" s="151"/>
      <c r="M51" s="151"/>
    </row>
    <row r="52" spans="3:13" s="141" customFormat="1" x14ac:dyDescent="0.2">
      <c r="C52" s="151"/>
      <c r="M52" s="151"/>
    </row>
    <row r="53" spans="3:13" s="141" customFormat="1" x14ac:dyDescent="0.2">
      <c r="C53" s="151"/>
      <c r="M53" s="151"/>
    </row>
    <row r="54" spans="3:13" s="141" customFormat="1" x14ac:dyDescent="0.2">
      <c r="C54" s="151"/>
      <c r="M54" s="151"/>
    </row>
    <row r="55" spans="3:13" s="141" customFormat="1" x14ac:dyDescent="0.2">
      <c r="C55" s="151"/>
      <c r="M55" s="151"/>
    </row>
    <row r="56" spans="3:13" s="141" customFormat="1" x14ac:dyDescent="0.2">
      <c r="C56" s="151"/>
      <c r="M56" s="151"/>
    </row>
    <row r="57" spans="3:13" s="141" customFormat="1" x14ac:dyDescent="0.2">
      <c r="C57" s="151"/>
      <c r="M57" s="151"/>
    </row>
    <row r="58" spans="3:13" s="141" customFormat="1" x14ac:dyDescent="0.2">
      <c r="C58" s="151"/>
      <c r="M58" s="151"/>
    </row>
    <row r="59" spans="3:13" s="141" customFormat="1" x14ac:dyDescent="0.2">
      <c r="C59" s="151"/>
      <c r="M59" s="151"/>
    </row>
    <row r="60" spans="3:13" s="141" customFormat="1" x14ac:dyDescent="0.2">
      <c r="C60" s="151"/>
      <c r="M60" s="151"/>
    </row>
    <row r="61" spans="3:13" s="141" customFormat="1" x14ac:dyDescent="0.2">
      <c r="C61" s="151"/>
      <c r="M61" s="151"/>
    </row>
    <row r="62" spans="3:13" s="141" customFormat="1" x14ac:dyDescent="0.2">
      <c r="C62" s="151"/>
      <c r="M62" s="151"/>
    </row>
    <row r="63" spans="3:13" s="141" customFormat="1" x14ac:dyDescent="0.2">
      <c r="C63" s="151"/>
      <c r="M63" s="151"/>
    </row>
    <row r="64" spans="3:13" s="141" customFormat="1" x14ac:dyDescent="0.2">
      <c r="C64" s="151"/>
      <c r="M64" s="151"/>
    </row>
    <row r="65" spans="3:13" s="141" customFormat="1" x14ac:dyDescent="0.2">
      <c r="C65" s="151"/>
      <c r="M65" s="151"/>
    </row>
    <row r="66" spans="3:13" s="141" customFormat="1" x14ac:dyDescent="0.2">
      <c r="C66" s="151"/>
      <c r="M66" s="151"/>
    </row>
    <row r="67" spans="3:13" s="141" customFormat="1" x14ac:dyDescent="0.2">
      <c r="C67" s="151"/>
      <c r="M67" s="151"/>
    </row>
    <row r="68" spans="3:13" s="141" customFormat="1" x14ac:dyDescent="0.2">
      <c r="C68" s="151"/>
      <c r="M68" s="151"/>
    </row>
    <row r="69" spans="3:13" s="141" customFormat="1" x14ac:dyDescent="0.2">
      <c r="C69" s="151"/>
      <c r="M69" s="151"/>
    </row>
    <row r="70" spans="3:13" s="141" customFormat="1" x14ac:dyDescent="0.2">
      <c r="C70" s="151"/>
      <c r="M70" s="151"/>
    </row>
    <row r="71" spans="3:13" s="141" customFormat="1" x14ac:dyDescent="0.2">
      <c r="C71" s="151"/>
      <c r="M71" s="151"/>
    </row>
    <row r="72" spans="3:13" s="141" customFormat="1" x14ac:dyDescent="0.2">
      <c r="C72" s="151"/>
      <c r="M72" s="151"/>
    </row>
    <row r="73" spans="3:13" s="141" customFormat="1" x14ac:dyDescent="0.2">
      <c r="C73" s="151"/>
      <c r="M73" s="151"/>
    </row>
    <row r="74" spans="3:13" s="141" customFormat="1" x14ac:dyDescent="0.2">
      <c r="C74" s="151"/>
      <c r="M74" s="151"/>
    </row>
    <row r="75" spans="3:13" s="141" customFormat="1" x14ac:dyDescent="0.2">
      <c r="C75" s="151"/>
      <c r="M75" s="151"/>
    </row>
    <row r="76" spans="3:13" s="141" customFormat="1" x14ac:dyDescent="0.2">
      <c r="C76" s="151"/>
      <c r="M76" s="151"/>
    </row>
    <row r="77" spans="3:13" s="141" customFormat="1" x14ac:dyDescent="0.2">
      <c r="C77" s="151"/>
      <c r="M77" s="151"/>
    </row>
    <row r="78" spans="3:13" s="141" customFormat="1" x14ac:dyDescent="0.2">
      <c r="C78" s="151"/>
      <c r="M78" s="151"/>
    </row>
    <row r="79" spans="3:13" s="141" customFormat="1" x14ac:dyDescent="0.2">
      <c r="C79" s="151"/>
      <c r="M79" s="151"/>
    </row>
    <row r="80" spans="3:13" s="141" customFormat="1" x14ac:dyDescent="0.2">
      <c r="C80" s="151"/>
      <c r="M80" s="151"/>
    </row>
    <row r="81" spans="3:13" s="141" customFormat="1" x14ac:dyDescent="0.2">
      <c r="C81" s="151"/>
      <c r="M81" s="151"/>
    </row>
    <row r="82" spans="3:13" s="141" customFormat="1" x14ac:dyDescent="0.2">
      <c r="C82" s="151"/>
      <c r="M82" s="151"/>
    </row>
    <row r="83" spans="3:13" s="141" customFormat="1" x14ac:dyDescent="0.2">
      <c r="C83" s="151"/>
      <c r="M83" s="151"/>
    </row>
    <row r="84" spans="3:13" s="141" customFormat="1" x14ac:dyDescent="0.2">
      <c r="C84" s="151"/>
      <c r="M84" s="151"/>
    </row>
    <row r="85" spans="3:13" s="141" customFormat="1" x14ac:dyDescent="0.2">
      <c r="C85" s="151"/>
      <c r="M85" s="151"/>
    </row>
    <row r="86" spans="3:13" s="141" customFormat="1" x14ac:dyDescent="0.2">
      <c r="C86" s="151"/>
      <c r="M86" s="151"/>
    </row>
    <row r="87" spans="3:13" s="141" customFormat="1" x14ac:dyDescent="0.2">
      <c r="C87" s="151"/>
      <c r="M87" s="151"/>
    </row>
    <row r="88" spans="3:13" s="141" customFormat="1" x14ac:dyDescent="0.2">
      <c r="C88" s="151"/>
      <c r="M88" s="151"/>
    </row>
    <row r="89" spans="3:13" s="141" customFormat="1" x14ac:dyDescent="0.2">
      <c r="C89" s="151"/>
      <c r="M89" s="151"/>
    </row>
    <row r="90" spans="3:13" s="141" customFormat="1" x14ac:dyDescent="0.2">
      <c r="C90" s="151"/>
      <c r="M90" s="151"/>
    </row>
    <row r="91" spans="3:13" s="141" customFormat="1" x14ac:dyDescent="0.2">
      <c r="C91" s="151"/>
      <c r="M91" s="151"/>
    </row>
    <row r="92" spans="3:13" s="141" customFormat="1" x14ac:dyDescent="0.2">
      <c r="C92" s="151"/>
      <c r="M92" s="151"/>
    </row>
    <row r="93" spans="3:13" s="141" customFormat="1" x14ac:dyDescent="0.2">
      <c r="C93" s="151"/>
      <c r="M93" s="151"/>
    </row>
    <row r="94" spans="3:13" s="141" customFormat="1" x14ac:dyDescent="0.2">
      <c r="C94" s="151"/>
      <c r="M94" s="151"/>
    </row>
    <row r="95" spans="3:13" s="141" customFormat="1" x14ac:dyDescent="0.2">
      <c r="C95" s="151"/>
      <c r="M95" s="151"/>
    </row>
    <row r="96" spans="3:13" s="141" customFormat="1" x14ac:dyDescent="0.2">
      <c r="C96" s="151"/>
      <c r="M96" s="151"/>
    </row>
    <row r="97" spans="3:13" s="141" customFormat="1" x14ac:dyDescent="0.2">
      <c r="C97" s="151"/>
      <c r="M97" s="151"/>
    </row>
    <row r="98" spans="3:13" s="141" customFormat="1" x14ac:dyDescent="0.2">
      <c r="C98" s="151"/>
      <c r="M98" s="151"/>
    </row>
    <row r="99" spans="3:13" s="141" customFormat="1" x14ac:dyDescent="0.2">
      <c r="C99" s="151"/>
      <c r="M99" s="151"/>
    </row>
    <row r="100" spans="3:13" s="141" customFormat="1" x14ac:dyDescent="0.2">
      <c r="C100" s="151"/>
      <c r="M100" s="151"/>
    </row>
    <row r="101" spans="3:13" s="141" customFormat="1" x14ac:dyDescent="0.2">
      <c r="C101" s="151"/>
      <c r="M101" s="151"/>
    </row>
    <row r="102" spans="3:13" s="141" customFormat="1" x14ac:dyDescent="0.2">
      <c r="C102" s="151"/>
      <c r="M102" s="151"/>
    </row>
    <row r="103" spans="3:13" s="141" customFormat="1" x14ac:dyDescent="0.2">
      <c r="C103" s="151"/>
      <c r="M103" s="151"/>
    </row>
    <row r="104" spans="3:13" s="141" customFormat="1" x14ac:dyDescent="0.2">
      <c r="C104" s="151"/>
      <c r="M104" s="151"/>
    </row>
    <row r="105" spans="3:13" s="141" customFormat="1" x14ac:dyDescent="0.2">
      <c r="C105" s="151"/>
      <c r="M105" s="151"/>
    </row>
    <row r="106" spans="3:13" s="141" customFormat="1" x14ac:dyDescent="0.2">
      <c r="C106" s="151"/>
      <c r="M106" s="151"/>
    </row>
    <row r="107" spans="3:13" s="141" customFormat="1" x14ac:dyDescent="0.2">
      <c r="C107" s="151"/>
      <c r="M107" s="151"/>
    </row>
    <row r="108" spans="3:13" s="141" customFormat="1" x14ac:dyDescent="0.2">
      <c r="C108" s="151"/>
      <c r="M108" s="151"/>
    </row>
    <row r="109" spans="3:13" s="141" customFormat="1" x14ac:dyDescent="0.2">
      <c r="C109" s="151"/>
      <c r="M109" s="151"/>
    </row>
    <row r="110" spans="3:13" s="141" customFormat="1" x14ac:dyDescent="0.2">
      <c r="C110" s="151"/>
      <c r="M110" s="151"/>
    </row>
    <row r="111" spans="3:13" s="141" customFormat="1" x14ac:dyDescent="0.2">
      <c r="C111" s="151"/>
      <c r="M111" s="151"/>
    </row>
    <row r="112" spans="3:13" s="141" customFormat="1" x14ac:dyDescent="0.2">
      <c r="C112" s="151"/>
      <c r="M112" s="151"/>
    </row>
    <row r="113" spans="3:13" s="141" customFormat="1" x14ac:dyDescent="0.2">
      <c r="C113" s="151"/>
      <c r="M113" s="151"/>
    </row>
    <row r="114" spans="3:13" s="141" customFormat="1" x14ac:dyDescent="0.2">
      <c r="C114" s="151"/>
      <c r="M114" s="151"/>
    </row>
    <row r="115" spans="3:13" s="141" customFormat="1" x14ac:dyDescent="0.2">
      <c r="C115" s="151"/>
      <c r="M115" s="151"/>
    </row>
    <row r="116" spans="3:13" s="141" customFormat="1" x14ac:dyDescent="0.2">
      <c r="C116" s="151"/>
      <c r="M116" s="151"/>
    </row>
    <row r="117" spans="3:13" s="141" customFormat="1" x14ac:dyDescent="0.2">
      <c r="C117" s="151"/>
      <c r="M117" s="151"/>
    </row>
    <row r="118" spans="3:13" s="141" customFormat="1" x14ac:dyDescent="0.2">
      <c r="C118" s="151"/>
      <c r="M118" s="151"/>
    </row>
    <row r="119" spans="3:13" s="141" customFormat="1" x14ac:dyDescent="0.2">
      <c r="C119" s="151"/>
      <c r="M119" s="151"/>
    </row>
    <row r="120" spans="3:13" s="141" customFormat="1" x14ac:dyDescent="0.2">
      <c r="C120" s="151"/>
      <c r="M120" s="151"/>
    </row>
    <row r="121" spans="3:13" s="141" customFormat="1" x14ac:dyDescent="0.2">
      <c r="C121" s="151"/>
      <c r="M121" s="151"/>
    </row>
    <row r="122" spans="3:13" s="141" customFormat="1" x14ac:dyDescent="0.2">
      <c r="C122" s="151"/>
      <c r="M122" s="151"/>
    </row>
    <row r="123" spans="3:13" s="141" customFormat="1" x14ac:dyDescent="0.2">
      <c r="C123" s="151"/>
      <c r="M123" s="151"/>
    </row>
    <row r="124" spans="3:13" s="141" customFormat="1" x14ac:dyDescent="0.2">
      <c r="C124" s="151"/>
      <c r="M124" s="151"/>
    </row>
    <row r="125" spans="3:13" s="141" customFormat="1" x14ac:dyDescent="0.2">
      <c r="C125" s="151"/>
      <c r="M125" s="151"/>
    </row>
    <row r="126" spans="3:13" s="141" customFormat="1" x14ac:dyDescent="0.2">
      <c r="C126" s="151"/>
      <c r="M126" s="151"/>
    </row>
    <row r="127" spans="3:13" s="141" customFormat="1" x14ac:dyDescent="0.2">
      <c r="C127" s="151"/>
      <c r="M127" s="151"/>
    </row>
    <row r="128" spans="3:13" s="141" customFormat="1" x14ac:dyDescent="0.2">
      <c r="C128" s="151"/>
      <c r="M128" s="151"/>
    </row>
    <row r="129" spans="3:13" s="141" customFormat="1" x14ac:dyDescent="0.2">
      <c r="C129" s="151"/>
      <c r="M129" s="151"/>
    </row>
    <row r="130" spans="3:13" s="141" customFormat="1" x14ac:dyDescent="0.2">
      <c r="C130" s="151"/>
      <c r="M130" s="151"/>
    </row>
    <row r="131" spans="3:13" s="141" customFormat="1" x14ac:dyDescent="0.2">
      <c r="C131" s="151"/>
      <c r="M131" s="151"/>
    </row>
    <row r="132" spans="3:13" s="141" customFormat="1" x14ac:dyDescent="0.2">
      <c r="C132" s="151"/>
      <c r="M132" s="151"/>
    </row>
    <row r="133" spans="3:13" s="141" customFormat="1" x14ac:dyDescent="0.2">
      <c r="C133" s="151"/>
      <c r="M133" s="151"/>
    </row>
    <row r="134" spans="3:13" s="141" customFormat="1" x14ac:dyDescent="0.2">
      <c r="C134" s="151"/>
      <c r="M134" s="151"/>
    </row>
    <row r="135" spans="3:13" s="141" customFormat="1" x14ac:dyDescent="0.2">
      <c r="C135" s="151"/>
      <c r="M135" s="151"/>
    </row>
    <row r="136" spans="3:13" s="141" customFormat="1" x14ac:dyDescent="0.2">
      <c r="C136" s="151"/>
      <c r="M136" s="151"/>
    </row>
  </sheetData>
  <sheetProtection sheet="1" objects="1"/>
  <mergeCells count="2">
    <mergeCell ref="O5:O6"/>
    <mergeCell ref="A7:A8"/>
  </mergeCells>
  <pageMargins left="0.39370078740157483" right="0.39370078740157483" top="0.59055118110236227" bottom="0.59055118110236227" header="0.31496062992125984" footer="0.31496062992125984"/>
  <pageSetup paperSize="9" scale="66" orientation="landscape"/>
  <headerFooter>
    <oddFooter>&amp;L&amp;"Arial,Fett"SNB Confidential&amp;C&amp;D&amp;RPage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showGridLines="0" showRowColHeaders="0" showZeros="0" zoomScale="80" workbookViewId="0">
      <pane xSplit="3" ySplit="6" topLeftCell="D7" activePane="bottomRight" state="frozen"/>
      <selection sqref="A1:A1048576"/>
      <selection pane="topRight" sqref="A1:A1048576"/>
      <selection pane="bottomLeft" sqref="A1:A1048576"/>
      <selection pane="bottomRight" activeCell="D9" sqref="D9"/>
    </sheetView>
  </sheetViews>
  <sheetFormatPr baseColWidth="10" defaultColWidth="11.42578125" defaultRowHeight="15" customHeight="1" x14ac:dyDescent="0.2"/>
  <cols>
    <col min="1" max="1" width="40.7109375" style="50" customWidth="1"/>
    <col min="2" max="2" width="50.7109375" style="50" customWidth="1"/>
    <col min="3" max="3" width="4.7109375" style="158" customWidth="1"/>
    <col min="4" max="11" width="11.7109375" style="50" customWidth="1"/>
    <col min="12" max="12" width="13.7109375" style="73" customWidth="1"/>
    <col min="13" max="13" width="4.7109375" style="158" customWidth="1"/>
    <col min="14" max="17" width="11.42578125" style="155"/>
    <col min="18" max="16384" width="11.42578125" style="50"/>
  </cols>
  <sheetData>
    <row r="1" spans="1:17" ht="20.25" customHeight="1" x14ac:dyDescent="0.25">
      <c r="C1" s="51"/>
      <c r="D1" s="53" t="s">
        <v>110</v>
      </c>
      <c r="E1" s="51"/>
      <c r="F1" s="51"/>
      <c r="G1" s="55"/>
      <c r="H1" s="56"/>
      <c r="I1" s="11"/>
      <c r="K1" s="58" t="s">
        <v>47</v>
      </c>
      <c r="L1" s="59" t="s">
        <v>111</v>
      </c>
      <c r="M1" s="160"/>
    </row>
    <row r="2" spans="1:17" ht="18.75" customHeight="1" x14ac:dyDescent="0.3">
      <c r="A2" s="61"/>
      <c r="C2" s="51"/>
      <c r="D2" s="62" t="s">
        <v>49</v>
      </c>
      <c r="E2" s="51"/>
      <c r="F2" s="139"/>
      <c r="G2" s="126"/>
      <c r="J2" s="55"/>
      <c r="K2" s="58" t="s">
        <v>4</v>
      </c>
      <c r="L2" s="64" t="str">
        <f>'Delivery note'!H3</f>
        <v>XXXXXX</v>
      </c>
      <c r="M2" s="162"/>
    </row>
    <row r="3" spans="1:17" ht="19.5" customHeight="1" x14ac:dyDescent="0.3">
      <c r="A3" s="66"/>
      <c r="C3" s="51"/>
      <c r="D3" s="67" t="s">
        <v>50</v>
      </c>
      <c r="E3" s="51"/>
      <c r="F3" s="51"/>
      <c r="G3" s="68"/>
      <c r="H3" s="68"/>
      <c r="I3" s="68"/>
      <c r="J3" s="68"/>
      <c r="K3" s="69" t="s">
        <v>51</v>
      </c>
      <c r="L3" s="70" t="str">
        <f>'Delivery note'!H4</f>
        <v>DD.MM.YYYY</v>
      </c>
      <c r="M3" s="162"/>
    </row>
    <row r="4" spans="1:17" ht="20.100000000000001" customHeight="1" x14ac:dyDescent="0.25">
      <c r="A4" s="178"/>
      <c r="C4" s="167"/>
      <c r="D4" s="73"/>
      <c r="E4" s="73"/>
      <c r="F4" s="73"/>
      <c r="G4" s="73"/>
      <c r="H4" s="68"/>
      <c r="I4" s="68"/>
      <c r="J4" s="68"/>
      <c r="K4" s="73"/>
      <c r="L4" s="179"/>
      <c r="M4" s="167"/>
    </row>
    <row r="5" spans="1:17" s="180" customFormat="1" ht="20.100000000000001" customHeight="1" x14ac:dyDescent="0.2">
      <c r="A5" s="77" t="s">
        <v>52</v>
      </c>
      <c r="B5" s="78" t="s">
        <v>53</v>
      </c>
      <c r="C5" s="172"/>
      <c r="D5" s="81" t="s">
        <v>54</v>
      </c>
      <c r="E5" s="81" t="s">
        <v>55</v>
      </c>
      <c r="F5" s="81" t="s">
        <v>56</v>
      </c>
      <c r="G5" s="81" t="s">
        <v>57</v>
      </c>
      <c r="H5" s="81" t="s">
        <v>58</v>
      </c>
      <c r="I5" s="81" t="s">
        <v>59</v>
      </c>
      <c r="J5" s="81" t="s">
        <v>60</v>
      </c>
      <c r="K5" s="81" t="s">
        <v>61</v>
      </c>
      <c r="L5" s="83" t="s">
        <v>62</v>
      </c>
      <c r="M5" s="172"/>
      <c r="N5" s="181"/>
      <c r="O5" s="181"/>
      <c r="P5" s="181"/>
      <c r="Q5" s="181"/>
    </row>
    <row r="6" spans="1:17" s="180" customFormat="1" ht="20.100000000000001" customHeight="1" x14ac:dyDescent="0.2">
      <c r="A6" s="182"/>
      <c r="B6" s="183"/>
      <c r="C6" s="176"/>
      <c r="D6" s="184" t="s">
        <v>64</v>
      </c>
      <c r="E6" s="184" t="s">
        <v>65</v>
      </c>
      <c r="F6" s="184" t="s">
        <v>66</v>
      </c>
      <c r="G6" s="184" t="s">
        <v>67</v>
      </c>
      <c r="H6" s="184" t="s">
        <v>68</v>
      </c>
      <c r="I6" s="184" t="s">
        <v>69</v>
      </c>
      <c r="J6" s="184" t="s">
        <v>70</v>
      </c>
      <c r="K6" s="184" t="s">
        <v>71</v>
      </c>
      <c r="L6" s="184" t="s">
        <v>72</v>
      </c>
      <c r="M6" s="176"/>
      <c r="N6" s="181"/>
      <c r="O6" s="181"/>
      <c r="P6" s="181"/>
      <c r="Q6" s="181"/>
    </row>
    <row r="7" spans="1:17" ht="24.95" customHeight="1" thickBot="1" x14ac:dyDescent="0.25">
      <c r="A7" s="185" t="s">
        <v>112</v>
      </c>
      <c r="B7" s="102" t="s">
        <v>62</v>
      </c>
      <c r="C7" s="90">
        <v>1</v>
      </c>
      <c r="D7" s="95">
        <f t="shared" ref="D7:K7" si="0">D8+D12</f>
        <v>0</v>
      </c>
      <c r="E7" s="95">
        <f t="shared" si="0"/>
        <v>0</v>
      </c>
      <c r="F7" s="95">
        <f t="shared" si="0"/>
        <v>0</v>
      </c>
      <c r="G7" s="95">
        <f t="shared" si="0"/>
        <v>0</v>
      </c>
      <c r="H7" s="95">
        <f t="shared" si="0"/>
        <v>0</v>
      </c>
      <c r="I7" s="95">
        <f t="shared" si="0"/>
        <v>0</v>
      </c>
      <c r="J7" s="95">
        <f t="shared" si="0"/>
        <v>0</v>
      </c>
      <c r="K7" s="95">
        <f t="shared" si="0"/>
        <v>0</v>
      </c>
      <c r="L7" s="95">
        <f t="shared" ref="L7:L31" si="1">SUM(D7:K7)</f>
        <v>0</v>
      </c>
      <c r="M7" s="90">
        <v>1</v>
      </c>
    </row>
    <row r="8" spans="1:17" s="155" customFormat="1" ht="18" customHeight="1" thickTop="1" thickBot="1" x14ac:dyDescent="0.25">
      <c r="A8" s="186"/>
      <c r="B8" s="104" t="s">
        <v>75</v>
      </c>
      <c r="C8" s="90">
        <v>2</v>
      </c>
      <c r="D8" s="95">
        <f t="shared" ref="D8:K8" si="2">SUM(D9:D10)</f>
        <v>0</v>
      </c>
      <c r="E8" s="95">
        <f t="shared" si="2"/>
        <v>0</v>
      </c>
      <c r="F8" s="95">
        <f t="shared" si="2"/>
        <v>0</v>
      </c>
      <c r="G8" s="95">
        <f t="shared" si="2"/>
        <v>0</v>
      </c>
      <c r="H8" s="95">
        <f t="shared" si="2"/>
        <v>0</v>
      </c>
      <c r="I8" s="95">
        <f t="shared" si="2"/>
        <v>0</v>
      </c>
      <c r="J8" s="95">
        <f t="shared" si="2"/>
        <v>0</v>
      </c>
      <c r="K8" s="95">
        <f t="shared" si="2"/>
        <v>0</v>
      </c>
      <c r="L8" s="95">
        <f t="shared" si="1"/>
        <v>0</v>
      </c>
      <c r="M8" s="90">
        <v>2</v>
      </c>
    </row>
    <row r="9" spans="1:17" ht="18" customHeight="1" thickTop="1" thickBot="1" x14ac:dyDescent="0.25">
      <c r="A9" s="187"/>
      <c r="B9" s="105" t="s">
        <v>76</v>
      </c>
      <c r="C9" s="90">
        <v>3</v>
      </c>
      <c r="D9" s="98"/>
      <c r="E9" s="98"/>
      <c r="F9" s="98"/>
      <c r="G9" s="98"/>
      <c r="H9" s="98"/>
      <c r="I9" s="98"/>
      <c r="J9" s="98"/>
      <c r="K9" s="98"/>
      <c r="L9" s="95">
        <f t="shared" si="1"/>
        <v>0</v>
      </c>
      <c r="M9" s="90">
        <v>3</v>
      </c>
    </row>
    <row r="10" spans="1:17" ht="18" customHeight="1" thickTop="1" thickBot="1" x14ac:dyDescent="0.25">
      <c r="A10" s="187"/>
      <c r="B10" s="105" t="s">
        <v>77</v>
      </c>
      <c r="C10" s="90">
        <v>4</v>
      </c>
      <c r="D10" s="98"/>
      <c r="E10" s="98"/>
      <c r="F10" s="98"/>
      <c r="G10" s="98"/>
      <c r="H10" s="98"/>
      <c r="I10" s="98"/>
      <c r="J10" s="98"/>
      <c r="K10" s="98"/>
      <c r="L10" s="95">
        <f t="shared" si="1"/>
        <v>0</v>
      </c>
      <c r="M10" s="90">
        <v>4</v>
      </c>
    </row>
    <row r="11" spans="1:17" ht="18" customHeight="1" thickTop="1" thickBot="1" x14ac:dyDescent="0.25">
      <c r="A11" s="187"/>
      <c r="B11" s="97" t="s">
        <v>78</v>
      </c>
      <c r="C11" s="90">
        <v>70</v>
      </c>
      <c r="D11" s="188"/>
      <c r="E11" s="188"/>
      <c r="F11" s="188"/>
      <c r="G11" s="188"/>
      <c r="H11" s="188"/>
      <c r="I11" s="188"/>
      <c r="J11" s="188"/>
      <c r="K11" s="188"/>
      <c r="L11" s="189">
        <f t="shared" si="1"/>
        <v>0</v>
      </c>
      <c r="M11" s="90">
        <v>70</v>
      </c>
    </row>
    <row r="12" spans="1:17" ht="18" customHeight="1" thickTop="1" thickBot="1" x14ac:dyDescent="0.25">
      <c r="A12" s="187"/>
      <c r="B12" s="190" t="s">
        <v>79</v>
      </c>
      <c r="C12" s="90">
        <v>6</v>
      </c>
      <c r="D12" s="188"/>
      <c r="E12" s="188"/>
      <c r="F12" s="188"/>
      <c r="G12" s="188"/>
      <c r="H12" s="188"/>
      <c r="I12" s="188"/>
      <c r="J12" s="188"/>
      <c r="K12" s="188"/>
      <c r="L12" s="189">
        <f t="shared" si="1"/>
        <v>0</v>
      </c>
      <c r="M12" s="90">
        <v>6</v>
      </c>
    </row>
    <row r="13" spans="1:17" ht="24.95" customHeight="1" thickTop="1" thickBot="1" x14ac:dyDescent="0.25">
      <c r="A13" s="185" t="s">
        <v>113</v>
      </c>
      <c r="B13" s="102" t="s">
        <v>62</v>
      </c>
      <c r="C13" s="90">
        <v>7</v>
      </c>
      <c r="D13" s="189">
        <f t="shared" ref="D13:K13" si="3">D14+D18</f>
        <v>0</v>
      </c>
      <c r="E13" s="189">
        <f t="shared" si="3"/>
        <v>0</v>
      </c>
      <c r="F13" s="189">
        <f t="shared" si="3"/>
        <v>0</v>
      </c>
      <c r="G13" s="189">
        <f t="shared" si="3"/>
        <v>0</v>
      </c>
      <c r="H13" s="189">
        <f t="shared" si="3"/>
        <v>0</v>
      </c>
      <c r="I13" s="189">
        <f t="shared" si="3"/>
        <v>0</v>
      </c>
      <c r="J13" s="189">
        <f t="shared" si="3"/>
        <v>0</v>
      </c>
      <c r="K13" s="189">
        <f t="shared" si="3"/>
        <v>0</v>
      </c>
      <c r="L13" s="189">
        <f t="shared" si="1"/>
        <v>0</v>
      </c>
      <c r="M13" s="90">
        <v>7</v>
      </c>
    </row>
    <row r="14" spans="1:17" ht="18" customHeight="1" thickTop="1" thickBot="1" x14ac:dyDescent="0.25">
      <c r="A14" s="191"/>
      <c r="B14" s="104" t="s">
        <v>75</v>
      </c>
      <c r="C14" s="90">
        <v>8</v>
      </c>
      <c r="D14" s="189">
        <f t="shared" ref="D14:K14" si="4">SUM(D15:D16)</f>
        <v>0</v>
      </c>
      <c r="E14" s="189">
        <f t="shared" si="4"/>
        <v>0</v>
      </c>
      <c r="F14" s="189">
        <f t="shared" si="4"/>
        <v>0</v>
      </c>
      <c r="G14" s="189">
        <f t="shared" si="4"/>
        <v>0</v>
      </c>
      <c r="H14" s="189">
        <f t="shared" si="4"/>
        <v>0</v>
      </c>
      <c r="I14" s="189">
        <f t="shared" si="4"/>
        <v>0</v>
      </c>
      <c r="J14" s="189">
        <f t="shared" si="4"/>
        <v>0</v>
      </c>
      <c r="K14" s="189">
        <f t="shared" si="4"/>
        <v>0</v>
      </c>
      <c r="L14" s="189">
        <f t="shared" si="1"/>
        <v>0</v>
      </c>
      <c r="M14" s="90">
        <v>8</v>
      </c>
    </row>
    <row r="15" spans="1:17" ht="18" customHeight="1" thickTop="1" thickBot="1" x14ac:dyDescent="0.25">
      <c r="A15" s="187"/>
      <c r="B15" s="105" t="s">
        <v>76</v>
      </c>
      <c r="C15" s="90">
        <v>9</v>
      </c>
      <c r="D15" s="188"/>
      <c r="E15" s="188"/>
      <c r="F15" s="188"/>
      <c r="G15" s="188"/>
      <c r="H15" s="188"/>
      <c r="I15" s="188"/>
      <c r="J15" s="188"/>
      <c r="K15" s="188"/>
      <c r="L15" s="189">
        <f t="shared" si="1"/>
        <v>0</v>
      </c>
      <c r="M15" s="90">
        <v>9</v>
      </c>
    </row>
    <row r="16" spans="1:17" ht="18" customHeight="1" thickTop="1" thickBot="1" x14ac:dyDescent="0.25">
      <c r="A16" s="187"/>
      <c r="B16" s="105" t="s">
        <v>77</v>
      </c>
      <c r="C16" s="90">
        <v>10</v>
      </c>
      <c r="D16" s="188"/>
      <c r="E16" s="188"/>
      <c r="F16" s="188"/>
      <c r="G16" s="188"/>
      <c r="H16" s="188"/>
      <c r="I16" s="188"/>
      <c r="J16" s="188"/>
      <c r="K16" s="188"/>
      <c r="L16" s="189">
        <f t="shared" si="1"/>
        <v>0</v>
      </c>
      <c r="M16" s="90">
        <v>10</v>
      </c>
    </row>
    <row r="17" spans="1:17" ht="18" customHeight="1" thickTop="1" thickBot="1" x14ac:dyDescent="0.25">
      <c r="A17" s="187"/>
      <c r="B17" s="97" t="s">
        <v>78</v>
      </c>
      <c r="C17" s="90">
        <v>71</v>
      </c>
      <c r="D17" s="188"/>
      <c r="E17" s="188"/>
      <c r="F17" s="188"/>
      <c r="G17" s="188"/>
      <c r="H17" s="188"/>
      <c r="I17" s="188"/>
      <c r="J17" s="188"/>
      <c r="K17" s="188"/>
      <c r="L17" s="189">
        <f t="shared" si="1"/>
        <v>0</v>
      </c>
      <c r="M17" s="90">
        <v>71</v>
      </c>
    </row>
    <row r="18" spans="1:17" ht="18" customHeight="1" thickTop="1" thickBot="1" x14ac:dyDescent="0.25">
      <c r="A18" s="187"/>
      <c r="B18" s="190" t="s">
        <v>79</v>
      </c>
      <c r="C18" s="90">
        <v>12</v>
      </c>
      <c r="D18" s="188"/>
      <c r="E18" s="188"/>
      <c r="F18" s="188"/>
      <c r="G18" s="188"/>
      <c r="H18" s="188"/>
      <c r="I18" s="188"/>
      <c r="J18" s="188"/>
      <c r="K18" s="188"/>
      <c r="L18" s="189">
        <f t="shared" si="1"/>
        <v>0</v>
      </c>
      <c r="M18" s="90">
        <v>12</v>
      </c>
    </row>
    <row r="19" spans="1:17" ht="24.95" customHeight="1" thickTop="1" thickBot="1" x14ac:dyDescent="0.25">
      <c r="A19" s="185" t="s">
        <v>114</v>
      </c>
      <c r="B19" s="108" t="s">
        <v>62</v>
      </c>
      <c r="C19" s="90">
        <v>13</v>
      </c>
      <c r="D19" s="189">
        <f t="shared" ref="D19:K19" si="5">D20+D26</f>
        <v>0</v>
      </c>
      <c r="E19" s="189">
        <f t="shared" si="5"/>
        <v>0</v>
      </c>
      <c r="F19" s="189">
        <f t="shared" si="5"/>
        <v>0</v>
      </c>
      <c r="G19" s="189">
        <f t="shared" si="5"/>
        <v>0</v>
      </c>
      <c r="H19" s="189">
        <f t="shared" si="5"/>
        <v>0</v>
      </c>
      <c r="I19" s="189">
        <f t="shared" si="5"/>
        <v>0</v>
      </c>
      <c r="J19" s="189">
        <f t="shared" si="5"/>
        <v>0</v>
      </c>
      <c r="K19" s="189">
        <f t="shared" si="5"/>
        <v>0</v>
      </c>
      <c r="L19" s="189">
        <f t="shared" si="1"/>
        <v>0</v>
      </c>
      <c r="M19" s="90">
        <v>13</v>
      </c>
    </row>
    <row r="20" spans="1:17" ht="18" customHeight="1" thickTop="1" thickBot="1" x14ac:dyDescent="0.25">
      <c r="A20" s="110" t="s">
        <v>82</v>
      </c>
      <c r="B20" s="113" t="s">
        <v>62</v>
      </c>
      <c r="C20" s="90">
        <v>14</v>
      </c>
      <c r="D20" s="189">
        <f t="shared" ref="D20:K20" si="6">D21+D25</f>
        <v>0</v>
      </c>
      <c r="E20" s="189">
        <f t="shared" si="6"/>
        <v>0</v>
      </c>
      <c r="F20" s="189">
        <f t="shared" si="6"/>
        <v>0</v>
      </c>
      <c r="G20" s="189">
        <f t="shared" si="6"/>
        <v>0</v>
      </c>
      <c r="H20" s="189">
        <f t="shared" si="6"/>
        <v>0</v>
      </c>
      <c r="I20" s="189">
        <f t="shared" si="6"/>
        <v>0</v>
      </c>
      <c r="J20" s="189">
        <f t="shared" si="6"/>
        <v>0</v>
      </c>
      <c r="K20" s="189">
        <f t="shared" si="6"/>
        <v>0</v>
      </c>
      <c r="L20" s="189">
        <f t="shared" si="1"/>
        <v>0</v>
      </c>
      <c r="M20" s="90">
        <v>14</v>
      </c>
    </row>
    <row r="21" spans="1:17" ht="18" customHeight="1" thickTop="1" thickBot="1" x14ac:dyDescent="0.25">
      <c r="A21" s="109"/>
      <c r="B21" s="96" t="s">
        <v>75</v>
      </c>
      <c r="C21" s="90">
        <v>15</v>
      </c>
      <c r="D21" s="189">
        <f t="shared" ref="D21:K21" si="7">SUM(D22:D23)</f>
        <v>0</v>
      </c>
      <c r="E21" s="189">
        <f t="shared" si="7"/>
        <v>0</v>
      </c>
      <c r="F21" s="189">
        <f t="shared" si="7"/>
        <v>0</v>
      </c>
      <c r="G21" s="189">
        <f t="shared" si="7"/>
        <v>0</v>
      </c>
      <c r="H21" s="189">
        <f t="shared" si="7"/>
        <v>0</v>
      </c>
      <c r="I21" s="189">
        <f t="shared" si="7"/>
        <v>0</v>
      </c>
      <c r="J21" s="189">
        <f t="shared" si="7"/>
        <v>0</v>
      </c>
      <c r="K21" s="189">
        <f t="shared" si="7"/>
        <v>0</v>
      </c>
      <c r="L21" s="189">
        <f t="shared" si="1"/>
        <v>0</v>
      </c>
      <c r="M21" s="90">
        <v>15</v>
      </c>
    </row>
    <row r="22" spans="1:17" ht="18" customHeight="1" thickTop="1" thickBot="1" x14ac:dyDescent="0.25">
      <c r="A22" s="192" t="s">
        <v>83</v>
      </c>
      <c r="B22" s="97" t="s">
        <v>76</v>
      </c>
      <c r="C22" s="90">
        <v>16</v>
      </c>
      <c r="D22" s="188"/>
      <c r="E22" s="188"/>
      <c r="F22" s="188"/>
      <c r="G22" s="188"/>
      <c r="H22" s="188"/>
      <c r="I22" s="188"/>
      <c r="J22" s="188"/>
      <c r="K22" s="188"/>
      <c r="L22" s="189">
        <f t="shared" si="1"/>
        <v>0</v>
      </c>
      <c r="M22" s="90">
        <v>16</v>
      </c>
    </row>
    <row r="23" spans="1:17" ht="18" customHeight="1" thickTop="1" thickBot="1" x14ac:dyDescent="0.25">
      <c r="A23" s="193"/>
      <c r="B23" s="97" t="s">
        <v>77</v>
      </c>
      <c r="C23" s="90">
        <v>17</v>
      </c>
      <c r="D23" s="188"/>
      <c r="E23" s="188"/>
      <c r="F23" s="188"/>
      <c r="G23" s="188"/>
      <c r="H23" s="188"/>
      <c r="I23" s="188"/>
      <c r="J23" s="188"/>
      <c r="K23" s="188"/>
      <c r="L23" s="189">
        <f t="shared" si="1"/>
        <v>0</v>
      </c>
      <c r="M23" s="90">
        <v>17</v>
      </c>
    </row>
    <row r="24" spans="1:17" ht="18" customHeight="1" thickTop="1" thickBot="1" x14ac:dyDescent="0.25">
      <c r="A24" s="193"/>
      <c r="B24" s="194" t="s">
        <v>78</v>
      </c>
      <c r="C24" s="90">
        <v>72</v>
      </c>
      <c r="D24" s="188"/>
      <c r="E24" s="188"/>
      <c r="F24" s="188"/>
      <c r="G24" s="188"/>
      <c r="H24" s="188"/>
      <c r="I24" s="188"/>
      <c r="J24" s="188"/>
      <c r="K24" s="188"/>
      <c r="L24" s="189">
        <f t="shared" si="1"/>
        <v>0</v>
      </c>
      <c r="M24" s="90">
        <v>72</v>
      </c>
    </row>
    <row r="25" spans="1:17" ht="18" customHeight="1" thickTop="1" thickBot="1" x14ac:dyDescent="0.25">
      <c r="A25" s="193"/>
      <c r="B25" s="195" t="s">
        <v>79</v>
      </c>
      <c r="C25" s="90">
        <v>19</v>
      </c>
      <c r="D25" s="188"/>
      <c r="E25" s="188"/>
      <c r="F25" s="188"/>
      <c r="G25" s="188"/>
      <c r="H25" s="188"/>
      <c r="I25" s="188"/>
      <c r="J25" s="188"/>
      <c r="K25" s="188"/>
      <c r="L25" s="189">
        <f t="shared" si="1"/>
        <v>0</v>
      </c>
      <c r="M25" s="90">
        <v>19</v>
      </c>
    </row>
    <row r="26" spans="1:17" ht="18" customHeight="1" thickTop="1" thickBot="1" x14ac:dyDescent="0.25">
      <c r="A26" s="110" t="s">
        <v>84</v>
      </c>
      <c r="B26" s="113" t="s">
        <v>62</v>
      </c>
      <c r="C26" s="90">
        <v>20</v>
      </c>
      <c r="D26" s="189">
        <f t="shared" ref="D26:K26" si="8">D27+D31</f>
        <v>0</v>
      </c>
      <c r="E26" s="189">
        <f t="shared" si="8"/>
        <v>0</v>
      </c>
      <c r="F26" s="189">
        <f t="shared" si="8"/>
        <v>0</v>
      </c>
      <c r="G26" s="189">
        <f t="shared" si="8"/>
        <v>0</v>
      </c>
      <c r="H26" s="189">
        <f t="shared" si="8"/>
        <v>0</v>
      </c>
      <c r="I26" s="189">
        <f t="shared" si="8"/>
        <v>0</v>
      </c>
      <c r="J26" s="189">
        <f t="shared" si="8"/>
        <v>0</v>
      </c>
      <c r="K26" s="189">
        <f t="shared" si="8"/>
        <v>0</v>
      </c>
      <c r="L26" s="189">
        <f t="shared" si="1"/>
        <v>0</v>
      </c>
      <c r="M26" s="90">
        <v>20</v>
      </c>
    </row>
    <row r="27" spans="1:17" ht="18" customHeight="1" thickTop="1" thickBot="1" x14ac:dyDescent="0.25">
      <c r="A27" s="196"/>
      <c r="B27" s="96" t="s">
        <v>75</v>
      </c>
      <c r="C27" s="90">
        <v>21</v>
      </c>
      <c r="D27" s="189">
        <f t="shared" ref="D27:K27" si="9">SUM(D28:D29)</f>
        <v>0</v>
      </c>
      <c r="E27" s="189">
        <f t="shared" si="9"/>
        <v>0</v>
      </c>
      <c r="F27" s="189">
        <f t="shared" si="9"/>
        <v>0</v>
      </c>
      <c r="G27" s="189">
        <f t="shared" si="9"/>
        <v>0</v>
      </c>
      <c r="H27" s="189">
        <f t="shared" si="9"/>
        <v>0</v>
      </c>
      <c r="I27" s="189">
        <f t="shared" si="9"/>
        <v>0</v>
      </c>
      <c r="J27" s="189">
        <f t="shared" si="9"/>
        <v>0</v>
      </c>
      <c r="K27" s="189">
        <f t="shared" si="9"/>
        <v>0</v>
      </c>
      <c r="L27" s="189">
        <f t="shared" si="1"/>
        <v>0</v>
      </c>
      <c r="M27" s="90">
        <v>21</v>
      </c>
    </row>
    <row r="28" spans="1:17" ht="18" customHeight="1" thickTop="1" thickBot="1" x14ac:dyDescent="0.25">
      <c r="A28" s="103" t="s">
        <v>83</v>
      </c>
      <c r="B28" s="97" t="s">
        <v>76</v>
      </c>
      <c r="C28" s="90">
        <v>22</v>
      </c>
      <c r="D28" s="188"/>
      <c r="E28" s="188"/>
      <c r="F28" s="188"/>
      <c r="G28" s="188"/>
      <c r="H28" s="188"/>
      <c r="I28" s="188"/>
      <c r="J28" s="188"/>
      <c r="K28" s="188"/>
      <c r="L28" s="189">
        <f t="shared" si="1"/>
        <v>0</v>
      </c>
      <c r="M28" s="90">
        <v>22</v>
      </c>
    </row>
    <row r="29" spans="1:17" ht="18" customHeight="1" thickTop="1" thickBot="1" x14ac:dyDescent="0.25">
      <c r="A29" s="61"/>
      <c r="B29" s="97" t="s">
        <v>77</v>
      </c>
      <c r="C29" s="90">
        <v>23</v>
      </c>
      <c r="D29" s="188"/>
      <c r="E29" s="188"/>
      <c r="F29" s="188"/>
      <c r="G29" s="188"/>
      <c r="H29" s="188"/>
      <c r="I29" s="188"/>
      <c r="J29" s="188"/>
      <c r="K29" s="188"/>
      <c r="L29" s="189">
        <f t="shared" si="1"/>
        <v>0</v>
      </c>
      <c r="M29" s="90">
        <v>23</v>
      </c>
    </row>
    <row r="30" spans="1:17" ht="18" customHeight="1" thickTop="1" thickBot="1" x14ac:dyDescent="0.25">
      <c r="A30" s="61"/>
      <c r="B30" s="99" t="s">
        <v>78</v>
      </c>
      <c r="C30" s="90">
        <v>73</v>
      </c>
      <c r="D30" s="188"/>
      <c r="E30" s="188"/>
      <c r="F30" s="188"/>
      <c r="G30" s="188"/>
      <c r="H30" s="188"/>
      <c r="I30" s="188"/>
      <c r="J30" s="188"/>
      <c r="K30" s="188"/>
      <c r="L30" s="189">
        <f t="shared" si="1"/>
        <v>0</v>
      </c>
      <c r="M30" s="90">
        <v>73</v>
      </c>
    </row>
    <row r="31" spans="1:17" s="126" customFormat="1" ht="18" customHeight="1" thickTop="1" thickBot="1" x14ac:dyDescent="0.25">
      <c r="A31" s="61"/>
      <c r="B31" s="114" t="s">
        <v>79</v>
      </c>
      <c r="C31" s="90">
        <v>25</v>
      </c>
      <c r="D31" s="188"/>
      <c r="E31" s="188"/>
      <c r="F31" s="188"/>
      <c r="G31" s="188"/>
      <c r="H31" s="188"/>
      <c r="I31" s="188"/>
      <c r="J31" s="188"/>
      <c r="K31" s="188"/>
      <c r="L31" s="189">
        <f t="shared" si="1"/>
        <v>0</v>
      </c>
      <c r="M31" s="90">
        <v>25</v>
      </c>
      <c r="N31" s="152"/>
      <c r="O31" s="152"/>
      <c r="P31" s="152"/>
      <c r="Q31" s="152"/>
    </row>
    <row r="32" spans="1:17" s="61" customFormat="1" ht="24.95" customHeight="1" thickTop="1" x14ac:dyDescent="0.2">
      <c r="A32" s="145" t="s">
        <v>115</v>
      </c>
      <c r="B32" s="116"/>
      <c r="C32" s="90">
        <v>74</v>
      </c>
      <c r="D32" s="197"/>
      <c r="E32" s="197"/>
      <c r="F32" s="197"/>
      <c r="G32" s="197"/>
      <c r="H32" s="197"/>
      <c r="I32" s="197"/>
      <c r="J32" s="197"/>
      <c r="K32" s="197"/>
      <c r="L32" s="198"/>
      <c r="M32" s="90">
        <v>74</v>
      </c>
      <c r="N32" s="157"/>
      <c r="O32" s="157"/>
      <c r="P32" s="157"/>
      <c r="Q32" s="157"/>
    </row>
    <row r="33" spans="1:17" s="73" customFormat="1" ht="24.95" customHeight="1" thickBot="1" x14ac:dyDescent="0.25">
      <c r="A33" s="113" t="s">
        <v>116</v>
      </c>
      <c r="B33" s="116"/>
      <c r="C33" s="120">
        <v>26</v>
      </c>
      <c r="D33" s="95">
        <f t="shared" ref="D33:K33" si="10">D19+D13+D7</f>
        <v>0</v>
      </c>
      <c r="E33" s="95">
        <f t="shared" si="10"/>
        <v>0</v>
      </c>
      <c r="F33" s="95">
        <f t="shared" si="10"/>
        <v>0</v>
      </c>
      <c r="G33" s="95">
        <f t="shared" si="10"/>
        <v>0</v>
      </c>
      <c r="H33" s="95">
        <f t="shared" si="10"/>
        <v>0</v>
      </c>
      <c r="I33" s="95">
        <f t="shared" si="10"/>
        <v>0</v>
      </c>
      <c r="J33" s="95">
        <f t="shared" si="10"/>
        <v>0</v>
      </c>
      <c r="K33" s="95">
        <f t="shared" si="10"/>
        <v>0</v>
      </c>
      <c r="L33" s="95">
        <f>SUM(D33:K33)</f>
        <v>0</v>
      </c>
      <c r="M33" s="120">
        <v>26</v>
      </c>
      <c r="N33" s="141"/>
      <c r="O33" s="141"/>
      <c r="P33" s="141"/>
      <c r="Q33" s="141"/>
    </row>
    <row r="34" spans="1:17" s="73" customFormat="1" ht="6.75" customHeight="1" thickTop="1" x14ac:dyDescent="0.2">
      <c r="A34" s="122"/>
      <c r="B34" s="122"/>
      <c r="C34" s="123"/>
      <c r="D34" s="124"/>
      <c r="E34" s="124"/>
      <c r="F34" s="124"/>
      <c r="G34" s="124"/>
      <c r="H34" s="124"/>
      <c r="I34" s="124"/>
      <c r="J34" s="124"/>
      <c r="K34" s="124"/>
      <c r="L34" s="124"/>
      <c r="M34" s="124"/>
      <c r="N34" s="141"/>
      <c r="O34" s="141"/>
      <c r="P34" s="141"/>
      <c r="Q34" s="141"/>
    </row>
    <row r="35" spans="1:17" s="73" customFormat="1" ht="15" customHeight="1" x14ac:dyDescent="0.2">
      <c r="A35" s="73" t="str">
        <f>"Version: "&amp;B52</f>
        <v>Version: 1.03.E0</v>
      </c>
      <c r="C35" s="49"/>
      <c r="D35" s="50"/>
      <c r="E35" s="50"/>
      <c r="F35" s="50"/>
      <c r="G35" s="50"/>
      <c r="H35" s="50"/>
      <c r="I35" s="50"/>
      <c r="J35" s="50"/>
      <c r="K35" s="50"/>
      <c r="L35" s="50"/>
      <c r="M35" s="125" t="s">
        <v>88</v>
      </c>
      <c r="N35" s="141"/>
      <c r="O35" s="141"/>
      <c r="P35" s="141"/>
      <c r="Q35" s="141"/>
    </row>
    <row r="36" spans="1:17" s="155" customFormat="1" ht="15" customHeight="1" x14ac:dyDescent="0.2">
      <c r="C36" s="151"/>
      <c r="K36" s="199"/>
      <c r="L36" s="141"/>
      <c r="M36" s="151"/>
    </row>
    <row r="37" spans="1:17" s="155" customFormat="1" ht="15" customHeight="1" x14ac:dyDescent="0.2">
      <c r="A37" s="200" t="s">
        <v>117</v>
      </c>
      <c r="C37" s="151"/>
      <c r="L37" s="141"/>
      <c r="M37" s="151"/>
    </row>
    <row r="38" spans="1:17" s="155" customFormat="1" ht="15" customHeight="1" x14ac:dyDescent="0.2">
      <c r="A38" s="141" t="s">
        <v>90</v>
      </c>
      <c r="C38" s="151"/>
      <c r="L38" s="141"/>
      <c r="M38" s="151"/>
    </row>
    <row r="39" spans="1:17" s="155" customFormat="1" ht="15" customHeight="1" x14ac:dyDescent="0.2">
      <c r="A39" s="73" t="s">
        <v>118</v>
      </c>
      <c r="C39" s="151"/>
      <c r="L39" s="141"/>
      <c r="M39" s="151"/>
    </row>
    <row r="40" spans="1:17" s="155" customFormat="1" ht="15" customHeight="1" x14ac:dyDescent="0.2">
      <c r="C40" s="151"/>
      <c r="L40" s="141"/>
      <c r="M40" s="151"/>
    </row>
    <row r="41" spans="1:17" s="155" customFormat="1" ht="15" customHeight="1" x14ac:dyDescent="0.2">
      <c r="C41" s="151"/>
      <c r="L41" s="141"/>
      <c r="M41" s="151"/>
    </row>
    <row r="42" spans="1:17" s="155" customFormat="1" ht="15" customHeight="1" x14ac:dyDescent="0.2">
      <c r="C42" s="151"/>
      <c r="L42" s="141"/>
      <c r="M42" s="151"/>
    </row>
    <row r="43" spans="1:17" s="155" customFormat="1" ht="15" customHeight="1" x14ac:dyDescent="0.2">
      <c r="A43" s="141" t="s">
        <v>20</v>
      </c>
      <c r="B43" s="141" t="s">
        <v>119</v>
      </c>
      <c r="C43" s="151"/>
      <c r="D43" s="93" t="str">
        <f t="shared" ref="D43:K43" si="11">IF(D11&gt;D10,"ERROR","")</f>
        <v/>
      </c>
      <c r="E43" s="93" t="str">
        <f t="shared" si="11"/>
        <v/>
      </c>
      <c r="F43" s="93" t="str">
        <f t="shared" si="11"/>
        <v/>
      </c>
      <c r="G43" s="93" t="str">
        <f t="shared" si="11"/>
        <v/>
      </c>
      <c r="H43" s="93" t="str">
        <f t="shared" si="11"/>
        <v/>
      </c>
      <c r="I43" s="93" t="str">
        <f t="shared" si="11"/>
        <v/>
      </c>
      <c r="J43" s="93" t="str">
        <f t="shared" si="11"/>
        <v/>
      </c>
      <c r="K43" s="93" t="str">
        <f t="shared" si="11"/>
        <v/>
      </c>
      <c r="L43" s="141"/>
      <c r="M43" s="151"/>
    </row>
    <row r="44" spans="1:17" s="155" customFormat="1" ht="15" customHeight="1" x14ac:dyDescent="0.2">
      <c r="B44" s="141" t="s">
        <v>120</v>
      </c>
      <c r="C44" s="151"/>
      <c r="D44" s="93" t="str">
        <f t="shared" ref="D44:K44" si="12">IF(D17&gt;D16,"ERROR","")</f>
        <v/>
      </c>
      <c r="E44" s="93" t="str">
        <f t="shared" si="12"/>
        <v/>
      </c>
      <c r="F44" s="93" t="str">
        <f t="shared" si="12"/>
        <v/>
      </c>
      <c r="G44" s="93" t="str">
        <f t="shared" si="12"/>
        <v/>
      </c>
      <c r="H44" s="93" t="str">
        <f t="shared" si="12"/>
        <v/>
      </c>
      <c r="I44" s="93" t="str">
        <f t="shared" si="12"/>
        <v/>
      </c>
      <c r="J44" s="93" t="str">
        <f t="shared" si="12"/>
        <v/>
      </c>
      <c r="K44" s="93" t="str">
        <f t="shared" si="12"/>
        <v/>
      </c>
      <c r="L44" s="141"/>
      <c r="M44" s="151"/>
    </row>
    <row r="45" spans="1:17" s="155" customFormat="1" ht="15" customHeight="1" x14ac:dyDescent="0.2">
      <c r="B45" s="141" t="s">
        <v>121</v>
      </c>
      <c r="C45" s="151"/>
      <c r="D45" s="93" t="str">
        <f t="shared" ref="D45:K45" si="13">IF(D24&gt;D23,"ERROR","")</f>
        <v/>
      </c>
      <c r="E45" s="93" t="str">
        <f t="shared" si="13"/>
        <v/>
      </c>
      <c r="F45" s="93" t="str">
        <f t="shared" si="13"/>
        <v/>
      </c>
      <c r="G45" s="93" t="str">
        <f t="shared" si="13"/>
        <v/>
      </c>
      <c r="H45" s="93" t="str">
        <f t="shared" si="13"/>
        <v/>
      </c>
      <c r="I45" s="93" t="str">
        <f t="shared" si="13"/>
        <v/>
      </c>
      <c r="J45" s="93" t="str">
        <f t="shared" si="13"/>
        <v/>
      </c>
      <c r="K45" s="93" t="str">
        <f t="shared" si="13"/>
        <v/>
      </c>
      <c r="L45" s="141"/>
      <c r="M45" s="151"/>
    </row>
    <row r="46" spans="1:17" s="155" customFormat="1" ht="15" customHeight="1" x14ac:dyDescent="0.2">
      <c r="B46" s="141" t="s">
        <v>122</v>
      </c>
      <c r="C46" s="151"/>
      <c r="D46" s="93" t="str">
        <f t="shared" ref="D46:K46" si="14">IF(D30&gt;D29,"ERROR","")</f>
        <v/>
      </c>
      <c r="E46" s="93" t="str">
        <f t="shared" si="14"/>
        <v/>
      </c>
      <c r="F46" s="93" t="str">
        <f t="shared" si="14"/>
        <v/>
      </c>
      <c r="G46" s="93" t="str">
        <f t="shared" si="14"/>
        <v/>
      </c>
      <c r="H46" s="93" t="str">
        <f t="shared" si="14"/>
        <v/>
      </c>
      <c r="I46" s="93" t="str">
        <f t="shared" si="14"/>
        <v/>
      </c>
      <c r="J46" s="93" t="str">
        <f t="shared" si="14"/>
        <v/>
      </c>
      <c r="K46" s="93" t="str">
        <f t="shared" si="14"/>
        <v/>
      </c>
      <c r="L46" s="141"/>
      <c r="M46" s="151"/>
    </row>
    <row r="47" spans="1:17" s="155" customFormat="1" ht="15" customHeight="1" x14ac:dyDescent="0.2">
      <c r="C47" s="151"/>
      <c r="L47" s="141"/>
      <c r="M47" s="151"/>
    </row>
    <row r="48" spans="1:17" ht="15" customHeight="1" x14ac:dyDescent="0.2">
      <c r="A48" s="155"/>
      <c r="B48" s="155"/>
      <c r="D48" s="155"/>
      <c r="E48" s="155"/>
      <c r="F48" s="155"/>
      <c r="G48" s="155"/>
      <c r="H48" s="155"/>
      <c r="I48" s="155"/>
      <c r="J48" s="155"/>
      <c r="K48" s="155"/>
      <c r="L48" s="141"/>
    </row>
    <row r="49" spans="1:12" ht="15" customHeight="1" x14ac:dyDescent="0.2">
      <c r="A49" s="129" t="s">
        <v>98</v>
      </c>
      <c r="B49" s="130" t="str">
        <f>L2</f>
        <v>XXXXXX</v>
      </c>
      <c r="D49" s="155"/>
      <c r="E49" s="155"/>
      <c r="F49" s="155"/>
      <c r="G49" s="155"/>
      <c r="H49" s="155"/>
      <c r="I49" s="155"/>
      <c r="J49" s="155"/>
      <c r="K49" s="155"/>
      <c r="L49" s="141"/>
    </row>
    <row r="50" spans="1:12" ht="15" customHeight="1" x14ac:dyDescent="0.2">
      <c r="A50" s="131"/>
      <c r="B50" s="132" t="str">
        <f>L1</f>
        <v>DD21</v>
      </c>
      <c r="D50" s="155"/>
      <c r="E50" s="155"/>
      <c r="F50" s="155"/>
      <c r="G50" s="155"/>
      <c r="H50" s="155"/>
      <c r="I50" s="155"/>
      <c r="J50" s="155"/>
      <c r="K50" s="155"/>
      <c r="L50" s="141"/>
    </row>
    <row r="51" spans="1:12" ht="15" customHeight="1" x14ac:dyDescent="0.2">
      <c r="A51" s="131"/>
      <c r="B51" s="177" t="str">
        <f>L3</f>
        <v>DD.MM.YYYY</v>
      </c>
    </row>
    <row r="52" spans="1:12" ht="15" customHeight="1" x14ac:dyDescent="0.2">
      <c r="A52" s="131"/>
      <c r="B52" s="134" t="s">
        <v>99</v>
      </c>
    </row>
    <row r="53" spans="1:12" ht="15" customHeight="1" x14ac:dyDescent="0.2">
      <c r="A53" s="131"/>
      <c r="B53" s="135" t="str">
        <f>D6</f>
        <v>Col. 01</v>
      </c>
    </row>
    <row r="54" spans="1:12" ht="15" customHeight="1" x14ac:dyDescent="0.2">
      <c r="A54" s="11"/>
      <c r="B54" s="136">
        <f>COUNTIF(D43:K46,"ERROR")</f>
        <v>0</v>
      </c>
    </row>
  </sheetData>
  <sheetProtection sheet="1" objects="1"/>
  <pageMargins left="0.39370078740157483" right="0.39370078740157483" top="0.59055118110236227" bottom="0.59055118110236227" header="0.31496062992125984" footer="0.31496062992125984"/>
  <pageSetup paperSize="9" scale="73" orientation="landscape"/>
  <headerFooter>
    <oddFooter>&amp;L&amp;"Arial,Fett"SNB Confidential&amp;C&amp;D&amp;RPage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GridLines="0" showRowColHeaders="0" showZeros="0" zoomScale="80" workbookViewId="0">
      <pane xSplit="3" ySplit="6" topLeftCell="D7" activePane="bottomRight" state="frozen"/>
      <selection sqref="A1:A1048576"/>
      <selection pane="topRight" sqref="A1:A1048576"/>
      <selection pane="bottomLeft" sqref="A1:A1048576"/>
      <selection pane="bottomRight" activeCell="D9" sqref="D9"/>
    </sheetView>
  </sheetViews>
  <sheetFormatPr baseColWidth="10" defaultColWidth="11.42578125" defaultRowHeight="15" customHeight="1" x14ac:dyDescent="0.2"/>
  <cols>
    <col min="1" max="1" width="40.7109375" style="50" customWidth="1"/>
    <col min="2" max="2" width="50.7109375" style="155" customWidth="1"/>
    <col min="3" max="3" width="4.7109375" style="158" customWidth="1"/>
    <col min="4" max="11" width="11.7109375" style="50" customWidth="1"/>
    <col min="12" max="12" width="13.7109375" style="73" customWidth="1"/>
    <col min="13" max="13" width="4.7109375" style="137" customWidth="1"/>
    <col min="14" max="21" width="11.42578125" style="155"/>
    <col min="22" max="16384" width="11.42578125" style="50"/>
  </cols>
  <sheetData>
    <row r="1" spans="1:13" ht="20.25" customHeight="1" x14ac:dyDescent="0.25">
      <c r="A1" s="155"/>
      <c r="C1" s="51"/>
      <c r="D1" s="53" t="s">
        <v>110</v>
      </c>
      <c r="E1" s="51"/>
      <c r="F1" s="51"/>
      <c r="G1" s="159"/>
      <c r="H1" s="56"/>
      <c r="I1" s="155"/>
      <c r="J1" s="155"/>
      <c r="K1" s="58" t="s">
        <v>47</v>
      </c>
      <c r="L1" s="59" t="s">
        <v>111</v>
      </c>
      <c r="M1" s="160"/>
    </row>
    <row r="2" spans="1:13" ht="18.75" customHeight="1" x14ac:dyDescent="0.3">
      <c r="A2" s="157"/>
      <c r="C2" s="51"/>
      <c r="D2" s="161" t="s">
        <v>100</v>
      </c>
      <c r="E2" s="51"/>
      <c r="F2" s="139"/>
      <c r="I2" s="159"/>
      <c r="J2" s="159"/>
      <c r="K2" s="58" t="s">
        <v>4</v>
      </c>
      <c r="L2" s="64" t="str">
        <f>'Delivery note'!H3</f>
        <v>XXXXXX</v>
      </c>
      <c r="M2" s="162"/>
    </row>
    <row r="3" spans="1:13" ht="19.5" customHeight="1" x14ac:dyDescent="0.3">
      <c r="A3" s="163"/>
      <c r="C3" s="51"/>
      <c r="D3" s="164" t="s">
        <v>50</v>
      </c>
      <c r="E3" s="51"/>
      <c r="F3" s="51"/>
      <c r="G3" s="166"/>
      <c r="H3" s="166"/>
      <c r="I3" s="166"/>
      <c r="J3" s="166"/>
      <c r="K3" s="69" t="s">
        <v>51</v>
      </c>
      <c r="L3" s="70" t="str">
        <f>'Delivery note'!H4</f>
        <v>DD.MM.YYYY</v>
      </c>
      <c r="M3" s="162"/>
    </row>
    <row r="4" spans="1:13" ht="20.100000000000001" customHeight="1" x14ac:dyDescent="0.25">
      <c r="A4" s="168"/>
      <c r="C4" s="167"/>
      <c r="D4" s="141"/>
      <c r="E4" s="141"/>
      <c r="F4" s="141"/>
      <c r="G4" s="141"/>
      <c r="H4" s="166"/>
      <c r="I4" s="166"/>
      <c r="J4" s="166"/>
      <c r="K4" s="141"/>
      <c r="L4" s="201"/>
      <c r="M4" s="167"/>
    </row>
    <row r="5" spans="1:13" s="181" customFormat="1" ht="20.100000000000001" customHeight="1" x14ac:dyDescent="0.2">
      <c r="A5" s="170" t="s">
        <v>52</v>
      </c>
      <c r="B5" s="171" t="s">
        <v>53</v>
      </c>
      <c r="C5" s="172"/>
      <c r="D5" s="202" t="s">
        <v>54</v>
      </c>
      <c r="E5" s="202" t="s">
        <v>55</v>
      </c>
      <c r="F5" s="202" t="s">
        <v>56</v>
      </c>
      <c r="G5" s="202" t="s">
        <v>57</v>
      </c>
      <c r="H5" s="202" t="s">
        <v>58</v>
      </c>
      <c r="I5" s="202" t="s">
        <v>59</v>
      </c>
      <c r="J5" s="202" t="s">
        <v>60</v>
      </c>
      <c r="K5" s="202" t="s">
        <v>61</v>
      </c>
      <c r="L5" s="173" t="s">
        <v>62</v>
      </c>
      <c r="M5" s="172"/>
    </row>
    <row r="6" spans="1:13" s="181" customFormat="1" ht="20.100000000000001" customHeight="1" x14ac:dyDescent="0.2">
      <c r="A6" s="203"/>
      <c r="B6" s="175"/>
      <c r="C6" s="176"/>
      <c r="D6" s="184" t="s">
        <v>64</v>
      </c>
      <c r="E6" s="184" t="s">
        <v>65</v>
      </c>
      <c r="F6" s="184" t="s">
        <v>66</v>
      </c>
      <c r="G6" s="184" t="s">
        <v>67</v>
      </c>
      <c r="H6" s="184" t="s">
        <v>68</v>
      </c>
      <c r="I6" s="184" t="s">
        <v>69</v>
      </c>
      <c r="J6" s="184" t="s">
        <v>70</v>
      </c>
      <c r="K6" s="184" t="s">
        <v>71</v>
      </c>
      <c r="L6" s="184" t="s">
        <v>72</v>
      </c>
      <c r="M6" s="176"/>
    </row>
    <row r="7" spans="1:13" ht="24.95" customHeight="1" thickBot="1" x14ac:dyDescent="0.25">
      <c r="A7" s="185" t="s">
        <v>112</v>
      </c>
      <c r="B7" s="102" t="s">
        <v>62</v>
      </c>
      <c r="C7" s="90">
        <v>27</v>
      </c>
      <c r="D7" s="95">
        <f t="shared" ref="D7:K7" si="0">D8+D12</f>
        <v>0</v>
      </c>
      <c r="E7" s="95">
        <f t="shared" si="0"/>
        <v>0</v>
      </c>
      <c r="F7" s="95">
        <f t="shared" si="0"/>
        <v>0</v>
      </c>
      <c r="G7" s="95">
        <f t="shared" si="0"/>
        <v>0</v>
      </c>
      <c r="H7" s="95">
        <f t="shared" si="0"/>
        <v>0</v>
      </c>
      <c r="I7" s="95">
        <f t="shared" si="0"/>
        <v>0</v>
      </c>
      <c r="J7" s="95">
        <f t="shared" si="0"/>
        <v>0</v>
      </c>
      <c r="K7" s="95">
        <f t="shared" si="0"/>
        <v>0</v>
      </c>
      <c r="L7" s="95">
        <f t="shared" ref="L7:L25" si="1">SUM(D7:K7)</f>
        <v>0</v>
      </c>
      <c r="M7" s="90">
        <v>27</v>
      </c>
    </row>
    <row r="8" spans="1:13" ht="18" customHeight="1" thickTop="1" thickBot="1" x14ac:dyDescent="0.25">
      <c r="A8" s="186"/>
      <c r="B8" s="104" t="s">
        <v>75</v>
      </c>
      <c r="C8" s="90">
        <v>28</v>
      </c>
      <c r="D8" s="95">
        <f t="shared" ref="D8:K8" si="2">SUM(D9:D10)</f>
        <v>0</v>
      </c>
      <c r="E8" s="95">
        <f t="shared" si="2"/>
        <v>0</v>
      </c>
      <c r="F8" s="95">
        <f t="shared" si="2"/>
        <v>0</v>
      </c>
      <c r="G8" s="95">
        <f t="shared" si="2"/>
        <v>0</v>
      </c>
      <c r="H8" s="95">
        <f t="shared" si="2"/>
        <v>0</v>
      </c>
      <c r="I8" s="95">
        <f t="shared" si="2"/>
        <v>0</v>
      </c>
      <c r="J8" s="95">
        <f t="shared" si="2"/>
        <v>0</v>
      </c>
      <c r="K8" s="95">
        <f t="shared" si="2"/>
        <v>0</v>
      </c>
      <c r="L8" s="95">
        <f t="shared" si="1"/>
        <v>0</v>
      </c>
      <c r="M8" s="90">
        <v>28</v>
      </c>
    </row>
    <row r="9" spans="1:13" ht="18" customHeight="1" thickTop="1" thickBot="1" x14ac:dyDescent="0.25">
      <c r="A9" s="187"/>
      <c r="B9" s="105" t="s">
        <v>76</v>
      </c>
      <c r="C9" s="90">
        <v>29</v>
      </c>
      <c r="D9" s="204"/>
      <c r="E9" s="204"/>
      <c r="F9" s="204"/>
      <c r="G9" s="204"/>
      <c r="H9" s="204"/>
      <c r="I9" s="204"/>
      <c r="J9" s="204"/>
      <c r="K9" s="204"/>
      <c r="L9" s="95">
        <f t="shared" si="1"/>
        <v>0</v>
      </c>
      <c r="M9" s="90">
        <v>29</v>
      </c>
    </row>
    <row r="10" spans="1:13" ht="18" customHeight="1" thickTop="1" thickBot="1" x14ac:dyDescent="0.25">
      <c r="A10" s="187"/>
      <c r="B10" s="105" t="s">
        <v>77</v>
      </c>
      <c r="C10" s="90">
        <v>30</v>
      </c>
      <c r="D10" s="204"/>
      <c r="E10" s="204"/>
      <c r="F10" s="204"/>
      <c r="G10" s="204"/>
      <c r="H10" s="204"/>
      <c r="I10" s="204"/>
      <c r="J10" s="204"/>
      <c r="K10" s="204"/>
      <c r="L10" s="95">
        <f t="shared" si="1"/>
        <v>0</v>
      </c>
      <c r="M10" s="90">
        <v>30</v>
      </c>
    </row>
    <row r="11" spans="1:13" ht="16.5" customHeight="1" thickTop="1" thickBot="1" x14ac:dyDescent="0.25">
      <c r="A11" s="187"/>
      <c r="B11" s="106" t="s">
        <v>78</v>
      </c>
      <c r="C11" s="90">
        <v>75</v>
      </c>
      <c r="D11" s="188"/>
      <c r="E11" s="188"/>
      <c r="F11" s="188"/>
      <c r="G11" s="188"/>
      <c r="H11" s="188"/>
      <c r="I11" s="188"/>
      <c r="J11" s="188"/>
      <c r="K11" s="188"/>
      <c r="L11" s="189">
        <f t="shared" si="1"/>
        <v>0</v>
      </c>
      <c r="M11" s="90">
        <v>75</v>
      </c>
    </row>
    <row r="12" spans="1:13" ht="16.5" customHeight="1" thickTop="1" thickBot="1" x14ac:dyDescent="0.25">
      <c r="A12" s="187"/>
      <c r="B12" s="107" t="s">
        <v>79</v>
      </c>
      <c r="C12" s="90">
        <v>32</v>
      </c>
      <c r="D12" s="204"/>
      <c r="E12" s="204"/>
      <c r="F12" s="204"/>
      <c r="G12" s="204"/>
      <c r="H12" s="204"/>
      <c r="I12" s="204"/>
      <c r="J12" s="204"/>
      <c r="K12" s="204"/>
      <c r="L12" s="189">
        <f t="shared" si="1"/>
        <v>0</v>
      </c>
      <c r="M12" s="90">
        <v>32</v>
      </c>
    </row>
    <row r="13" spans="1:13" ht="24.95" customHeight="1" thickTop="1" thickBot="1" x14ac:dyDescent="0.25">
      <c r="A13" s="185" t="s">
        <v>113</v>
      </c>
      <c r="B13" s="102" t="s">
        <v>62</v>
      </c>
      <c r="C13" s="90">
        <v>33</v>
      </c>
      <c r="D13" s="189">
        <f t="shared" ref="D13:K13" si="3">D14+D18</f>
        <v>0</v>
      </c>
      <c r="E13" s="189">
        <f t="shared" si="3"/>
        <v>0</v>
      </c>
      <c r="F13" s="189">
        <f t="shared" si="3"/>
        <v>0</v>
      </c>
      <c r="G13" s="189">
        <f t="shared" si="3"/>
        <v>0</v>
      </c>
      <c r="H13" s="189">
        <f t="shared" si="3"/>
        <v>0</v>
      </c>
      <c r="I13" s="189">
        <f t="shared" si="3"/>
        <v>0</v>
      </c>
      <c r="J13" s="189">
        <f t="shared" si="3"/>
        <v>0</v>
      </c>
      <c r="K13" s="189">
        <f t="shared" si="3"/>
        <v>0</v>
      </c>
      <c r="L13" s="189">
        <f t="shared" si="1"/>
        <v>0</v>
      </c>
      <c r="M13" s="90">
        <v>33</v>
      </c>
    </row>
    <row r="14" spans="1:13" ht="18" customHeight="1" thickTop="1" thickBot="1" x14ac:dyDescent="0.25">
      <c r="A14" s="205"/>
      <c r="B14" s="104" t="s">
        <v>75</v>
      </c>
      <c r="C14" s="90">
        <v>34</v>
      </c>
      <c r="D14" s="95">
        <f t="shared" ref="D14:K14" si="4">SUM(D15:D16)</f>
        <v>0</v>
      </c>
      <c r="E14" s="95">
        <f t="shared" si="4"/>
        <v>0</v>
      </c>
      <c r="F14" s="95">
        <f t="shared" si="4"/>
        <v>0</v>
      </c>
      <c r="G14" s="95">
        <f t="shared" si="4"/>
        <v>0</v>
      </c>
      <c r="H14" s="95">
        <f t="shared" si="4"/>
        <v>0</v>
      </c>
      <c r="I14" s="95">
        <f t="shared" si="4"/>
        <v>0</v>
      </c>
      <c r="J14" s="95">
        <f t="shared" si="4"/>
        <v>0</v>
      </c>
      <c r="K14" s="95">
        <f t="shared" si="4"/>
        <v>0</v>
      </c>
      <c r="L14" s="189">
        <f t="shared" si="1"/>
        <v>0</v>
      </c>
      <c r="M14" s="90">
        <v>34</v>
      </c>
    </row>
    <row r="15" spans="1:13" ht="18" customHeight="1" thickTop="1" thickBot="1" x14ac:dyDescent="0.25">
      <c r="A15" s="74"/>
      <c r="B15" s="105" t="s">
        <v>76</v>
      </c>
      <c r="C15" s="90">
        <v>35</v>
      </c>
      <c r="D15" s="204"/>
      <c r="E15" s="204"/>
      <c r="F15" s="204"/>
      <c r="G15" s="204"/>
      <c r="H15" s="204"/>
      <c r="I15" s="204"/>
      <c r="J15" s="204"/>
      <c r="K15" s="204"/>
      <c r="L15" s="189">
        <f t="shared" si="1"/>
        <v>0</v>
      </c>
      <c r="M15" s="90">
        <v>35</v>
      </c>
    </row>
    <row r="16" spans="1:13" ht="18" customHeight="1" thickTop="1" thickBot="1" x14ac:dyDescent="0.25">
      <c r="A16" s="74"/>
      <c r="B16" s="105" t="s">
        <v>77</v>
      </c>
      <c r="C16" s="90">
        <v>36</v>
      </c>
      <c r="D16" s="204"/>
      <c r="E16" s="204"/>
      <c r="F16" s="204"/>
      <c r="G16" s="204"/>
      <c r="H16" s="204"/>
      <c r="I16" s="204"/>
      <c r="J16" s="204"/>
      <c r="K16" s="204"/>
      <c r="L16" s="189">
        <f t="shared" si="1"/>
        <v>0</v>
      </c>
      <c r="M16" s="90">
        <v>36</v>
      </c>
    </row>
    <row r="17" spans="1:21" ht="18" customHeight="1" thickTop="1" thickBot="1" x14ac:dyDescent="0.25">
      <c r="A17" s="74"/>
      <c r="B17" s="106" t="s">
        <v>78</v>
      </c>
      <c r="C17" s="90">
        <v>76</v>
      </c>
      <c r="D17" s="188"/>
      <c r="E17" s="188"/>
      <c r="F17" s="188"/>
      <c r="G17" s="188"/>
      <c r="H17" s="188"/>
      <c r="I17" s="188"/>
      <c r="J17" s="188"/>
      <c r="K17" s="188"/>
      <c r="L17" s="189">
        <f t="shared" si="1"/>
        <v>0</v>
      </c>
      <c r="M17" s="90">
        <v>76</v>
      </c>
    </row>
    <row r="18" spans="1:21" ht="18" customHeight="1" thickTop="1" thickBot="1" x14ac:dyDescent="0.25">
      <c r="A18" s="74"/>
      <c r="B18" s="107" t="s">
        <v>79</v>
      </c>
      <c r="C18" s="90">
        <v>38</v>
      </c>
      <c r="D18" s="204"/>
      <c r="E18" s="204"/>
      <c r="F18" s="204"/>
      <c r="G18" s="204"/>
      <c r="H18" s="204"/>
      <c r="I18" s="204"/>
      <c r="J18" s="204"/>
      <c r="K18" s="204"/>
      <c r="L18" s="189">
        <f t="shared" si="1"/>
        <v>0</v>
      </c>
      <c r="M18" s="90">
        <v>38</v>
      </c>
    </row>
    <row r="19" spans="1:21" ht="24.95" customHeight="1" thickTop="1" thickBot="1" x14ac:dyDescent="0.25">
      <c r="A19" s="185" t="s">
        <v>84</v>
      </c>
      <c r="B19" s="102" t="s">
        <v>62</v>
      </c>
      <c r="C19" s="90">
        <v>39</v>
      </c>
      <c r="D19" s="189">
        <f t="shared" ref="D19:K19" si="5">D20+D24</f>
        <v>0</v>
      </c>
      <c r="E19" s="189">
        <f t="shared" si="5"/>
        <v>0</v>
      </c>
      <c r="F19" s="189">
        <f t="shared" si="5"/>
        <v>0</v>
      </c>
      <c r="G19" s="189">
        <f t="shared" si="5"/>
        <v>0</v>
      </c>
      <c r="H19" s="189">
        <f t="shared" si="5"/>
        <v>0</v>
      </c>
      <c r="I19" s="189">
        <f t="shared" si="5"/>
        <v>0</v>
      </c>
      <c r="J19" s="189">
        <f t="shared" si="5"/>
        <v>0</v>
      </c>
      <c r="K19" s="189">
        <f t="shared" si="5"/>
        <v>0</v>
      </c>
      <c r="L19" s="189">
        <f t="shared" si="1"/>
        <v>0</v>
      </c>
      <c r="M19" s="90">
        <v>39</v>
      </c>
    </row>
    <row r="20" spans="1:21" ht="18" customHeight="1" thickTop="1" thickBot="1" x14ac:dyDescent="0.25">
      <c r="A20" s="103"/>
      <c r="B20" s="104" t="s">
        <v>75</v>
      </c>
      <c r="C20" s="90">
        <v>40</v>
      </c>
      <c r="D20" s="95">
        <f t="shared" ref="D20:K20" si="6">SUM(D21:D22)</f>
        <v>0</v>
      </c>
      <c r="E20" s="95">
        <f t="shared" si="6"/>
        <v>0</v>
      </c>
      <c r="F20" s="95">
        <f t="shared" si="6"/>
        <v>0</v>
      </c>
      <c r="G20" s="95">
        <f t="shared" si="6"/>
        <v>0</v>
      </c>
      <c r="H20" s="95">
        <f t="shared" si="6"/>
        <v>0</v>
      </c>
      <c r="I20" s="95">
        <f t="shared" si="6"/>
        <v>0</v>
      </c>
      <c r="J20" s="95">
        <f t="shared" si="6"/>
        <v>0</v>
      </c>
      <c r="K20" s="95">
        <f t="shared" si="6"/>
        <v>0</v>
      </c>
      <c r="L20" s="189">
        <f t="shared" si="1"/>
        <v>0</v>
      </c>
      <c r="M20" s="90">
        <v>40</v>
      </c>
    </row>
    <row r="21" spans="1:21" ht="18" customHeight="1" thickTop="1" thickBot="1" x14ac:dyDescent="0.25">
      <c r="A21" s="103" t="s">
        <v>83</v>
      </c>
      <c r="B21" s="105" t="s">
        <v>76</v>
      </c>
      <c r="C21" s="90">
        <v>41</v>
      </c>
      <c r="D21" s="204"/>
      <c r="E21" s="204"/>
      <c r="F21" s="204"/>
      <c r="G21" s="204"/>
      <c r="H21" s="204"/>
      <c r="I21" s="204"/>
      <c r="J21" s="204"/>
      <c r="K21" s="204"/>
      <c r="L21" s="189">
        <f t="shared" si="1"/>
        <v>0</v>
      </c>
      <c r="M21" s="90">
        <v>41</v>
      </c>
    </row>
    <row r="22" spans="1:21" ht="18" customHeight="1" thickTop="1" thickBot="1" x14ac:dyDescent="0.25">
      <c r="A22" s="61"/>
      <c r="B22" s="105" t="s">
        <v>77</v>
      </c>
      <c r="C22" s="90">
        <v>42</v>
      </c>
      <c r="D22" s="204"/>
      <c r="E22" s="204"/>
      <c r="F22" s="204"/>
      <c r="G22" s="204"/>
      <c r="H22" s="204"/>
      <c r="I22" s="204"/>
      <c r="J22" s="204"/>
      <c r="K22" s="204"/>
      <c r="L22" s="189">
        <f t="shared" si="1"/>
        <v>0</v>
      </c>
      <c r="M22" s="90">
        <v>42</v>
      </c>
    </row>
    <row r="23" spans="1:21" ht="18" customHeight="1" thickTop="1" thickBot="1" x14ac:dyDescent="0.25">
      <c r="A23" s="61"/>
      <c r="B23" s="106" t="s">
        <v>78</v>
      </c>
      <c r="C23" s="90">
        <v>77</v>
      </c>
      <c r="D23" s="188"/>
      <c r="E23" s="188"/>
      <c r="F23" s="188"/>
      <c r="G23" s="188"/>
      <c r="H23" s="188"/>
      <c r="I23" s="188"/>
      <c r="J23" s="188"/>
      <c r="K23" s="188"/>
      <c r="L23" s="189">
        <f t="shared" si="1"/>
        <v>0</v>
      </c>
      <c r="M23" s="90">
        <v>77</v>
      </c>
    </row>
    <row r="24" spans="1:21" ht="18" customHeight="1" thickTop="1" thickBot="1" x14ac:dyDescent="0.25">
      <c r="A24" s="61"/>
      <c r="B24" s="107" t="s">
        <v>79</v>
      </c>
      <c r="C24" s="90">
        <v>44</v>
      </c>
      <c r="D24" s="204"/>
      <c r="E24" s="204"/>
      <c r="F24" s="204"/>
      <c r="G24" s="204"/>
      <c r="H24" s="204"/>
      <c r="I24" s="204"/>
      <c r="J24" s="204"/>
      <c r="K24" s="204"/>
      <c r="L24" s="95">
        <f t="shared" si="1"/>
        <v>0</v>
      </c>
      <c r="M24" s="120">
        <v>44</v>
      </c>
    </row>
    <row r="25" spans="1:21" s="73" customFormat="1" ht="24.95" customHeight="1" thickTop="1" thickBot="1" x14ac:dyDescent="0.25">
      <c r="A25" s="206" t="s">
        <v>116</v>
      </c>
      <c r="B25" s="207"/>
      <c r="C25" s="120">
        <v>45</v>
      </c>
      <c r="D25" s="95">
        <f t="shared" ref="D25:K25" si="7">D19+D13+D7</f>
        <v>0</v>
      </c>
      <c r="E25" s="95">
        <f t="shared" si="7"/>
        <v>0</v>
      </c>
      <c r="F25" s="95">
        <f t="shared" si="7"/>
        <v>0</v>
      </c>
      <c r="G25" s="95">
        <f t="shared" si="7"/>
        <v>0</v>
      </c>
      <c r="H25" s="95">
        <f t="shared" si="7"/>
        <v>0</v>
      </c>
      <c r="I25" s="95">
        <f t="shared" si="7"/>
        <v>0</v>
      </c>
      <c r="J25" s="95">
        <f t="shared" si="7"/>
        <v>0</v>
      </c>
      <c r="K25" s="95">
        <f t="shared" si="7"/>
        <v>0</v>
      </c>
      <c r="L25" s="95">
        <f t="shared" si="1"/>
        <v>0</v>
      </c>
      <c r="M25" s="120">
        <v>45</v>
      </c>
      <c r="N25" s="141"/>
      <c r="O25" s="141"/>
      <c r="P25" s="141"/>
      <c r="Q25" s="141"/>
      <c r="R25" s="141"/>
      <c r="S25" s="141"/>
      <c r="T25" s="141"/>
      <c r="U25" s="141"/>
    </row>
    <row r="26" spans="1:21" s="73" customFormat="1" ht="6.75" customHeight="1" thickTop="1" x14ac:dyDescent="0.2">
      <c r="A26" s="122"/>
      <c r="B26" s="122"/>
      <c r="C26" s="123"/>
      <c r="D26" s="124"/>
      <c r="E26" s="124"/>
      <c r="F26" s="124"/>
      <c r="G26" s="124"/>
      <c r="H26" s="124"/>
      <c r="I26" s="124"/>
      <c r="J26" s="124"/>
      <c r="K26" s="124"/>
      <c r="L26" s="124"/>
      <c r="M26" s="124"/>
      <c r="N26" s="141"/>
      <c r="O26" s="141"/>
      <c r="P26" s="141"/>
      <c r="Q26" s="141"/>
      <c r="R26" s="141"/>
      <c r="S26" s="141"/>
      <c r="T26" s="141"/>
      <c r="U26" s="141"/>
    </row>
    <row r="27" spans="1:21" s="73" customFormat="1" ht="15" customHeight="1" x14ac:dyDescent="0.2">
      <c r="A27" s="73" t="str">
        <f>"Version: "&amp;B43</f>
        <v>Version: 1.03.E0</v>
      </c>
      <c r="B27" s="141"/>
      <c r="C27" s="49"/>
      <c r="D27" s="50"/>
      <c r="E27" s="50"/>
      <c r="F27" s="50"/>
      <c r="G27" s="50"/>
      <c r="H27" s="50"/>
      <c r="I27" s="50"/>
      <c r="J27" s="50"/>
      <c r="K27" s="50"/>
      <c r="L27" s="50"/>
      <c r="M27" s="125" t="s">
        <v>88</v>
      </c>
      <c r="N27" s="141"/>
      <c r="O27" s="141"/>
      <c r="P27" s="141"/>
      <c r="Q27" s="141"/>
      <c r="R27" s="141"/>
      <c r="S27" s="141"/>
      <c r="T27" s="141"/>
      <c r="U27" s="141"/>
    </row>
    <row r="28" spans="1:21" ht="6.75" customHeight="1" x14ac:dyDescent="0.2">
      <c r="D28" s="155"/>
      <c r="E28" s="155"/>
      <c r="F28" s="155"/>
      <c r="G28" s="155"/>
      <c r="H28" s="155"/>
      <c r="I28" s="155"/>
      <c r="J28" s="155"/>
      <c r="K28" s="199"/>
      <c r="L28" s="141"/>
      <c r="M28" s="151"/>
    </row>
    <row r="29" spans="1:21" ht="21" customHeight="1" x14ac:dyDescent="0.2">
      <c r="A29" s="200" t="s">
        <v>117</v>
      </c>
      <c r="D29" s="155"/>
      <c r="E29" s="155"/>
      <c r="F29" s="155"/>
      <c r="G29" s="155"/>
      <c r="H29" s="155"/>
      <c r="I29" s="155"/>
      <c r="J29" s="155"/>
      <c r="K29" s="155"/>
      <c r="L29" s="141"/>
      <c r="M29" s="151"/>
    </row>
    <row r="30" spans="1:21" ht="15" customHeight="1" x14ac:dyDescent="0.2">
      <c r="A30" s="141" t="s">
        <v>90</v>
      </c>
      <c r="D30" s="155"/>
      <c r="E30" s="155"/>
      <c r="F30" s="155"/>
      <c r="G30" s="155"/>
      <c r="H30" s="155"/>
      <c r="I30" s="155"/>
      <c r="J30" s="155"/>
      <c r="K30" s="155"/>
      <c r="L30" s="141"/>
      <c r="M30" s="151"/>
    </row>
    <row r="31" spans="1:21" ht="15" customHeight="1" x14ac:dyDescent="0.2">
      <c r="A31" s="128"/>
      <c r="D31" s="155"/>
      <c r="E31" s="155"/>
      <c r="F31" s="155"/>
      <c r="G31" s="155"/>
      <c r="H31" s="155"/>
      <c r="I31" s="155"/>
      <c r="J31" s="155"/>
      <c r="K31" s="155"/>
      <c r="L31" s="141"/>
      <c r="M31" s="151"/>
    </row>
    <row r="32" spans="1:21" ht="15" customHeight="1" x14ac:dyDescent="0.2">
      <c r="D32" s="155"/>
      <c r="E32" s="155"/>
      <c r="F32" s="155"/>
      <c r="G32" s="155"/>
      <c r="H32" s="155"/>
      <c r="I32" s="155"/>
      <c r="J32" s="155"/>
      <c r="K32" s="155"/>
      <c r="L32" s="141"/>
      <c r="M32" s="151"/>
    </row>
    <row r="33" spans="1:13" ht="15" customHeight="1" x14ac:dyDescent="0.2">
      <c r="D33" s="155"/>
      <c r="E33" s="155"/>
      <c r="F33" s="155"/>
      <c r="G33" s="155"/>
      <c r="H33" s="155"/>
      <c r="I33" s="155"/>
      <c r="J33" s="155"/>
      <c r="K33" s="155"/>
      <c r="L33" s="141"/>
      <c r="M33" s="151"/>
    </row>
    <row r="34" spans="1:13" ht="15" customHeight="1" x14ac:dyDescent="0.2">
      <c r="A34" s="73" t="s">
        <v>20</v>
      </c>
      <c r="B34" s="141" t="s">
        <v>123</v>
      </c>
      <c r="D34" s="93" t="str">
        <f t="shared" ref="D34:K34" si="8">IF(D11&gt;D10,"ERROR","")</f>
        <v/>
      </c>
      <c r="E34" s="93" t="str">
        <f t="shared" si="8"/>
        <v/>
      </c>
      <c r="F34" s="93" t="str">
        <f t="shared" si="8"/>
        <v/>
      </c>
      <c r="G34" s="93" t="str">
        <f t="shared" si="8"/>
        <v/>
      </c>
      <c r="H34" s="93" t="str">
        <f t="shared" si="8"/>
        <v/>
      </c>
      <c r="I34" s="93" t="str">
        <f t="shared" si="8"/>
        <v/>
      </c>
      <c r="J34" s="93" t="str">
        <f t="shared" si="8"/>
        <v/>
      </c>
      <c r="K34" s="93" t="str">
        <f t="shared" si="8"/>
        <v/>
      </c>
      <c r="L34" s="141"/>
      <c r="M34" s="151"/>
    </row>
    <row r="35" spans="1:13" ht="15" customHeight="1" x14ac:dyDescent="0.2">
      <c r="A35" s="73"/>
      <c r="B35" s="141" t="s">
        <v>124</v>
      </c>
      <c r="D35" s="93" t="str">
        <f t="shared" ref="D35:K35" si="9">IF(D17&gt;D16,"ERROR","")</f>
        <v/>
      </c>
      <c r="E35" s="93" t="str">
        <f t="shared" si="9"/>
        <v/>
      </c>
      <c r="F35" s="93" t="str">
        <f t="shared" si="9"/>
        <v/>
      </c>
      <c r="G35" s="93" t="str">
        <f t="shared" si="9"/>
        <v/>
      </c>
      <c r="H35" s="93" t="str">
        <f t="shared" si="9"/>
        <v/>
      </c>
      <c r="I35" s="93" t="str">
        <f t="shared" si="9"/>
        <v/>
      </c>
      <c r="J35" s="93" t="str">
        <f t="shared" si="9"/>
        <v/>
      </c>
      <c r="K35" s="93" t="str">
        <f t="shared" si="9"/>
        <v/>
      </c>
      <c r="L35" s="141"/>
      <c r="M35" s="151"/>
    </row>
    <row r="36" spans="1:13" ht="15" customHeight="1" x14ac:dyDescent="0.2">
      <c r="A36" s="73"/>
      <c r="B36" s="141" t="s">
        <v>125</v>
      </c>
      <c r="D36" s="93" t="str">
        <f t="shared" ref="D36:K36" si="10">IF(D23&gt;D22,"ERROR","")</f>
        <v/>
      </c>
      <c r="E36" s="93" t="str">
        <f t="shared" si="10"/>
        <v/>
      </c>
      <c r="F36" s="93" t="str">
        <f t="shared" si="10"/>
        <v/>
      </c>
      <c r="G36" s="93" t="str">
        <f t="shared" si="10"/>
        <v/>
      </c>
      <c r="H36" s="93" t="str">
        <f t="shared" si="10"/>
        <v/>
      </c>
      <c r="I36" s="93" t="str">
        <f t="shared" si="10"/>
        <v/>
      </c>
      <c r="J36" s="93" t="str">
        <f t="shared" si="10"/>
        <v/>
      </c>
      <c r="K36" s="93" t="str">
        <f t="shared" si="10"/>
        <v/>
      </c>
      <c r="L36" s="141"/>
      <c r="M36" s="151"/>
    </row>
    <row r="37" spans="1:13" ht="15" customHeight="1" x14ac:dyDescent="0.2">
      <c r="D37" s="155"/>
      <c r="E37" s="155"/>
      <c r="F37" s="155"/>
      <c r="G37" s="155"/>
      <c r="H37" s="155"/>
      <c r="I37" s="155"/>
      <c r="J37" s="155"/>
      <c r="K37" s="155"/>
      <c r="L37" s="141"/>
      <c r="M37" s="151"/>
    </row>
    <row r="38" spans="1:13" ht="15" customHeight="1" x14ac:dyDescent="0.2">
      <c r="D38" s="155"/>
      <c r="E38" s="155"/>
      <c r="F38" s="155"/>
      <c r="G38" s="155"/>
      <c r="H38" s="155"/>
      <c r="I38" s="155"/>
      <c r="J38" s="155"/>
      <c r="K38" s="155"/>
      <c r="L38" s="141"/>
      <c r="M38" s="151"/>
    </row>
    <row r="39" spans="1:13" ht="15" customHeight="1" x14ac:dyDescent="0.2">
      <c r="D39" s="155"/>
      <c r="E39" s="155"/>
      <c r="F39" s="155"/>
      <c r="G39" s="155"/>
      <c r="H39" s="155"/>
      <c r="I39" s="155"/>
      <c r="J39" s="155"/>
      <c r="K39" s="155"/>
      <c r="L39" s="141"/>
      <c r="M39" s="151"/>
    </row>
    <row r="40" spans="1:13" ht="15" customHeight="1" x14ac:dyDescent="0.2">
      <c r="A40" s="129" t="s">
        <v>98</v>
      </c>
      <c r="B40" s="130" t="str">
        <f>L2</f>
        <v>XXXXXX</v>
      </c>
      <c r="D40" s="155"/>
      <c r="E40" s="155"/>
      <c r="F40" s="155"/>
      <c r="G40" s="155"/>
      <c r="H40" s="155"/>
      <c r="I40" s="155"/>
      <c r="J40" s="155"/>
      <c r="K40" s="155"/>
      <c r="L40" s="141"/>
      <c r="M40" s="151"/>
    </row>
    <row r="41" spans="1:13" ht="15" customHeight="1" x14ac:dyDescent="0.2">
      <c r="A41" s="131"/>
      <c r="B41" s="132" t="str">
        <f>L1</f>
        <v>DD21</v>
      </c>
      <c r="D41" s="155"/>
      <c r="E41" s="155"/>
      <c r="F41" s="155"/>
      <c r="G41" s="155"/>
      <c r="H41" s="155"/>
      <c r="I41" s="155"/>
      <c r="J41" s="155"/>
      <c r="K41" s="155"/>
      <c r="L41" s="141"/>
      <c r="M41" s="151"/>
    </row>
    <row r="42" spans="1:13" ht="15" customHeight="1" x14ac:dyDescent="0.2">
      <c r="A42" s="131"/>
      <c r="B42" s="177" t="str">
        <f>L3</f>
        <v>DD.MM.YYYY</v>
      </c>
      <c r="D42" s="155"/>
      <c r="E42" s="155"/>
      <c r="F42" s="155"/>
      <c r="G42" s="155"/>
      <c r="H42" s="155"/>
      <c r="I42" s="155"/>
      <c r="J42" s="155"/>
      <c r="K42" s="155"/>
      <c r="L42" s="141"/>
      <c r="M42" s="151"/>
    </row>
    <row r="43" spans="1:13" ht="15" customHeight="1" x14ac:dyDescent="0.2">
      <c r="A43" s="131"/>
      <c r="B43" s="134" t="s">
        <v>99</v>
      </c>
      <c r="D43" s="155"/>
      <c r="E43" s="155"/>
      <c r="F43" s="155"/>
      <c r="G43" s="155"/>
      <c r="H43" s="155"/>
      <c r="I43" s="155"/>
      <c r="J43" s="155"/>
      <c r="K43" s="155"/>
      <c r="L43" s="141"/>
      <c r="M43" s="151"/>
    </row>
    <row r="44" spans="1:13" ht="15" customHeight="1" x14ac:dyDescent="0.2">
      <c r="A44" s="131"/>
      <c r="B44" s="135" t="str">
        <f>D6</f>
        <v>Col. 01</v>
      </c>
      <c r="D44" s="155"/>
      <c r="E44" s="155"/>
      <c r="F44" s="155"/>
      <c r="G44" s="155"/>
      <c r="H44" s="155"/>
      <c r="I44" s="155"/>
      <c r="J44" s="155"/>
      <c r="K44" s="155"/>
      <c r="L44" s="141"/>
      <c r="M44" s="151"/>
    </row>
    <row r="45" spans="1:13" ht="15" customHeight="1" x14ac:dyDescent="0.2">
      <c r="A45" s="11"/>
      <c r="B45" s="136">
        <f>COUNTIF(D34:K36,"ERROR")</f>
        <v>0</v>
      </c>
      <c r="D45" s="155"/>
      <c r="E45" s="155"/>
      <c r="F45" s="155"/>
      <c r="G45" s="155"/>
      <c r="H45" s="155"/>
      <c r="I45" s="155"/>
      <c r="J45" s="155"/>
      <c r="K45" s="155"/>
      <c r="L45" s="141"/>
      <c r="M45" s="151"/>
    </row>
    <row r="46" spans="1:13" ht="15" customHeight="1" x14ac:dyDescent="0.2">
      <c r="A46" s="155"/>
      <c r="D46" s="155"/>
      <c r="E46" s="155"/>
      <c r="F46" s="155"/>
      <c r="G46" s="155"/>
      <c r="H46" s="155"/>
      <c r="I46" s="155"/>
      <c r="J46" s="155"/>
      <c r="K46" s="155"/>
      <c r="L46" s="141"/>
      <c r="M46" s="151"/>
    </row>
    <row r="47" spans="1:13" ht="15" customHeight="1" x14ac:dyDescent="0.2">
      <c r="A47" s="155"/>
      <c r="D47" s="155"/>
      <c r="E47" s="155"/>
      <c r="F47" s="155"/>
      <c r="G47" s="155"/>
      <c r="H47" s="155"/>
      <c r="I47" s="155"/>
      <c r="J47" s="155"/>
      <c r="K47" s="155"/>
      <c r="L47" s="141"/>
      <c r="M47" s="151"/>
    </row>
    <row r="48" spans="1:13" ht="15" customHeight="1" x14ac:dyDescent="0.2">
      <c r="A48" s="155"/>
      <c r="D48" s="155"/>
      <c r="E48" s="155"/>
      <c r="F48" s="155"/>
      <c r="G48" s="155"/>
      <c r="H48" s="155"/>
      <c r="I48" s="155"/>
      <c r="J48" s="155"/>
      <c r="K48" s="155"/>
      <c r="L48" s="141"/>
      <c r="M48" s="151"/>
    </row>
    <row r="49" spans="1:13" ht="15" customHeight="1" x14ac:dyDescent="0.2">
      <c r="A49" s="155"/>
      <c r="D49" s="155"/>
      <c r="E49" s="155"/>
      <c r="F49" s="155"/>
      <c r="G49" s="155"/>
      <c r="H49" s="155"/>
      <c r="I49" s="155"/>
      <c r="J49" s="155"/>
      <c r="K49" s="155"/>
      <c r="L49" s="141"/>
      <c r="M49" s="151"/>
    </row>
    <row r="50" spans="1:13" ht="15" customHeight="1" x14ac:dyDescent="0.2">
      <c r="A50" s="155"/>
      <c r="D50" s="155"/>
      <c r="E50" s="155"/>
      <c r="F50" s="155"/>
      <c r="G50" s="155"/>
      <c r="H50" s="155"/>
      <c r="I50" s="155"/>
      <c r="J50" s="155"/>
      <c r="K50" s="155"/>
      <c r="L50" s="141"/>
      <c r="M50" s="151"/>
    </row>
    <row r="51" spans="1:13" ht="15" customHeight="1" x14ac:dyDescent="0.2">
      <c r="A51" s="155"/>
      <c r="D51" s="155"/>
      <c r="E51" s="155"/>
      <c r="F51" s="155"/>
      <c r="G51" s="155"/>
      <c r="H51" s="155"/>
      <c r="I51" s="155"/>
      <c r="J51" s="155"/>
      <c r="K51" s="155"/>
      <c r="L51" s="141"/>
      <c r="M51" s="151"/>
    </row>
    <row r="52" spans="1:13" ht="15" customHeight="1" x14ac:dyDescent="0.2">
      <c r="A52" s="155"/>
      <c r="D52" s="155"/>
      <c r="E52" s="155"/>
      <c r="F52" s="155"/>
      <c r="G52" s="155"/>
      <c r="H52" s="155"/>
      <c r="I52" s="155"/>
      <c r="J52" s="155"/>
      <c r="K52" s="155"/>
      <c r="L52" s="141"/>
      <c r="M52" s="151"/>
    </row>
    <row r="53" spans="1:13" ht="15" customHeight="1" x14ac:dyDescent="0.2">
      <c r="A53" s="155"/>
      <c r="D53" s="155"/>
      <c r="E53" s="155"/>
      <c r="F53" s="155"/>
      <c r="G53" s="155"/>
      <c r="H53" s="155"/>
      <c r="I53" s="155"/>
      <c r="J53" s="155"/>
      <c r="K53" s="155"/>
      <c r="L53" s="141"/>
      <c r="M53" s="151"/>
    </row>
    <row r="54" spans="1:13" ht="15" customHeight="1" x14ac:dyDescent="0.2">
      <c r="A54" s="155"/>
      <c r="D54" s="155"/>
      <c r="E54" s="155"/>
      <c r="F54" s="155"/>
      <c r="G54" s="155"/>
      <c r="H54" s="155"/>
      <c r="I54" s="155"/>
      <c r="J54" s="155"/>
      <c r="K54" s="155"/>
      <c r="L54" s="141"/>
      <c r="M54" s="151"/>
    </row>
    <row r="55" spans="1:13" ht="15" customHeight="1" x14ac:dyDescent="0.2">
      <c r="A55" s="155"/>
      <c r="D55" s="155"/>
      <c r="E55" s="155"/>
      <c r="F55" s="155"/>
      <c r="G55" s="155"/>
      <c r="H55" s="155"/>
      <c r="I55" s="155"/>
      <c r="J55" s="155"/>
      <c r="K55" s="155"/>
      <c r="L55" s="141"/>
      <c r="M55" s="151"/>
    </row>
    <row r="56" spans="1:13" ht="15" customHeight="1" x14ac:dyDescent="0.2">
      <c r="A56" s="155"/>
      <c r="D56" s="155"/>
      <c r="E56" s="155"/>
      <c r="F56" s="155"/>
      <c r="G56" s="155"/>
      <c r="H56" s="155"/>
      <c r="I56" s="155"/>
      <c r="J56" s="155"/>
      <c r="K56" s="155"/>
      <c r="L56" s="141"/>
      <c r="M56" s="151"/>
    </row>
    <row r="57" spans="1:13" ht="15" customHeight="1" x14ac:dyDescent="0.2">
      <c r="A57" s="155"/>
      <c r="D57" s="155"/>
      <c r="E57" s="155"/>
      <c r="F57" s="155"/>
      <c r="G57" s="155"/>
      <c r="H57" s="155"/>
      <c r="I57" s="155"/>
      <c r="J57" s="155"/>
      <c r="K57" s="155"/>
      <c r="L57" s="141"/>
      <c r="M57" s="151"/>
    </row>
    <row r="58" spans="1:13" ht="15" customHeight="1" x14ac:dyDescent="0.2">
      <c r="A58" s="155"/>
      <c r="D58" s="155"/>
      <c r="E58" s="155"/>
      <c r="F58" s="155"/>
      <c r="G58" s="155"/>
      <c r="H58" s="155"/>
      <c r="I58" s="155"/>
      <c r="J58" s="155"/>
      <c r="K58" s="155"/>
      <c r="L58" s="141"/>
      <c r="M58" s="151"/>
    </row>
    <row r="59" spans="1:13" ht="15" customHeight="1" x14ac:dyDescent="0.2">
      <c r="A59" s="155"/>
      <c r="D59" s="155"/>
      <c r="E59" s="155"/>
      <c r="F59" s="155"/>
      <c r="G59" s="155"/>
      <c r="H59" s="155"/>
      <c r="I59" s="155"/>
      <c r="J59" s="155"/>
      <c r="K59" s="155"/>
      <c r="L59" s="141"/>
      <c r="M59" s="151"/>
    </row>
    <row r="60" spans="1:13" ht="15" customHeight="1" x14ac:dyDescent="0.2">
      <c r="A60" s="155"/>
      <c r="D60" s="155"/>
      <c r="E60" s="155"/>
      <c r="F60" s="155"/>
      <c r="G60" s="155"/>
      <c r="H60" s="155"/>
      <c r="I60" s="155"/>
      <c r="J60" s="155"/>
      <c r="K60" s="155"/>
      <c r="L60" s="141"/>
      <c r="M60" s="151"/>
    </row>
    <row r="61" spans="1:13" ht="15" customHeight="1" x14ac:dyDescent="0.2">
      <c r="A61" s="155"/>
      <c r="D61" s="155"/>
      <c r="E61" s="155"/>
      <c r="F61" s="155"/>
      <c r="G61" s="155"/>
      <c r="H61" s="155"/>
      <c r="I61" s="155"/>
      <c r="J61" s="155"/>
      <c r="K61" s="155"/>
      <c r="L61" s="141"/>
      <c r="M61" s="151"/>
    </row>
  </sheetData>
  <sheetProtection sheet="1" objects="1"/>
  <pageMargins left="0.39370078740157483" right="0.39370078740157483" top="0.59055118110236227" bottom="0.59055118110236227" header="0.31496062992125984" footer="0.31496062992125984"/>
  <pageSetup paperSize="9" scale="76" orientation="landscape"/>
  <headerFooter>
    <oddFooter>&amp;L&amp;"Arial,Fett"SNB Confidential&amp;C&amp;D&amp;RPage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showGridLines="0" showRowColHeaders="0" showZeros="0" zoomScale="80" workbookViewId="0">
      <pane xSplit="3" ySplit="6" topLeftCell="D7" activePane="bottomRight" state="frozen"/>
      <selection sqref="A1:A1048576"/>
      <selection pane="topRight" sqref="A1:A1048576"/>
      <selection pane="bottomLeft" sqref="A1:A1048576"/>
      <selection pane="bottomRight" activeCell="D9" sqref="D9"/>
    </sheetView>
  </sheetViews>
  <sheetFormatPr baseColWidth="10" defaultColWidth="11.42578125" defaultRowHeight="12.75" x14ac:dyDescent="0.2"/>
  <cols>
    <col min="1" max="1" width="40.7109375" customWidth="1"/>
    <col min="2" max="2" width="50.7109375" customWidth="1"/>
    <col min="3" max="3" width="4.7109375" customWidth="1"/>
    <col min="4" max="11" width="11.7109375" customWidth="1"/>
    <col min="12" max="12" width="13.7109375" customWidth="1"/>
    <col min="13" max="13" width="4.7109375" customWidth="1"/>
  </cols>
  <sheetData>
    <row r="1" spans="1:13" ht="20.25" customHeight="1" x14ac:dyDescent="0.25">
      <c r="A1" s="155"/>
      <c r="C1" s="51"/>
      <c r="D1" s="53" t="s">
        <v>110</v>
      </c>
      <c r="E1" s="51"/>
      <c r="F1" s="51"/>
      <c r="G1" s="159"/>
      <c r="H1" s="56"/>
      <c r="I1" s="155"/>
      <c r="J1" s="155"/>
      <c r="K1" s="58" t="s">
        <v>47</v>
      </c>
      <c r="L1" s="59" t="s">
        <v>111</v>
      </c>
      <c r="M1" s="160"/>
    </row>
    <row r="2" spans="1:13" ht="18.75" customHeight="1" x14ac:dyDescent="0.3">
      <c r="A2" s="157"/>
      <c r="C2" s="51"/>
      <c r="D2" s="161" t="s">
        <v>105</v>
      </c>
      <c r="E2" s="51"/>
      <c r="F2" s="139"/>
      <c r="I2" s="159"/>
      <c r="J2" s="159"/>
      <c r="K2" s="58" t="s">
        <v>4</v>
      </c>
      <c r="L2" s="64" t="str">
        <f>'Delivery note'!H3</f>
        <v>XXXXXX</v>
      </c>
      <c r="M2" s="162"/>
    </row>
    <row r="3" spans="1:13" ht="19.5" customHeight="1" x14ac:dyDescent="0.3">
      <c r="A3" s="163"/>
      <c r="C3" s="51"/>
      <c r="D3" s="164" t="s">
        <v>50</v>
      </c>
      <c r="E3" s="51"/>
      <c r="F3" s="51"/>
      <c r="G3" s="166"/>
      <c r="H3" s="166"/>
      <c r="I3" s="166"/>
      <c r="J3" s="166"/>
      <c r="K3" s="69" t="s">
        <v>51</v>
      </c>
      <c r="L3" s="70" t="str">
        <f>'Delivery note'!H4</f>
        <v>DD.MM.YYYY</v>
      </c>
      <c r="M3" s="162"/>
    </row>
    <row r="4" spans="1:13" ht="20.100000000000001" customHeight="1" x14ac:dyDescent="0.25">
      <c r="A4" s="168"/>
      <c r="B4" s="155"/>
      <c r="C4" s="167"/>
      <c r="D4" s="141"/>
      <c r="E4" s="141"/>
      <c r="F4" s="141"/>
      <c r="G4" s="141"/>
      <c r="H4" s="166"/>
      <c r="I4" s="166"/>
      <c r="J4" s="166"/>
      <c r="K4" s="141"/>
      <c r="L4" s="201"/>
      <c r="M4" s="167"/>
    </row>
    <row r="5" spans="1:13" ht="20.100000000000001" customHeight="1" x14ac:dyDescent="0.2">
      <c r="A5" s="170" t="s">
        <v>52</v>
      </c>
      <c r="B5" s="171" t="s">
        <v>53</v>
      </c>
      <c r="C5" s="172"/>
      <c r="D5" s="202" t="s">
        <v>54</v>
      </c>
      <c r="E5" s="202" t="s">
        <v>55</v>
      </c>
      <c r="F5" s="202" t="s">
        <v>56</v>
      </c>
      <c r="G5" s="202" t="s">
        <v>57</v>
      </c>
      <c r="H5" s="202" t="s">
        <v>58</v>
      </c>
      <c r="I5" s="202" t="s">
        <v>59</v>
      </c>
      <c r="J5" s="202" t="s">
        <v>60</v>
      </c>
      <c r="K5" s="202" t="s">
        <v>61</v>
      </c>
      <c r="L5" s="173" t="s">
        <v>62</v>
      </c>
      <c r="M5" s="172"/>
    </row>
    <row r="6" spans="1:13" ht="20.100000000000001" customHeight="1" x14ac:dyDescent="0.2">
      <c r="A6" s="203"/>
      <c r="B6" s="175"/>
      <c r="C6" s="176"/>
      <c r="D6" s="184" t="s">
        <v>64</v>
      </c>
      <c r="E6" s="184" t="s">
        <v>65</v>
      </c>
      <c r="F6" s="184" t="s">
        <v>66</v>
      </c>
      <c r="G6" s="184" t="s">
        <v>67</v>
      </c>
      <c r="H6" s="184" t="s">
        <v>68</v>
      </c>
      <c r="I6" s="184" t="s">
        <v>69</v>
      </c>
      <c r="J6" s="184" t="s">
        <v>70</v>
      </c>
      <c r="K6" s="184" t="s">
        <v>71</v>
      </c>
      <c r="L6" s="184" t="s">
        <v>72</v>
      </c>
      <c r="M6" s="176"/>
    </row>
    <row r="7" spans="1:13" ht="24.95" customHeight="1" thickBot="1" x14ac:dyDescent="0.25">
      <c r="A7" s="185" t="s">
        <v>112</v>
      </c>
      <c r="B7" s="102" t="s">
        <v>62</v>
      </c>
      <c r="C7" s="208">
        <v>46</v>
      </c>
      <c r="D7" s="189">
        <f t="shared" ref="D7:K7" si="0">D8+D12</f>
        <v>0</v>
      </c>
      <c r="E7" s="189">
        <f t="shared" si="0"/>
        <v>0</v>
      </c>
      <c r="F7" s="189">
        <f t="shared" si="0"/>
        <v>0</v>
      </c>
      <c r="G7" s="189">
        <f t="shared" si="0"/>
        <v>0</v>
      </c>
      <c r="H7" s="189">
        <f t="shared" si="0"/>
        <v>0</v>
      </c>
      <c r="I7" s="189">
        <f t="shared" si="0"/>
        <v>0</v>
      </c>
      <c r="J7" s="189">
        <f t="shared" si="0"/>
        <v>0</v>
      </c>
      <c r="K7" s="189">
        <f t="shared" si="0"/>
        <v>0</v>
      </c>
      <c r="L7" s="189">
        <f t="shared" ref="L7:L25" si="1">SUM(D7:K7)</f>
        <v>0</v>
      </c>
      <c r="M7" s="208">
        <v>46</v>
      </c>
    </row>
    <row r="8" spans="1:13" ht="18.600000000000001" customHeight="1" thickTop="1" thickBot="1" x14ac:dyDescent="0.25">
      <c r="A8" s="186"/>
      <c r="B8" s="104" t="s">
        <v>75</v>
      </c>
      <c r="C8" s="208">
        <v>47</v>
      </c>
      <c r="D8" s="189">
        <f t="shared" ref="D8:K8" si="2">SUM(D9:D10)</f>
        <v>0</v>
      </c>
      <c r="E8" s="189">
        <f t="shared" si="2"/>
        <v>0</v>
      </c>
      <c r="F8" s="189">
        <f t="shared" si="2"/>
        <v>0</v>
      </c>
      <c r="G8" s="189">
        <f t="shared" si="2"/>
        <v>0</v>
      </c>
      <c r="H8" s="189">
        <f t="shared" si="2"/>
        <v>0</v>
      </c>
      <c r="I8" s="189">
        <f t="shared" si="2"/>
        <v>0</v>
      </c>
      <c r="J8" s="189">
        <f t="shared" si="2"/>
        <v>0</v>
      </c>
      <c r="K8" s="189">
        <f t="shared" si="2"/>
        <v>0</v>
      </c>
      <c r="L8" s="189">
        <f t="shared" si="1"/>
        <v>0</v>
      </c>
      <c r="M8" s="208">
        <v>47</v>
      </c>
    </row>
    <row r="9" spans="1:13" ht="18.600000000000001" customHeight="1" thickTop="1" thickBot="1" x14ac:dyDescent="0.25">
      <c r="A9" s="187"/>
      <c r="B9" s="105" t="s">
        <v>76</v>
      </c>
      <c r="C9" s="208">
        <v>48</v>
      </c>
      <c r="D9" s="188"/>
      <c r="E9" s="188"/>
      <c r="F9" s="188"/>
      <c r="G9" s="188"/>
      <c r="H9" s="188"/>
      <c r="I9" s="188"/>
      <c r="J9" s="188"/>
      <c r="K9" s="188"/>
      <c r="L9" s="189">
        <f t="shared" si="1"/>
        <v>0</v>
      </c>
      <c r="M9" s="90">
        <v>48</v>
      </c>
    </row>
    <row r="10" spans="1:13" ht="18.600000000000001" customHeight="1" thickTop="1" thickBot="1" x14ac:dyDescent="0.25">
      <c r="A10" s="187"/>
      <c r="B10" s="105" t="s">
        <v>77</v>
      </c>
      <c r="C10" s="90">
        <v>49</v>
      </c>
      <c r="D10" s="188"/>
      <c r="E10" s="188"/>
      <c r="F10" s="188"/>
      <c r="G10" s="188"/>
      <c r="H10" s="188"/>
      <c r="I10" s="188"/>
      <c r="J10" s="188"/>
      <c r="K10" s="188"/>
      <c r="L10" s="189">
        <f t="shared" si="1"/>
        <v>0</v>
      </c>
      <c r="M10" s="90">
        <v>49</v>
      </c>
    </row>
    <row r="11" spans="1:13" ht="18.600000000000001" customHeight="1" thickTop="1" thickBot="1" x14ac:dyDescent="0.25">
      <c r="A11" s="187"/>
      <c r="B11" s="106" t="s">
        <v>78</v>
      </c>
      <c r="C11" s="90">
        <v>78</v>
      </c>
      <c r="D11" s="188"/>
      <c r="E11" s="188"/>
      <c r="F11" s="188"/>
      <c r="G11" s="188"/>
      <c r="H11" s="188"/>
      <c r="I11" s="188"/>
      <c r="J11" s="188"/>
      <c r="K11" s="188"/>
      <c r="L11" s="189">
        <f t="shared" si="1"/>
        <v>0</v>
      </c>
      <c r="M11" s="90">
        <v>78</v>
      </c>
    </row>
    <row r="12" spans="1:13" ht="18.600000000000001" customHeight="1" thickTop="1" thickBot="1" x14ac:dyDescent="0.25">
      <c r="A12" s="187"/>
      <c r="B12" s="107" t="s">
        <v>79</v>
      </c>
      <c r="C12" s="90">
        <v>51</v>
      </c>
      <c r="D12" s="188"/>
      <c r="E12" s="188"/>
      <c r="F12" s="188"/>
      <c r="G12" s="188"/>
      <c r="H12" s="188"/>
      <c r="I12" s="188"/>
      <c r="J12" s="188"/>
      <c r="K12" s="188"/>
      <c r="L12" s="189">
        <f t="shared" si="1"/>
        <v>0</v>
      </c>
      <c r="M12" s="90">
        <v>51</v>
      </c>
    </row>
    <row r="13" spans="1:13" ht="24.95" customHeight="1" thickTop="1" thickBot="1" x14ac:dyDescent="0.25">
      <c r="A13" s="185" t="s">
        <v>113</v>
      </c>
      <c r="B13" s="102" t="s">
        <v>62</v>
      </c>
      <c r="C13" s="90">
        <v>52</v>
      </c>
      <c r="D13" s="189">
        <f t="shared" ref="D13:K13" si="3">D14+D18</f>
        <v>0</v>
      </c>
      <c r="E13" s="189">
        <f t="shared" si="3"/>
        <v>0</v>
      </c>
      <c r="F13" s="189">
        <f t="shared" si="3"/>
        <v>0</v>
      </c>
      <c r="G13" s="189">
        <f t="shared" si="3"/>
        <v>0</v>
      </c>
      <c r="H13" s="189">
        <f t="shared" si="3"/>
        <v>0</v>
      </c>
      <c r="I13" s="189">
        <f t="shared" si="3"/>
        <v>0</v>
      </c>
      <c r="J13" s="189">
        <f t="shared" si="3"/>
        <v>0</v>
      </c>
      <c r="K13" s="189">
        <f t="shared" si="3"/>
        <v>0</v>
      </c>
      <c r="L13" s="189">
        <f t="shared" si="1"/>
        <v>0</v>
      </c>
      <c r="M13" s="90">
        <v>52</v>
      </c>
    </row>
    <row r="14" spans="1:13" ht="18.600000000000001" customHeight="1" thickTop="1" thickBot="1" x14ac:dyDescent="0.25">
      <c r="A14" s="209"/>
      <c r="B14" s="104" t="s">
        <v>75</v>
      </c>
      <c r="C14" s="90">
        <v>53</v>
      </c>
      <c r="D14" s="189">
        <f t="shared" ref="D14:K14" si="4">SUM(D15:D16)</f>
        <v>0</v>
      </c>
      <c r="E14" s="189">
        <f t="shared" si="4"/>
        <v>0</v>
      </c>
      <c r="F14" s="189">
        <f t="shared" si="4"/>
        <v>0</v>
      </c>
      <c r="G14" s="189">
        <f t="shared" si="4"/>
        <v>0</v>
      </c>
      <c r="H14" s="189">
        <f t="shared" si="4"/>
        <v>0</v>
      </c>
      <c r="I14" s="189">
        <f t="shared" si="4"/>
        <v>0</v>
      </c>
      <c r="J14" s="189">
        <f t="shared" si="4"/>
        <v>0</v>
      </c>
      <c r="K14" s="189">
        <f t="shared" si="4"/>
        <v>0</v>
      </c>
      <c r="L14" s="189">
        <f t="shared" si="1"/>
        <v>0</v>
      </c>
      <c r="M14" s="90">
        <v>53</v>
      </c>
    </row>
    <row r="15" spans="1:13" ht="18.600000000000001" customHeight="1" thickTop="1" thickBot="1" x14ac:dyDescent="0.25">
      <c r="A15" s="156"/>
      <c r="B15" s="105" t="s">
        <v>76</v>
      </c>
      <c r="C15" s="90">
        <v>54</v>
      </c>
      <c r="D15" s="188"/>
      <c r="E15" s="188"/>
      <c r="F15" s="188"/>
      <c r="G15" s="188"/>
      <c r="H15" s="188"/>
      <c r="I15" s="188"/>
      <c r="J15" s="188"/>
      <c r="K15" s="188"/>
      <c r="L15" s="189">
        <f t="shared" si="1"/>
        <v>0</v>
      </c>
      <c r="M15" s="90">
        <v>54</v>
      </c>
    </row>
    <row r="16" spans="1:13" ht="18.600000000000001" customHeight="1" thickTop="1" thickBot="1" x14ac:dyDescent="0.25">
      <c r="A16" s="156"/>
      <c r="B16" s="105" t="s">
        <v>77</v>
      </c>
      <c r="C16" s="90">
        <v>55</v>
      </c>
      <c r="D16" s="188"/>
      <c r="E16" s="188"/>
      <c r="F16" s="188"/>
      <c r="G16" s="188"/>
      <c r="H16" s="188"/>
      <c r="I16" s="188"/>
      <c r="J16" s="188"/>
      <c r="K16" s="188"/>
      <c r="L16" s="189">
        <f t="shared" si="1"/>
        <v>0</v>
      </c>
      <c r="M16" s="90">
        <v>55</v>
      </c>
    </row>
    <row r="17" spans="1:13" ht="18.600000000000001" customHeight="1" thickTop="1" thickBot="1" x14ac:dyDescent="0.25">
      <c r="A17" s="156"/>
      <c r="B17" s="106" t="s">
        <v>78</v>
      </c>
      <c r="C17" s="90">
        <v>79</v>
      </c>
      <c r="D17" s="188"/>
      <c r="E17" s="188"/>
      <c r="F17" s="188"/>
      <c r="G17" s="188"/>
      <c r="H17" s="188"/>
      <c r="I17" s="188"/>
      <c r="J17" s="188"/>
      <c r="K17" s="188"/>
      <c r="L17" s="189">
        <f t="shared" si="1"/>
        <v>0</v>
      </c>
      <c r="M17" s="90">
        <v>79</v>
      </c>
    </row>
    <row r="18" spans="1:13" ht="18.600000000000001" customHeight="1" thickTop="1" thickBot="1" x14ac:dyDescent="0.25">
      <c r="A18" s="156"/>
      <c r="B18" s="107" t="s">
        <v>79</v>
      </c>
      <c r="C18" s="90">
        <v>57</v>
      </c>
      <c r="D18" s="188"/>
      <c r="E18" s="188"/>
      <c r="F18" s="188"/>
      <c r="G18" s="188"/>
      <c r="H18" s="188"/>
      <c r="I18" s="188"/>
      <c r="J18" s="188"/>
      <c r="K18" s="188"/>
      <c r="L18" s="189">
        <f t="shared" si="1"/>
        <v>0</v>
      </c>
      <c r="M18" s="90">
        <v>57</v>
      </c>
    </row>
    <row r="19" spans="1:13" ht="24.95" customHeight="1" thickTop="1" thickBot="1" x14ac:dyDescent="0.25">
      <c r="A19" s="210" t="s">
        <v>82</v>
      </c>
      <c r="B19" s="102" t="s">
        <v>62</v>
      </c>
      <c r="C19" s="90">
        <v>58</v>
      </c>
      <c r="D19" s="189">
        <f t="shared" ref="D19:K19" si="5">D20+D24</f>
        <v>0</v>
      </c>
      <c r="E19" s="189">
        <f t="shared" si="5"/>
        <v>0</v>
      </c>
      <c r="F19" s="189">
        <f t="shared" si="5"/>
        <v>0</v>
      </c>
      <c r="G19" s="189">
        <f t="shared" si="5"/>
        <v>0</v>
      </c>
      <c r="H19" s="189">
        <f t="shared" si="5"/>
        <v>0</v>
      </c>
      <c r="I19" s="189">
        <f t="shared" si="5"/>
        <v>0</v>
      </c>
      <c r="J19" s="189">
        <f t="shared" si="5"/>
        <v>0</v>
      </c>
      <c r="K19" s="189">
        <f t="shared" si="5"/>
        <v>0</v>
      </c>
      <c r="L19" s="189">
        <f t="shared" si="1"/>
        <v>0</v>
      </c>
      <c r="M19" s="90">
        <v>58</v>
      </c>
    </row>
    <row r="20" spans="1:13" ht="18.600000000000001" customHeight="1" thickTop="1" thickBot="1" x14ac:dyDescent="0.25">
      <c r="A20" s="142"/>
      <c r="B20" s="104" t="s">
        <v>75</v>
      </c>
      <c r="C20" s="90">
        <v>59</v>
      </c>
      <c r="D20" s="189">
        <f t="shared" ref="D20:K20" si="6">SUM(D21:D22)</f>
        <v>0</v>
      </c>
      <c r="E20" s="189">
        <f t="shared" si="6"/>
        <v>0</v>
      </c>
      <c r="F20" s="189">
        <f t="shared" si="6"/>
        <v>0</v>
      </c>
      <c r="G20" s="189">
        <f t="shared" si="6"/>
        <v>0</v>
      </c>
      <c r="H20" s="189">
        <f t="shared" si="6"/>
        <v>0</v>
      </c>
      <c r="I20" s="189">
        <f t="shared" si="6"/>
        <v>0</v>
      </c>
      <c r="J20" s="189">
        <f t="shared" si="6"/>
        <v>0</v>
      </c>
      <c r="K20" s="189">
        <f t="shared" si="6"/>
        <v>0</v>
      </c>
      <c r="L20" s="189">
        <f t="shared" si="1"/>
        <v>0</v>
      </c>
      <c r="M20" s="90">
        <v>59</v>
      </c>
    </row>
    <row r="21" spans="1:13" ht="18.600000000000001" customHeight="1" thickTop="1" thickBot="1" x14ac:dyDescent="0.25">
      <c r="A21" s="142" t="s">
        <v>83</v>
      </c>
      <c r="B21" s="105" t="s">
        <v>76</v>
      </c>
      <c r="C21" s="90">
        <v>60</v>
      </c>
      <c r="D21" s="188"/>
      <c r="E21" s="188"/>
      <c r="F21" s="188"/>
      <c r="G21" s="188"/>
      <c r="H21" s="188"/>
      <c r="I21" s="188"/>
      <c r="J21" s="188"/>
      <c r="K21" s="188"/>
      <c r="L21" s="189">
        <f t="shared" si="1"/>
        <v>0</v>
      </c>
      <c r="M21" s="90">
        <v>60</v>
      </c>
    </row>
    <row r="22" spans="1:13" ht="18.600000000000001" customHeight="1" thickTop="1" thickBot="1" x14ac:dyDescent="0.25">
      <c r="A22" s="143"/>
      <c r="B22" s="105" t="s">
        <v>77</v>
      </c>
      <c r="C22" s="90">
        <v>61</v>
      </c>
      <c r="D22" s="188"/>
      <c r="E22" s="188"/>
      <c r="F22" s="188"/>
      <c r="G22" s="188"/>
      <c r="H22" s="188"/>
      <c r="I22" s="188"/>
      <c r="J22" s="188"/>
      <c r="K22" s="188"/>
      <c r="L22" s="189">
        <f t="shared" si="1"/>
        <v>0</v>
      </c>
      <c r="M22" s="90">
        <v>61</v>
      </c>
    </row>
    <row r="23" spans="1:13" ht="18.600000000000001" customHeight="1" thickTop="1" thickBot="1" x14ac:dyDescent="0.25">
      <c r="A23" s="143"/>
      <c r="B23" s="106" t="s">
        <v>78</v>
      </c>
      <c r="C23" s="90">
        <v>80</v>
      </c>
      <c r="D23" s="188"/>
      <c r="E23" s="188"/>
      <c r="F23" s="188"/>
      <c r="G23" s="188"/>
      <c r="H23" s="188"/>
      <c r="I23" s="188"/>
      <c r="J23" s="188"/>
      <c r="K23" s="188"/>
      <c r="L23" s="189">
        <f t="shared" si="1"/>
        <v>0</v>
      </c>
      <c r="M23" s="90">
        <v>80</v>
      </c>
    </row>
    <row r="24" spans="1:13" ht="18.600000000000001" customHeight="1" thickTop="1" thickBot="1" x14ac:dyDescent="0.25">
      <c r="A24" s="157"/>
      <c r="B24" s="107" t="s">
        <v>79</v>
      </c>
      <c r="C24" s="90">
        <v>63</v>
      </c>
      <c r="D24" s="188"/>
      <c r="E24" s="188"/>
      <c r="F24" s="188"/>
      <c r="G24" s="188"/>
      <c r="H24" s="188"/>
      <c r="I24" s="188"/>
      <c r="J24" s="188"/>
      <c r="K24" s="188"/>
      <c r="L24" s="189">
        <f t="shared" si="1"/>
        <v>0</v>
      </c>
      <c r="M24" s="90">
        <v>63</v>
      </c>
    </row>
    <row r="25" spans="1:13" ht="24.95" customHeight="1" thickTop="1" thickBot="1" x14ac:dyDescent="0.25">
      <c r="A25" s="211" t="s">
        <v>116</v>
      </c>
      <c r="B25" s="207"/>
      <c r="C25" s="212">
        <v>64</v>
      </c>
      <c r="D25" s="189">
        <f t="shared" ref="D25:K25" si="7">D19+D13+D7</f>
        <v>0</v>
      </c>
      <c r="E25" s="189">
        <f t="shared" si="7"/>
        <v>0</v>
      </c>
      <c r="F25" s="189">
        <f t="shared" si="7"/>
        <v>0</v>
      </c>
      <c r="G25" s="189">
        <f t="shared" si="7"/>
        <v>0</v>
      </c>
      <c r="H25" s="189">
        <f t="shared" si="7"/>
        <v>0</v>
      </c>
      <c r="I25" s="189">
        <f t="shared" si="7"/>
        <v>0</v>
      </c>
      <c r="J25" s="189">
        <f t="shared" si="7"/>
        <v>0</v>
      </c>
      <c r="K25" s="189">
        <f t="shared" si="7"/>
        <v>0</v>
      </c>
      <c r="L25" s="189">
        <f t="shared" si="1"/>
        <v>0</v>
      </c>
      <c r="M25" s="212">
        <v>64</v>
      </c>
    </row>
    <row r="26" spans="1:13" s="48" customFormat="1" ht="6.75" customHeight="1" thickTop="1" x14ac:dyDescent="0.2">
      <c r="A26" s="122"/>
      <c r="B26" s="122"/>
      <c r="C26" s="123"/>
      <c r="D26" s="124"/>
      <c r="E26" s="124"/>
      <c r="F26" s="124"/>
      <c r="G26" s="124"/>
      <c r="H26" s="124"/>
      <c r="I26" s="124"/>
      <c r="J26" s="124"/>
      <c r="K26" s="124"/>
      <c r="L26" s="124"/>
      <c r="M26" s="124"/>
    </row>
    <row r="27" spans="1:13" s="48" customFormat="1" ht="15" customHeight="1" x14ac:dyDescent="0.2">
      <c r="A27" s="48" t="str">
        <f>"Version: "&amp;B43</f>
        <v>Version: 1.03.E0</v>
      </c>
      <c r="C27" s="49"/>
      <c r="D27" s="50"/>
      <c r="E27" s="50"/>
      <c r="F27" s="50"/>
      <c r="G27" s="50"/>
      <c r="H27" s="50"/>
      <c r="I27" s="50"/>
      <c r="J27" s="50"/>
      <c r="K27" s="50"/>
      <c r="L27" s="50"/>
      <c r="M27" s="125" t="s">
        <v>88</v>
      </c>
    </row>
    <row r="28" spans="1:13" ht="5.25" customHeight="1" x14ac:dyDescent="0.2">
      <c r="C28" s="151"/>
      <c r="D28" s="155"/>
      <c r="E28" s="155"/>
      <c r="F28" s="155"/>
      <c r="G28" s="155"/>
      <c r="H28" s="155"/>
      <c r="I28" s="155"/>
      <c r="J28" s="155"/>
      <c r="K28" s="199"/>
      <c r="L28" s="141"/>
      <c r="M28" s="151"/>
    </row>
    <row r="29" spans="1:13" ht="19.7" customHeight="1" x14ac:dyDescent="0.2">
      <c r="A29" s="200" t="s">
        <v>117</v>
      </c>
      <c r="B29" s="155"/>
      <c r="C29" s="151"/>
      <c r="D29" s="155"/>
      <c r="E29" s="155"/>
      <c r="F29" s="155"/>
      <c r="G29" s="155"/>
      <c r="H29" s="155"/>
      <c r="I29" s="155"/>
      <c r="J29" s="155"/>
      <c r="K29" s="199"/>
      <c r="L29" s="141"/>
      <c r="M29" s="151"/>
    </row>
    <row r="30" spans="1:13" ht="15" customHeight="1" x14ac:dyDescent="0.2">
      <c r="A30" s="141" t="s">
        <v>90</v>
      </c>
      <c r="B30" s="155"/>
      <c r="C30" s="151"/>
      <c r="D30" s="155"/>
      <c r="E30" s="155"/>
      <c r="F30" s="155"/>
      <c r="G30" s="155"/>
      <c r="H30" s="155"/>
      <c r="I30" s="155"/>
      <c r="J30" s="155"/>
      <c r="K30" s="155"/>
      <c r="L30" s="141"/>
      <c r="M30" s="151"/>
    </row>
    <row r="31" spans="1:13" ht="15" customHeight="1" x14ac:dyDescent="0.2">
      <c r="A31" s="128"/>
      <c r="B31" s="155"/>
      <c r="C31" s="151"/>
      <c r="D31" s="155"/>
      <c r="E31" s="155"/>
      <c r="F31" s="155"/>
      <c r="G31" s="155"/>
      <c r="H31" s="155"/>
      <c r="I31" s="155"/>
      <c r="J31" s="155"/>
      <c r="K31" s="155"/>
      <c r="L31" s="141"/>
      <c r="M31" s="151"/>
    </row>
    <row r="32" spans="1:13" ht="15" customHeight="1" x14ac:dyDescent="0.2">
      <c r="A32" s="213"/>
      <c r="C32" s="151"/>
      <c r="D32" s="155"/>
      <c r="E32" s="155"/>
      <c r="F32" s="155"/>
      <c r="G32" s="155"/>
      <c r="H32" s="155"/>
      <c r="I32" s="155"/>
      <c r="J32" s="155"/>
      <c r="K32" s="155"/>
      <c r="L32" s="141"/>
      <c r="M32" s="151"/>
    </row>
    <row r="33" spans="1:13" ht="15" customHeight="1" x14ac:dyDescent="0.2">
      <c r="A33" s="213"/>
      <c r="C33" s="151"/>
      <c r="D33" s="155"/>
      <c r="E33" s="155"/>
      <c r="F33" s="155"/>
      <c r="G33" s="155"/>
      <c r="H33" s="155"/>
      <c r="I33" s="155"/>
      <c r="J33" s="155"/>
      <c r="K33" s="155"/>
      <c r="L33" s="141"/>
      <c r="M33" s="151"/>
    </row>
    <row r="34" spans="1:13" x14ac:dyDescent="0.2">
      <c r="A34" s="213" t="s">
        <v>20</v>
      </c>
      <c r="B34" t="s">
        <v>126</v>
      </c>
      <c r="C34" s="151"/>
      <c r="D34" s="93" t="str">
        <f t="shared" ref="D34:K34" si="8">IF(D11&gt;D10,"ERROR","")</f>
        <v/>
      </c>
      <c r="E34" s="93" t="str">
        <f t="shared" si="8"/>
        <v/>
      </c>
      <c r="F34" s="93" t="str">
        <f t="shared" si="8"/>
        <v/>
      </c>
      <c r="G34" s="93" t="str">
        <f t="shared" si="8"/>
        <v/>
      </c>
      <c r="H34" s="93" t="str">
        <f t="shared" si="8"/>
        <v/>
      </c>
      <c r="I34" s="93" t="str">
        <f t="shared" si="8"/>
        <v/>
      </c>
      <c r="J34" s="93" t="str">
        <f t="shared" si="8"/>
        <v/>
      </c>
      <c r="K34" s="93" t="str">
        <f t="shared" si="8"/>
        <v/>
      </c>
      <c r="L34" s="141"/>
      <c r="M34" s="151"/>
    </row>
    <row r="35" spans="1:13" x14ac:dyDescent="0.2">
      <c r="A35" s="213"/>
      <c r="B35" t="s">
        <v>127</v>
      </c>
      <c r="C35" s="151"/>
      <c r="D35" s="93" t="str">
        <f t="shared" ref="D35:K35" si="9">IF(D17&gt;D16,"ERROR","")</f>
        <v/>
      </c>
      <c r="E35" s="93" t="str">
        <f t="shared" si="9"/>
        <v/>
      </c>
      <c r="F35" s="93" t="str">
        <f t="shared" si="9"/>
        <v/>
      </c>
      <c r="G35" s="93" t="str">
        <f t="shared" si="9"/>
        <v/>
      </c>
      <c r="H35" s="93" t="str">
        <f t="shared" si="9"/>
        <v/>
      </c>
      <c r="I35" s="93" t="str">
        <f t="shared" si="9"/>
        <v/>
      </c>
      <c r="J35" s="93" t="str">
        <f t="shared" si="9"/>
        <v/>
      </c>
      <c r="K35" s="93" t="str">
        <f t="shared" si="9"/>
        <v/>
      </c>
      <c r="L35" s="141"/>
      <c r="M35" s="151"/>
    </row>
    <row r="36" spans="1:13" x14ac:dyDescent="0.2">
      <c r="A36" s="213"/>
      <c r="B36" t="s">
        <v>128</v>
      </c>
      <c r="C36" s="151"/>
      <c r="D36" s="93" t="str">
        <f t="shared" ref="D36:K36" si="10">IF(D23&gt;D22,"ERROR","")</f>
        <v/>
      </c>
      <c r="E36" s="93" t="str">
        <f t="shared" si="10"/>
        <v/>
      </c>
      <c r="F36" s="93" t="str">
        <f t="shared" si="10"/>
        <v/>
      </c>
      <c r="G36" s="93" t="str">
        <f t="shared" si="10"/>
        <v/>
      </c>
      <c r="H36" s="93" t="str">
        <f t="shared" si="10"/>
        <v/>
      </c>
      <c r="I36" s="93" t="str">
        <f t="shared" si="10"/>
        <v/>
      </c>
      <c r="J36" s="93" t="str">
        <f t="shared" si="10"/>
        <v/>
      </c>
      <c r="K36" s="93" t="str">
        <f t="shared" si="10"/>
        <v/>
      </c>
      <c r="L36" s="141"/>
      <c r="M36" s="151"/>
    </row>
    <row r="37" spans="1:13" ht="15" customHeight="1" x14ac:dyDescent="0.2">
      <c r="A37" s="213"/>
      <c r="C37" s="151"/>
      <c r="D37" s="155"/>
      <c r="E37" s="155"/>
      <c r="F37" s="155"/>
      <c r="G37" s="155"/>
      <c r="H37" s="155"/>
      <c r="I37" s="155"/>
      <c r="J37" s="155"/>
      <c r="K37" s="155"/>
      <c r="L37" s="141"/>
      <c r="M37" s="151"/>
    </row>
    <row r="38" spans="1:13" ht="15" customHeight="1" x14ac:dyDescent="0.2">
      <c r="A38" s="213"/>
      <c r="C38" s="151"/>
      <c r="D38" s="155"/>
      <c r="E38" s="155"/>
      <c r="F38" s="155"/>
      <c r="G38" s="155"/>
      <c r="H38" s="155"/>
      <c r="I38" s="155"/>
      <c r="J38" s="155"/>
      <c r="K38" s="155"/>
      <c r="L38" s="141"/>
      <c r="M38" s="151"/>
    </row>
    <row r="39" spans="1:13" ht="15" customHeight="1" x14ac:dyDescent="0.2">
      <c r="A39" s="213"/>
      <c r="C39" s="151"/>
      <c r="D39" s="155"/>
      <c r="E39" s="155"/>
      <c r="F39" s="155"/>
      <c r="G39" s="155"/>
      <c r="H39" s="155"/>
      <c r="I39" s="155"/>
      <c r="J39" s="155"/>
      <c r="K39" s="155"/>
      <c r="L39" s="141"/>
      <c r="M39" s="151"/>
    </row>
    <row r="40" spans="1:13" ht="15" customHeight="1" x14ac:dyDescent="0.2">
      <c r="A40" s="129" t="s">
        <v>98</v>
      </c>
      <c r="B40" s="130" t="str">
        <f>L2</f>
        <v>XXXXXX</v>
      </c>
      <c r="C40" s="151"/>
      <c r="D40" s="50"/>
      <c r="E40" s="50"/>
      <c r="F40" s="50"/>
      <c r="G40" s="50"/>
      <c r="H40" s="50"/>
      <c r="I40" s="50"/>
      <c r="J40" s="50"/>
      <c r="K40" s="50"/>
      <c r="L40" s="73"/>
      <c r="M40" s="49"/>
    </row>
    <row r="41" spans="1:13" x14ac:dyDescent="0.2">
      <c r="A41" s="131"/>
      <c r="B41" s="132" t="str">
        <f>L1</f>
        <v>DD21</v>
      </c>
    </row>
    <row r="42" spans="1:13" x14ac:dyDescent="0.2">
      <c r="A42" s="131"/>
      <c r="B42" s="177" t="str">
        <f>L3</f>
        <v>DD.MM.YYYY</v>
      </c>
    </row>
    <row r="43" spans="1:13" x14ac:dyDescent="0.2">
      <c r="A43" s="131"/>
      <c r="B43" s="134" t="s">
        <v>99</v>
      </c>
    </row>
    <row r="44" spans="1:13" x14ac:dyDescent="0.2">
      <c r="A44" s="131"/>
      <c r="B44" s="135" t="str">
        <f>D6</f>
        <v>Col. 01</v>
      </c>
    </row>
    <row r="45" spans="1:13" x14ac:dyDescent="0.2">
      <c r="B45" s="136">
        <f>COUNTIF(D34:K36,"ERROR")</f>
        <v>0</v>
      </c>
    </row>
  </sheetData>
  <sheetProtection sheet="1" objects="1"/>
  <pageMargins left="0.39370078740157483" right="0.39370078740157483" top="0.59055118110236227" bottom="0.59055118110236227" header="0.31496062992125984" footer="0.31496062992125984"/>
  <pageSetup paperSize="9" scale="75" orientation="landscape" horizontalDpi="4294967292" verticalDpi="4294967292"/>
  <headerFooter>
    <oddFooter>&amp;L&amp;"Arial,Fett"SNB Confidential&amp;C&amp;D&amp;RPage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showGridLines="0" showRowColHeaders="0" showZeros="0" zoomScale="80" workbookViewId="0">
      <pane xSplit="3" ySplit="7" topLeftCell="D8" activePane="bottomRight" state="frozen"/>
      <selection sqref="A1:A1048576"/>
      <selection pane="topRight" sqref="A1:A1048576"/>
      <selection pane="bottomLeft" sqref="A1:A1048576"/>
      <selection pane="bottomRight" activeCell="K8" sqref="K8"/>
    </sheetView>
  </sheetViews>
  <sheetFormatPr baseColWidth="10" defaultColWidth="11.42578125" defaultRowHeight="15" customHeight="1" x14ac:dyDescent="0.2"/>
  <cols>
    <col min="1" max="1" width="40.7109375" style="155" customWidth="1"/>
    <col min="2" max="2" width="50.7109375" style="155" customWidth="1"/>
    <col min="3" max="3" width="4.7109375" style="155" customWidth="1"/>
    <col min="4" max="11" width="14.7109375" style="50" customWidth="1"/>
    <col min="12" max="12" width="16.7109375" style="50" customWidth="1"/>
    <col min="13" max="14" width="14.7109375" style="50" customWidth="1"/>
    <col min="15" max="15" width="4.7109375" style="155" customWidth="1"/>
    <col min="16" max="21" width="11.42578125" style="155"/>
    <col min="22" max="16384" width="11.42578125" style="50"/>
  </cols>
  <sheetData>
    <row r="1" spans="1:15" ht="20.25" customHeight="1" x14ac:dyDescent="0.25">
      <c r="D1" s="214" t="s">
        <v>129</v>
      </c>
      <c r="E1" s="51"/>
      <c r="F1" s="51"/>
      <c r="G1" s="155"/>
      <c r="H1" s="11"/>
      <c r="I1" s="56"/>
      <c r="J1" s="215"/>
      <c r="M1" s="58" t="s">
        <v>47</v>
      </c>
      <c r="N1" s="59" t="s">
        <v>130</v>
      </c>
      <c r="O1" s="160"/>
    </row>
    <row r="2" spans="1:15" ht="18.75" customHeight="1" x14ac:dyDescent="0.3">
      <c r="A2" s="157"/>
      <c r="D2" s="161" t="s">
        <v>49</v>
      </c>
      <c r="E2" s="51"/>
      <c r="F2" s="139"/>
      <c r="H2" s="11"/>
      <c r="J2" s="141"/>
      <c r="M2" s="58" t="s">
        <v>4</v>
      </c>
      <c r="N2" s="64" t="str">
        <f>'Delivery note'!H3</f>
        <v>XXXXXX</v>
      </c>
      <c r="O2" s="162"/>
    </row>
    <row r="3" spans="1:15" ht="19.5" customHeight="1" x14ac:dyDescent="0.3">
      <c r="A3" s="163"/>
      <c r="D3" s="164" t="s">
        <v>50</v>
      </c>
      <c r="E3" s="51"/>
      <c r="F3" s="51"/>
      <c r="G3" s="155"/>
      <c r="H3" s="155"/>
      <c r="I3" s="155"/>
      <c r="J3" s="216"/>
      <c r="M3" s="69" t="s">
        <v>51</v>
      </c>
      <c r="N3" s="70" t="str">
        <f>'Delivery note'!H4</f>
        <v>DD.MM.YYYY</v>
      </c>
      <c r="O3" s="162"/>
    </row>
    <row r="4" spans="1:15" ht="19.7" customHeight="1" x14ac:dyDescent="0.25">
      <c r="A4" s="168"/>
      <c r="C4" s="167"/>
      <c r="D4" s="155"/>
      <c r="E4" s="155"/>
      <c r="F4" s="155"/>
      <c r="G4" s="155"/>
      <c r="H4" s="155"/>
      <c r="I4" s="155"/>
      <c r="J4" s="141"/>
      <c r="K4" s="141"/>
      <c r="L4" s="201"/>
      <c r="M4" s="201"/>
      <c r="N4" s="201"/>
      <c r="O4" s="167"/>
    </row>
    <row r="5" spans="1:15" ht="20.25" customHeight="1" x14ac:dyDescent="0.2">
      <c r="A5" s="170" t="s">
        <v>52</v>
      </c>
      <c r="B5" s="171" t="s">
        <v>53</v>
      </c>
      <c r="C5" s="172"/>
      <c r="D5" s="217" t="s">
        <v>131</v>
      </c>
      <c r="E5" s="218"/>
      <c r="F5" s="218"/>
      <c r="G5" s="218"/>
      <c r="H5" s="218"/>
      <c r="I5" s="218"/>
      <c r="J5" s="219"/>
      <c r="K5" s="425" t="s">
        <v>132</v>
      </c>
      <c r="L5" s="427" t="s">
        <v>133</v>
      </c>
      <c r="M5" s="427" t="s">
        <v>134</v>
      </c>
      <c r="N5" s="427" t="s">
        <v>135</v>
      </c>
      <c r="O5" s="172"/>
    </row>
    <row r="6" spans="1:15" s="181" customFormat="1" ht="26.45" customHeight="1" x14ac:dyDescent="0.2">
      <c r="A6" s="203"/>
      <c r="B6" s="220"/>
      <c r="C6" s="221"/>
      <c r="D6" s="202" t="s">
        <v>136</v>
      </c>
      <c r="E6" s="222" t="s">
        <v>137</v>
      </c>
      <c r="F6" s="202" t="s">
        <v>138</v>
      </c>
      <c r="G6" s="202" t="s">
        <v>139</v>
      </c>
      <c r="H6" s="202" t="s">
        <v>140</v>
      </c>
      <c r="I6" s="202" t="s">
        <v>141</v>
      </c>
      <c r="J6" s="223" t="s">
        <v>142</v>
      </c>
      <c r="K6" s="426"/>
      <c r="L6" s="428"/>
      <c r="M6" s="428"/>
      <c r="N6" s="428"/>
      <c r="O6" s="176"/>
    </row>
    <row r="7" spans="1:15" s="181" customFormat="1" ht="20.100000000000001" customHeight="1" x14ac:dyDescent="0.3">
      <c r="A7" s="203"/>
      <c r="B7" s="175"/>
      <c r="C7" s="221"/>
      <c r="D7" s="87" t="s">
        <v>64</v>
      </c>
      <c r="E7" s="87" t="s">
        <v>65</v>
      </c>
      <c r="F7" s="87" t="s">
        <v>66</v>
      </c>
      <c r="G7" s="87" t="s">
        <v>67</v>
      </c>
      <c r="H7" s="87" t="s">
        <v>68</v>
      </c>
      <c r="I7" s="87" t="s">
        <v>69</v>
      </c>
      <c r="J7" s="224" t="s">
        <v>70</v>
      </c>
      <c r="K7" s="225" t="s">
        <v>71</v>
      </c>
      <c r="L7" s="226" t="s">
        <v>72</v>
      </c>
      <c r="M7" s="227" t="s">
        <v>143</v>
      </c>
      <c r="N7" s="227" t="s">
        <v>144</v>
      </c>
      <c r="O7" s="228"/>
    </row>
    <row r="8" spans="1:15" ht="24.95" customHeight="1" thickBot="1" x14ac:dyDescent="0.25">
      <c r="A8" s="210" t="s">
        <v>145</v>
      </c>
      <c r="B8" s="102" t="s">
        <v>62</v>
      </c>
      <c r="C8" s="90">
        <v>1</v>
      </c>
      <c r="D8" s="95">
        <f t="shared" ref="D8:I8" si="0">D9+D13</f>
        <v>0</v>
      </c>
      <c r="E8" s="95">
        <f t="shared" si="0"/>
        <v>0</v>
      </c>
      <c r="F8" s="95">
        <f t="shared" si="0"/>
        <v>0</v>
      </c>
      <c r="G8" s="95">
        <f t="shared" si="0"/>
        <v>0</v>
      </c>
      <c r="H8" s="95">
        <f t="shared" si="0"/>
        <v>0</v>
      </c>
      <c r="I8" s="95">
        <f t="shared" si="0"/>
        <v>0</v>
      </c>
      <c r="J8" s="229">
        <f t="shared" ref="J8:J27" si="1">SUM(D8:I8)</f>
        <v>0</v>
      </c>
      <c r="K8" s="230"/>
      <c r="L8" s="231"/>
      <c r="M8" s="95">
        <f>M9+M13</f>
        <v>0</v>
      </c>
      <c r="N8" s="95">
        <f>N9+N13</f>
        <v>0</v>
      </c>
      <c r="O8" s="90">
        <v>1</v>
      </c>
    </row>
    <row r="9" spans="1:15" ht="18" customHeight="1" thickTop="1" thickBot="1" x14ac:dyDescent="0.25">
      <c r="A9" s="196"/>
      <c r="B9" s="104" t="s">
        <v>75</v>
      </c>
      <c r="C9" s="90">
        <v>2</v>
      </c>
      <c r="D9" s="95">
        <f t="shared" ref="D9:I9" si="2">SUM(D10:D11)</f>
        <v>0</v>
      </c>
      <c r="E9" s="95">
        <f t="shared" si="2"/>
        <v>0</v>
      </c>
      <c r="F9" s="95">
        <f t="shared" si="2"/>
        <v>0</v>
      </c>
      <c r="G9" s="95">
        <f t="shared" si="2"/>
        <v>0</v>
      </c>
      <c r="H9" s="95">
        <f t="shared" si="2"/>
        <v>0</v>
      </c>
      <c r="I9" s="95">
        <f t="shared" si="2"/>
        <v>0</v>
      </c>
      <c r="J9" s="229">
        <f t="shared" si="1"/>
        <v>0</v>
      </c>
      <c r="K9" s="232"/>
      <c r="L9" s="91"/>
      <c r="M9" s="95">
        <f>SUM(M10:M11)</f>
        <v>0</v>
      </c>
      <c r="N9" s="95">
        <f>SUM(N10:N11)</f>
        <v>0</v>
      </c>
      <c r="O9" s="90">
        <v>2</v>
      </c>
    </row>
    <row r="10" spans="1:15" ht="18" customHeight="1" thickTop="1" thickBot="1" x14ac:dyDescent="0.25">
      <c r="A10" s="233"/>
      <c r="B10" s="105" t="s">
        <v>76</v>
      </c>
      <c r="C10" s="90">
        <v>3</v>
      </c>
      <c r="D10" s="98"/>
      <c r="E10" s="98"/>
      <c r="F10" s="98"/>
      <c r="G10" s="98"/>
      <c r="H10" s="98"/>
      <c r="I10" s="98"/>
      <c r="J10" s="229">
        <f t="shared" si="1"/>
        <v>0</v>
      </c>
      <c r="K10" s="232"/>
      <c r="L10" s="91"/>
      <c r="M10" s="98"/>
      <c r="N10" s="98"/>
      <c r="O10" s="90">
        <v>3</v>
      </c>
    </row>
    <row r="11" spans="1:15" ht="18" customHeight="1" thickTop="1" thickBot="1" x14ac:dyDescent="0.25">
      <c r="A11" s="233"/>
      <c r="B11" s="105" t="s">
        <v>77</v>
      </c>
      <c r="C11" s="90">
        <v>4</v>
      </c>
      <c r="D11" s="98"/>
      <c r="E11" s="98"/>
      <c r="F11" s="98"/>
      <c r="G11" s="98"/>
      <c r="H11" s="98"/>
      <c r="I11" s="98"/>
      <c r="J11" s="229">
        <f t="shared" si="1"/>
        <v>0</v>
      </c>
      <c r="K11" s="232"/>
      <c r="L11" s="91"/>
      <c r="M11" s="98"/>
      <c r="N11" s="98"/>
      <c r="O11" s="90">
        <v>4</v>
      </c>
    </row>
    <row r="12" spans="1:15" ht="18" customHeight="1" thickTop="1" thickBot="1" x14ac:dyDescent="0.25">
      <c r="A12" s="233"/>
      <c r="B12" s="97" t="s">
        <v>78</v>
      </c>
      <c r="C12" s="90">
        <v>47</v>
      </c>
      <c r="D12" s="98"/>
      <c r="E12" s="98"/>
      <c r="F12" s="98"/>
      <c r="G12" s="98"/>
      <c r="H12" s="98"/>
      <c r="I12" s="98"/>
      <c r="J12" s="229">
        <f t="shared" si="1"/>
        <v>0</v>
      </c>
      <c r="K12" s="232"/>
      <c r="L12" s="91"/>
      <c r="M12" s="98"/>
      <c r="N12" s="98"/>
      <c r="O12" s="90">
        <v>47</v>
      </c>
    </row>
    <row r="13" spans="1:15" ht="18" customHeight="1" thickTop="1" thickBot="1" x14ac:dyDescent="0.25">
      <c r="A13" s="233"/>
      <c r="B13" s="190" t="s">
        <v>79</v>
      </c>
      <c r="C13" s="90">
        <v>6</v>
      </c>
      <c r="D13" s="98"/>
      <c r="E13" s="98"/>
      <c r="F13" s="98"/>
      <c r="G13" s="98"/>
      <c r="H13" s="98"/>
      <c r="I13" s="98"/>
      <c r="J13" s="229">
        <f t="shared" si="1"/>
        <v>0</v>
      </c>
      <c r="K13" s="232"/>
      <c r="L13" s="91"/>
      <c r="M13" s="98"/>
      <c r="N13" s="98"/>
      <c r="O13" s="90">
        <v>6</v>
      </c>
    </row>
    <row r="14" spans="1:15" ht="24.95" customHeight="1" thickTop="1" thickBot="1" x14ac:dyDescent="0.25">
      <c r="A14" s="210" t="s">
        <v>114</v>
      </c>
      <c r="B14" s="108" t="s">
        <v>62</v>
      </c>
      <c r="C14" s="90">
        <v>7</v>
      </c>
      <c r="D14" s="95">
        <f t="shared" ref="D14:I14" si="3">SUM(D15+D21)</f>
        <v>0</v>
      </c>
      <c r="E14" s="95">
        <f t="shared" si="3"/>
        <v>0</v>
      </c>
      <c r="F14" s="95">
        <f t="shared" si="3"/>
        <v>0</v>
      </c>
      <c r="G14" s="95">
        <f t="shared" si="3"/>
        <v>0</v>
      </c>
      <c r="H14" s="95">
        <f t="shared" si="3"/>
        <v>0</v>
      </c>
      <c r="I14" s="95">
        <f t="shared" si="3"/>
        <v>0</v>
      </c>
      <c r="J14" s="229">
        <f t="shared" si="1"/>
        <v>0</v>
      </c>
      <c r="K14" s="234">
        <f>K15+K21</f>
        <v>0</v>
      </c>
      <c r="L14" s="95">
        <f>L15+L21</f>
        <v>0</v>
      </c>
      <c r="M14" s="95">
        <f>SUM(M15+M21)</f>
        <v>0</v>
      </c>
      <c r="N14" s="95">
        <f>SUM(N15+N21)</f>
        <v>0</v>
      </c>
      <c r="O14" s="90">
        <v>7</v>
      </c>
    </row>
    <row r="15" spans="1:15" ht="18" customHeight="1" thickTop="1" thickBot="1" x14ac:dyDescent="0.25">
      <c r="A15" s="110" t="s">
        <v>82</v>
      </c>
      <c r="B15" s="235" t="s">
        <v>62</v>
      </c>
      <c r="C15" s="90">
        <v>8</v>
      </c>
      <c r="D15" s="95">
        <f t="shared" ref="D15:I15" si="4">D16+D20</f>
        <v>0</v>
      </c>
      <c r="E15" s="95">
        <f t="shared" si="4"/>
        <v>0</v>
      </c>
      <c r="F15" s="95">
        <f t="shared" si="4"/>
        <v>0</v>
      </c>
      <c r="G15" s="95">
        <f t="shared" si="4"/>
        <v>0</v>
      </c>
      <c r="H15" s="95">
        <f t="shared" si="4"/>
        <v>0</v>
      </c>
      <c r="I15" s="95">
        <f t="shared" si="4"/>
        <v>0</v>
      </c>
      <c r="J15" s="229">
        <f t="shared" si="1"/>
        <v>0</v>
      </c>
      <c r="K15" s="230"/>
      <c r="L15" s="92"/>
      <c r="M15" s="95">
        <f>M16+M20</f>
        <v>0</v>
      </c>
      <c r="N15" s="95">
        <f>N16+N20</f>
        <v>0</v>
      </c>
      <c r="O15" s="90">
        <v>8</v>
      </c>
    </row>
    <row r="16" spans="1:15" ht="18" customHeight="1" thickTop="1" thickBot="1" x14ac:dyDescent="0.25">
      <c r="A16" s="109"/>
      <c r="B16" s="96" t="s">
        <v>75</v>
      </c>
      <c r="C16" s="90">
        <v>9</v>
      </c>
      <c r="D16" s="95">
        <f t="shared" ref="D16:I16" si="5">SUM(D17:D18)</f>
        <v>0</v>
      </c>
      <c r="E16" s="95">
        <f t="shared" si="5"/>
        <v>0</v>
      </c>
      <c r="F16" s="95">
        <f t="shared" si="5"/>
        <v>0</v>
      </c>
      <c r="G16" s="95">
        <f t="shared" si="5"/>
        <v>0</v>
      </c>
      <c r="H16" s="95">
        <f t="shared" si="5"/>
        <v>0</v>
      </c>
      <c r="I16" s="95">
        <f t="shared" si="5"/>
        <v>0</v>
      </c>
      <c r="J16" s="229">
        <f t="shared" si="1"/>
        <v>0</v>
      </c>
      <c r="K16" s="232"/>
      <c r="L16" s="91"/>
      <c r="M16" s="95">
        <f>SUM(M17:M18)</f>
        <v>0</v>
      </c>
      <c r="N16" s="95">
        <f>SUM(N17:N18)</f>
        <v>0</v>
      </c>
      <c r="O16" s="90">
        <v>9</v>
      </c>
    </row>
    <row r="17" spans="1:21" ht="18" customHeight="1" thickTop="1" thickBot="1" x14ac:dyDescent="0.25">
      <c r="A17" s="109" t="s">
        <v>83</v>
      </c>
      <c r="B17" s="97" t="s">
        <v>76</v>
      </c>
      <c r="C17" s="90">
        <v>10</v>
      </c>
      <c r="D17" s="98"/>
      <c r="E17" s="98"/>
      <c r="F17" s="98"/>
      <c r="G17" s="98"/>
      <c r="H17" s="98"/>
      <c r="I17" s="98"/>
      <c r="J17" s="229">
        <f t="shared" si="1"/>
        <v>0</v>
      </c>
      <c r="K17" s="232"/>
      <c r="L17" s="91"/>
      <c r="M17" s="98"/>
      <c r="N17" s="98"/>
      <c r="O17" s="90">
        <v>10</v>
      </c>
    </row>
    <row r="18" spans="1:21" ht="18" customHeight="1" thickTop="1" thickBot="1" x14ac:dyDescent="0.25">
      <c r="A18" s="236"/>
      <c r="B18" s="97" t="s">
        <v>77</v>
      </c>
      <c r="C18" s="90">
        <v>11</v>
      </c>
      <c r="D18" s="98"/>
      <c r="E18" s="98"/>
      <c r="F18" s="98"/>
      <c r="G18" s="98"/>
      <c r="H18" s="98"/>
      <c r="I18" s="98"/>
      <c r="J18" s="229">
        <f t="shared" si="1"/>
        <v>0</v>
      </c>
      <c r="K18" s="232"/>
      <c r="L18" s="91"/>
      <c r="M18" s="98"/>
      <c r="N18" s="98"/>
      <c r="O18" s="90">
        <v>11</v>
      </c>
    </row>
    <row r="19" spans="1:21" ht="18" customHeight="1" thickTop="1" thickBot="1" x14ac:dyDescent="0.25">
      <c r="A19" s="236"/>
      <c r="B19" s="194" t="s">
        <v>78</v>
      </c>
      <c r="C19" s="90">
        <v>48</v>
      </c>
      <c r="D19" s="98"/>
      <c r="E19" s="98"/>
      <c r="F19" s="98"/>
      <c r="G19" s="98"/>
      <c r="H19" s="98"/>
      <c r="I19" s="98"/>
      <c r="J19" s="229">
        <f t="shared" si="1"/>
        <v>0</v>
      </c>
      <c r="K19" s="232"/>
      <c r="L19" s="91"/>
      <c r="M19" s="98"/>
      <c r="N19" s="98"/>
      <c r="O19" s="90">
        <v>48</v>
      </c>
    </row>
    <row r="20" spans="1:21" ht="18" customHeight="1" thickTop="1" thickBot="1" x14ac:dyDescent="0.25">
      <c r="A20" s="236"/>
      <c r="B20" s="96" t="s">
        <v>79</v>
      </c>
      <c r="C20" s="90">
        <v>13</v>
      </c>
      <c r="D20" s="98"/>
      <c r="E20" s="98"/>
      <c r="F20" s="98"/>
      <c r="G20" s="98"/>
      <c r="H20" s="98"/>
      <c r="I20" s="98"/>
      <c r="J20" s="229">
        <f t="shared" si="1"/>
        <v>0</v>
      </c>
      <c r="K20" s="232"/>
      <c r="L20" s="91"/>
      <c r="M20" s="98"/>
      <c r="N20" s="98"/>
      <c r="O20" s="90">
        <v>13</v>
      </c>
    </row>
    <row r="21" spans="1:21" ht="18" customHeight="1" thickTop="1" thickBot="1" x14ac:dyDescent="0.25">
      <c r="A21" s="110" t="s">
        <v>84</v>
      </c>
      <c r="B21" s="235" t="s">
        <v>62</v>
      </c>
      <c r="C21" s="90">
        <v>14</v>
      </c>
      <c r="D21" s="95">
        <f t="shared" ref="D21:I21" si="6">D22+D26</f>
        <v>0</v>
      </c>
      <c r="E21" s="95">
        <f t="shared" si="6"/>
        <v>0</v>
      </c>
      <c r="F21" s="95">
        <f t="shared" si="6"/>
        <v>0</v>
      </c>
      <c r="G21" s="95">
        <f t="shared" si="6"/>
        <v>0</v>
      </c>
      <c r="H21" s="95">
        <f t="shared" si="6"/>
        <v>0</v>
      </c>
      <c r="I21" s="95">
        <f t="shared" si="6"/>
        <v>0</v>
      </c>
      <c r="J21" s="229">
        <f t="shared" si="1"/>
        <v>0</v>
      </c>
      <c r="K21" s="230"/>
      <c r="L21" s="231"/>
      <c r="M21" s="95">
        <f>M22+M26</f>
        <v>0</v>
      </c>
      <c r="N21" s="95">
        <f>N22+N26</f>
        <v>0</v>
      </c>
      <c r="O21" s="90">
        <v>14</v>
      </c>
    </row>
    <row r="22" spans="1:21" ht="18" customHeight="1" thickTop="1" thickBot="1" x14ac:dyDescent="0.25">
      <c r="A22" s="196"/>
      <c r="B22" s="96" t="s">
        <v>75</v>
      </c>
      <c r="C22" s="90">
        <v>15</v>
      </c>
      <c r="D22" s="95">
        <f t="shared" ref="D22:I22" si="7">SUM(D23:D24)</f>
        <v>0</v>
      </c>
      <c r="E22" s="95">
        <f t="shared" si="7"/>
        <v>0</v>
      </c>
      <c r="F22" s="95">
        <f t="shared" si="7"/>
        <v>0</v>
      </c>
      <c r="G22" s="95">
        <f t="shared" si="7"/>
        <v>0</v>
      </c>
      <c r="H22" s="95">
        <f t="shared" si="7"/>
        <v>0</v>
      </c>
      <c r="I22" s="95">
        <f t="shared" si="7"/>
        <v>0</v>
      </c>
      <c r="J22" s="229">
        <f t="shared" si="1"/>
        <v>0</v>
      </c>
      <c r="K22" s="232"/>
      <c r="L22" s="91"/>
      <c r="M22" s="95">
        <f>SUM(M23:M24)</f>
        <v>0</v>
      </c>
      <c r="N22" s="95">
        <f>SUM(N23:N24)</f>
        <v>0</v>
      </c>
      <c r="O22" s="90">
        <v>15</v>
      </c>
    </row>
    <row r="23" spans="1:21" ht="18" customHeight="1" thickTop="1" thickBot="1" x14ac:dyDescent="0.25">
      <c r="A23" s="196" t="s">
        <v>83</v>
      </c>
      <c r="B23" s="97" t="s">
        <v>76</v>
      </c>
      <c r="C23" s="90">
        <v>16</v>
      </c>
      <c r="D23" s="98"/>
      <c r="E23" s="98"/>
      <c r="F23" s="98"/>
      <c r="G23" s="98"/>
      <c r="H23" s="98"/>
      <c r="I23" s="98"/>
      <c r="J23" s="229">
        <f t="shared" si="1"/>
        <v>0</v>
      </c>
      <c r="K23" s="232"/>
      <c r="L23" s="91"/>
      <c r="M23" s="98"/>
      <c r="N23" s="98"/>
      <c r="O23" s="90">
        <v>16</v>
      </c>
    </row>
    <row r="24" spans="1:21" ht="18" customHeight="1" thickTop="1" thickBot="1" x14ac:dyDescent="0.25">
      <c r="A24" s="233"/>
      <c r="B24" s="97" t="s">
        <v>77</v>
      </c>
      <c r="C24" s="90">
        <v>17</v>
      </c>
      <c r="D24" s="98"/>
      <c r="E24" s="98"/>
      <c r="F24" s="98"/>
      <c r="G24" s="98"/>
      <c r="H24" s="98"/>
      <c r="I24" s="98"/>
      <c r="J24" s="229">
        <f t="shared" si="1"/>
        <v>0</v>
      </c>
      <c r="K24" s="232"/>
      <c r="L24" s="91"/>
      <c r="M24" s="98"/>
      <c r="N24" s="98"/>
      <c r="O24" s="90">
        <v>17</v>
      </c>
    </row>
    <row r="25" spans="1:21" ht="18" customHeight="1" thickTop="1" thickBot="1" x14ac:dyDescent="0.25">
      <c r="A25" s="233"/>
      <c r="B25" s="99" t="s">
        <v>78</v>
      </c>
      <c r="C25" s="90">
        <v>49</v>
      </c>
      <c r="D25" s="98"/>
      <c r="E25" s="98"/>
      <c r="F25" s="98"/>
      <c r="G25" s="98"/>
      <c r="H25" s="98"/>
      <c r="I25" s="98"/>
      <c r="J25" s="229">
        <f t="shared" si="1"/>
        <v>0</v>
      </c>
      <c r="K25" s="232"/>
      <c r="L25" s="91"/>
      <c r="M25" s="98"/>
      <c r="N25" s="98"/>
      <c r="O25" s="90">
        <v>49</v>
      </c>
    </row>
    <row r="26" spans="1:21" s="126" customFormat="1" ht="18" customHeight="1" thickTop="1" thickBot="1" x14ac:dyDescent="0.25">
      <c r="A26" s="237"/>
      <c r="B26" s="100" t="s">
        <v>79</v>
      </c>
      <c r="C26" s="120">
        <v>19</v>
      </c>
      <c r="D26" s="98"/>
      <c r="E26" s="98"/>
      <c r="F26" s="98"/>
      <c r="G26" s="98"/>
      <c r="H26" s="98"/>
      <c r="I26" s="98"/>
      <c r="J26" s="229">
        <f t="shared" si="1"/>
        <v>0</v>
      </c>
      <c r="K26" s="232"/>
      <c r="L26" s="91"/>
      <c r="M26" s="98"/>
      <c r="N26" s="98"/>
      <c r="O26" s="90">
        <v>19</v>
      </c>
      <c r="P26" s="152"/>
      <c r="Q26" s="152"/>
      <c r="R26" s="152"/>
      <c r="S26" s="152"/>
      <c r="T26" s="152"/>
      <c r="U26" s="152"/>
    </row>
    <row r="27" spans="1:21" s="73" customFormat="1" ht="24.95" customHeight="1" thickTop="1" thickBot="1" x14ac:dyDescent="0.25">
      <c r="A27" s="211" t="s">
        <v>146</v>
      </c>
      <c r="B27" s="238"/>
      <c r="C27" s="120">
        <v>20</v>
      </c>
      <c r="D27" s="95">
        <f t="shared" ref="D27:I27" si="8">D14+D8</f>
        <v>0</v>
      </c>
      <c r="E27" s="95">
        <f t="shared" si="8"/>
        <v>0</v>
      </c>
      <c r="F27" s="95">
        <f t="shared" si="8"/>
        <v>0</v>
      </c>
      <c r="G27" s="95">
        <f t="shared" si="8"/>
        <v>0</v>
      </c>
      <c r="H27" s="95">
        <f t="shared" si="8"/>
        <v>0</v>
      </c>
      <c r="I27" s="95">
        <f t="shared" si="8"/>
        <v>0</v>
      </c>
      <c r="J27" s="229">
        <f t="shared" si="1"/>
        <v>0</v>
      </c>
      <c r="K27" s="234">
        <f>SUM(K14+K8)</f>
        <v>0</v>
      </c>
      <c r="L27" s="95">
        <f>SUM(L14+L8)</f>
        <v>0</v>
      </c>
      <c r="M27" s="95">
        <f>M14+M8</f>
        <v>0</v>
      </c>
      <c r="N27" s="95">
        <f>N14+N8</f>
        <v>0</v>
      </c>
      <c r="O27" s="120">
        <v>20</v>
      </c>
      <c r="P27" s="141"/>
      <c r="Q27" s="141"/>
      <c r="R27" s="141"/>
      <c r="S27" s="141"/>
      <c r="T27" s="141"/>
      <c r="U27" s="141"/>
    </row>
    <row r="28" spans="1:21" s="73" customFormat="1" ht="6.75" customHeight="1" thickTop="1" x14ac:dyDescent="0.2">
      <c r="A28" s="122"/>
      <c r="B28" s="122"/>
      <c r="C28" s="123"/>
      <c r="D28" s="124"/>
      <c r="E28" s="124"/>
      <c r="F28" s="124"/>
      <c r="G28" s="124"/>
      <c r="H28" s="124"/>
      <c r="I28" s="124"/>
      <c r="J28" s="124"/>
      <c r="K28" s="124"/>
      <c r="L28" s="124"/>
      <c r="M28" s="124"/>
      <c r="N28" s="124"/>
      <c r="O28" s="124"/>
      <c r="P28" s="141"/>
      <c r="Q28" s="141"/>
      <c r="R28" s="141"/>
      <c r="S28" s="141"/>
      <c r="T28" s="141"/>
      <c r="U28" s="141"/>
    </row>
    <row r="29" spans="1:21" s="73" customFormat="1" ht="15" customHeight="1" x14ac:dyDescent="0.2">
      <c r="A29" s="141" t="str">
        <f>"Version: "&amp;B49</f>
        <v>Version: 1.02.E0</v>
      </c>
      <c r="B29" s="141"/>
      <c r="C29" s="49"/>
      <c r="D29" s="11"/>
      <c r="E29" s="50"/>
      <c r="F29" s="50"/>
      <c r="G29" s="50"/>
      <c r="H29" s="50"/>
      <c r="I29" s="50"/>
      <c r="J29" s="50"/>
      <c r="K29" s="50"/>
      <c r="L29" s="50"/>
      <c r="M29" s="50"/>
      <c r="N29" s="50"/>
      <c r="O29" s="125" t="s">
        <v>88</v>
      </c>
      <c r="P29" s="141"/>
      <c r="Q29" s="141"/>
      <c r="R29" s="141"/>
      <c r="S29" s="141"/>
      <c r="T29" s="141"/>
      <c r="U29" s="141"/>
    </row>
    <row r="30" spans="1:21" s="141" customFormat="1" ht="7.5" customHeight="1" x14ac:dyDescent="0.2">
      <c r="C30" s="151"/>
      <c r="D30" s="11"/>
    </row>
    <row r="31" spans="1:21" s="141" customFormat="1" ht="15" customHeight="1" x14ac:dyDescent="0.2">
      <c r="A31" s="141" t="s">
        <v>147</v>
      </c>
      <c r="B31" s="239"/>
      <c r="C31" s="151"/>
      <c r="D31" s="11"/>
    </row>
    <row r="32" spans="1:21" s="141" customFormat="1" ht="13.7" customHeight="1" x14ac:dyDescent="0.2">
      <c r="A32" s="141" t="s">
        <v>296</v>
      </c>
      <c r="C32" s="151"/>
      <c r="D32" s="11"/>
    </row>
    <row r="33" spans="1:14" ht="15" customHeight="1" x14ac:dyDescent="0.2">
      <c r="A33" s="241" t="s">
        <v>148</v>
      </c>
      <c r="B33" s="141"/>
      <c r="D33" s="11"/>
    </row>
    <row r="34" spans="1:14" ht="15" customHeight="1" x14ac:dyDescent="0.2">
      <c r="A34" s="240" t="s">
        <v>149</v>
      </c>
      <c r="B34" s="141"/>
      <c r="D34" s="11"/>
    </row>
    <row r="35" spans="1:14" ht="15" customHeight="1" x14ac:dyDescent="0.2">
      <c r="A35" s="242" t="s">
        <v>150</v>
      </c>
      <c r="B35" s="11"/>
      <c r="D35" s="11"/>
    </row>
    <row r="36" spans="1:14" ht="15" customHeight="1" x14ac:dyDescent="0.2">
      <c r="A36" s="242" t="s">
        <v>151</v>
      </c>
      <c r="D36" s="11"/>
    </row>
    <row r="37" spans="1:14" ht="15" customHeight="1" x14ac:dyDescent="0.2">
      <c r="D37" s="11"/>
    </row>
    <row r="38" spans="1:14" ht="15" customHeight="1" x14ac:dyDescent="0.2">
      <c r="D38" s="11"/>
    </row>
    <row r="39" spans="1:14" ht="15" customHeight="1" x14ac:dyDescent="0.2">
      <c r="D39" s="11"/>
    </row>
    <row r="40" spans="1:14" ht="15" customHeight="1" x14ac:dyDescent="0.2">
      <c r="A40" s="141" t="s">
        <v>20</v>
      </c>
      <c r="B40" s="141" t="s">
        <v>152</v>
      </c>
      <c r="D40" s="93" t="str">
        <f t="shared" ref="D40:I40" si="9">IF(D12&gt;D11,"ERROR","")</f>
        <v/>
      </c>
      <c r="E40" s="93" t="str">
        <f t="shared" si="9"/>
        <v/>
      </c>
      <c r="F40" s="93" t="str">
        <f t="shared" si="9"/>
        <v/>
      </c>
      <c r="G40" s="93" t="str">
        <f t="shared" si="9"/>
        <v/>
      </c>
      <c r="H40" s="93" t="str">
        <f t="shared" si="9"/>
        <v/>
      </c>
      <c r="I40" s="93" t="str">
        <f t="shared" si="9"/>
        <v/>
      </c>
      <c r="M40" s="93" t="str">
        <f>IF(M12&gt;M11,"ERROR","")</f>
        <v/>
      </c>
      <c r="N40" s="93" t="str">
        <f>IF(N12&gt;N11,"ERROR","")</f>
        <v/>
      </c>
    </row>
    <row r="41" spans="1:14" ht="15" customHeight="1" x14ac:dyDescent="0.2">
      <c r="A41" s="141"/>
      <c r="B41" s="141" t="s">
        <v>153</v>
      </c>
      <c r="D41" s="93" t="str">
        <f t="shared" ref="D41:I41" si="10">IF(D19&gt;D18,"ERROR","")</f>
        <v/>
      </c>
      <c r="E41" s="93" t="str">
        <f t="shared" si="10"/>
        <v/>
      </c>
      <c r="F41" s="93" t="str">
        <f t="shared" si="10"/>
        <v/>
      </c>
      <c r="G41" s="93" t="str">
        <f t="shared" si="10"/>
        <v/>
      </c>
      <c r="H41" s="93" t="str">
        <f t="shared" si="10"/>
        <v/>
      </c>
      <c r="I41" s="93" t="str">
        <f t="shared" si="10"/>
        <v/>
      </c>
      <c r="M41" s="93" t="str">
        <f>IF(M19&gt;M18,"ERROR","")</f>
        <v/>
      </c>
      <c r="N41" s="93" t="str">
        <f>IF(N19&gt;N18,"ERROR","")</f>
        <v/>
      </c>
    </row>
    <row r="42" spans="1:14" ht="15" customHeight="1" x14ac:dyDescent="0.2">
      <c r="A42" s="141"/>
      <c r="B42" s="141" t="s">
        <v>154</v>
      </c>
      <c r="D42" s="93" t="str">
        <f t="shared" ref="D42:I42" si="11">IF(D25&gt;D24,"ERROR","")</f>
        <v/>
      </c>
      <c r="E42" s="93" t="str">
        <f t="shared" si="11"/>
        <v/>
      </c>
      <c r="F42" s="93" t="str">
        <f t="shared" si="11"/>
        <v/>
      </c>
      <c r="G42" s="93" t="str">
        <f t="shared" si="11"/>
        <v/>
      </c>
      <c r="H42" s="93" t="str">
        <f t="shared" si="11"/>
        <v/>
      </c>
      <c r="I42" s="93" t="str">
        <f t="shared" si="11"/>
        <v/>
      </c>
      <c r="M42" s="93" t="str">
        <f>IF(M25&gt;M24,"ERROR","")</f>
        <v/>
      </c>
      <c r="N42" s="93" t="str">
        <f>IF(N25&gt;N24,"ERROR","")</f>
        <v/>
      </c>
    </row>
    <row r="43" spans="1:14" ht="15" customHeight="1" x14ac:dyDescent="0.2">
      <c r="B43" s="73" t="s">
        <v>155</v>
      </c>
      <c r="D43" s="11"/>
      <c r="M43" s="93" t="str">
        <f>IF(M27&gt;=SUM('DD28.MELD'!F12:G12),"","ERROR")</f>
        <v/>
      </c>
    </row>
    <row r="44" spans="1:14" ht="15" customHeight="1" x14ac:dyDescent="0.2">
      <c r="D44" s="11"/>
    </row>
    <row r="45" spans="1:14" ht="15" customHeight="1" x14ac:dyDescent="0.2">
      <c r="D45" s="11"/>
    </row>
    <row r="46" spans="1:14" ht="15" customHeight="1" x14ac:dyDescent="0.2">
      <c r="A46" s="129" t="s">
        <v>98</v>
      </c>
      <c r="B46" s="130" t="str">
        <f>N2</f>
        <v>XXXXXX</v>
      </c>
      <c r="D46" s="11"/>
    </row>
    <row r="47" spans="1:14" ht="15" customHeight="1" x14ac:dyDescent="0.2">
      <c r="A47" s="131"/>
      <c r="B47" s="132" t="str">
        <f>N1</f>
        <v>DD22</v>
      </c>
      <c r="D47" s="11"/>
    </row>
    <row r="48" spans="1:14" ht="15" customHeight="1" x14ac:dyDescent="0.2">
      <c r="A48" s="131"/>
      <c r="B48" s="177" t="str">
        <f>N3</f>
        <v>DD.MM.YYYY</v>
      </c>
    </row>
    <row r="49" spans="1:2" ht="15" customHeight="1" x14ac:dyDescent="0.2">
      <c r="A49" s="131"/>
      <c r="B49" s="243" t="s">
        <v>156</v>
      </c>
    </row>
    <row r="50" spans="1:2" ht="15" customHeight="1" x14ac:dyDescent="0.2">
      <c r="A50" s="131"/>
      <c r="B50" s="135" t="str">
        <f>D7</f>
        <v>Col. 01</v>
      </c>
    </row>
    <row r="51" spans="1:2" ht="15" customHeight="1" x14ac:dyDescent="0.2">
      <c r="A51" s="11"/>
      <c r="B51" s="136">
        <f>COUNTIF(D40:N43,"ERROR")</f>
        <v>0</v>
      </c>
    </row>
  </sheetData>
  <sheetProtection sheet="1" objects="1" scenarios="1"/>
  <mergeCells count="4">
    <mergeCell ref="K5:K6"/>
    <mergeCell ref="L5:L6"/>
    <mergeCell ref="M5:M6"/>
    <mergeCell ref="N5:N6"/>
  </mergeCells>
  <pageMargins left="0.39370078740157483" right="0.39370078740157483" top="0.59055118110236227" bottom="0.59055118110236227" header="0.31496062992125984" footer="0.31496062992125984"/>
  <pageSetup paperSize="9" scale="59" orientation="landscape"/>
  <headerFooter>
    <oddFooter>&amp;L&amp;"Arial,Fett"SNB Confidential&amp;C&amp;D&amp;RPage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showRowColHeaders="0" showZeros="0" zoomScale="80" workbookViewId="0">
      <pane xSplit="3" ySplit="7" topLeftCell="D8" activePane="bottomRight" state="frozen"/>
      <selection sqref="A1:A1048576"/>
      <selection pane="topRight" sqref="A1:A1048576"/>
      <selection pane="bottomLeft" sqref="A1:A1048576"/>
      <selection pane="bottomRight" activeCell="D10" sqref="D10"/>
    </sheetView>
  </sheetViews>
  <sheetFormatPr baseColWidth="10" defaultColWidth="11.42578125" defaultRowHeight="15" customHeight="1" x14ac:dyDescent="0.2"/>
  <cols>
    <col min="1" max="1" width="40.7109375" style="155" customWidth="1"/>
    <col min="2" max="2" width="50.7109375" style="155" customWidth="1"/>
    <col min="3" max="3" width="4.7109375" style="155" customWidth="1"/>
    <col min="4" max="9" width="14.7109375" style="50" customWidth="1"/>
    <col min="10" max="10" width="14.7109375" style="155" customWidth="1"/>
    <col min="11" max="11" width="14.7109375" style="50" customWidth="1"/>
    <col min="12" max="12" width="16.7109375" style="50" customWidth="1"/>
    <col min="13" max="14" width="14.7109375" style="50" customWidth="1"/>
    <col min="15" max="15" width="4.7109375" style="155" customWidth="1"/>
    <col min="16" max="19" width="11.42578125" style="155"/>
    <col min="20" max="16384" width="11.42578125" style="50"/>
  </cols>
  <sheetData>
    <row r="1" spans="1:15" ht="20.25" customHeight="1" x14ac:dyDescent="0.25">
      <c r="A1" s="152"/>
      <c r="D1" s="214" t="s">
        <v>129</v>
      </c>
      <c r="E1" s="51"/>
      <c r="F1" s="51"/>
      <c r="G1" s="51"/>
      <c r="H1" s="56"/>
      <c r="I1" s="155"/>
      <c r="J1" s="215"/>
      <c r="M1" s="58" t="s">
        <v>47</v>
      </c>
      <c r="N1" s="59" t="s">
        <v>130</v>
      </c>
      <c r="O1" s="160"/>
    </row>
    <row r="2" spans="1:15" ht="18.75" customHeight="1" x14ac:dyDescent="0.3">
      <c r="A2" s="157"/>
      <c r="D2" s="161" t="s">
        <v>100</v>
      </c>
      <c r="E2" s="51"/>
      <c r="F2" s="51"/>
      <c r="G2" s="139"/>
      <c r="H2" s="11"/>
      <c r="I2" s="155"/>
      <c r="J2" s="141"/>
      <c r="M2" s="58" t="s">
        <v>4</v>
      </c>
      <c r="N2" s="64" t="str">
        <f>'Delivery note'!H3</f>
        <v>XXXXXX</v>
      </c>
      <c r="O2" s="162"/>
    </row>
    <row r="3" spans="1:15" ht="19.5" customHeight="1" x14ac:dyDescent="0.3">
      <c r="A3" s="163"/>
      <c r="D3" s="164" t="s">
        <v>50</v>
      </c>
      <c r="E3" s="51"/>
      <c r="F3" s="51"/>
      <c r="G3" s="51"/>
      <c r="H3" s="155"/>
      <c r="I3" s="155"/>
      <c r="J3" s="216"/>
      <c r="M3" s="69" t="s">
        <v>51</v>
      </c>
      <c r="N3" s="70" t="str">
        <f>'Delivery note'!H4</f>
        <v>DD.MM.YYYY</v>
      </c>
      <c r="O3" s="162"/>
    </row>
    <row r="4" spans="1:15" ht="19.7" customHeight="1" x14ac:dyDescent="0.25">
      <c r="A4" s="168"/>
      <c r="C4" s="167"/>
      <c r="D4" s="155"/>
      <c r="E4" s="155"/>
      <c r="F4" s="155"/>
      <c r="G4" s="155"/>
      <c r="H4" s="155"/>
      <c r="I4" s="155"/>
      <c r="J4" s="141"/>
      <c r="K4" s="141"/>
      <c r="L4" s="201"/>
      <c r="M4" s="201"/>
      <c r="N4" s="201"/>
      <c r="O4" s="167"/>
    </row>
    <row r="5" spans="1:15" ht="20.25" customHeight="1" x14ac:dyDescent="0.2">
      <c r="A5" s="244" t="s">
        <v>52</v>
      </c>
      <c r="B5" s="171" t="s">
        <v>53</v>
      </c>
      <c r="C5" s="245"/>
      <c r="D5" s="217" t="s">
        <v>131</v>
      </c>
      <c r="E5" s="246"/>
      <c r="F5" s="246"/>
      <c r="G5" s="246"/>
      <c r="H5" s="246"/>
      <c r="I5" s="246"/>
      <c r="J5" s="247"/>
      <c r="K5" s="425" t="s">
        <v>132</v>
      </c>
      <c r="L5" s="427" t="s">
        <v>133</v>
      </c>
      <c r="M5" s="427" t="s">
        <v>134</v>
      </c>
      <c r="N5" s="427" t="s">
        <v>135</v>
      </c>
      <c r="O5" s="172"/>
    </row>
    <row r="6" spans="1:15" s="181" customFormat="1" ht="26.45" customHeight="1" x14ac:dyDescent="0.2">
      <c r="A6" s="203"/>
      <c r="B6" s="220"/>
      <c r="C6" s="248"/>
      <c r="D6" s="202" t="s">
        <v>136</v>
      </c>
      <c r="E6" s="222" t="s">
        <v>137</v>
      </c>
      <c r="F6" s="202" t="s">
        <v>138</v>
      </c>
      <c r="G6" s="202" t="s">
        <v>139</v>
      </c>
      <c r="H6" s="202" t="s">
        <v>140</v>
      </c>
      <c r="I6" s="202" t="s">
        <v>141</v>
      </c>
      <c r="J6" s="223" t="s">
        <v>142</v>
      </c>
      <c r="K6" s="426"/>
      <c r="L6" s="428"/>
      <c r="M6" s="428"/>
      <c r="N6" s="428"/>
      <c r="O6" s="176"/>
    </row>
    <row r="7" spans="1:15" s="181" customFormat="1" ht="20.100000000000001" customHeight="1" x14ac:dyDescent="0.3">
      <c r="A7" s="203"/>
      <c r="B7" s="175"/>
      <c r="C7" s="248"/>
      <c r="D7" s="87" t="s">
        <v>64</v>
      </c>
      <c r="E7" s="87" t="s">
        <v>65</v>
      </c>
      <c r="F7" s="87" t="s">
        <v>66</v>
      </c>
      <c r="G7" s="87" t="s">
        <v>67</v>
      </c>
      <c r="H7" s="87" t="s">
        <v>68</v>
      </c>
      <c r="I7" s="87" t="s">
        <v>69</v>
      </c>
      <c r="J7" s="224" t="s">
        <v>70</v>
      </c>
      <c r="K7" s="225" t="s">
        <v>71</v>
      </c>
      <c r="L7" s="226" t="s">
        <v>72</v>
      </c>
      <c r="M7" s="227" t="s">
        <v>143</v>
      </c>
      <c r="N7" s="227" t="s">
        <v>144</v>
      </c>
      <c r="O7" s="228"/>
    </row>
    <row r="8" spans="1:15" ht="24.95" customHeight="1" thickBot="1" x14ac:dyDescent="0.25">
      <c r="A8" s="210" t="s">
        <v>145</v>
      </c>
      <c r="B8" s="102" t="s">
        <v>62</v>
      </c>
      <c r="C8" s="90">
        <v>21</v>
      </c>
      <c r="D8" s="95">
        <f t="shared" ref="D8:I8" si="0">D9+D13</f>
        <v>0</v>
      </c>
      <c r="E8" s="95">
        <f t="shared" si="0"/>
        <v>0</v>
      </c>
      <c r="F8" s="95">
        <f t="shared" si="0"/>
        <v>0</v>
      </c>
      <c r="G8" s="95">
        <f t="shared" si="0"/>
        <v>0</v>
      </c>
      <c r="H8" s="95">
        <f t="shared" si="0"/>
        <v>0</v>
      </c>
      <c r="I8" s="95">
        <f t="shared" si="0"/>
        <v>0</v>
      </c>
      <c r="J8" s="229">
        <f t="shared" ref="J8:J20" si="1">SUM(D8:I8)</f>
        <v>0</v>
      </c>
      <c r="K8" s="232"/>
      <c r="L8" s="91"/>
      <c r="M8" s="91"/>
      <c r="N8" s="91"/>
      <c r="O8" s="90">
        <v>21</v>
      </c>
    </row>
    <row r="9" spans="1:15" ht="18" customHeight="1" thickTop="1" thickBot="1" x14ac:dyDescent="0.25">
      <c r="A9" s="142"/>
      <c r="B9" s="104" t="s">
        <v>75</v>
      </c>
      <c r="C9" s="90">
        <v>22</v>
      </c>
      <c r="D9" s="95">
        <f t="shared" ref="D9:I9" si="2">SUM(D10:D11)</f>
        <v>0</v>
      </c>
      <c r="E9" s="95">
        <f t="shared" si="2"/>
        <v>0</v>
      </c>
      <c r="F9" s="95">
        <f t="shared" si="2"/>
        <v>0</v>
      </c>
      <c r="G9" s="95">
        <f t="shared" si="2"/>
        <v>0</v>
      </c>
      <c r="H9" s="95">
        <f t="shared" si="2"/>
        <v>0</v>
      </c>
      <c r="I9" s="95">
        <f t="shared" si="2"/>
        <v>0</v>
      </c>
      <c r="J9" s="229">
        <f t="shared" si="1"/>
        <v>0</v>
      </c>
      <c r="K9" s="232"/>
      <c r="L9" s="91"/>
      <c r="M9" s="91"/>
      <c r="N9" s="91"/>
      <c r="O9" s="90">
        <v>22</v>
      </c>
    </row>
    <row r="10" spans="1:15" ht="18" customHeight="1" thickTop="1" thickBot="1" x14ac:dyDescent="0.25">
      <c r="A10" s="156"/>
      <c r="B10" s="105" t="s">
        <v>76</v>
      </c>
      <c r="C10" s="90">
        <v>23</v>
      </c>
      <c r="D10" s="98"/>
      <c r="E10" s="98"/>
      <c r="F10" s="98"/>
      <c r="G10" s="98"/>
      <c r="H10" s="98"/>
      <c r="I10" s="98"/>
      <c r="J10" s="229">
        <f t="shared" si="1"/>
        <v>0</v>
      </c>
      <c r="K10" s="232"/>
      <c r="L10" s="91"/>
      <c r="M10" s="91"/>
      <c r="N10" s="91"/>
      <c r="O10" s="90">
        <v>23</v>
      </c>
    </row>
    <row r="11" spans="1:15" ht="18" customHeight="1" thickTop="1" thickBot="1" x14ac:dyDescent="0.25">
      <c r="A11" s="156"/>
      <c r="B11" s="105" t="s">
        <v>77</v>
      </c>
      <c r="C11" s="90">
        <v>24</v>
      </c>
      <c r="D11" s="98"/>
      <c r="E11" s="98"/>
      <c r="F11" s="98"/>
      <c r="G11" s="98"/>
      <c r="H11" s="98"/>
      <c r="I11" s="98"/>
      <c r="J11" s="229">
        <f t="shared" si="1"/>
        <v>0</v>
      </c>
      <c r="K11" s="232"/>
      <c r="L11" s="91"/>
      <c r="M11" s="91"/>
      <c r="N11" s="91"/>
      <c r="O11" s="90">
        <v>24</v>
      </c>
    </row>
    <row r="12" spans="1:15" ht="18" customHeight="1" thickTop="1" thickBot="1" x14ac:dyDescent="0.25">
      <c r="A12" s="156"/>
      <c r="B12" s="106" t="s">
        <v>78</v>
      </c>
      <c r="C12" s="90">
        <v>50</v>
      </c>
      <c r="D12" s="98"/>
      <c r="E12" s="98"/>
      <c r="F12" s="98"/>
      <c r="G12" s="98"/>
      <c r="H12" s="98"/>
      <c r="I12" s="98"/>
      <c r="J12" s="229">
        <f t="shared" si="1"/>
        <v>0</v>
      </c>
      <c r="K12" s="232"/>
      <c r="L12" s="91"/>
      <c r="M12" s="91"/>
      <c r="N12" s="91"/>
      <c r="O12" s="90">
        <v>50</v>
      </c>
    </row>
    <row r="13" spans="1:15" ht="18" customHeight="1" thickTop="1" thickBot="1" x14ac:dyDescent="0.25">
      <c r="A13" s="156"/>
      <c r="B13" s="107" t="s">
        <v>79</v>
      </c>
      <c r="C13" s="90">
        <v>26</v>
      </c>
      <c r="D13" s="98"/>
      <c r="E13" s="98"/>
      <c r="F13" s="98"/>
      <c r="G13" s="98"/>
      <c r="H13" s="98"/>
      <c r="I13" s="98"/>
      <c r="J13" s="229">
        <f t="shared" si="1"/>
        <v>0</v>
      </c>
      <c r="K13" s="232"/>
      <c r="L13" s="91"/>
      <c r="M13" s="91"/>
      <c r="N13" s="91"/>
      <c r="O13" s="90">
        <v>26</v>
      </c>
    </row>
    <row r="14" spans="1:15" ht="24.95" customHeight="1" thickTop="1" thickBot="1" x14ac:dyDescent="0.25">
      <c r="A14" s="210" t="s">
        <v>84</v>
      </c>
      <c r="B14" s="102" t="s">
        <v>62</v>
      </c>
      <c r="C14" s="90">
        <v>27</v>
      </c>
      <c r="D14" s="95">
        <f t="shared" ref="D14:I14" si="3">D15+D19</f>
        <v>0</v>
      </c>
      <c r="E14" s="95">
        <f t="shared" si="3"/>
        <v>0</v>
      </c>
      <c r="F14" s="95">
        <f t="shared" si="3"/>
        <v>0</v>
      </c>
      <c r="G14" s="95">
        <f t="shared" si="3"/>
        <v>0</v>
      </c>
      <c r="H14" s="95">
        <f t="shared" si="3"/>
        <v>0</v>
      </c>
      <c r="I14" s="95">
        <f t="shared" si="3"/>
        <v>0</v>
      </c>
      <c r="J14" s="229">
        <f t="shared" si="1"/>
        <v>0</v>
      </c>
      <c r="K14" s="232"/>
      <c r="L14" s="91"/>
      <c r="M14" s="91"/>
      <c r="N14" s="91"/>
      <c r="O14" s="90">
        <v>27</v>
      </c>
    </row>
    <row r="15" spans="1:15" ht="18" customHeight="1" thickTop="1" thickBot="1" x14ac:dyDescent="0.25">
      <c r="A15" s="142"/>
      <c r="B15" s="104" t="s">
        <v>75</v>
      </c>
      <c r="C15" s="90">
        <v>28</v>
      </c>
      <c r="D15" s="95">
        <f t="shared" ref="D15:I15" si="4">SUM(D16:D17)</f>
        <v>0</v>
      </c>
      <c r="E15" s="95">
        <f t="shared" si="4"/>
        <v>0</v>
      </c>
      <c r="F15" s="95">
        <f t="shared" si="4"/>
        <v>0</v>
      </c>
      <c r="G15" s="95">
        <f t="shared" si="4"/>
        <v>0</v>
      </c>
      <c r="H15" s="95">
        <f t="shared" si="4"/>
        <v>0</v>
      </c>
      <c r="I15" s="95">
        <f t="shared" si="4"/>
        <v>0</v>
      </c>
      <c r="J15" s="229">
        <f t="shared" si="1"/>
        <v>0</v>
      </c>
      <c r="K15" s="232"/>
      <c r="L15" s="91"/>
      <c r="M15" s="91"/>
      <c r="N15" s="91"/>
      <c r="O15" s="90">
        <v>28</v>
      </c>
    </row>
    <row r="16" spans="1:15" ht="18" customHeight="1" thickTop="1" thickBot="1" x14ac:dyDescent="0.25">
      <c r="A16" s="142" t="s">
        <v>83</v>
      </c>
      <c r="B16" s="105" t="s">
        <v>76</v>
      </c>
      <c r="C16" s="90">
        <v>29</v>
      </c>
      <c r="D16" s="98"/>
      <c r="E16" s="98"/>
      <c r="F16" s="98"/>
      <c r="G16" s="98"/>
      <c r="H16" s="98"/>
      <c r="I16" s="98"/>
      <c r="J16" s="229">
        <f t="shared" si="1"/>
        <v>0</v>
      </c>
      <c r="K16" s="232"/>
      <c r="L16" s="91"/>
      <c r="M16" s="91"/>
      <c r="N16" s="91"/>
      <c r="O16" s="90">
        <v>29</v>
      </c>
    </row>
    <row r="17" spans="1:19" ht="18" customHeight="1" thickTop="1" thickBot="1" x14ac:dyDescent="0.25">
      <c r="A17" s="157"/>
      <c r="B17" s="105" t="s">
        <v>77</v>
      </c>
      <c r="C17" s="90">
        <v>30</v>
      </c>
      <c r="D17" s="98"/>
      <c r="E17" s="98"/>
      <c r="F17" s="98"/>
      <c r="G17" s="98"/>
      <c r="H17" s="98"/>
      <c r="I17" s="98"/>
      <c r="J17" s="229">
        <f t="shared" si="1"/>
        <v>0</v>
      </c>
      <c r="K17" s="232"/>
      <c r="L17" s="91"/>
      <c r="M17" s="91"/>
      <c r="N17" s="91"/>
      <c r="O17" s="90">
        <v>30</v>
      </c>
    </row>
    <row r="18" spans="1:19" ht="18" customHeight="1" thickTop="1" thickBot="1" x14ac:dyDescent="0.25">
      <c r="A18" s="157"/>
      <c r="B18" s="106" t="s">
        <v>78</v>
      </c>
      <c r="C18" s="90">
        <v>51</v>
      </c>
      <c r="D18" s="98"/>
      <c r="E18" s="98"/>
      <c r="F18" s="98"/>
      <c r="G18" s="98"/>
      <c r="H18" s="98"/>
      <c r="I18" s="98"/>
      <c r="J18" s="229">
        <f t="shared" si="1"/>
        <v>0</v>
      </c>
      <c r="K18" s="232"/>
      <c r="L18" s="91"/>
      <c r="M18" s="91"/>
      <c r="N18" s="91"/>
      <c r="O18" s="90">
        <v>51</v>
      </c>
    </row>
    <row r="19" spans="1:19" ht="18" customHeight="1" thickTop="1" thickBot="1" x14ac:dyDescent="0.25">
      <c r="A19" s="148"/>
      <c r="B19" s="107" t="s">
        <v>79</v>
      </c>
      <c r="C19" s="90">
        <v>32</v>
      </c>
      <c r="D19" s="98"/>
      <c r="E19" s="98"/>
      <c r="F19" s="98"/>
      <c r="G19" s="98"/>
      <c r="H19" s="98"/>
      <c r="I19" s="98"/>
      <c r="J19" s="229">
        <f t="shared" si="1"/>
        <v>0</v>
      </c>
      <c r="K19" s="232"/>
      <c r="L19" s="91"/>
      <c r="M19" s="91"/>
      <c r="N19" s="91"/>
      <c r="O19" s="90">
        <v>32</v>
      </c>
    </row>
    <row r="20" spans="1:19" s="73" customFormat="1" ht="24.95" customHeight="1" thickTop="1" thickBot="1" x14ac:dyDescent="0.25">
      <c r="A20" s="249" t="s">
        <v>146</v>
      </c>
      <c r="B20" s="238"/>
      <c r="C20" s="90">
        <v>33</v>
      </c>
      <c r="D20" s="95">
        <f t="shared" ref="D20:I20" si="5">D14+D8</f>
        <v>0</v>
      </c>
      <c r="E20" s="95">
        <f t="shared" si="5"/>
        <v>0</v>
      </c>
      <c r="F20" s="95">
        <f t="shared" si="5"/>
        <v>0</v>
      </c>
      <c r="G20" s="95">
        <f t="shared" si="5"/>
        <v>0</v>
      </c>
      <c r="H20" s="95">
        <f t="shared" si="5"/>
        <v>0</v>
      </c>
      <c r="I20" s="95">
        <f t="shared" si="5"/>
        <v>0</v>
      </c>
      <c r="J20" s="229">
        <f t="shared" si="1"/>
        <v>0</v>
      </c>
      <c r="K20" s="230"/>
      <c r="L20" s="231"/>
      <c r="M20" s="231"/>
      <c r="N20" s="231"/>
      <c r="O20" s="90">
        <v>33</v>
      </c>
      <c r="P20" s="141"/>
      <c r="Q20" s="141"/>
      <c r="R20" s="141"/>
      <c r="S20" s="141"/>
    </row>
    <row r="21" spans="1:19" s="73" customFormat="1" ht="6.75" customHeight="1" thickTop="1" x14ac:dyDescent="0.2">
      <c r="A21" s="122"/>
      <c r="B21" s="122"/>
      <c r="C21" s="123"/>
      <c r="D21" s="124"/>
      <c r="E21" s="124"/>
      <c r="F21" s="124"/>
      <c r="G21" s="124"/>
      <c r="H21" s="124"/>
      <c r="I21" s="124"/>
      <c r="J21" s="124"/>
      <c r="K21" s="124"/>
      <c r="L21" s="124"/>
      <c r="M21" s="124"/>
      <c r="N21" s="124"/>
      <c r="O21" s="124"/>
      <c r="P21" s="141"/>
      <c r="Q21" s="141"/>
      <c r="R21" s="141"/>
      <c r="S21" s="141"/>
    </row>
    <row r="22" spans="1:19" s="73" customFormat="1" ht="15" customHeight="1" x14ac:dyDescent="0.2">
      <c r="A22" s="141" t="str">
        <f>"Version: "&amp;B42</f>
        <v>Version: 1.02.E0</v>
      </c>
      <c r="B22" s="141"/>
      <c r="C22" s="49"/>
      <c r="D22" s="50"/>
      <c r="E22" s="50"/>
      <c r="F22" s="50"/>
      <c r="G22" s="50"/>
      <c r="H22" s="50"/>
      <c r="I22" s="50"/>
      <c r="J22" s="50"/>
      <c r="K22" s="50"/>
      <c r="L22" s="50"/>
      <c r="M22" s="50"/>
      <c r="N22" s="50"/>
      <c r="O22" s="125" t="s">
        <v>88</v>
      </c>
      <c r="P22" s="141"/>
      <c r="Q22" s="141"/>
      <c r="R22" s="141"/>
      <c r="S22" s="141"/>
    </row>
    <row r="23" spans="1:19" s="141" customFormat="1" ht="15" customHeight="1" x14ac:dyDescent="0.2">
      <c r="C23" s="151"/>
      <c r="D23" s="11"/>
    </row>
    <row r="24" spans="1:19" s="141" customFormat="1" ht="15" customHeight="1" x14ac:dyDescent="0.2">
      <c r="A24" s="141" t="s">
        <v>147</v>
      </c>
      <c r="B24" s="239"/>
      <c r="C24" s="151"/>
      <c r="D24" s="11"/>
    </row>
    <row r="25" spans="1:19" s="141" customFormat="1" ht="15" customHeight="1" x14ac:dyDescent="0.2">
      <c r="A25" s="141" t="s">
        <v>298</v>
      </c>
      <c r="C25" s="151"/>
    </row>
    <row r="26" spans="1:19" s="155" customFormat="1" ht="15" customHeight="1" x14ac:dyDescent="0.2">
      <c r="A26" s="241" t="s">
        <v>148</v>
      </c>
      <c r="B26" s="141"/>
    </row>
    <row r="27" spans="1:19" s="155" customFormat="1" ht="15" customHeight="1" x14ac:dyDescent="0.2">
      <c r="A27" s="240" t="s">
        <v>149</v>
      </c>
      <c r="B27" s="141"/>
    </row>
    <row r="28" spans="1:19" ht="15" customHeight="1" x14ac:dyDescent="0.2">
      <c r="A28" s="242" t="s">
        <v>150</v>
      </c>
      <c r="B28" s="11"/>
      <c r="D28" s="155"/>
      <c r="E28" s="155"/>
      <c r="F28" s="155"/>
      <c r="G28" s="155"/>
      <c r="H28" s="155"/>
      <c r="I28" s="155"/>
      <c r="K28" s="155"/>
      <c r="L28" s="155"/>
      <c r="M28" s="155"/>
      <c r="N28" s="155"/>
    </row>
    <row r="29" spans="1:19" ht="15" customHeight="1" x14ac:dyDescent="0.2">
      <c r="A29" s="242" t="s">
        <v>151</v>
      </c>
    </row>
    <row r="33" spans="1:13" ht="15" customHeight="1" x14ac:dyDescent="0.2">
      <c r="A33" s="141" t="s">
        <v>20</v>
      </c>
      <c r="B33" s="141" t="s">
        <v>157</v>
      </c>
      <c r="D33" s="93" t="str">
        <f t="shared" ref="D33:I33" si="6">IF(D12&gt;D11,"ERROR","")</f>
        <v/>
      </c>
      <c r="E33" s="93" t="str">
        <f t="shared" si="6"/>
        <v/>
      </c>
      <c r="F33" s="93" t="str">
        <f t="shared" si="6"/>
        <v/>
      </c>
      <c r="G33" s="93" t="str">
        <f t="shared" si="6"/>
        <v/>
      </c>
      <c r="H33" s="93" t="str">
        <f t="shared" si="6"/>
        <v/>
      </c>
      <c r="I33" s="93" t="str">
        <f t="shared" si="6"/>
        <v/>
      </c>
    </row>
    <row r="34" spans="1:13" ht="15" customHeight="1" x14ac:dyDescent="0.2">
      <c r="A34" s="141"/>
      <c r="B34" s="141" t="s">
        <v>158</v>
      </c>
      <c r="D34" s="93" t="str">
        <f t="shared" ref="D34:I34" si="7">IF(D18&gt;D17,"ERROR","")</f>
        <v/>
      </c>
      <c r="E34" s="93" t="str">
        <f t="shared" si="7"/>
        <v/>
      </c>
      <c r="F34" s="93" t="str">
        <f t="shared" si="7"/>
        <v/>
      </c>
      <c r="G34" s="93" t="str">
        <f t="shared" si="7"/>
        <v/>
      </c>
      <c r="H34" s="93" t="str">
        <f t="shared" si="7"/>
        <v/>
      </c>
      <c r="I34" s="93" t="str">
        <f t="shared" si="7"/>
        <v/>
      </c>
    </row>
    <row r="35" spans="1:13" ht="15" customHeight="1" x14ac:dyDescent="0.2">
      <c r="B35" s="73" t="s">
        <v>159</v>
      </c>
      <c r="M35" s="93" t="str">
        <f>IF(M20&gt;='DD28.MELD'!AP12,"","ERROR")</f>
        <v/>
      </c>
    </row>
    <row r="39" spans="1:13" ht="15" customHeight="1" x14ac:dyDescent="0.2">
      <c r="A39" s="129" t="s">
        <v>98</v>
      </c>
      <c r="B39" s="130" t="str">
        <f>N2</f>
        <v>XXXXXX</v>
      </c>
    </row>
    <row r="40" spans="1:13" ht="15" customHeight="1" x14ac:dyDescent="0.2">
      <c r="A40" s="131"/>
      <c r="B40" s="132" t="str">
        <f>N1</f>
        <v>DD22</v>
      </c>
    </row>
    <row r="41" spans="1:13" ht="15" customHeight="1" x14ac:dyDescent="0.2">
      <c r="A41" s="131"/>
      <c r="B41" s="177" t="str">
        <f>N3</f>
        <v>DD.MM.YYYY</v>
      </c>
    </row>
    <row r="42" spans="1:13" ht="15" customHeight="1" x14ac:dyDescent="0.2">
      <c r="A42" s="131"/>
      <c r="B42" s="243" t="s">
        <v>156</v>
      </c>
    </row>
    <row r="43" spans="1:13" ht="15" customHeight="1" x14ac:dyDescent="0.2">
      <c r="A43" s="131"/>
      <c r="B43" s="135" t="str">
        <f>D7</f>
        <v>Col. 01</v>
      </c>
    </row>
    <row r="44" spans="1:13" ht="15" customHeight="1" x14ac:dyDescent="0.2">
      <c r="A44" s="11"/>
      <c r="B44" s="136">
        <f>COUNTIF(D33:M35,"ERROR")</f>
        <v>0</v>
      </c>
    </row>
  </sheetData>
  <sheetProtection sheet="1" objects="1" scenarios="1"/>
  <mergeCells count="4">
    <mergeCell ref="K5:K6"/>
    <mergeCell ref="L5:L6"/>
    <mergeCell ref="M5:M6"/>
    <mergeCell ref="N5:N6"/>
  </mergeCells>
  <pageMargins left="0.39370078740157483" right="0.39370078740157483" top="0.59055118110236227" bottom="0.59055118110236227" header="0.31496062992125984" footer="0.31496062992125984"/>
  <pageSetup paperSize="9" scale="52" orientation="landscape"/>
  <headerFooter>
    <oddFooter>&amp;L&amp;"Arial,Fett"SNB Confidential&amp;C&amp;D&amp;RPage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K_x00fc_rzel xmlns="5f0592f7-ddc3-4725-828f-13a4b1adedb7">DD20DD28</K_x00fc_rzel>
    <Sprache xmlns="5f0592f7-ddc3-4725-828f-13a4b1adedb7">en</Sprache>
    <Sortierung xmlns="5f0592f7-ddc3-4725-828f-13a4b1adedb7">2</Sortierung>
    <ZIP_x0020_Anzeige xmlns="a51d903e-b287-4697-a864-dff44a858ca1">false</ZIP_x0020_Anzeige>
    <Titel xmlns="5f0592f7-ddc3-4725-828f-13a4b1adedb7">Semi-annual OTC derivatives statistics</Titel>
    <PublikationBis xmlns="5f0592f7-ddc3-4725-828f-13a4b1adedb7" xsi:nil="true"/>
    <In_x0020_Arbeit xmlns="5f0592f7-ddc3-4725-828f-13a4b1adedb7">in Arbeit</In_x0020_Arbeit>
    <Beschreibung xmlns="5f0592f7-ddc3-4725-828f-13a4b1adedb7">Release</Beschreibung>
    <Version0 xmlns="5f0592f7-ddc3-4725-828f-13a4b1adedb7" xsi:nil="true"/>
    <Beschreibung0 xmlns="5f0592f7-ddc3-4725-828f-13a4b1adedb7">&lt;div&gt;&lt;/div&gt;</Beschreibung0>
    <Beschreibung1 xmlns="5f0592f7-ddc3-4725-828f-13a4b1adedb7">forms</Beschreibung1>
    <PublikationVon xmlns="5f0592f7-ddc3-4725-828f-13a4b1adedb7" xsi:nil="true"/>
    <zuArchivieren xmlns="a51d903e-b287-4697-a864-dff44a858ca1">no</zuArchivieren>
    <G_x00fc_ltigkeitsdatum xmlns="5f0592f7-ddc3-4725-828f-13a4b1adedb7">2020-12-30T23:00:00+00:00</G_x00fc_ltigkeitsdatum>
    <G_x00fc_ltigkeitsdatumBis xmlns="5f0592f7-ddc3-4725-828f-13a4b1adedb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D2F1A9EF0CD26458704E34F920B1F40" ma:contentTypeVersion="5" ma:contentTypeDescription="Create a new document." ma:contentTypeScope="" ma:versionID="0792e8a586ddfe9d8de8e6b9d549302b">
  <xsd:schema xmlns:xsd="http://www.w3.org/2001/XMLSchema" xmlns:xs="http://www.w3.org/2001/XMLSchema" xmlns:p="http://schemas.microsoft.com/office/2006/metadata/properties" xmlns:ns2="5f0592f7-ddc3-4725-828f-13a4b1adedb7" xmlns:ns3="a51d903e-b287-4697-a864-dff44a858ca1" targetNamespace="http://schemas.microsoft.com/office/2006/metadata/properties" ma:root="true" ma:fieldsID="93b2a3446a8c8c6f55bcb526012c595e" ns2:_="" ns3:_="">
    <xsd:import namespace="5f0592f7-ddc3-4725-828f-13a4b1adedb7"/>
    <xsd:import namespace="a51d903e-b287-4697-a864-dff44a858ca1"/>
    <xsd:element name="properties">
      <xsd:complexType>
        <xsd:sequence>
          <xsd:element name="documentManagement">
            <xsd:complexType>
              <xsd:all>
                <xsd:element ref="ns2:K_x00fc_rzel" minOccurs="0"/>
                <xsd:element ref="ns2:Titel" minOccurs="0"/>
                <xsd:element ref="ns2:Beschreibung1" minOccurs="0"/>
                <xsd:element ref="ns2:Beschreibung" minOccurs="0"/>
                <xsd:element ref="ns2:Sprache" minOccurs="0"/>
                <xsd:element ref="ns2:G_x00fc_ltigkeitsdatum" minOccurs="0"/>
                <xsd:element ref="ns2:G_x00fc_ltigkeitsdatumBis" minOccurs="0"/>
                <xsd:element ref="ns2:Sortierung" minOccurs="0"/>
                <xsd:element ref="ns2:PublikationVon" minOccurs="0"/>
                <xsd:element ref="ns2:PublikationBis" minOccurs="0"/>
                <xsd:element ref="ns2:Beschreibung0" minOccurs="0"/>
                <xsd:element ref="ns2:Version0" minOccurs="0"/>
                <xsd:element ref="ns2:In_x0020_Arbeit" minOccurs="0"/>
                <xsd:element ref="ns3:zuArchivieren" minOccurs="0"/>
                <xsd:element ref="ns3:ZIP_x0020_Anzei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0592f7-ddc3-4725-828f-13a4b1adedb7" elementFormDefault="qualified">
    <xsd:import namespace="http://schemas.microsoft.com/office/2006/documentManagement/types"/>
    <xsd:import namespace="http://schemas.microsoft.com/office/infopath/2007/PartnerControls"/>
    <xsd:element name="K_x00fc_rzel" ma:index="1" nillable="true" ma:displayName="Kürzel" ma:internalName="K_x00fc_rzel">
      <xsd:simpleType>
        <xsd:restriction base="dms:Text">
          <xsd:maxLength value="255"/>
        </xsd:restriction>
      </xsd:simpleType>
    </xsd:element>
    <xsd:element name="Titel" ma:index="2" nillable="true" ma:displayName="Titel" ma:internalName="Titel">
      <xsd:simpleType>
        <xsd:restriction base="dms:Text">
          <xsd:maxLength value="255"/>
        </xsd:restriction>
      </xsd:simpleType>
    </xsd:element>
    <xsd:element name="Beschreibung1" ma:index="3" nillable="true" ma:displayName="Kategorie" ma:format="Dropdown" ma:indexed="true" ma:internalName="Beschreibung1">
      <xsd:simpleType>
        <xsd:union memberTypes="dms:Text">
          <xsd:simpleType>
            <xsd:restriction base="dms:Choice">
              <xsd:enumeration value="forms"/>
              <xsd:enumeration value="XML-scheme"/>
              <xsd:enumeration value="form title"/>
              <xsd:enumeration value="guidelines"/>
              <xsd:enumeration value="letter"/>
              <xsd:enumeration value="others"/>
              <xsd:enumeration value="regulations"/>
              <xsd:enumeration value="release"/>
              <xsd:enumeration value="validation rules"/>
            </xsd:restriction>
          </xsd:simpleType>
        </xsd:union>
      </xsd:simpleType>
    </xsd:element>
    <xsd:element name="Beschreibung" ma:index="4" nillable="true" ma:displayName="Version/Release" ma:default="Release" ma:format="Dropdown" ma:internalName="Beschreibung">
      <xsd:simpleType>
        <xsd:restriction base="dms:Choice">
          <xsd:enumeration value="Version"/>
          <xsd:enumeration value="no Version available"/>
          <xsd:enumeration value="Release"/>
        </xsd:restriction>
      </xsd:simpleType>
    </xsd:element>
    <xsd:element name="Sprache" ma:index="5" nillable="true" ma:displayName="Sprache" ma:default="de" ma:format="Dropdown" ma:internalName="Sprache">
      <xsd:simpleType>
        <xsd:union memberTypes="dms:Text">
          <xsd:simpleType>
            <xsd:restriction base="dms:Choice">
              <xsd:enumeration value="de"/>
              <xsd:enumeration value="fr"/>
              <xsd:enumeration value="en"/>
            </xsd:restriction>
          </xsd:simpleType>
        </xsd:union>
      </xsd:simpleType>
    </xsd:element>
    <xsd:element name="G_x00fc_ltigkeitsdatum" ma:index="6" nillable="true" ma:displayName="DatumVon" ma:description="Gültigkeitsdatum von" ma:format="DateOnly" ma:internalName="G_x00fc_ltigkeitsdatum" ma:readOnly="false">
      <xsd:simpleType>
        <xsd:restriction base="dms:DateTime"/>
      </xsd:simpleType>
    </xsd:element>
    <xsd:element name="G_x00fc_ltigkeitsdatumBis" ma:index="7" nillable="true" ma:displayName="DatumBis" ma:description="Gültigkeitsdatum bis (leer für unbestimmt)" ma:format="DateOnly" ma:internalName="G_x00fc_ltigkeitsdatumBis">
      <xsd:simpleType>
        <xsd:restriction base="dms:DateTime"/>
      </xsd:simpleType>
    </xsd:element>
    <xsd:element name="Sortierung" ma:index="8" nillable="true" ma:displayName="Sortierung" ma:description="0 = Automatische Sortierung (alphabetisch nach Kürzel)" ma:internalName="Sortierung">
      <xsd:simpleType>
        <xsd:restriction base="dms:Number">
          <xsd:maxInclusive value="9999"/>
          <xsd:minInclusive value="0"/>
        </xsd:restriction>
      </xsd:simpleType>
    </xsd:element>
    <xsd:element name="PublikationVon" ma:index="9" nillable="true" ma:displayName="PublikationVon" ma:description="Bitte nicht editieren. Wird für die Release-Zips automatisch gesetzt bei deren Erstellung." ma:format="DateOnly" ma:internalName="PublikationVon">
      <xsd:simpleType>
        <xsd:restriction base="dms:DateTime"/>
      </xsd:simpleType>
    </xsd:element>
    <xsd:element name="PublikationBis" ma:index="10" nillable="true" ma:displayName="PublikationBis" ma:description="Bitte nicht editieren. Wird für die Release-Zips automatisch gesetzt bei deren Erstellung." ma:format="DateOnly" ma:internalName="PublikationBis">
      <xsd:simpleType>
        <xsd:restriction base="dms:DateTime"/>
      </xsd:simpleType>
    </xsd:element>
    <xsd:element name="Beschreibung0" ma:index="11" nillable="true" ma:displayName="Beschreibung" ma:internalName="Beschreibung0">
      <xsd:simpleType>
        <xsd:restriction base="dms:Note">
          <xsd:maxLength value="255"/>
        </xsd:restriction>
      </xsd:simpleType>
    </xsd:element>
    <xsd:element name="Version0" ma:index="12" nillable="true" ma:displayName="VersionIntern" ma:description="DO NOT enter or change any data. It is used for release zip files internally." ma:indexed="true" ma:internalName="Version0">
      <xsd:simpleType>
        <xsd:restriction base="dms:Text">
          <xsd:maxLength value="255"/>
        </xsd:restriction>
      </xsd:simpleType>
    </xsd:element>
    <xsd:element name="In_x0020_Arbeit" ma:index="22" nillable="true" ma:displayName="Status" ma:default="in Arbeit" ma:format="RadioButtons" ma:internalName="In_x0020_Arbeit">
      <xsd:simpleType>
        <xsd:union memberTypes="dms:Text">
          <xsd:simpleType>
            <xsd:restriction base="dms:Choice">
              <xsd:enumeration value="in Arbeit"/>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51d903e-b287-4697-a864-dff44a858ca1" elementFormDefault="qualified">
    <xsd:import namespace="http://schemas.microsoft.com/office/2006/documentManagement/types"/>
    <xsd:import namespace="http://schemas.microsoft.com/office/infopath/2007/PartnerControls"/>
    <xsd:element name="zuArchivieren" ma:index="23" nillable="true" ma:displayName="zu archivieren" ma:default="no" ma:format="Dropdown" ma:indexed="true" ma:internalName="zuArchivieren">
      <xsd:simpleType>
        <xsd:restriction base="dms:Choice">
          <xsd:enumeration value="yes"/>
          <xsd:enumeration value="no"/>
        </xsd:restriction>
      </xsd:simpleType>
    </xsd:element>
    <xsd:element name="ZIP_x0020_Anzeige" ma:index="24" nillable="true" ma:displayName="ZIP Anzeige unterdrücken" ma:default="0" ma:internalName="ZIP_x0020_Anzei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DC9717-6CAA-44EE-A2C0-46B4FB149123}">
  <ds:schemaRefs>
    <ds:schemaRef ds:uri="http://schemas.microsoft.com/sharepoint/v3"/>
    <ds:schemaRef ds:uri="http://schemas.microsoft.com/office/infopath/2007/PartnerControls"/>
    <ds:schemaRef ds:uri="http://schemas.microsoft.com/sharepoint/v4"/>
    <ds:schemaRef ds:uri="http://purl.org/dc/terms/"/>
    <ds:schemaRef ds:uri="ef2e210c-1bc5-4a6f-9b90-09f0dd7cbb30"/>
    <ds:schemaRef ds:uri="http://purl.org/dc/elements/1.1/"/>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BD5A323-6C02-4C17-B162-B6A3BB12CC3F}">
  <ds:schemaRefs>
    <ds:schemaRef ds:uri="http://schemas.microsoft.com/sharepoint/v3/contenttype/forms"/>
  </ds:schemaRefs>
</ds:datastoreItem>
</file>

<file path=customXml/itemProps3.xml><?xml version="1.0" encoding="utf-8"?>
<ds:datastoreItem xmlns:ds="http://schemas.openxmlformats.org/officeDocument/2006/customXml" ds:itemID="{2CD0BFB0-61E4-4FBD-957E-83A4BBA28A2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15</vt:i4>
      </vt:variant>
    </vt:vector>
  </HeadingPairs>
  <TitlesOfParts>
    <vt:vector size="28" baseType="lpstr">
      <vt:lpstr>Delivery note</vt:lpstr>
      <vt:lpstr>DD20P1.MELD</vt:lpstr>
      <vt:lpstr>DD20P2.MELD</vt:lpstr>
      <vt:lpstr>DD20P3.MELD</vt:lpstr>
      <vt:lpstr>DD21P1.MELD</vt:lpstr>
      <vt:lpstr>DD21P2.MELD</vt:lpstr>
      <vt:lpstr>DD21P3.MELD</vt:lpstr>
      <vt:lpstr>DD22P1.MELD</vt:lpstr>
      <vt:lpstr>DD22P2.MELD</vt:lpstr>
      <vt:lpstr>DD22P3.MELD</vt:lpstr>
      <vt:lpstr>DD23.MELD</vt:lpstr>
      <vt:lpstr>DD24.MELD</vt:lpstr>
      <vt:lpstr>DD28.MELD</vt:lpstr>
      <vt:lpstr>DD20P1.MELD!Druckbereich</vt:lpstr>
      <vt:lpstr>DD20P2.MELD!Druckbereich</vt:lpstr>
      <vt:lpstr>DD20P3.MELD!Druckbereich</vt:lpstr>
      <vt:lpstr>DD21P1.MELD!Druckbereich</vt:lpstr>
      <vt:lpstr>DD21P2.MELD!Druckbereich</vt:lpstr>
      <vt:lpstr>DD21P3.MELD!Druckbereich</vt:lpstr>
      <vt:lpstr>DD22P1.MELD!Druckbereich</vt:lpstr>
      <vt:lpstr>DD22P2.MELD!Druckbereich</vt:lpstr>
      <vt:lpstr>DD22P3.MELD!Druckbereich</vt:lpstr>
      <vt:lpstr>DD23.MELD!Druckbereich</vt:lpstr>
      <vt:lpstr>DD24.MELD!Druckbereich</vt:lpstr>
      <vt:lpstr>DD28.MELD!Druckbereich</vt:lpstr>
      <vt:lpstr>'Delivery note'!Druckbereich</vt:lpstr>
      <vt:lpstr>DD28.MELD!Drucktitel</vt:lpstr>
      <vt:lpstr>P_Title</vt:lpstr>
    </vt:vector>
  </TitlesOfParts>
  <Company>SNB BNS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Semi-annual OTC derivatives statistics</dc:title>
  <dc:subject>survey documents</dc:subject>
  <dc:creator>SNB BNS</dc:creator>
  <cp:keywords>SNB, BNS, statistics, surveys, survey documents</cp:keywords>
  <cp:lastModifiedBy>Herzog Monika</cp:lastModifiedBy>
  <cp:lastPrinted>2015-10-15T08:59:05Z</cp:lastPrinted>
  <dcterms:created xsi:type="dcterms:W3CDTF">2012-12-27T08:12:19Z</dcterms:created>
  <dcterms:modified xsi:type="dcterms:W3CDTF">2022-06-08T06:56:15Z</dcterms:modified>
  <cp:category>survey documents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4799300.00000000</vt:lpwstr>
  </property>
  <property fmtid="{D5CDD505-2E9C-101B-9397-08002B2CF9AE}" pid="3" name="Beschreibung">
    <vt:lpwstr>Release</vt:lpwstr>
  </property>
  <property fmtid="{D5CDD505-2E9C-101B-9397-08002B2CF9AE}" pid="4" name="Titel">
    <vt:lpwstr>Semi-annual OTC derivatives statistics</vt:lpwstr>
  </property>
  <property fmtid="{D5CDD505-2E9C-101B-9397-08002B2CF9AE}" pid="5" name="Beschreibung1">
    <vt:lpwstr>forms</vt:lpwstr>
  </property>
  <property fmtid="{D5CDD505-2E9C-101B-9397-08002B2CF9AE}" pid="6" name="Beschreibung0">
    <vt:lpwstr>&lt;div&gt;&lt;/div&gt;</vt:lpwstr>
  </property>
  <property fmtid="{D5CDD505-2E9C-101B-9397-08002B2CF9AE}" pid="7" name="Version0">
    <vt:lpwstr/>
  </property>
  <property fmtid="{D5CDD505-2E9C-101B-9397-08002B2CF9AE}" pid="8" name="ContentType">
    <vt:lpwstr>Document</vt:lpwstr>
  </property>
  <property fmtid="{D5CDD505-2E9C-101B-9397-08002B2CF9AE}" pid="9" name="In Arbeit">
    <vt:lpwstr>in Arbeit</vt:lpwstr>
  </property>
  <property fmtid="{D5CDD505-2E9C-101B-9397-08002B2CF9AE}" pid="10" name="zuArchivieren">
    <vt:lpwstr>no</vt:lpwstr>
  </property>
  <property fmtid="{D5CDD505-2E9C-101B-9397-08002B2CF9AE}" pid="11" name="ZIP Anzeige">
    <vt:lpwstr>0</vt:lpwstr>
  </property>
  <property fmtid="{D5CDD505-2E9C-101B-9397-08002B2CF9AE}" pid="12" name="PublikationBis">
    <vt:lpwstr/>
  </property>
  <property fmtid="{D5CDD505-2E9C-101B-9397-08002B2CF9AE}" pid="13" name="PublikationVon">
    <vt:lpwstr/>
  </property>
  <property fmtid="{D5CDD505-2E9C-101B-9397-08002B2CF9AE}" pid="14" name="GültigkeitsdatumBis">
    <vt:lpwstr/>
  </property>
  <property fmtid="{D5CDD505-2E9C-101B-9397-08002B2CF9AE}" pid="15" name="ContentTypeId">
    <vt:lpwstr>0x0101007D2F1A9EF0CD26458704E34F920B1F40</vt:lpwstr>
  </property>
  <property fmtid="{D5CDD505-2E9C-101B-9397-08002B2CF9AE}" pid="16" name="Kürzel">
    <vt:lpwstr>DD20DD28</vt:lpwstr>
  </property>
  <property fmtid="{D5CDD505-2E9C-101B-9397-08002B2CF9AE}" pid="17" name="zuständig">
    <vt:lpwstr/>
  </property>
  <property fmtid="{D5CDD505-2E9C-101B-9397-08002B2CF9AE}" pid="18" name="EmailWithAttachments">
    <vt:bool>false</vt:bool>
  </property>
  <property fmtid="{D5CDD505-2E9C-101B-9397-08002B2CF9AE}" pid="19" name="Sprache">
    <vt:lpwstr>en</vt:lpwstr>
  </property>
  <property fmtid="{D5CDD505-2E9C-101B-9397-08002B2CF9AE}" pid="20" name="Sortierung">
    <vt:r8>4</vt:r8>
  </property>
</Properties>
</file>