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SingleCells+xml" PartName="/xl/tables/tableSingleCells1.xml"/>
  <Override ContentType="application/vnd.openxmlformats-officedocument.spreadsheetml.tableSingleCells+xml" PartName="/xl/tables/tableSingleCells2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1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 defaultThemeVersion="124226"/>
  <mc:AlternateContent>
    <mc:Choice Requires="x15">
      <x15ac:absPath xmlns:x15ac="http://schemas.microsoft.com/office/spreadsheetml/2010/11/ac" url="O:\PRIMA\Templates für PRIMA\Fachlichbasierte EHM\LER_UK\2025.03.31\Original\"/>
    </mc:Choice>
  </mc:AlternateContent>
  <xr:revisionPtr revIDLastSave="0" documentId="13_ncr:1_{C5238BCF-DB77-4B2E-9E87-909C0764267D}" xr6:coauthVersionLast="47" xr6:coauthVersionMax="47" xr10:uidLastSave="{00000000-0000-0000-0000-000000000000}"/>
  <bookViews>
    <workbookView xWindow="1660" yWindow="1590" windowWidth="26180" windowHeight="17070" tabRatio="842" xr2:uid="{00000000-000D-0000-FFFF-FFFF00000000}"/>
  </bookViews>
  <sheets>
    <sheet name="Start" sheetId="1" r:id="rId1"/>
    <sheet name="LER_01" sheetId="12" r:id="rId2"/>
    <sheet name="LER_02" sheetId="13" r:id="rId3"/>
    <sheet name="Values" sheetId="14" r:id="rId4"/>
    <sheet name="Mapping" r:id="rId14" sheetId="15"/>
  </sheets>
  <definedNames>
    <definedName name="_xlnm._FilterDatabase" localSheetId="1" hidden="1">LER_01!$F$20:$L$23</definedName>
    <definedName name="_xlnm._FilterDatabase" localSheetId="2" hidden="1">LER_02!$F$20:$AI$170</definedName>
    <definedName name="C_CPB.HIR" localSheetId="1" hidden="true">LER_01!$L$22:$L$23</definedName>
    <definedName name="C_CPB.T1C" localSheetId="1" hidden="true">LER_01!$K$22:$K$23</definedName>
    <definedName name="Country">Values!$B$128:$B$388</definedName>
    <definedName name="D1_CUP" localSheetId="1" hidden="true">LER_01!$K$22:$L$22</definedName>
    <definedName name="D1_PRP" localSheetId="1" hidden="true">LER_01!$K$23:$L$23</definedName>
    <definedName name="_xlnm.Print_Area" localSheetId="1">LER_01!$A$1:$O$24</definedName>
    <definedName name="_xlnm.Print_Area" localSheetId="2">LER_02!$K$20:$AJ$170</definedName>
    <definedName name="_xlnm.Print_Area" localSheetId="0">Start!$A$1:$H$48</definedName>
    <definedName name="_xlnm.Print_Titles" localSheetId="2">LER_02!$B:$E,LER_02!$1:$18</definedName>
    <definedName name="Enum_Counterparty">Values!$B$8:$B$32</definedName>
    <definedName name="I_Language">Start!$B$5</definedName>
    <definedName name="I_ReferDate">Start!$H$2</definedName>
    <definedName name="I_ReportName">Start!$B$1</definedName>
    <definedName name="I_Revision">Start!$B$4</definedName>
    <definedName name="I_SubjectId">Start!$H$1</definedName>
    <definedName name="I_TechNumber">Start!$B$6</definedName>
    <definedName name="I_Version">Start!$B$3</definedName>
    <definedName name="INTERNAL" localSheetId="1">LER_01!$F:$J,LER_01!$19:$20</definedName>
    <definedName name="INTERNAL" localSheetId="2">LER_02!$F:$J</definedName>
    <definedName name="NOGA">Values!$B$36:$B$123</definedName>
    <definedName name="P_Subtitle">Start!$B$8</definedName>
    <definedName name="P_Title">Start!$B$7</definedName>
    <definedName name="S_CRD_CRDType_COD" localSheetId="2">LER_02!$L$19:$L$170</definedName>
    <definedName name="S_CRD_CRDType_COM" localSheetId="2">LER_02!$AI$19:$AI$170</definedName>
    <definedName name="S_CRD_CRDType_CPN" localSheetId="2">LER_02!$K$19:$K$170</definedName>
    <definedName name="S_CRD_CRDType_CPT" localSheetId="2">LER_02!$O$19:$O$170</definedName>
    <definedName name="S_CRD_CRDType_CRM.CRD" localSheetId="2">LER_02!$AB$19:$AB$170</definedName>
    <definedName name="S_CRD_CRDType_CRM.FIC" localSheetId="2">LER_02!$AC$19:$AC$170</definedName>
    <definedName name="S_CRD_CRDType_CRM.GUA" localSheetId="2">LER_02!$AD$19:$AD$170</definedName>
    <definedName name="S_CRD_CRDType_CRM.NET" localSheetId="2">LER_02!$AA$19:$AA$170</definedName>
    <definedName name="S_CRD_CRDType_DIP.CED" localSheetId="2">LER_02!$S$19:$S$170</definedName>
    <definedName name="S_CRD_CRDType_DIP.CES" localSheetId="2">LER_02!$T$19:$T$170</definedName>
    <definedName name="S_CRD_CRDType_DIP.MOR" localSheetId="2">LER_02!$U$19:$U$170</definedName>
    <definedName name="S_CRD_CRDType_DIP.OBP" localSheetId="2">LER_02!$R$19:$R$170</definedName>
    <definedName name="S_CRD_CRDType_DIP.OTH" localSheetId="2">LER_02!$W$19:$W$170</definedName>
    <definedName name="S_CRD_CRDType_DIP.UAS" localSheetId="2">LER_02!$V$19:$V$170</definedName>
    <definedName name="S_CRD_CRDType_ID" localSheetId="2">LER_02!$M$19:$M$170</definedName>
    <definedName name="S_CRD_CRDType_INP.FIC" localSheetId="2">LER_02!$X$19:$X$170</definedName>
    <definedName name="S_CRD_CRDType_INP.GCD" localSheetId="2">LER_02!$Y$19:$Y$170</definedName>
    <definedName name="S_CRD_CRDType_LES" localSheetId="2">LER_02!$N$19:$N$170</definedName>
    <definedName name="S_CRD_CRDType_NOG" localSheetId="2">LER_02!$P$19:$P$170</definedName>
    <definedName name="S_CRD_CRDType_PBR" localSheetId="2">LER_02!$Z$19:$Z$170</definedName>
    <definedName name="S_CRD_CRDType_PRM.EGP" localSheetId="2">LER_02!$AH$19:$AH$170</definedName>
    <definedName name="S_CRD_CRDType_PRM.TAI" localSheetId="2">LER_02!$AG$19:$AG$170</definedName>
    <definedName name="S_CRD_CRDType_SPP" localSheetId="2">LER_02!$Q$19:$Q$170</definedName>
    <definedName name="S_CRD_CRDType_TAP" localSheetId="2">LER_02!$AF$19:$AF$170</definedName>
    <definedName name="S_CRD_CRDType_TOP" localSheetId="2">LER_02!$AE$19:$AE$170</definedName>
    <definedName name="T_Konsi_Errors" localSheetId="1" hidden="true">LER_01!$B$5</definedName>
    <definedName name="T_Konsi_Errors" localSheetId="2" hidden="true">LER_02!$B$5</definedName>
    <definedName name="T_Konsi_Rules_Column" localSheetId="1" hidden="true">LER_01!$K$28</definedName>
    <definedName name="T_Konsi_Rules_Column" localSheetId="2" hidden="true">LER_02!$K$175</definedName>
    <definedName name="T_Konsi_Rules_Cross" localSheetId="1" hidden="true">LER_01!$O$28</definedName>
    <definedName name="T_Konsi_Rules_Cross" localSheetId="2" hidden="true">LER_02!$AL$175</definedName>
    <definedName name="T_Konsi_Rules_Row" localSheetId="1" hidden="true">LER_01!$O$22</definedName>
    <definedName name="T_Konsi_Rules_Row" localSheetId="2" hidden="true">LER_02!$AL$20</definedName>
    <definedName name="T_Konsi_Summary" localSheetId="0" hidden="true">Start!$D$21</definedName>
    <definedName name="T_Konsi_Warnings" localSheetId="1" hidden="true">LER_01!$B$6</definedName>
    <definedName name="T_Konsi_Warnings" localSheetId="2" hidden="true">LER_02!$B$6</definedName>
    <definedName name="Z_CB120B31_F776_4B30_B33D_0B8FCFE1E658_.wvu.Cols" localSheetId="1" hidden="1">LER_01!$A:$A,LER_01!$E:$J,LER_01!$P:$R,LER_01!$U:$U</definedName>
    <definedName name="Z_CB120B31_F776_4B30_B33D_0B8FCFE1E658_.wvu.Cols" localSheetId="2" hidden="1">LER_02!$A:$A,LER_02!$E:$J,LER_02!$AM:$AO,LER_02!$AR:$AR</definedName>
    <definedName name="Z_CB120B31_F776_4B30_B33D_0B8FCFE1E658_.wvu.PrintArea" localSheetId="1" hidden="1">LER_01!$K$22:$M$23</definedName>
    <definedName name="Z_CB120B31_F776_4B30_B33D_0B8FCFE1E658_.wvu.PrintArea" localSheetId="2" hidden="1">LER_02!$K$20:$AJ$170</definedName>
    <definedName name="Z_CB120B31_F776_4B30_B33D_0B8FCFE1E658_.wvu.PrintArea" localSheetId="0" hidden="1">Start!$A$1:$H$50</definedName>
    <definedName name="Z_CB120B31_F776_4B30_B33D_0B8FCFE1E658_.wvu.PrintTitles" localSheetId="1" hidden="1">LER_01!$A:$J,LER_01!$1:$19</definedName>
    <definedName name="Z_CB120B31_F776_4B30_B33D_0B8FCFE1E658_.wvu.PrintTitles" localSheetId="2" hidden="1">LER_02!$A:$J,LER_02!$1:$19</definedName>
    <definedName name="Z_CB120B31_F776_4B30_B33D_0B8FCFE1E658_.wvu.Rows" localSheetId="1" hidden="1">LER_01!$6:$14</definedName>
    <definedName name="Z_CB120B31_F776_4B30_B33D_0B8FCFE1E658_.wvu.Rows" localSheetId="2" hidden="1">LER_02!$6:$14</definedName>
    <definedName name="Z_CB120B31_F776_4B30_B33D_0B8FCFE1E658_.wvu.Rows" localSheetId="0" hidden="1">Start!$28:$28</definedName>
    <definedName name="_xlnm._FilterDatabase" localSheetId="4" hidden="true">Mapping!$A$3:$C$32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1" i="13" l="1"/>
  <c r="AL22" i="13"/>
  <c r="AL23" i="13"/>
  <c r="AL24" i="13"/>
  <c r="AL25" i="13"/>
  <c r="AL26" i="13"/>
  <c r="AL27" i="13"/>
  <c r="AL28" i="13"/>
  <c r="AL29" i="13"/>
  <c r="AL30" i="13"/>
  <c r="AL31" i="13"/>
  <c r="AL32" i="13"/>
  <c r="AL33" i="13"/>
  <c r="AL34" i="13"/>
  <c r="AL35" i="13"/>
  <c r="AL36" i="13"/>
  <c r="AL37" i="13"/>
  <c r="AL38" i="13"/>
  <c r="AL39" i="13"/>
  <c r="AL40" i="13"/>
  <c r="AL41" i="13"/>
  <c r="AL42" i="13"/>
  <c r="AL43" i="13"/>
  <c r="AL44" i="13"/>
  <c r="AL45" i="13"/>
  <c r="AL46" i="13"/>
  <c r="AL47" i="13"/>
  <c r="AL48" i="13"/>
  <c r="AL49" i="13"/>
  <c r="AL50" i="13"/>
  <c r="AL51" i="13"/>
  <c r="AL52" i="13"/>
  <c r="AL53" i="13"/>
  <c r="AL54" i="13"/>
  <c r="AL55" i="13"/>
  <c r="AL56" i="13"/>
  <c r="AL57" i="13"/>
  <c r="AL58" i="13"/>
  <c r="AL59" i="13"/>
  <c r="AL60" i="13"/>
  <c r="AL61" i="13"/>
  <c r="AL62" i="13"/>
  <c r="AL63" i="13"/>
  <c r="AL64" i="13"/>
  <c r="AL65" i="13"/>
  <c r="AL66" i="13"/>
  <c r="AL67" i="13"/>
  <c r="AL68" i="13"/>
  <c r="AL69" i="13"/>
  <c r="AL70" i="13"/>
  <c r="AL71" i="13"/>
  <c r="AL72" i="13"/>
  <c r="AL73" i="13"/>
  <c r="AL74" i="13"/>
  <c r="AL75" i="13"/>
  <c r="AL76" i="13"/>
  <c r="AL77" i="13"/>
  <c r="AL78" i="13"/>
  <c r="AL79" i="13"/>
  <c r="AL80" i="13"/>
  <c r="AL81" i="13"/>
  <c r="AL82" i="13"/>
  <c r="AL83" i="13"/>
  <c r="AL84" i="13"/>
  <c r="AL85" i="13"/>
  <c r="AL86" i="13"/>
  <c r="AL87" i="13"/>
  <c r="AL88" i="13"/>
  <c r="AL89" i="13"/>
  <c r="AL90" i="13"/>
  <c r="AL91" i="13"/>
  <c r="AL92" i="13"/>
  <c r="AL93" i="13"/>
  <c r="AL94" i="13"/>
  <c r="AL95" i="13"/>
  <c r="AL96" i="13"/>
  <c r="AL97" i="13"/>
  <c r="AL98" i="13"/>
  <c r="AL99" i="13"/>
  <c r="AL100" i="13"/>
  <c r="AL101" i="13"/>
  <c r="AL102" i="13"/>
  <c r="AL103" i="13"/>
  <c r="AL104" i="13"/>
  <c r="AL105" i="13"/>
  <c r="AL106" i="13"/>
  <c r="AL107" i="13"/>
  <c r="AL108" i="13"/>
  <c r="AL109" i="13"/>
  <c r="AL110" i="13"/>
  <c r="AL111" i="13"/>
  <c r="AL112" i="13"/>
  <c r="AL113" i="13"/>
  <c r="AL114" i="13"/>
  <c r="AL115" i="13"/>
  <c r="AL116" i="13"/>
  <c r="AL117" i="13"/>
  <c r="AL118" i="13"/>
  <c r="AL119" i="13"/>
  <c r="AL120" i="13"/>
  <c r="AL121" i="13"/>
  <c r="AL122" i="13"/>
  <c r="AL123" i="13"/>
  <c r="AL124" i="13"/>
  <c r="AL125" i="13"/>
  <c r="AL126" i="13"/>
  <c r="AL127" i="13"/>
  <c r="AL128" i="13"/>
  <c r="AL129" i="13"/>
  <c r="AL130" i="13"/>
  <c r="AL131" i="13"/>
  <c r="AL132" i="13"/>
  <c r="AL133" i="13"/>
  <c r="AL134" i="13"/>
  <c r="AL135" i="13"/>
  <c r="AL136" i="13"/>
  <c r="AL137" i="13"/>
  <c r="AL138" i="13"/>
  <c r="AL139" i="13"/>
  <c r="AL140" i="13"/>
  <c r="AL141" i="13"/>
  <c r="AL142" i="13"/>
  <c r="AL143" i="13"/>
  <c r="AL144" i="13"/>
  <c r="AL145" i="13"/>
  <c r="AL146" i="13"/>
  <c r="AL147" i="13"/>
  <c r="AL148" i="13"/>
  <c r="AL149" i="13"/>
  <c r="AL150" i="13"/>
  <c r="AL151" i="13"/>
  <c r="AL152" i="13"/>
  <c r="AL153" i="13"/>
  <c r="AL154" i="13"/>
  <c r="AL155" i="13"/>
  <c r="AL156" i="13"/>
  <c r="AL157" i="13"/>
  <c r="AL158" i="13"/>
  <c r="AL159" i="13"/>
  <c r="AL160" i="13"/>
  <c r="AL161" i="13"/>
  <c r="AL162" i="13"/>
  <c r="AL163" i="13"/>
  <c r="AL164" i="13"/>
  <c r="AL165" i="13"/>
  <c r="AL166" i="13"/>
  <c r="AL167" i="13"/>
  <c r="AL168" i="13"/>
  <c r="AL169" i="13"/>
  <c r="AL170" i="13"/>
  <c r="AL20" i="13"/>
  <c r="L18" i="13" l="1"/>
  <c r="AQ21" i="13" l="1"/>
  <c r="AR21" i="13"/>
  <c r="AS21" i="13"/>
  <c r="AT21" i="13"/>
  <c r="AU21" i="13"/>
  <c r="AV21" i="13"/>
  <c r="AQ22" i="13"/>
  <c r="AR22" i="13"/>
  <c r="AS22" i="13"/>
  <c r="AT22" i="13"/>
  <c r="AU22" i="13"/>
  <c r="AV22" i="13"/>
  <c r="AQ23" i="13"/>
  <c r="AR23" i="13"/>
  <c r="AS23" i="13"/>
  <c r="AT23" i="13"/>
  <c r="AU23" i="13"/>
  <c r="AV23" i="13"/>
  <c r="AQ24" i="13"/>
  <c r="AR24" i="13"/>
  <c r="AS24" i="13"/>
  <c r="AT24" i="13"/>
  <c r="AU24" i="13"/>
  <c r="AV24" i="13"/>
  <c r="AQ25" i="13"/>
  <c r="AR25" i="13"/>
  <c r="AS25" i="13"/>
  <c r="AT25" i="13"/>
  <c r="AU25" i="13"/>
  <c r="AV25" i="13"/>
  <c r="AQ26" i="13"/>
  <c r="AR26" i="13"/>
  <c r="AS26" i="13"/>
  <c r="AT26" i="13"/>
  <c r="AU26" i="13"/>
  <c r="AV26" i="13"/>
  <c r="AQ27" i="13"/>
  <c r="AR27" i="13"/>
  <c r="AS27" i="13"/>
  <c r="AT27" i="13"/>
  <c r="AU27" i="13"/>
  <c r="AV27" i="13"/>
  <c r="AQ28" i="13"/>
  <c r="AR28" i="13"/>
  <c r="AS28" i="13"/>
  <c r="AT28" i="13"/>
  <c r="AU28" i="13"/>
  <c r="AV28" i="13"/>
  <c r="AQ29" i="13"/>
  <c r="AR29" i="13"/>
  <c r="AS29" i="13"/>
  <c r="AT29" i="13"/>
  <c r="AU29" i="13"/>
  <c r="AV29" i="13"/>
  <c r="AQ30" i="13"/>
  <c r="AR30" i="13"/>
  <c r="AS30" i="13"/>
  <c r="AT30" i="13"/>
  <c r="AU30" i="13"/>
  <c r="AV30" i="13"/>
  <c r="AQ31" i="13"/>
  <c r="AR31" i="13"/>
  <c r="AS31" i="13"/>
  <c r="AT31" i="13"/>
  <c r="AU31" i="13"/>
  <c r="AV31" i="13"/>
  <c r="AQ32" i="13"/>
  <c r="AR32" i="13"/>
  <c r="AS32" i="13"/>
  <c r="AT32" i="13"/>
  <c r="AU32" i="13"/>
  <c r="AV32" i="13"/>
  <c r="AQ33" i="13"/>
  <c r="AR33" i="13"/>
  <c r="AS33" i="13"/>
  <c r="AT33" i="13"/>
  <c r="AU33" i="13"/>
  <c r="AV33" i="13"/>
  <c r="AQ34" i="13"/>
  <c r="AR34" i="13"/>
  <c r="AS34" i="13"/>
  <c r="AT34" i="13"/>
  <c r="AU34" i="13"/>
  <c r="AV34" i="13"/>
  <c r="AQ35" i="13"/>
  <c r="AR35" i="13"/>
  <c r="AS35" i="13"/>
  <c r="AT35" i="13"/>
  <c r="AU35" i="13"/>
  <c r="AV35" i="13"/>
  <c r="AQ36" i="13"/>
  <c r="AR36" i="13"/>
  <c r="AS36" i="13"/>
  <c r="AT36" i="13"/>
  <c r="AU36" i="13"/>
  <c r="AV36" i="13"/>
  <c r="AQ37" i="13"/>
  <c r="AR37" i="13"/>
  <c r="AS37" i="13"/>
  <c r="AT37" i="13"/>
  <c r="AU37" i="13"/>
  <c r="AV37" i="13"/>
  <c r="AQ38" i="13"/>
  <c r="AR38" i="13"/>
  <c r="AS38" i="13"/>
  <c r="AT38" i="13"/>
  <c r="AU38" i="13"/>
  <c r="AV38" i="13"/>
  <c r="AQ39" i="13"/>
  <c r="AR39" i="13"/>
  <c r="AS39" i="13"/>
  <c r="AT39" i="13"/>
  <c r="AU39" i="13"/>
  <c r="AV39" i="13"/>
  <c r="AQ40" i="13"/>
  <c r="AR40" i="13"/>
  <c r="AS40" i="13"/>
  <c r="AT40" i="13"/>
  <c r="AU40" i="13"/>
  <c r="AV40" i="13"/>
  <c r="AQ41" i="13"/>
  <c r="AR41" i="13"/>
  <c r="AS41" i="13"/>
  <c r="AT41" i="13"/>
  <c r="AU41" i="13"/>
  <c r="AV41" i="13"/>
  <c r="AQ42" i="13"/>
  <c r="AR42" i="13"/>
  <c r="AS42" i="13"/>
  <c r="AT42" i="13"/>
  <c r="AU42" i="13"/>
  <c r="AV42" i="13"/>
  <c r="AQ43" i="13"/>
  <c r="AR43" i="13"/>
  <c r="AS43" i="13"/>
  <c r="AT43" i="13"/>
  <c r="AU43" i="13"/>
  <c r="AV43" i="13"/>
  <c r="AQ44" i="13"/>
  <c r="AR44" i="13"/>
  <c r="AS44" i="13"/>
  <c r="AT44" i="13"/>
  <c r="AU44" i="13"/>
  <c r="AV44" i="13"/>
  <c r="AQ45" i="13"/>
  <c r="AR45" i="13"/>
  <c r="AS45" i="13"/>
  <c r="AT45" i="13"/>
  <c r="AU45" i="13"/>
  <c r="AV45" i="13"/>
  <c r="AQ46" i="13"/>
  <c r="AR46" i="13"/>
  <c r="AS46" i="13"/>
  <c r="AT46" i="13"/>
  <c r="AU46" i="13"/>
  <c r="AV46" i="13"/>
  <c r="AQ47" i="13"/>
  <c r="AR47" i="13"/>
  <c r="AS47" i="13"/>
  <c r="AT47" i="13"/>
  <c r="AU47" i="13"/>
  <c r="AV47" i="13"/>
  <c r="AQ48" i="13"/>
  <c r="AR48" i="13"/>
  <c r="AS48" i="13"/>
  <c r="AT48" i="13"/>
  <c r="AU48" i="13"/>
  <c r="AV48" i="13"/>
  <c r="AQ49" i="13"/>
  <c r="AR49" i="13"/>
  <c r="AS49" i="13"/>
  <c r="AT49" i="13"/>
  <c r="AU49" i="13"/>
  <c r="AV49" i="13"/>
  <c r="AQ50" i="13"/>
  <c r="AR50" i="13"/>
  <c r="AS50" i="13"/>
  <c r="AT50" i="13"/>
  <c r="AU50" i="13"/>
  <c r="AV50" i="13"/>
  <c r="AQ51" i="13"/>
  <c r="AR51" i="13"/>
  <c r="AS51" i="13"/>
  <c r="AT51" i="13"/>
  <c r="AU51" i="13"/>
  <c r="AV51" i="13"/>
  <c r="AQ52" i="13"/>
  <c r="AR52" i="13"/>
  <c r="AS52" i="13"/>
  <c r="AT52" i="13"/>
  <c r="AU52" i="13"/>
  <c r="AV52" i="13"/>
  <c r="AQ53" i="13"/>
  <c r="AR53" i="13"/>
  <c r="AS53" i="13"/>
  <c r="AT53" i="13"/>
  <c r="AU53" i="13"/>
  <c r="AV53" i="13"/>
  <c r="AQ54" i="13"/>
  <c r="AR54" i="13"/>
  <c r="AS54" i="13"/>
  <c r="AT54" i="13"/>
  <c r="AU54" i="13"/>
  <c r="AV54" i="13"/>
  <c r="AQ55" i="13"/>
  <c r="AR55" i="13"/>
  <c r="AS55" i="13"/>
  <c r="AT55" i="13"/>
  <c r="AU55" i="13"/>
  <c r="AV55" i="13"/>
  <c r="AQ56" i="13"/>
  <c r="AR56" i="13"/>
  <c r="AS56" i="13"/>
  <c r="AT56" i="13"/>
  <c r="AU56" i="13"/>
  <c r="AV56" i="13"/>
  <c r="AQ57" i="13"/>
  <c r="AR57" i="13"/>
  <c r="AS57" i="13"/>
  <c r="AT57" i="13"/>
  <c r="AU57" i="13"/>
  <c r="AV57" i="13"/>
  <c r="AQ58" i="13"/>
  <c r="AR58" i="13"/>
  <c r="AS58" i="13"/>
  <c r="AT58" i="13"/>
  <c r="AU58" i="13"/>
  <c r="AV58" i="13"/>
  <c r="AQ59" i="13"/>
  <c r="AR59" i="13"/>
  <c r="AS59" i="13"/>
  <c r="AT59" i="13"/>
  <c r="AU59" i="13"/>
  <c r="AV59" i="13"/>
  <c r="AQ60" i="13"/>
  <c r="AR60" i="13"/>
  <c r="AS60" i="13"/>
  <c r="AT60" i="13"/>
  <c r="AU60" i="13"/>
  <c r="AV60" i="13"/>
  <c r="AQ61" i="13"/>
  <c r="AR61" i="13"/>
  <c r="AS61" i="13"/>
  <c r="AT61" i="13"/>
  <c r="AU61" i="13"/>
  <c r="AV61" i="13"/>
  <c r="AQ62" i="13"/>
  <c r="AR62" i="13"/>
  <c r="AS62" i="13"/>
  <c r="AT62" i="13"/>
  <c r="AU62" i="13"/>
  <c r="AV62" i="13"/>
  <c r="AQ63" i="13"/>
  <c r="AR63" i="13"/>
  <c r="AS63" i="13"/>
  <c r="AT63" i="13"/>
  <c r="AU63" i="13"/>
  <c r="AV63" i="13"/>
  <c r="AQ64" i="13"/>
  <c r="AR64" i="13"/>
  <c r="AS64" i="13"/>
  <c r="AT64" i="13"/>
  <c r="AU64" i="13"/>
  <c r="AV64" i="13"/>
  <c r="AQ65" i="13"/>
  <c r="AR65" i="13"/>
  <c r="AS65" i="13"/>
  <c r="AT65" i="13"/>
  <c r="AU65" i="13"/>
  <c r="AV65" i="13"/>
  <c r="AQ66" i="13"/>
  <c r="AR66" i="13"/>
  <c r="AS66" i="13"/>
  <c r="AT66" i="13"/>
  <c r="AU66" i="13"/>
  <c r="AV66" i="13"/>
  <c r="AQ67" i="13"/>
  <c r="AR67" i="13"/>
  <c r="AS67" i="13"/>
  <c r="AT67" i="13"/>
  <c r="AU67" i="13"/>
  <c r="AV67" i="13"/>
  <c r="AQ68" i="13"/>
  <c r="AR68" i="13"/>
  <c r="AS68" i="13"/>
  <c r="AT68" i="13"/>
  <c r="AU68" i="13"/>
  <c r="AV68" i="13"/>
  <c r="AQ69" i="13"/>
  <c r="AR69" i="13"/>
  <c r="AS69" i="13"/>
  <c r="AT69" i="13"/>
  <c r="AU69" i="13"/>
  <c r="AV69" i="13"/>
  <c r="AQ70" i="13"/>
  <c r="AR70" i="13"/>
  <c r="AS70" i="13"/>
  <c r="AT70" i="13"/>
  <c r="AU70" i="13"/>
  <c r="AV70" i="13"/>
  <c r="AQ71" i="13"/>
  <c r="AR71" i="13"/>
  <c r="AS71" i="13"/>
  <c r="AT71" i="13"/>
  <c r="AU71" i="13"/>
  <c r="AV71" i="13"/>
  <c r="AQ72" i="13"/>
  <c r="AR72" i="13"/>
  <c r="AS72" i="13"/>
  <c r="AT72" i="13"/>
  <c r="AU72" i="13"/>
  <c r="AV72" i="13"/>
  <c r="AQ73" i="13"/>
  <c r="AR73" i="13"/>
  <c r="AS73" i="13"/>
  <c r="AT73" i="13"/>
  <c r="AU73" i="13"/>
  <c r="AV73" i="13"/>
  <c r="AQ74" i="13"/>
  <c r="AR74" i="13"/>
  <c r="AS74" i="13"/>
  <c r="AT74" i="13"/>
  <c r="AU74" i="13"/>
  <c r="AV74" i="13"/>
  <c r="AQ75" i="13"/>
  <c r="AR75" i="13"/>
  <c r="AS75" i="13"/>
  <c r="AT75" i="13"/>
  <c r="AU75" i="13"/>
  <c r="AV75" i="13"/>
  <c r="AQ76" i="13"/>
  <c r="AR76" i="13"/>
  <c r="AS76" i="13"/>
  <c r="AT76" i="13"/>
  <c r="AU76" i="13"/>
  <c r="AV76" i="13"/>
  <c r="AQ77" i="13"/>
  <c r="AR77" i="13"/>
  <c r="AS77" i="13"/>
  <c r="AT77" i="13"/>
  <c r="AU77" i="13"/>
  <c r="AV77" i="13"/>
  <c r="AQ78" i="13"/>
  <c r="AR78" i="13"/>
  <c r="AS78" i="13"/>
  <c r="AT78" i="13"/>
  <c r="AU78" i="13"/>
  <c r="AV78" i="13"/>
  <c r="AQ79" i="13"/>
  <c r="AR79" i="13"/>
  <c r="AS79" i="13"/>
  <c r="AT79" i="13"/>
  <c r="AU79" i="13"/>
  <c r="AV79" i="13"/>
  <c r="AQ80" i="13"/>
  <c r="AR80" i="13"/>
  <c r="AS80" i="13"/>
  <c r="AT80" i="13"/>
  <c r="AU80" i="13"/>
  <c r="AV80" i="13"/>
  <c r="AQ81" i="13"/>
  <c r="AR81" i="13"/>
  <c r="AS81" i="13"/>
  <c r="AT81" i="13"/>
  <c r="AU81" i="13"/>
  <c r="AV81" i="13"/>
  <c r="AQ82" i="13"/>
  <c r="AR82" i="13"/>
  <c r="AS82" i="13"/>
  <c r="AT82" i="13"/>
  <c r="AU82" i="13"/>
  <c r="AV82" i="13"/>
  <c r="AQ83" i="13"/>
  <c r="AR83" i="13"/>
  <c r="AS83" i="13"/>
  <c r="AT83" i="13"/>
  <c r="AU83" i="13"/>
  <c r="AV83" i="13"/>
  <c r="AQ84" i="13"/>
  <c r="AR84" i="13"/>
  <c r="AS84" i="13"/>
  <c r="AT84" i="13"/>
  <c r="AU84" i="13"/>
  <c r="AV84" i="13"/>
  <c r="AQ85" i="13"/>
  <c r="AR85" i="13"/>
  <c r="AS85" i="13"/>
  <c r="AT85" i="13"/>
  <c r="AU85" i="13"/>
  <c r="AV85" i="13"/>
  <c r="AQ86" i="13"/>
  <c r="AR86" i="13"/>
  <c r="AS86" i="13"/>
  <c r="AT86" i="13"/>
  <c r="AU86" i="13"/>
  <c r="AV86" i="13"/>
  <c r="AQ87" i="13"/>
  <c r="AR87" i="13"/>
  <c r="AS87" i="13"/>
  <c r="AT87" i="13"/>
  <c r="AU87" i="13"/>
  <c r="AV87" i="13"/>
  <c r="AQ88" i="13"/>
  <c r="AR88" i="13"/>
  <c r="AS88" i="13"/>
  <c r="AT88" i="13"/>
  <c r="AU88" i="13"/>
  <c r="AV88" i="13"/>
  <c r="AQ89" i="13"/>
  <c r="AR89" i="13"/>
  <c r="AS89" i="13"/>
  <c r="AT89" i="13"/>
  <c r="AU89" i="13"/>
  <c r="AV89" i="13"/>
  <c r="AQ90" i="13"/>
  <c r="AR90" i="13"/>
  <c r="AS90" i="13"/>
  <c r="AT90" i="13"/>
  <c r="AU90" i="13"/>
  <c r="AV90" i="13"/>
  <c r="AQ91" i="13"/>
  <c r="AR91" i="13"/>
  <c r="AS91" i="13"/>
  <c r="AT91" i="13"/>
  <c r="AU91" i="13"/>
  <c r="AV91" i="13"/>
  <c r="AQ92" i="13"/>
  <c r="AR92" i="13"/>
  <c r="AS92" i="13"/>
  <c r="AT92" i="13"/>
  <c r="AU92" i="13"/>
  <c r="AV92" i="13"/>
  <c r="AQ93" i="13"/>
  <c r="AR93" i="13"/>
  <c r="AS93" i="13"/>
  <c r="AT93" i="13"/>
  <c r="AU93" i="13"/>
  <c r="AV93" i="13"/>
  <c r="AQ94" i="13"/>
  <c r="AR94" i="13"/>
  <c r="AS94" i="13"/>
  <c r="AT94" i="13"/>
  <c r="AU94" i="13"/>
  <c r="AV94" i="13"/>
  <c r="AQ95" i="13"/>
  <c r="AR95" i="13"/>
  <c r="AS95" i="13"/>
  <c r="AT95" i="13"/>
  <c r="AU95" i="13"/>
  <c r="AV95" i="13"/>
  <c r="AQ96" i="13"/>
  <c r="AR96" i="13"/>
  <c r="AS96" i="13"/>
  <c r="AT96" i="13"/>
  <c r="AU96" i="13"/>
  <c r="AV96" i="13"/>
  <c r="AQ97" i="13"/>
  <c r="AR97" i="13"/>
  <c r="AS97" i="13"/>
  <c r="AT97" i="13"/>
  <c r="AU97" i="13"/>
  <c r="AV97" i="13"/>
  <c r="AQ98" i="13"/>
  <c r="AR98" i="13"/>
  <c r="AS98" i="13"/>
  <c r="AT98" i="13"/>
  <c r="AU98" i="13"/>
  <c r="AV98" i="13"/>
  <c r="AQ99" i="13"/>
  <c r="AR99" i="13"/>
  <c r="AS99" i="13"/>
  <c r="AT99" i="13"/>
  <c r="AU99" i="13"/>
  <c r="AV99" i="13"/>
  <c r="AQ100" i="13"/>
  <c r="AR100" i="13"/>
  <c r="AS100" i="13"/>
  <c r="AT100" i="13"/>
  <c r="AU100" i="13"/>
  <c r="AV100" i="13"/>
  <c r="AQ101" i="13"/>
  <c r="AR101" i="13"/>
  <c r="AS101" i="13"/>
  <c r="AT101" i="13"/>
  <c r="AU101" i="13"/>
  <c r="AV101" i="13"/>
  <c r="AQ102" i="13"/>
  <c r="AR102" i="13"/>
  <c r="AS102" i="13"/>
  <c r="AT102" i="13"/>
  <c r="AU102" i="13"/>
  <c r="AV102" i="13"/>
  <c r="AQ103" i="13"/>
  <c r="AR103" i="13"/>
  <c r="AS103" i="13"/>
  <c r="AT103" i="13"/>
  <c r="AU103" i="13"/>
  <c r="AV103" i="13"/>
  <c r="AQ104" i="13"/>
  <c r="AR104" i="13"/>
  <c r="AS104" i="13"/>
  <c r="AT104" i="13"/>
  <c r="AU104" i="13"/>
  <c r="AV104" i="13"/>
  <c r="AQ105" i="13"/>
  <c r="AR105" i="13"/>
  <c r="AS105" i="13"/>
  <c r="AT105" i="13"/>
  <c r="AU105" i="13"/>
  <c r="AV105" i="13"/>
  <c r="AQ106" i="13"/>
  <c r="AR106" i="13"/>
  <c r="AS106" i="13"/>
  <c r="AT106" i="13"/>
  <c r="AU106" i="13"/>
  <c r="AV106" i="13"/>
  <c r="AQ107" i="13"/>
  <c r="AR107" i="13"/>
  <c r="AS107" i="13"/>
  <c r="AT107" i="13"/>
  <c r="AU107" i="13"/>
  <c r="AV107" i="13"/>
  <c r="AQ108" i="13"/>
  <c r="AR108" i="13"/>
  <c r="AS108" i="13"/>
  <c r="AT108" i="13"/>
  <c r="AU108" i="13"/>
  <c r="AV108" i="13"/>
  <c r="AQ109" i="13"/>
  <c r="AR109" i="13"/>
  <c r="AS109" i="13"/>
  <c r="AT109" i="13"/>
  <c r="AU109" i="13"/>
  <c r="AV109" i="13"/>
  <c r="AQ110" i="13"/>
  <c r="AR110" i="13"/>
  <c r="AS110" i="13"/>
  <c r="AT110" i="13"/>
  <c r="AU110" i="13"/>
  <c r="AV110" i="13"/>
  <c r="AQ111" i="13"/>
  <c r="AR111" i="13"/>
  <c r="AS111" i="13"/>
  <c r="AT111" i="13"/>
  <c r="AU111" i="13"/>
  <c r="AV111" i="13"/>
  <c r="AQ112" i="13"/>
  <c r="AR112" i="13"/>
  <c r="AS112" i="13"/>
  <c r="AT112" i="13"/>
  <c r="AU112" i="13"/>
  <c r="AV112" i="13"/>
  <c r="AQ113" i="13"/>
  <c r="AR113" i="13"/>
  <c r="AS113" i="13"/>
  <c r="AT113" i="13"/>
  <c r="AU113" i="13"/>
  <c r="AV113" i="13"/>
  <c r="AQ114" i="13"/>
  <c r="AR114" i="13"/>
  <c r="AS114" i="13"/>
  <c r="AT114" i="13"/>
  <c r="AU114" i="13"/>
  <c r="AV114" i="13"/>
  <c r="AQ115" i="13"/>
  <c r="AR115" i="13"/>
  <c r="AS115" i="13"/>
  <c r="AT115" i="13"/>
  <c r="AU115" i="13"/>
  <c r="AV115" i="13"/>
  <c r="AQ116" i="13"/>
  <c r="AR116" i="13"/>
  <c r="AS116" i="13"/>
  <c r="AT116" i="13"/>
  <c r="AU116" i="13"/>
  <c r="AV116" i="13"/>
  <c r="AQ117" i="13"/>
  <c r="AR117" i="13"/>
  <c r="AS117" i="13"/>
  <c r="AT117" i="13"/>
  <c r="AU117" i="13"/>
  <c r="AV117" i="13"/>
  <c r="AQ118" i="13"/>
  <c r="AR118" i="13"/>
  <c r="AS118" i="13"/>
  <c r="AT118" i="13"/>
  <c r="AU118" i="13"/>
  <c r="AV118" i="13"/>
  <c r="AQ119" i="13"/>
  <c r="AR119" i="13"/>
  <c r="AS119" i="13"/>
  <c r="AT119" i="13"/>
  <c r="AU119" i="13"/>
  <c r="AV119" i="13"/>
  <c r="AQ120" i="13"/>
  <c r="AR120" i="13"/>
  <c r="AS120" i="13"/>
  <c r="AT120" i="13"/>
  <c r="AU120" i="13"/>
  <c r="AV120" i="13"/>
  <c r="AQ121" i="13"/>
  <c r="AR121" i="13"/>
  <c r="AS121" i="13"/>
  <c r="AT121" i="13"/>
  <c r="AU121" i="13"/>
  <c r="AV121" i="13"/>
  <c r="AQ122" i="13"/>
  <c r="AR122" i="13"/>
  <c r="AS122" i="13"/>
  <c r="AT122" i="13"/>
  <c r="AU122" i="13"/>
  <c r="AV122" i="13"/>
  <c r="AQ123" i="13"/>
  <c r="AR123" i="13"/>
  <c r="AS123" i="13"/>
  <c r="AT123" i="13"/>
  <c r="AU123" i="13"/>
  <c r="AV123" i="13"/>
  <c r="AQ124" i="13"/>
  <c r="AR124" i="13"/>
  <c r="AS124" i="13"/>
  <c r="AT124" i="13"/>
  <c r="AU124" i="13"/>
  <c r="AV124" i="13"/>
  <c r="AQ125" i="13"/>
  <c r="AR125" i="13"/>
  <c r="AS125" i="13"/>
  <c r="AT125" i="13"/>
  <c r="AU125" i="13"/>
  <c r="AV125" i="13"/>
  <c r="AQ126" i="13"/>
  <c r="AR126" i="13"/>
  <c r="AS126" i="13"/>
  <c r="AT126" i="13"/>
  <c r="AU126" i="13"/>
  <c r="AV126" i="13"/>
  <c r="AQ127" i="13"/>
  <c r="AR127" i="13"/>
  <c r="AS127" i="13"/>
  <c r="AT127" i="13"/>
  <c r="AU127" i="13"/>
  <c r="AV127" i="13"/>
  <c r="AQ128" i="13"/>
  <c r="AR128" i="13"/>
  <c r="AS128" i="13"/>
  <c r="AT128" i="13"/>
  <c r="AU128" i="13"/>
  <c r="AV128" i="13"/>
  <c r="AQ129" i="13"/>
  <c r="AR129" i="13"/>
  <c r="AS129" i="13"/>
  <c r="AT129" i="13"/>
  <c r="AU129" i="13"/>
  <c r="AV129" i="13"/>
  <c r="AQ130" i="13"/>
  <c r="AR130" i="13"/>
  <c r="AS130" i="13"/>
  <c r="AT130" i="13"/>
  <c r="AU130" i="13"/>
  <c r="AV130" i="13"/>
  <c r="AQ131" i="13"/>
  <c r="AR131" i="13"/>
  <c r="AS131" i="13"/>
  <c r="AT131" i="13"/>
  <c r="AU131" i="13"/>
  <c r="AV131" i="13"/>
  <c r="AQ132" i="13"/>
  <c r="AR132" i="13"/>
  <c r="AS132" i="13"/>
  <c r="AT132" i="13"/>
  <c r="AU132" i="13"/>
  <c r="AV132" i="13"/>
  <c r="AQ133" i="13"/>
  <c r="AR133" i="13"/>
  <c r="AS133" i="13"/>
  <c r="AT133" i="13"/>
  <c r="AU133" i="13"/>
  <c r="AV133" i="13"/>
  <c r="AQ134" i="13"/>
  <c r="AR134" i="13"/>
  <c r="AS134" i="13"/>
  <c r="AT134" i="13"/>
  <c r="AU134" i="13"/>
  <c r="AV134" i="13"/>
  <c r="AQ135" i="13"/>
  <c r="AR135" i="13"/>
  <c r="AS135" i="13"/>
  <c r="AT135" i="13"/>
  <c r="AU135" i="13"/>
  <c r="AV135" i="13"/>
  <c r="AQ136" i="13"/>
  <c r="AR136" i="13"/>
  <c r="AS136" i="13"/>
  <c r="AT136" i="13"/>
  <c r="AU136" i="13"/>
  <c r="AV136" i="13"/>
  <c r="AQ137" i="13"/>
  <c r="AR137" i="13"/>
  <c r="AS137" i="13"/>
  <c r="AT137" i="13"/>
  <c r="AU137" i="13"/>
  <c r="AV137" i="13"/>
  <c r="AQ138" i="13"/>
  <c r="AR138" i="13"/>
  <c r="AS138" i="13"/>
  <c r="AT138" i="13"/>
  <c r="AU138" i="13"/>
  <c r="AV138" i="13"/>
  <c r="AQ139" i="13"/>
  <c r="AR139" i="13"/>
  <c r="AS139" i="13"/>
  <c r="AT139" i="13"/>
  <c r="AU139" i="13"/>
  <c r="AV139" i="13"/>
  <c r="AQ140" i="13"/>
  <c r="AR140" i="13"/>
  <c r="AS140" i="13"/>
  <c r="AT140" i="13"/>
  <c r="AU140" i="13"/>
  <c r="AV140" i="13"/>
  <c r="AQ141" i="13"/>
  <c r="AR141" i="13"/>
  <c r="AS141" i="13"/>
  <c r="AT141" i="13"/>
  <c r="AU141" i="13"/>
  <c r="AV141" i="13"/>
  <c r="AQ142" i="13"/>
  <c r="AR142" i="13"/>
  <c r="AS142" i="13"/>
  <c r="AT142" i="13"/>
  <c r="AU142" i="13"/>
  <c r="AV142" i="13"/>
  <c r="AQ143" i="13"/>
  <c r="AR143" i="13"/>
  <c r="AS143" i="13"/>
  <c r="AT143" i="13"/>
  <c r="AU143" i="13"/>
  <c r="AV143" i="13"/>
  <c r="AQ144" i="13"/>
  <c r="AR144" i="13"/>
  <c r="AS144" i="13"/>
  <c r="AT144" i="13"/>
  <c r="AU144" i="13"/>
  <c r="AV144" i="13"/>
  <c r="AQ145" i="13"/>
  <c r="AR145" i="13"/>
  <c r="AS145" i="13"/>
  <c r="AT145" i="13"/>
  <c r="AU145" i="13"/>
  <c r="AV145" i="13"/>
  <c r="AQ146" i="13"/>
  <c r="AR146" i="13"/>
  <c r="AS146" i="13"/>
  <c r="AT146" i="13"/>
  <c r="AU146" i="13"/>
  <c r="AV146" i="13"/>
  <c r="AQ147" i="13"/>
  <c r="AR147" i="13"/>
  <c r="AS147" i="13"/>
  <c r="AT147" i="13"/>
  <c r="AU147" i="13"/>
  <c r="AV147" i="13"/>
  <c r="AQ148" i="13"/>
  <c r="AR148" i="13"/>
  <c r="AS148" i="13"/>
  <c r="AT148" i="13"/>
  <c r="AU148" i="13"/>
  <c r="AV148" i="13"/>
  <c r="AQ149" i="13"/>
  <c r="AR149" i="13"/>
  <c r="AS149" i="13"/>
  <c r="AT149" i="13"/>
  <c r="AU149" i="13"/>
  <c r="AV149" i="13"/>
  <c r="AQ150" i="13"/>
  <c r="AR150" i="13"/>
  <c r="AS150" i="13"/>
  <c r="AT150" i="13"/>
  <c r="AU150" i="13"/>
  <c r="AV150" i="13"/>
  <c r="AQ151" i="13"/>
  <c r="AR151" i="13"/>
  <c r="AS151" i="13"/>
  <c r="AT151" i="13"/>
  <c r="AU151" i="13"/>
  <c r="AV151" i="13"/>
  <c r="AQ152" i="13"/>
  <c r="AR152" i="13"/>
  <c r="AS152" i="13"/>
  <c r="AT152" i="13"/>
  <c r="AU152" i="13"/>
  <c r="AV152" i="13"/>
  <c r="AQ153" i="13"/>
  <c r="AR153" i="13"/>
  <c r="AS153" i="13"/>
  <c r="AT153" i="13"/>
  <c r="AU153" i="13"/>
  <c r="AV153" i="13"/>
  <c r="AQ154" i="13"/>
  <c r="AR154" i="13"/>
  <c r="AS154" i="13"/>
  <c r="AT154" i="13"/>
  <c r="AU154" i="13"/>
  <c r="AV154" i="13"/>
  <c r="AQ155" i="13"/>
  <c r="AR155" i="13"/>
  <c r="AS155" i="13"/>
  <c r="AT155" i="13"/>
  <c r="AU155" i="13"/>
  <c r="AV155" i="13"/>
  <c r="AQ156" i="13"/>
  <c r="AR156" i="13"/>
  <c r="AS156" i="13"/>
  <c r="AT156" i="13"/>
  <c r="AU156" i="13"/>
  <c r="AV156" i="13"/>
  <c r="AQ157" i="13"/>
  <c r="AR157" i="13"/>
  <c r="AS157" i="13"/>
  <c r="AT157" i="13"/>
  <c r="AU157" i="13"/>
  <c r="AV157" i="13"/>
  <c r="AQ158" i="13"/>
  <c r="AR158" i="13"/>
  <c r="AS158" i="13"/>
  <c r="AT158" i="13"/>
  <c r="AU158" i="13"/>
  <c r="AV158" i="13"/>
  <c r="AQ159" i="13"/>
  <c r="AR159" i="13"/>
  <c r="AS159" i="13"/>
  <c r="AT159" i="13"/>
  <c r="AU159" i="13"/>
  <c r="AV159" i="13"/>
  <c r="AQ160" i="13"/>
  <c r="AR160" i="13"/>
  <c r="AS160" i="13"/>
  <c r="AT160" i="13"/>
  <c r="AU160" i="13"/>
  <c r="AV160" i="13"/>
  <c r="AQ161" i="13"/>
  <c r="AR161" i="13"/>
  <c r="AS161" i="13"/>
  <c r="AT161" i="13"/>
  <c r="AU161" i="13"/>
  <c r="AV161" i="13"/>
  <c r="AQ162" i="13"/>
  <c r="AR162" i="13"/>
  <c r="AS162" i="13"/>
  <c r="AT162" i="13"/>
  <c r="AU162" i="13"/>
  <c r="AV162" i="13"/>
  <c r="AQ163" i="13"/>
  <c r="AR163" i="13"/>
  <c r="AS163" i="13"/>
  <c r="AT163" i="13"/>
  <c r="AU163" i="13"/>
  <c r="AV163" i="13"/>
  <c r="AQ164" i="13"/>
  <c r="AR164" i="13"/>
  <c r="AS164" i="13"/>
  <c r="AT164" i="13"/>
  <c r="AU164" i="13"/>
  <c r="AV164" i="13"/>
  <c r="AQ165" i="13"/>
  <c r="AR165" i="13"/>
  <c r="AS165" i="13"/>
  <c r="AT165" i="13"/>
  <c r="AU165" i="13"/>
  <c r="AV165" i="13"/>
  <c r="AQ166" i="13"/>
  <c r="AR166" i="13"/>
  <c r="AS166" i="13"/>
  <c r="AT166" i="13"/>
  <c r="AU166" i="13"/>
  <c r="AV166" i="13"/>
  <c r="AQ167" i="13"/>
  <c r="AR167" i="13"/>
  <c r="AS167" i="13"/>
  <c r="AT167" i="13"/>
  <c r="AU167" i="13"/>
  <c r="AV167" i="13"/>
  <c r="AQ168" i="13"/>
  <c r="AR168" i="13"/>
  <c r="AS168" i="13"/>
  <c r="AT168" i="13"/>
  <c r="AU168" i="13"/>
  <c r="AV168" i="13"/>
  <c r="AQ169" i="13"/>
  <c r="AR169" i="13"/>
  <c r="AS169" i="13"/>
  <c r="AT169" i="13"/>
  <c r="AU169" i="13"/>
  <c r="AV169" i="13"/>
  <c r="AQ170" i="13"/>
  <c r="AR170" i="13"/>
  <c r="AS170" i="13"/>
  <c r="AT170" i="13"/>
  <c r="AU170" i="13"/>
  <c r="AV170" i="13"/>
  <c r="AV20" i="13"/>
  <c r="AU20" i="13"/>
  <c r="AT20" i="13"/>
  <c r="AS20" i="13"/>
  <c r="AR20" i="13"/>
  <c r="AQ20" i="13"/>
  <c r="AN21" i="13" l="1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N54" i="13"/>
  <c r="AN55" i="13"/>
  <c r="AN56" i="13"/>
  <c r="AN57" i="13"/>
  <c r="AN58" i="13"/>
  <c r="AN59" i="13"/>
  <c r="AN60" i="13"/>
  <c r="AN61" i="13"/>
  <c r="AN62" i="13"/>
  <c r="AN63" i="13"/>
  <c r="AN64" i="13"/>
  <c r="AN65" i="13"/>
  <c r="AN66" i="13"/>
  <c r="AN67" i="13"/>
  <c r="AN68" i="13"/>
  <c r="AN69" i="13"/>
  <c r="AN70" i="13"/>
  <c r="AN71" i="13"/>
  <c r="AN72" i="13"/>
  <c r="AN73" i="13"/>
  <c r="AN74" i="13"/>
  <c r="AN75" i="13"/>
  <c r="AN76" i="13"/>
  <c r="AN77" i="13"/>
  <c r="AN78" i="13"/>
  <c r="AN79" i="13"/>
  <c r="AN80" i="13"/>
  <c r="AN81" i="13"/>
  <c r="AN82" i="13"/>
  <c r="AN83" i="13"/>
  <c r="AN84" i="13"/>
  <c r="AN85" i="13"/>
  <c r="AN86" i="13"/>
  <c r="AN87" i="13"/>
  <c r="AN88" i="13"/>
  <c r="AN89" i="13"/>
  <c r="AN90" i="13"/>
  <c r="AN91" i="13"/>
  <c r="AN92" i="13"/>
  <c r="AN93" i="13"/>
  <c r="AN94" i="13"/>
  <c r="AN95" i="13"/>
  <c r="AN96" i="13"/>
  <c r="AN97" i="13"/>
  <c r="AN98" i="13"/>
  <c r="AN99" i="13"/>
  <c r="AN100" i="13"/>
  <c r="AN101" i="13"/>
  <c r="AN102" i="13"/>
  <c r="AN103" i="13"/>
  <c r="AN104" i="13"/>
  <c r="AN105" i="13"/>
  <c r="AN106" i="13"/>
  <c r="AN107" i="13"/>
  <c r="AN108" i="13"/>
  <c r="AN109" i="13"/>
  <c r="AN110" i="13"/>
  <c r="AN111" i="13"/>
  <c r="AN112" i="13"/>
  <c r="AN113" i="13"/>
  <c r="AN114" i="13"/>
  <c r="AN115" i="13"/>
  <c r="AN116" i="13"/>
  <c r="AN117" i="13"/>
  <c r="AN118" i="13"/>
  <c r="AN119" i="13"/>
  <c r="AN120" i="13"/>
  <c r="AN121" i="13"/>
  <c r="AN122" i="13"/>
  <c r="AN123" i="13"/>
  <c r="AN124" i="13"/>
  <c r="AN125" i="13"/>
  <c r="AN126" i="13"/>
  <c r="AN127" i="13"/>
  <c r="AN128" i="13"/>
  <c r="AN129" i="13"/>
  <c r="AN130" i="13"/>
  <c r="AN131" i="13"/>
  <c r="AN132" i="13"/>
  <c r="AN133" i="13"/>
  <c r="AN134" i="13"/>
  <c r="AN135" i="13"/>
  <c r="AN136" i="13"/>
  <c r="AN137" i="13"/>
  <c r="AN138" i="13"/>
  <c r="AN139" i="13"/>
  <c r="AN140" i="13"/>
  <c r="AN141" i="13"/>
  <c r="AN142" i="13"/>
  <c r="AN143" i="13"/>
  <c r="AN144" i="13"/>
  <c r="AN145" i="13"/>
  <c r="AN146" i="13"/>
  <c r="AN147" i="13"/>
  <c r="AN148" i="13"/>
  <c r="AN149" i="13"/>
  <c r="AN150" i="13"/>
  <c r="AN151" i="13"/>
  <c r="AN152" i="13"/>
  <c r="AN153" i="13"/>
  <c r="AN154" i="13"/>
  <c r="AN155" i="13"/>
  <c r="AN156" i="13"/>
  <c r="AN157" i="13"/>
  <c r="AN158" i="13"/>
  <c r="AN159" i="13"/>
  <c r="AN160" i="13"/>
  <c r="AN161" i="13"/>
  <c r="AN162" i="13"/>
  <c r="AN163" i="13"/>
  <c r="AN164" i="13"/>
  <c r="AN165" i="13"/>
  <c r="AN166" i="13"/>
  <c r="AN167" i="13"/>
  <c r="AN168" i="13"/>
  <c r="AN169" i="13"/>
  <c r="AN170" i="13"/>
  <c r="AN20" i="13"/>
  <c r="AP21" i="13" l="1"/>
  <c r="AP22" i="13"/>
  <c r="AP23" i="13"/>
  <c r="AP24" i="13"/>
  <c r="AP25" i="13"/>
  <c r="AP26" i="13"/>
  <c r="AP27" i="13"/>
  <c r="AP28" i="13"/>
  <c r="AP29" i="13"/>
  <c r="AP30" i="13"/>
  <c r="AP31" i="13"/>
  <c r="AP32" i="13"/>
  <c r="AP33" i="13"/>
  <c r="AP34" i="13"/>
  <c r="AP35" i="13"/>
  <c r="AP36" i="13"/>
  <c r="AP37" i="13"/>
  <c r="AP38" i="13"/>
  <c r="AP39" i="13"/>
  <c r="AP40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53" i="13"/>
  <c r="AP54" i="13"/>
  <c r="AP55" i="13"/>
  <c r="AP56" i="13"/>
  <c r="AP57" i="13"/>
  <c r="AP58" i="13"/>
  <c r="AP59" i="13"/>
  <c r="AP60" i="13"/>
  <c r="AP61" i="13"/>
  <c r="AP62" i="13"/>
  <c r="AP63" i="13"/>
  <c r="AP64" i="13"/>
  <c r="AP65" i="13"/>
  <c r="AP66" i="13"/>
  <c r="AP67" i="13"/>
  <c r="AP68" i="13"/>
  <c r="AP69" i="13"/>
  <c r="AP70" i="13"/>
  <c r="AP71" i="13"/>
  <c r="AP72" i="13"/>
  <c r="AP73" i="13"/>
  <c r="AP74" i="13"/>
  <c r="AP75" i="13"/>
  <c r="AP76" i="13"/>
  <c r="AP77" i="13"/>
  <c r="AP78" i="13"/>
  <c r="AP79" i="13"/>
  <c r="AP80" i="13"/>
  <c r="AP81" i="13"/>
  <c r="AP82" i="13"/>
  <c r="AP83" i="13"/>
  <c r="AP84" i="13"/>
  <c r="AP85" i="13"/>
  <c r="AP86" i="13"/>
  <c r="AP87" i="13"/>
  <c r="AP88" i="13"/>
  <c r="AP89" i="13"/>
  <c r="AP90" i="13"/>
  <c r="AP91" i="13"/>
  <c r="AP92" i="13"/>
  <c r="AP93" i="13"/>
  <c r="AP94" i="13"/>
  <c r="AP95" i="13"/>
  <c r="AP96" i="13"/>
  <c r="AP97" i="13"/>
  <c r="AP98" i="13"/>
  <c r="AP99" i="13"/>
  <c r="AP100" i="13"/>
  <c r="AP101" i="13"/>
  <c r="AP102" i="13"/>
  <c r="AP103" i="13"/>
  <c r="AP104" i="13"/>
  <c r="AP105" i="13"/>
  <c r="AP106" i="13"/>
  <c r="AP107" i="13"/>
  <c r="AP108" i="13"/>
  <c r="AP109" i="13"/>
  <c r="AP110" i="13"/>
  <c r="AP111" i="13"/>
  <c r="AP112" i="13"/>
  <c r="AP113" i="13"/>
  <c r="AP114" i="13"/>
  <c r="AP115" i="13"/>
  <c r="AP116" i="13"/>
  <c r="AP117" i="13"/>
  <c r="AP118" i="13"/>
  <c r="AP119" i="13"/>
  <c r="AP120" i="13"/>
  <c r="AP121" i="13"/>
  <c r="AP122" i="13"/>
  <c r="AP123" i="13"/>
  <c r="AP124" i="13"/>
  <c r="AP125" i="13"/>
  <c r="AP126" i="13"/>
  <c r="AP127" i="13"/>
  <c r="AP128" i="13"/>
  <c r="AP129" i="13"/>
  <c r="AP130" i="13"/>
  <c r="AP131" i="13"/>
  <c r="AP132" i="13"/>
  <c r="AP133" i="13"/>
  <c r="AP134" i="13"/>
  <c r="AP135" i="13"/>
  <c r="AP136" i="13"/>
  <c r="AP137" i="13"/>
  <c r="AP138" i="13"/>
  <c r="AP139" i="13"/>
  <c r="AP140" i="13"/>
  <c r="AP141" i="13"/>
  <c r="AP142" i="13"/>
  <c r="AP143" i="13"/>
  <c r="AP144" i="13"/>
  <c r="AP145" i="13"/>
  <c r="AP146" i="13"/>
  <c r="AP147" i="13"/>
  <c r="AP148" i="13"/>
  <c r="AP149" i="13"/>
  <c r="AP150" i="13"/>
  <c r="AP151" i="13"/>
  <c r="AP152" i="13"/>
  <c r="AP153" i="13"/>
  <c r="AP154" i="13"/>
  <c r="AP155" i="13"/>
  <c r="AP156" i="13"/>
  <c r="AP157" i="13"/>
  <c r="AP158" i="13"/>
  <c r="AP159" i="13"/>
  <c r="AP160" i="13"/>
  <c r="AP161" i="13"/>
  <c r="AP162" i="13"/>
  <c r="AP163" i="13"/>
  <c r="AP164" i="13"/>
  <c r="AP165" i="13"/>
  <c r="AP166" i="13"/>
  <c r="AP167" i="13"/>
  <c r="AP168" i="13"/>
  <c r="AP169" i="13"/>
  <c r="AP170" i="13"/>
  <c r="AP20" i="13"/>
  <c r="U23" i="12"/>
  <c r="U22" i="12"/>
  <c r="K2" i="13" l="1"/>
  <c r="K1" i="13"/>
  <c r="K2" i="12"/>
  <c r="K1" i="12"/>
  <c r="B5" i="12" l="1"/>
  <c r="D22" i="1" s="1"/>
  <c r="AO21" i="13"/>
  <c r="AO22" i="13"/>
  <c r="AO23" i="13"/>
  <c r="AO24" i="13"/>
  <c r="AO25" i="13"/>
  <c r="AO26" i="13"/>
  <c r="AO27" i="13"/>
  <c r="AO28" i="13"/>
  <c r="AO29" i="13"/>
  <c r="AO30" i="13"/>
  <c r="AO31" i="13"/>
  <c r="AO32" i="13"/>
  <c r="AO33" i="13"/>
  <c r="AO34" i="13"/>
  <c r="AO35" i="13"/>
  <c r="AO36" i="13"/>
  <c r="AO37" i="13"/>
  <c r="AO38" i="13"/>
  <c r="AO39" i="13"/>
  <c r="AO40" i="13"/>
  <c r="AO41" i="13"/>
  <c r="AO42" i="13"/>
  <c r="AO43" i="13"/>
  <c r="AO44" i="13"/>
  <c r="AO45" i="13"/>
  <c r="AO46" i="13"/>
  <c r="AO47" i="13"/>
  <c r="AO48" i="13"/>
  <c r="AO49" i="13"/>
  <c r="AO50" i="13"/>
  <c r="AO51" i="13"/>
  <c r="AO52" i="13"/>
  <c r="AO53" i="13"/>
  <c r="AO54" i="13"/>
  <c r="AO55" i="13"/>
  <c r="AO56" i="13"/>
  <c r="AO57" i="13"/>
  <c r="AO58" i="13"/>
  <c r="AO59" i="13"/>
  <c r="AO60" i="13"/>
  <c r="AO61" i="13"/>
  <c r="AO62" i="13"/>
  <c r="AO63" i="13"/>
  <c r="AO64" i="13"/>
  <c r="AO65" i="13"/>
  <c r="AO66" i="13"/>
  <c r="AO67" i="13"/>
  <c r="AO68" i="13"/>
  <c r="AO69" i="13"/>
  <c r="AO70" i="13"/>
  <c r="AO71" i="13"/>
  <c r="AO72" i="13"/>
  <c r="AO73" i="13"/>
  <c r="AO74" i="13"/>
  <c r="AO75" i="13"/>
  <c r="AO76" i="13"/>
  <c r="AO77" i="13"/>
  <c r="AO78" i="13"/>
  <c r="AO79" i="13"/>
  <c r="AO80" i="13"/>
  <c r="AO81" i="13"/>
  <c r="AO82" i="13"/>
  <c r="AO83" i="13"/>
  <c r="AO84" i="13"/>
  <c r="AO85" i="13"/>
  <c r="AO86" i="13"/>
  <c r="AO87" i="13"/>
  <c r="AO88" i="13"/>
  <c r="AO89" i="13"/>
  <c r="AO90" i="13"/>
  <c r="AO91" i="13"/>
  <c r="AO92" i="13"/>
  <c r="AO93" i="13"/>
  <c r="AO94" i="13"/>
  <c r="AO95" i="13"/>
  <c r="AO96" i="13"/>
  <c r="AO97" i="13"/>
  <c r="AO98" i="13"/>
  <c r="AO99" i="13"/>
  <c r="AO100" i="13"/>
  <c r="AO101" i="13"/>
  <c r="AO102" i="13"/>
  <c r="AO103" i="13"/>
  <c r="AO104" i="13"/>
  <c r="AO105" i="13"/>
  <c r="AO106" i="13"/>
  <c r="AO107" i="13"/>
  <c r="AO108" i="13"/>
  <c r="AO109" i="13"/>
  <c r="AO110" i="13"/>
  <c r="AO111" i="13"/>
  <c r="AO112" i="13"/>
  <c r="AO113" i="13"/>
  <c r="AO114" i="13"/>
  <c r="AO115" i="13"/>
  <c r="AO116" i="13"/>
  <c r="AO117" i="13"/>
  <c r="AO118" i="13"/>
  <c r="AO119" i="13"/>
  <c r="AO120" i="13"/>
  <c r="AO121" i="13"/>
  <c r="AO122" i="13"/>
  <c r="AO123" i="13"/>
  <c r="AO124" i="13"/>
  <c r="AO125" i="13"/>
  <c r="AO126" i="13"/>
  <c r="AO127" i="13"/>
  <c r="AO128" i="13"/>
  <c r="AO129" i="13"/>
  <c r="AO130" i="13"/>
  <c r="AO131" i="13"/>
  <c r="AO132" i="13"/>
  <c r="AO133" i="13"/>
  <c r="AO134" i="13"/>
  <c r="AO135" i="13"/>
  <c r="AO136" i="13"/>
  <c r="AO137" i="13"/>
  <c r="AO138" i="13"/>
  <c r="AO139" i="13"/>
  <c r="AO140" i="13"/>
  <c r="AO141" i="13"/>
  <c r="AO142" i="13"/>
  <c r="AO143" i="13"/>
  <c r="AO144" i="13"/>
  <c r="AO145" i="13"/>
  <c r="AO146" i="13"/>
  <c r="AO147" i="13"/>
  <c r="AO148" i="13"/>
  <c r="AO149" i="13"/>
  <c r="AO150" i="13"/>
  <c r="AO151" i="13"/>
  <c r="AO152" i="13"/>
  <c r="AO153" i="13"/>
  <c r="AO154" i="13"/>
  <c r="AO155" i="13"/>
  <c r="AO156" i="13"/>
  <c r="AO157" i="13"/>
  <c r="AO158" i="13"/>
  <c r="AO159" i="13"/>
  <c r="AO160" i="13"/>
  <c r="AO161" i="13"/>
  <c r="AO162" i="13"/>
  <c r="AO163" i="13"/>
  <c r="AO164" i="13"/>
  <c r="AO165" i="13"/>
  <c r="AO166" i="13"/>
  <c r="AO167" i="13"/>
  <c r="AO168" i="13"/>
  <c r="AO169" i="13"/>
  <c r="AO170" i="13"/>
  <c r="AO20" i="13"/>
  <c r="T23" i="12"/>
  <c r="S23" i="12"/>
  <c r="T22" i="12"/>
  <c r="S22" i="12"/>
  <c r="AM21" i="13"/>
  <c r="AM22" i="13"/>
  <c r="AM23" i="13"/>
  <c r="AM24" i="13"/>
  <c r="AM25" i="13"/>
  <c r="AM26" i="13"/>
  <c r="AM27" i="13"/>
  <c r="AM28" i="13"/>
  <c r="AM29" i="13"/>
  <c r="AM30" i="13"/>
  <c r="AM31" i="13"/>
  <c r="AM32" i="13"/>
  <c r="AM33" i="13"/>
  <c r="AM34" i="13"/>
  <c r="AM35" i="13"/>
  <c r="AM36" i="13"/>
  <c r="AM37" i="13"/>
  <c r="AM38" i="13"/>
  <c r="AM39" i="13"/>
  <c r="AM40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3" i="13"/>
  <c r="AM54" i="13"/>
  <c r="AM55" i="13"/>
  <c r="AM56" i="13"/>
  <c r="AM57" i="13"/>
  <c r="AM58" i="13"/>
  <c r="AM59" i="13"/>
  <c r="AM60" i="13"/>
  <c r="AM61" i="13"/>
  <c r="AM62" i="13"/>
  <c r="AM63" i="13"/>
  <c r="AM64" i="13"/>
  <c r="AM65" i="13"/>
  <c r="AM66" i="13"/>
  <c r="AM67" i="13"/>
  <c r="AM68" i="13"/>
  <c r="AM69" i="13"/>
  <c r="AM70" i="13"/>
  <c r="AM71" i="13"/>
  <c r="AM72" i="13"/>
  <c r="AM73" i="13"/>
  <c r="AM74" i="13"/>
  <c r="AM75" i="13"/>
  <c r="AM76" i="13"/>
  <c r="AM77" i="13"/>
  <c r="AM78" i="13"/>
  <c r="AM79" i="13"/>
  <c r="AM80" i="13"/>
  <c r="AM81" i="13"/>
  <c r="AM82" i="13"/>
  <c r="AM83" i="13"/>
  <c r="AM84" i="13"/>
  <c r="AM85" i="13"/>
  <c r="AM86" i="13"/>
  <c r="AM87" i="13"/>
  <c r="AM88" i="13"/>
  <c r="AM89" i="13"/>
  <c r="AM90" i="13"/>
  <c r="AM91" i="13"/>
  <c r="AM92" i="13"/>
  <c r="AM93" i="13"/>
  <c r="AM94" i="13"/>
  <c r="AM95" i="13"/>
  <c r="AM96" i="13"/>
  <c r="AM97" i="13"/>
  <c r="AM98" i="13"/>
  <c r="AM99" i="13"/>
  <c r="AM100" i="13"/>
  <c r="AM101" i="13"/>
  <c r="AM102" i="13"/>
  <c r="AM103" i="13"/>
  <c r="AM104" i="13"/>
  <c r="AM105" i="13"/>
  <c r="AM106" i="13"/>
  <c r="AM107" i="13"/>
  <c r="AM108" i="13"/>
  <c r="AM109" i="13"/>
  <c r="AM110" i="13"/>
  <c r="AM111" i="13"/>
  <c r="AM112" i="13"/>
  <c r="AM113" i="13"/>
  <c r="AM114" i="13"/>
  <c r="AM115" i="13"/>
  <c r="AM116" i="13"/>
  <c r="AM117" i="13"/>
  <c r="AM118" i="13"/>
  <c r="AM119" i="13"/>
  <c r="AM120" i="13"/>
  <c r="AM121" i="13"/>
  <c r="AM122" i="13"/>
  <c r="AM123" i="13"/>
  <c r="AM124" i="13"/>
  <c r="AM125" i="13"/>
  <c r="AM126" i="13"/>
  <c r="AM127" i="13"/>
  <c r="AM128" i="13"/>
  <c r="AM129" i="13"/>
  <c r="AM130" i="13"/>
  <c r="AM131" i="13"/>
  <c r="AM132" i="13"/>
  <c r="AM133" i="13"/>
  <c r="AM134" i="13"/>
  <c r="AM135" i="13"/>
  <c r="AM136" i="13"/>
  <c r="AM137" i="13"/>
  <c r="AM138" i="13"/>
  <c r="AM139" i="13"/>
  <c r="AM140" i="13"/>
  <c r="AM141" i="13"/>
  <c r="AM142" i="13"/>
  <c r="AM143" i="13"/>
  <c r="AM144" i="13"/>
  <c r="AM145" i="13"/>
  <c r="AM146" i="13"/>
  <c r="AM147" i="13"/>
  <c r="AM148" i="13"/>
  <c r="AM149" i="13"/>
  <c r="AM150" i="13"/>
  <c r="AM151" i="13"/>
  <c r="AM152" i="13"/>
  <c r="AM153" i="13"/>
  <c r="AM154" i="13"/>
  <c r="AM155" i="13"/>
  <c r="AM156" i="13"/>
  <c r="AM157" i="13"/>
  <c r="AM158" i="13"/>
  <c r="AM159" i="13"/>
  <c r="AM160" i="13"/>
  <c r="AM161" i="13"/>
  <c r="AM162" i="13"/>
  <c r="AM163" i="13"/>
  <c r="AM164" i="13"/>
  <c r="AM165" i="13"/>
  <c r="AM166" i="13"/>
  <c r="AM167" i="13"/>
  <c r="AM168" i="13"/>
  <c r="AM169" i="13"/>
  <c r="AM170" i="13"/>
  <c r="AM20" i="13"/>
  <c r="AW20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69" i="13"/>
  <c r="AW70" i="13"/>
  <c r="AW71" i="13"/>
  <c r="AW72" i="13"/>
  <c r="AW73" i="13"/>
  <c r="AW74" i="13"/>
  <c r="AW75" i="13"/>
  <c r="AW76" i="13"/>
  <c r="AW77" i="13"/>
  <c r="AW78" i="13"/>
  <c r="AW79" i="13"/>
  <c r="AW80" i="13"/>
  <c r="AW81" i="13"/>
  <c r="AW82" i="13"/>
  <c r="AW83" i="13"/>
  <c r="AW84" i="13"/>
  <c r="AW85" i="13"/>
  <c r="AW86" i="13"/>
  <c r="AW87" i="13"/>
  <c r="AW88" i="13"/>
  <c r="AW89" i="13"/>
  <c r="AW90" i="13"/>
  <c r="AW91" i="13"/>
  <c r="AW92" i="13"/>
  <c r="AW93" i="13"/>
  <c r="AW94" i="13"/>
  <c r="AW95" i="13"/>
  <c r="AW96" i="13"/>
  <c r="AW97" i="13"/>
  <c r="AW98" i="13"/>
  <c r="AW99" i="13"/>
  <c r="AW100" i="13"/>
  <c r="AW101" i="13"/>
  <c r="AW102" i="13"/>
  <c r="AW103" i="13"/>
  <c r="AW104" i="13"/>
  <c r="AW105" i="13"/>
  <c r="AW106" i="13"/>
  <c r="AW107" i="13"/>
  <c r="AW108" i="13"/>
  <c r="AW109" i="13"/>
  <c r="AW110" i="13"/>
  <c r="AW111" i="13"/>
  <c r="AW112" i="13"/>
  <c r="AW113" i="13"/>
  <c r="AW114" i="13"/>
  <c r="AW115" i="13"/>
  <c r="AW116" i="13"/>
  <c r="AW117" i="13"/>
  <c r="AW118" i="13"/>
  <c r="AW119" i="13"/>
  <c r="AW120" i="13"/>
  <c r="AW121" i="13"/>
  <c r="AW122" i="13"/>
  <c r="AW123" i="13"/>
  <c r="AW124" i="13"/>
  <c r="AW125" i="13"/>
  <c r="AW126" i="13"/>
  <c r="AW127" i="13"/>
  <c r="AW128" i="13"/>
  <c r="AW129" i="13"/>
  <c r="AW130" i="13"/>
  <c r="AW131" i="13"/>
  <c r="AW132" i="13"/>
  <c r="AW133" i="13"/>
  <c r="AW134" i="13"/>
  <c r="AW135" i="13"/>
  <c r="AW136" i="13"/>
  <c r="AW137" i="13"/>
  <c r="AW138" i="13"/>
  <c r="AW139" i="13"/>
  <c r="AW140" i="13"/>
  <c r="AW141" i="13"/>
  <c r="AW142" i="13"/>
  <c r="AW143" i="13"/>
  <c r="AW144" i="13"/>
  <c r="AW145" i="13"/>
  <c r="AW146" i="13"/>
  <c r="AW147" i="13"/>
  <c r="AW148" i="13"/>
  <c r="AW149" i="13"/>
  <c r="AW150" i="13"/>
  <c r="AW151" i="13"/>
  <c r="AW152" i="13"/>
  <c r="AW153" i="13"/>
  <c r="AW154" i="13"/>
  <c r="AW155" i="13"/>
  <c r="AW156" i="13"/>
  <c r="AW157" i="13"/>
  <c r="AW158" i="13"/>
  <c r="AW159" i="13"/>
  <c r="AW160" i="13"/>
  <c r="AW161" i="13"/>
  <c r="AW162" i="13"/>
  <c r="AW163" i="13"/>
  <c r="AW164" i="13"/>
  <c r="AW165" i="13"/>
  <c r="AW166" i="13"/>
  <c r="AW167" i="13"/>
  <c r="AW168" i="13"/>
  <c r="AW169" i="13"/>
  <c r="AW170" i="13"/>
  <c r="AW21" i="13"/>
  <c r="B6" i="13" l="1"/>
  <c r="E23" i="1" s="1"/>
  <c r="E21" i="1" s="1"/>
  <c r="B5" i="13"/>
  <c r="D23" i="1" s="1"/>
  <c r="D21" i="1" s="1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AH18" i="13" l="1"/>
  <c r="N18" i="13" l="1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I18" i="13"/>
  <c r="E20" i="13" l="1"/>
  <c r="M18" i="13"/>
  <c r="K18" i="13"/>
  <c r="B4" i="13"/>
  <c r="B3" i="13"/>
  <c r="B1" i="13"/>
  <c r="B1" i="12" l="1"/>
  <c r="B3" i="12"/>
  <c r="B4" i="12"/>
  <c r="K18" i="12"/>
  <c r="L18" i="12"/>
  <c r="E22" i="12"/>
  <c r="E23" i="12"/>
  <c r="B36" i="1"/>
  <c r="H41" i="1"/>
  <c r="H39" i="1" s="1"/>
  <c r="H38" i="1" l="1"/>
</calcChain>
</file>

<file path=xl/sharedStrings.xml><?xml version="1.0" encoding="utf-8"?>
<sst xmlns="http://schemas.openxmlformats.org/spreadsheetml/2006/main" count="675" uniqueCount="629">
  <si>
    <t>XXXXXX</t>
  </si>
  <si>
    <t>Version</t>
  </si>
  <si>
    <t>Total</t>
  </si>
  <si>
    <t>Revision</t>
  </si>
  <si>
    <t>Tel: +41 58 631 00 00</t>
  </si>
  <si>
    <t>en</t>
  </si>
  <si>
    <t>www.finma.ch</t>
  </si>
  <si>
    <t>CH-3003 Bern</t>
  </si>
  <si>
    <t>Tel: +41 31 327 91 00</t>
  </si>
  <si>
    <t>Fax: +41 31 327 91 01</t>
  </si>
  <si>
    <t>Amounts in 1'000 CHF</t>
  </si>
  <si>
    <t>Survey</t>
  </si>
  <si>
    <t>Forms</t>
  </si>
  <si>
    <t>Language</t>
  </si>
  <si>
    <t xml:space="preserve"> -&gt; Press Tab to move from cell to cell</t>
  </si>
  <si>
    <t>Cut-off date</t>
  </si>
  <si>
    <t>DD.MM.YYYY</t>
  </si>
  <si>
    <t>Company name:</t>
  </si>
  <si>
    <t>number of errors</t>
  </si>
  <si>
    <t>number of warnings</t>
  </si>
  <si>
    <r>
      <t>Comments:</t>
    </r>
    <r>
      <rPr>
        <sz val="10"/>
        <color indexed="8"/>
        <rFont val="Arial"/>
        <family val="2"/>
      </rPr>
      <t xml:space="preserve"> Please use a separate document for your comments to this delivery and include</t>
    </r>
  </si>
  <si>
    <t>Swiss National Bank</t>
  </si>
  <si>
    <t>Ordering survey documents:</t>
  </si>
  <si>
    <t>Data Collection</t>
  </si>
  <si>
    <t>Questions on surveys:</t>
  </si>
  <si>
    <t>P.O. Box</t>
  </si>
  <si>
    <t>CH-8022 Zurich</t>
  </si>
  <si>
    <t>Subject:</t>
  </si>
  <si>
    <t>Swiss Financial Market Supervisory Authority FINMA</t>
  </si>
  <si>
    <t>Questions on data collection:</t>
  </si>
  <si>
    <t>Consistency checks</t>
  </si>
  <si>
    <t>SNB code</t>
  </si>
  <si>
    <t>Large Exposure Reporting (LER)</t>
  </si>
  <si>
    <t>Period</t>
  </si>
  <si>
    <t>Current period</t>
  </si>
  <si>
    <t>Previous period</t>
  </si>
  <si>
    <t xml:space="preserve"> or</t>
  </si>
  <si>
    <t>Capital base</t>
  </si>
  <si>
    <t>Tier 1 capital</t>
  </si>
  <si>
    <t>Hidden reserves</t>
  </si>
  <si>
    <t>Counterparty type</t>
  </si>
  <si>
    <t>Specific provisions / allowances</t>
  </si>
  <si>
    <t>Off B/S positions</t>
  </si>
  <si>
    <t>Credit equivalent of derivatives</t>
  </si>
  <si>
    <t>Credit equivalent of SFTs</t>
  </si>
  <si>
    <t>Mortgages</t>
  </si>
  <si>
    <t>Other positions</t>
  </si>
  <si>
    <t>Financial collateral</t>
  </si>
  <si>
    <t>Indirect positions from credit risk mitigation</t>
  </si>
  <si>
    <t>Position before credit risk mitigation and before weighting, net of specific provisions / allowances</t>
  </si>
  <si>
    <t>Netting</t>
  </si>
  <si>
    <t>Credit Derivatives</t>
  </si>
  <si>
    <t>Guarantees</t>
  </si>
  <si>
    <t>Credit risk mitigation impact</t>
  </si>
  <si>
    <t>Total position (after weighting)</t>
  </si>
  <si>
    <t>Total adjusted position (after weighting)</t>
  </si>
  <si>
    <t>Guarantees 
and credit derivatives</t>
  </si>
  <si>
    <t>Direct positions after credit conversion factors and net of specific provisions / allowances</t>
  </si>
  <si>
    <t>Laupenstrasse 27</t>
  </si>
  <si>
    <t>LER_01..02</t>
  </si>
  <si>
    <t>LER_02</t>
  </si>
  <si>
    <t>LER_01</t>
  </si>
  <si>
    <t>C_CPB.T1C</t>
  </si>
  <si>
    <t>C_CPB.HIR</t>
  </si>
  <si>
    <t>D1_PRP</t>
  </si>
  <si>
    <t>Total adjusted position (after weighting) excluding indirect positions from financial collateral within the 3-month grace period</t>
  </si>
  <si>
    <t>Underlying and securities</t>
  </si>
  <si>
    <t>SOV</t>
  </si>
  <si>
    <t>SOB</t>
  </si>
  <si>
    <t>SOO</t>
  </si>
  <si>
    <t>CAN</t>
  </si>
  <si>
    <t>MUN</t>
  </si>
  <si>
    <t>FPS</t>
  </si>
  <si>
    <t>BSS</t>
  </si>
  <si>
    <t>BFS</t>
  </si>
  <si>
    <t>BSN</t>
  </si>
  <si>
    <t>BFN</t>
  </si>
  <si>
    <t>CBS</t>
  </si>
  <si>
    <t>CPQ</t>
  </si>
  <si>
    <t>CPN</t>
  </si>
  <si>
    <t>FEO</t>
  </si>
  <si>
    <t>INV</t>
  </si>
  <si>
    <t>UNC</t>
  </si>
  <si>
    <t>NFC</t>
  </si>
  <si>
    <t>PRI</t>
  </si>
  <si>
    <t>G0T</t>
  </si>
  <si>
    <t>G0B</t>
  </si>
  <si>
    <t>G1T</t>
  </si>
  <si>
    <t>G1B</t>
  </si>
  <si>
    <t>Sovereign</t>
  </si>
  <si>
    <t>Central bank</t>
  </si>
  <si>
    <t>Supranational organisations</t>
  </si>
  <si>
    <t>Swiss Canton</t>
  </si>
  <si>
    <t>Swiss Municipality</t>
  </si>
  <si>
    <t>Foreign PSE</t>
  </si>
  <si>
    <t>Swiss SIB</t>
  </si>
  <si>
    <t>Foreign G-SIB</t>
  </si>
  <si>
    <t>Swiss bank (no SIB)</t>
  </si>
  <si>
    <t>Swiss Pfandbrief Institutes</t>
  </si>
  <si>
    <t>Qualifying CCP</t>
  </si>
  <si>
    <t>Non-qualifying CCP</t>
  </si>
  <si>
    <t>Other financial entity</t>
  </si>
  <si>
    <t>Investment structure</t>
  </si>
  <si>
    <t>Unknown client</t>
  </si>
  <si>
    <t>Non-financial corporate</t>
  </si>
  <si>
    <t>Private person</t>
  </si>
  <si>
    <t>Total G0 group business</t>
  </si>
  <si>
    <t>G0 group business</t>
  </si>
  <si>
    <t>Total G1 group business</t>
  </si>
  <si>
    <t>G1 group business</t>
  </si>
  <si>
    <t>Values Counterparty type</t>
  </si>
  <si>
    <t>D1_CUP</t>
  </si>
  <si>
    <t>S_CRD_CRDType_CPN</t>
  </si>
  <si>
    <t>S_CRD_CRDType_COD</t>
  </si>
  <si>
    <t>S_CRD_CRDType_LES</t>
  </si>
  <si>
    <t>S_CRD_CRDType_CPT</t>
  </si>
  <si>
    <t>S_CRD_CRDType_NOG</t>
  </si>
  <si>
    <t>S_CRD_CRDType_SPP</t>
  </si>
  <si>
    <t>S_CRD_CRDType_DIP.OBP</t>
  </si>
  <si>
    <t>S_CRD_CRDType_DIP.CED</t>
  </si>
  <si>
    <t>S_CRD_CRDType_DIP.CES</t>
  </si>
  <si>
    <t>S_CRD_CRDType_DIP.MOR</t>
  </si>
  <si>
    <t>S_CRD_CRDType_DIP.UAS</t>
  </si>
  <si>
    <t>S_CRD_CRDType_DIP.OTH</t>
  </si>
  <si>
    <t>S_CRD_CRDType_INP.FIC</t>
  </si>
  <si>
    <t>S_CRD_CRDType_INP.GCD</t>
  </si>
  <si>
    <t>S_CRD_CRDType_PBR</t>
  </si>
  <si>
    <t>S_CRD_CRDType_CRM.NET</t>
  </si>
  <si>
    <t>S_CRD_CRDType_CRM.CRD</t>
  </si>
  <si>
    <t>S_CRD_CRDType_CRM.FIC</t>
  </si>
  <si>
    <t>S_CRD_CRDType_CRM.GUA</t>
  </si>
  <si>
    <t>S_CRD_CRDType_TOP</t>
  </si>
  <si>
    <t>S_CRD_CRDType_TAP</t>
  </si>
  <si>
    <t>S_CRD_CRDType_PRM.TAI</t>
  </si>
  <si>
    <t>S_CRD_CRDType_PRM.EGP</t>
  </si>
  <si>
    <t>S_CRD_CRDType_COM</t>
  </si>
  <si>
    <t>S_CRD_CRDType_ID</t>
  </si>
  <si>
    <t>basel3@finma.ch</t>
  </si>
  <si>
    <t>OTH</t>
  </si>
  <si>
    <t>LER_K02_01</t>
  </si>
  <si>
    <t>LER_K02_02</t>
  </si>
  <si>
    <t>LER_K02_03</t>
  </si>
  <si>
    <t>LER_K02_04</t>
  </si>
  <si>
    <t>LER_K02_05</t>
  </si>
  <si>
    <t>LER_K02_06</t>
  </si>
  <si>
    <t>LER_K02_07</t>
  </si>
  <si>
    <t>LER_K02_08</t>
  </si>
  <si>
    <t>LER_K02_11</t>
  </si>
  <si>
    <t>LER_K02_12</t>
  </si>
  <si>
    <t>LER_K02_13</t>
  </si>
  <si>
    <t>LER_K02_14</t>
  </si>
  <si>
    <t>Total Position before CRM is the sum of its parts</t>
  </si>
  <si>
    <t>Total Position after weighting and CRM is equal or less than Position before CRM</t>
  </si>
  <si>
    <t>Specific provisions/allowances have been reported as positive values</t>
  </si>
  <si>
    <t>Column N must be a date in the past</t>
  </si>
  <si>
    <t>End of Grace Period must be no more than 3 months in the future</t>
  </si>
  <si>
    <t>LER_K01_01</t>
  </si>
  <si>
    <t>LER_K01_02</t>
  </si>
  <si>
    <t>LER_K01_03</t>
  </si>
  <si>
    <t>LER_K</t>
  </si>
  <si>
    <t>Group</t>
  </si>
  <si>
    <r>
      <t>Submission deadline:
LER_K</t>
    </r>
    <r>
      <rPr>
        <sz val="10"/>
        <rFont val="Arial"/>
        <family val="2"/>
      </rPr>
      <t xml:space="preserve">: The forms, which are required on a </t>
    </r>
    <r>
      <rPr>
        <b/>
        <sz val="10"/>
        <rFont val="Arial"/>
        <family val="2"/>
      </rPr>
      <t>semianually</t>
    </r>
    <r>
      <rPr>
        <sz val="10"/>
        <rFont val="Arial"/>
        <family val="2"/>
      </rPr>
      <t xml:space="preserve"> basis, must be submitted </t>
    </r>
    <r>
      <rPr>
        <b/>
        <sz val="10"/>
        <rFont val="Arial"/>
        <family val="2"/>
      </rPr>
      <t>within six weeks</t>
    </r>
    <r>
      <rPr>
        <sz val="10"/>
        <rFont val="Arial"/>
        <family val="2"/>
      </rPr>
      <t>.</t>
    </r>
  </si>
  <si>
    <t>Hidden reserves may only be reported if tier 1 capital is reported</t>
  </si>
  <si>
    <t>One and only one Tier 1 capital may be reported</t>
  </si>
  <si>
    <t>All values must be positive</t>
  </si>
  <si>
    <t>Mandatory fields</t>
  </si>
  <si>
    <t>Counterparty ID is unique</t>
  </si>
  <si>
    <t>Column N is mandatory if large exposure (after CRM) and should be empty otherwise</t>
  </si>
  <si>
    <t>Total Position (AE) is greater than or equal to total adjusted position (AF)</t>
  </si>
  <si>
    <t>Column AA-AD are reported as negativ values only</t>
  </si>
  <si>
    <t>Pro memoria</t>
  </si>
  <si>
    <t>Affiliated party</t>
  </si>
  <si>
    <t>Other</t>
  </si>
  <si>
    <t>Foreign bank (no G-SIB)</t>
  </si>
  <si>
    <t>Total adjusted position (AF) is greater than or equal to total adjusted position after excluding indirect positions (AG)</t>
  </si>
  <si>
    <t>Other than for intragroup positions: Total position before CRM &gt;=10% of relevant Tier 1 capital</t>
  </si>
  <si>
    <t>Techn. no.</t>
  </si>
  <si>
    <t>NOGA-Codes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</si>
  <si>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</si>
  <si>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</si>
  <si>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</si>
  <si>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</si>
  <si>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</si>
  <si>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</si>
  <si>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</si>
  <si>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</si>
  <si>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</si>
  <si>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</si>
  <si>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</si>
  <si>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</si>
  <si>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</si>
  <si>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</si>
  <si>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</si>
  <si>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</si>
  <si>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</si>
  <si>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</si>
  <si>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</si>
  <si>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</si>
  <si>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</si>
  <si>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</si>
  <si>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</si>
  <si>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</si>
  <si>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</si>
  <si>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</si>
  <si>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</si>
  <si>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</si>
  <si>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</si>
  <si>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</si>
  <si>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</si>
  <si>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</si>
  <si>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</si>
  <si>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</si>
  <si>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</si>
  <si>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</si>
  <si>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</si>
  <si>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</si>
  <si>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</si>
  <si>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</si>
  <si>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</si>
  <si>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</si>
  <si>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</si>
  <si>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</si>
  <si>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</si>
  <si>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</si>
  <si>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</si>
  <si>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</si>
  <si>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</si>
  <si>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</si>
  <si>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</si>
  <si>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</si>
  <si>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</si>
  <si>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</si>
  <si>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</si>
  <si>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</si>
  <si>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</si>
  <si>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</si>
  <si>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</si>
  <si>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</si>
  <si>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</si>
  <si>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</si>
  <si>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</si>
  <si>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</si>
  <si>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</si>
  <si>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</si>
  <si>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</si>
  <si>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</si>
  <si>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</si>
  <si>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</si>
  <si>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</si>
  <si>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</si>
  <si>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</si>
  <si>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</si>
  <si>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</si>
  <si>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</si>
  <si>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</si>
  <si>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</si>
  <si>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</si>
  <si>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</si>
  <si>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</si>
  <si>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</si>
  <si>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</si>
  <si>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</si>
  <si>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</si>
  <si>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</si>
  <si>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</si>
  <si>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</si>
  <si>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Country</t>
  </si>
  <si>
    <t>CHE</t>
  </si>
  <si>
    <t>LIE</t>
  </si>
  <si>
    <t>ABW</t>
  </si>
  <si>
    <t>AFG</t>
  </si>
  <si>
    <t>AGO</t>
  </si>
  <si>
    <t xml:space="preserve">AIA </t>
  </si>
  <si>
    <t xml:space="preserve">ALA </t>
  </si>
  <si>
    <t>ALB</t>
  </si>
  <si>
    <t>AND</t>
  </si>
  <si>
    <t>ARE</t>
  </si>
  <si>
    <t>ARG</t>
  </si>
  <si>
    <t>ARM</t>
  </si>
  <si>
    <t xml:space="preserve">ASC </t>
  </si>
  <si>
    <t xml:space="preserve">ASM </t>
  </si>
  <si>
    <t xml:space="preserve">ATA </t>
  </si>
  <si>
    <t xml:space="preserve">ATF </t>
  </si>
  <si>
    <t>ATG</t>
  </si>
  <si>
    <t>AUS</t>
  </si>
  <si>
    <t>AUT</t>
  </si>
  <si>
    <t>AZE</t>
  </si>
  <si>
    <t>BDI</t>
  </si>
  <si>
    <t>BEL</t>
  </si>
  <si>
    <t>BEN</t>
  </si>
  <si>
    <t>BES</t>
  </si>
  <si>
    <t>BFA</t>
  </si>
  <si>
    <t>BGD</t>
  </si>
  <si>
    <t>BGR</t>
  </si>
  <si>
    <t>BHR</t>
  </si>
  <si>
    <t>BHS</t>
  </si>
  <si>
    <t>BIH</t>
  </si>
  <si>
    <t xml:space="preserve">BLM </t>
  </si>
  <si>
    <t>BLR</t>
  </si>
  <si>
    <t>BLZ</t>
  </si>
  <si>
    <t>BMU</t>
  </si>
  <si>
    <t>BOL</t>
  </si>
  <si>
    <t>BRA</t>
  </si>
  <si>
    <t>BRB</t>
  </si>
  <si>
    <t>BRN</t>
  </si>
  <si>
    <t>BTN</t>
  </si>
  <si>
    <t xml:space="preserve">BVT </t>
  </si>
  <si>
    <t>BWA</t>
  </si>
  <si>
    <t>CAF</t>
  </si>
  <si>
    <t xml:space="preserve">CCK </t>
  </si>
  <si>
    <t>CHL</t>
  </si>
  <si>
    <t>CHN</t>
  </si>
  <si>
    <t>CIV</t>
  </si>
  <si>
    <t>CMR</t>
  </si>
  <si>
    <t>COD</t>
  </si>
  <si>
    <t>COG</t>
  </si>
  <si>
    <t xml:space="preserve">COK </t>
  </si>
  <si>
    <t>COL</t>
  </si>
  <si>
    <t>COM</t>
  </si>
  <si>
    <t xml:space="preserve">CPT </t>
  </si>
  <si>
    <t>CPV</t>
  </si>
  <si>
    <t>CRI</t>
  </si>
  <si>
    <t>CUB</t>
  </si>
  <si>
    <t>CUW</t>
  </si>
  <si>
    <t xml:space="preserve">CXR </t>
  </si>
  <si>
    <t>CYM</t>
  </si>
  <si>
    <t>CYP</t>
  </si>
  <si>
    <t>CZE</t>
  </si>
  <si>
    <t>DEU</t>
  </si>
  <si>
    <t xml:space="preserve">DGA </t>
  </si>
  <si>
    <t>DJI</t>
  </si>
  <si>
    <t>DMA</t>
  </si>
  <si>
    <t>DNK</t>
  </si>
  <si>
    <t>DOM</t>
  </si>
  <si>
    <t>DZA</t>
  </si>
  <si>
    <t>ECU</t>
  </si>
  <si>
    <t>EGY</t>
  </si>
  <si>
    <t>ERI</t>
  </si>
  <si>
    <t>ESH</t>
  </si>
  <si>
    <t>ESP</t>
  </si>
  <si>
    <t>EST</t>
  </si>
  <si>
    <t>ETH</t>
  </si>
  <si>
    <t>FIN</t>
  </si>
  <si>
    <t>FJI</t>
  </si>
  <si>
    <t>FLK</t>
  </si>
  <si>
    <t>FRA</t>
  </si>
  <si>
    <t>FRO</t>
  </si>
  <si>
    <t>FSM</t>
  </si>
  <si>
    <t xml:space="preserve">FXX </t>
  </si>
  <si>
    <t>GAB</t>
  </si>
  <si>
    <t>GBR</t>
  </si>
  <si>
    <t>GEO</t>
  </si>
  <si>
    <t>GGY</t>
  </si>
  <si>
    <t>GHA</t>
  </si>
  <si>
    <t>GIB</t>
  </si>
  <si>
    <t>GIN</t>
  </si>
  <si>
    <t xml:space="preserve">GLP </t>
  </si>
  <si>
    <t>GMB</t>
  </si>
  <si>
    <t>GNB</t>
  </si>
  <si>
    <t>GNQ</t>
  </si>
  <si>
    <t>GRC</t>
  </si>
  <si>
    <t>GRD</t>
  </si>
  <si>
    <t>GRL</t>
  </si>
  <si>
    <t>GTM</t>
  </si>
  <si>
    <t>GUF</t>
  </si>
  <si>
    <t xml:space="preserve">GUM </t>
  </si>
  <si>
    <t>GUY</t>
  </si>
  <si>
    <t>HKG</t>
  </si>
  <si>
    <t xml:space="preserve">HMD </t>
  </si>
  <si>
    <t>HND</t>
  </si>
  <si>
    <t>HRV</t>
  </si>
  <si>
    <t>HTI</t>
  </si>
  <si>
    <t>HUN</t>
  </si>
  <si>
    <t>IDN</t>
  </si>
  <si>
    <t>IMN</t>
  </si>
  <si>
    <t>IND</t>
  </si>
  <si>
    <t xml:space="preserve">IOT </t>
  </si>
  <si>
    <t>IRL</t>
  </si>
  <si>
    <t>IRN</t>
  </si>
  <si>
    <t>IRQ</t>
  </si>
  <si>
    <t>ISL</t>
  </si>
  <si>
    <t>ISR</t>
  </si>
  <si>
    <t>ITA</t>
  </si>
  <si>
    <t>JAM</t>
  </si>
  <si>
    <t>JEY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</si>
  <si>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</si>
  <si>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</si>
  <si>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</si>
  <si>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</si>
  <si>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</si>
  <si>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</si>
  <si>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</si>
  <si>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</si>
  <si>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</si>
  <si>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</si>
  <si>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</si>
  <si>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</si>
  <si>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</si>
  <si>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</si>
  <si>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</si>
  <si>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LKA</t>
  </si>
  <si>
    <t>LSO</t>
  </si>
  <si>
    <t>LTU</t>
  </si>
  <si>
    <t>LUX</t>
  </si>
  <si>
    <t>LVA</t>
  </si>
  <si>
    <t>MAC</t>
  </si>
  <si>
    <t xml:space="preserve">MAF 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</si>
  <si>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</si>
  <si>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</si>
  <si>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</si>
  <si>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</si>
  <si>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</si>
  <si>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</si>
  <si>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</si>
  <si>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</si>
  <si>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</si>
  <si>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</si>
  <si>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</si>
  <si>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</si>
  <si>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</si>
  <si>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 xml:space="preserve">MNP </t>
  </si>
  <si>
    <t>MOZ</t>
  </si>
  <si>
    <t>MRT</t>
  </si>
  <si>
    <t xml:space="preserve">MSR </t>
  </si>
  <si>
    <t xml:space="preserve">MTQ </t>
  </si>
  <si>
    <t>MUS</t>
  </si>
  <si>
    <t>MWI</t>
  </si>
  <si>
    <t>MYS</t>
  </si>
  <si>
    <t xml:space="preserve">MYT </t>
  </si>
  <si>
    <t>NAM</t>
  </si>
  <si>
    <t>NCL</t>
  </si>
  <si>
    <t>NER</t>
  </si>
  <si>
    <t xml:space="preserve">NFK </t>
  </si>
  <si>
    <t>NGA</t>
  </si>
  <si>
    <t>NIC</t>
  </si>
  <si>
    <t xml:space="preserve">NIU </t>
  </si>
  <si>
    <t>NLD</t>
  </si>
  <si>
    <t>NOR</t>
  </si>
  <si>
    <t>NPL</t>
  </si>
  <si>
    <t>NRU</t>
  </si>
  <si>
    <t>NZL</t>
  </si>
  <si>
    <t>OMN</t>
  </si>
  <si>
    <t>PAK</t>
  </si>
  <si>
    <t>PAN</t>
  </si>
  <si>
    <t xml:space="preserve">PCN </t>
  </si>
  <si>
    <t>PER</t>
  </si>
  <si>
    <t>PHL</t>
  </si>
  <si>
    <t>PLW</t>
  </si>
  <si>
    <t>PNG</t>
  </si>
  <si>
    <t>POL</t>
  </si>
  <si>
    <t xml:space="preserve">PRI </t>
  </si>
  <si>
    <t>PRK</t>
  </si>
  <si>
    <t>PRT</t>
  </si>
  <si>
    <t>PRY</t>
  </si>
  <si>
    <t>PSE</t>
  </si>
  <si>
    <t>PYF</t>
  </si>
  <si>
    <t>QAT</t>
  </si>
  <si>
    <t>REU</t>
  </si>
  <si>
    <t>ROU</t>
  </si>
  <si>
    <t>RUS</t>
  </si>
  <si>
    <t>RWA</t>
  </si>
  <si>
    <t>SAU</t>
  </si>
  <si>
    <t>SDN</t>
  </si>
  <si>
    <t>SEN</t>
  </si>
  <si>
    <t>SGP</t>
  </si>
  <si>
    <t xml:space="preserve">SGS </t>
  </si>
  <si>
    <t>SHN</t>
  </si>
  <si>
    <t xml:space="preserve">SJM </t>
  </si>
  <si>
    <t>SLB</t>
  </si>
  <si>
    <t>SLE</t>
  </si>
  <si>
    <t>SLV</t>
  </si>
  <si>
    <t>SMR</t>
  </si>
  <si>
    <t>SOM</t>
  </si>
  <si>
    <t xml:space="preserve">SPM </t>
  </si>
  <si>
    <t>SRB</t>
  </si>
  <si>
    <t>SSD</t>
  </si>
  <si>
    <t>STP</t>
  </si>
  <si>
    <t>SUR</t>
  </si>
  <si>
    <t>SVK</t>
  </si>
  <si>
    <t>SVN</t>
  </si>
  <si>
    <t>SWE</t>
  </si>
  <si>
    <t>SWZ</t>
  </si>
  <si>
    <t>SXM</t>
  </si>
  <si>
    <t>SYC</t>
  </si>
  <si>
    <t>SYR</t>
  </si>
  <si>
    <t>TAA</t>
  </si>
  <si>
    <t>TCA</t>
  </si>
  <si>
    <t>TCD</t>
  </si>
  <si>
    <t>TGO</t>
  </si>
  <si>
    <t>THA</t>
  </si>
  <si>
    <t>TJK</t>
  </si>
  <si>
    <t xml:space="preserve">TKL 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</si>
  <si>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</si>
  <si>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</si>
  <si>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</si>
  <si>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</si>
  <si>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</si>
  <si>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</si>
  <si>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</si>
  <si>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</si>
  <si>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</si>
  <si>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</si>
  <si>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</si>
  <si>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 xml:space="preserve">UMI </t>
  </si>
  <si>
    <t>URY</t>
  </si>
  <si>
    <t>USA</t>
  </si>
  <si>
    <t>UZB</t>
  </si>
  <si>
    <t>VAT</t>
  </si>
  <si>
    <t>VCT</t>
  </si>
  <si>
    <t>VEN</t>
  </si>
  <si>
    <t xml:space="preserve">VGB </t>
  </si>
  <si>
    <t xml:space="preserve">VIR </t>
  </si>
  <si>
    <t>VNM</t>
  </si>
  <si>
    <t>VUT</t>
  </si>
  <si>
    <t>WLF</t>
  </si>
  <si>
    <t>WSM</t>
  </si>
  <si>
    <t>XIF</t>
  </si>
  <si>
    <t>XIG</t>
  </si>
  <si>
    <t>XKL</t>
  </si>
  <si>
    <t xml:space="preserve">XKX </t>
  </si>
  <si>
    <t>XPU</t>
  </si>
  <si>
    <t>XVL</t>
  </si>
  <si>
    <t>XVU</t>
  </si>
  <si>
    <t>YEM</t>
  </si>
  <si>
    <t>ZAF</t>
  </si>
  <si>
    <t>ZMB</t>
  </si>
  <si>
    <t>ZWE</t>
  </si>
  <si>
    <r>
      <t xml:space="preserve">Country of domicile
</t>
    </r>
    <r>
      <rPr>
        <sz val="10"/>
        <color rgb="FF0070C0"/>
        <rFont val="Arial"/>
        <family val="2"/>
      </rPr>
      <t>ISO3-Code
(e.g. CHE)</t>
    </r>
  </si>
  <si>
    <r>
      <t xml:space="preserve">Large exposure since
</t>
    </r>
    <r>
      <rPr>
        <sz val="10"/>
        <color rgb="FF0070C0"/>
        <rFont val="Arial"/>
        <family val="2"/>
      </rPr>
      <t>YYYY-MM-DD</t>
    </r>
  </si>
  <si>
    <r>
      <t xml:space="preserve">NOGA code
</t>
    </r>
    <r>
      <rPr>
        <sz val="10"/>
        <color rgb="FF0070C0"/>
        <rFont val="Arial"/>
        <family val="2"/>
      </rPr>
      <t>Format '00'
Range 01..99</t>
    </r>
  </si>
  <si>
    <r>
      <t xml:space="preserve">End of 3-month grace period
</t>
    </r>
    <r>
      <rPr>
        <sz val="10"/>
        <color rgb="FF0070C0"/>
        <rFont val="Arial"/>
        <family val="2"/>
      </rPr>
      <t>YYYY-MM-DD</t>
    </r>
  </si>
  <si>
    <r>
      <rPr>
        <b/>
        <sz val="10"/>
        <color indexed="8"/>
        <rFont val="Arial"/>
        <family val="2"/>
      </rPr>
      <t>Explanations:</t>
    </r>
    <r>
      <rPr>
        <sz val="10"/>
        <color indexed="8"/>
        <rFont val="Arial"/>
        <family val="2"/>
      </rPr>
      <t xml:space="preserve"> Please read the explanations required for this survey at: </t>
    </r>
    <r>
      <rPr>
        <i/>
        <u/>
        <sz val="10"/>
        <color indexed="8"/>
        <rFont val="Arial"/>
        <family val="2"/>
      </rPr>
      <t>https://emi.snb.ch/en/emi/LERX</t>
    </r>
  </si>
  <si>
    <t>ORG</t>
  </si>
  <si>
    <r>
      <t xml:space="preserve">Counterparty 
name
</t>
    </r>
    <r>
      <rPr>
        <sz val="10"/>
        <color rgb="FF0070C0"/>
        <rFont val="Arial"/>
        <family val="2"/>
      </rPr>
      <t>following special characters excluded:
&lt; &gt; &amp; ' /</t>
    </r>
  </si>
  <si>
    <r>
      <t xml:space="preserve">Counterparty ID
</t>
    </r>
    <r>
      <rPr>
        <sz val="10"/>
        <color rgb="FF0070C0"/>
        <rFont val="Arial"/>
        <family val="2"/>
      </rPr>
      <t>following special characters excluded:
&lt; &gt; &amp; ' /</t>
    </r>
  </si>
  <si>
    <r>
      <t xml:space="preserve">Comment
</t>
    </r>
    <r>
      <rPr>
        <sz val="10"/>
        <color rgb="FF0070C0"/>
        <rFont val="Arial"/>
        <family val="2"/>
      </rPr>
      <t>following special characters excluded:
&lt; &gt; &amp; ' /</t>
    </r>
  </si>
  <si>
    <t>1.1</t>
  </si>
  <si>
    <t>0</t>
  </si>
  <si>
    <t>Additional information required can be found at www.snb.ch &gt; The SNB &gt; Statistics &gt; Surveys.</t>
  </si>
  <si>
    <t>PDT</t>
  </si>
  <si>
    <t>Personal data</t>
  </si>
  <si>
    <t>1</t>
  </si>
  <si>
    <t>/Report/Observations/CRD/CRDTypeList/CRDType/CPN</t>
  </si>
  <si>
    <t>/Report/Observations/CRD/CRDTypeList/CRDType/COD</t>
  </si>
  <si>
    <t>/Report/Observations/CRD/CRDTypeList/CRDType/ID</t>
  </si>
  <si>
    <t>/Report/Observations/CRD/CRDTypeList/CRDType/LES</t>
  </si>
  <si>
    <t>/Report/Observations/CRD/CRDTypeList/CRDType/CPT</t>
  </si>
  <si>
    <t>/Report/Observations/CRD/CRDTypeList/CRDType/NOG</t>
  </si>
  <si>
    <t>/Report/Observations/CRD/CRDTypeList/CRDType/SPP</t>
  </si>
  <si>
    <t>/Report/Observations/CRD/CRDTypeList/CRDType/DIP.OBP</t>
  </si>
  <si>
    <t>/Report/Observations/CRD/CRDTypeList/CRDType/DIP.CED</t>
  </si>
  <si>
    <t>/Report/Observations/CRD/CRDTypeList/CRDType/DIP.CES</t>
  </si>
  <si>
    <t>/Report/Observations/CRD/CRDTypeList/CRDType/DIP.MOR</t>
  </si>
  <si>
    <t>/Report/Observations/CRD/CRDTypeList/CRDType/DIP.UAS</t>
  </si>
  <si>
    <t>/Report/Observations/CRD/CRDTypeList/CRDType/DIP.OTH</t>
  </si>
  <si>
    <t>/Report/Observations/CRD/CRDTypeList/CRDType/INP.FIC</t>
  </si>
  <si>
    <t>/Report/Observations/CRD/CRDTypeList/CRDType/INP.GCD</t>
  </si>
  <si>
    <t>/Report/Observations/CRD/CRDTypeList/CRDType/PBR</t>
  </si>
  <si>
    <t>/Report/Observations/CRD/CRDTypeList/CRDType/CRM.NET</t>
  </si>
  <si>
    <t>/Report/Observations/CRD/CRDTypeList/CRDType/CRM.CRD</t>
  </si>
  <si>
    <t>/Report/Observations/CRD/CRDTypeList/CRDType/CRM.FIC</t>
  </si>
  <si>
    <t>/Report/Observations/CRD/CRDTypeList/CRDType/CRM.GUA</t>
  </si>
  <si>
    <t>/Report/Observations/CRD/CRDTypeList/CRDType/TOP</t>
  </si>
  <si>
    <t>/Report/Observations/CRD/CRDTypeList/CRDType/TAP</t>
  </si>
  <si>
    <t>/Report/Observations/CRD/CRDTypeList/CRDType/PRM.TAI</t>
  </si>
  <si>
    <t>/Report/Observations/CRD/CRDTypeList/CRDType/PRM.EGP</t>
  </si>
  <si>
    <t>/Report/Observations/CRD/CRDTypeList/CRDType/COM</t>
  </si>
  <si>
    <t>Assignment of Excel cells to subject-specific keys</t>
  </si>
  <si>
    <t>Sheet</t>
  </si>
  <si>
    <t>Subject-specific key</t>
  </si>
  <si>
    <t>Excel cell</t>
  </si>
  <si>
    <t>CPB.T1C{CUP}</t>
  </si>
  <si>
    <t>K22</t>
  </si>
  <si>
    <t>CPB.T1C{PRP}</t>
  </si>
  <si>
    <t>K23</t>
  </si>
  <si>
    <t>CPB.HIR{CUP}</t>
  </si>
  <si>
    <t>L22</t>
  </si>
  <si>
    <t>CPB.HIR{PRP}</t>
  </si>
  <si>
    <t>L23</t>
  </si>
  <si>
    <t>CRD{}#CRDType[].CPN</t>
  </si>
  <si>
    <t>K19:K170</t>
  </si>
  <si>
    <t>CRD{}#CRDType[].COD</t>
  </si>
  <si>
    <t>L19:L170</t>
  </si>
  <si>
    <t>CRD{}#CRDType[].ID</t>
  </si>
  <si>
    <t>M19:M170</t>
  </si>
  <si>
    <t>CRD{}#CRDType[].LES</t>
  </si>
  <si>
    <t>N19:N170</t>
  </si>
  <si>
    <t>CRD{}#CRDType[].CPT</t>
  </si>
  <si>
    <t>O19:O170</t>
  </si>
  <si>
    <t>CRD{}#CRDType[].NOG</t>
  </si>
  <si>
    <t>P19:P170</t>
  </si>
  <si>
    <t>CRD{}#CRDType[].SPP</t>
  </si>
  <si>
    <t>Q19:Q170</t>
  </si>
  <si>
    <t>CRD{}#CRDType[].DIP.OBP</t>
  </si>
  <si>
    <t>R19:R170</t>
  </si>
  <si>
    <t>CRD{}#CRDType[].DIP.CED</t>
  </si>
  <si>
    <t>S19:S170</t>
  </si>
  <si>
    <t>CRD{}#CRDType[].DIP.CES</t>
  </si>
  <si>
    <t>T19:T170</t>
  </si>
  <si>
    <t>CRD{}#CRDType[].DIP.MOR</t>
  </si>
  <si>
    <t>U19:U170</t>
  </si>
  <si>
    <t>CRD{}#CRDType[].DIP.UAS</t>
  </si>
  <si>
    <t>V19:V170</t>
  </si>
  <si>
    <t>CRD{}#CRDType[].DIP.OTH</t>
  </si>
  <si>
    <t>W19:W170</t>
  </si>
  <si>
    <t>CRD{}#CRDType[].INP.FIC</t>
  </si>
  <si>
    <t>X19:X170</t>
  </si>
  <si>
    <t>CRD{}#CRDType[].INP.GCD</t>
  </si>
  <si>
    <t>Y19:Y170</t>
  </si>
  <si>
    <t>CRD{}#CRDType[].PBR</t>
  </si>
  <si>
    <t>Z19:Z170</t>
  </si>
  <si>
    <t>CRD{}#CRDType[].CRM.NET</t>
  </si>
  <si>
    <t>AA19:AA170</t>
  </si>
  <si>
    <t>CRD{}#CRDType[].CRM.CRD</t>
  </si>
  <si>
    <t>AB19:AB170</t>
  </si>
  <si>
    <t>CRD{}#CRDType[].CRM.FIC</t>
  </si>
  <si>
    <t>AC19:AC170</t>
  </si>
  <si>
    <t>CRD{}#CRDType[].CRM.GUA</t>
  </si>
  <si>
    <t>AD19:AD170</t>
  </si>
  <si>
    <t>CRD{}#CRDType[].TOP</t>
  </si>
  <si>
    <t>AE19:AE170</t>
  </si>
  <si>
    <t>CRD{}#CRDType[].TAP</t>
  </si>
  <si>
    <t>AF19:AF170</t>
  </si>
  <si>
    <t>CRD{}#CRDType[].PRM.TAI</t>
  </si>
  <si>
    <t>AG19:AG170</t>
  </si>
  <si>
    <t>CRD{}#CRDType[].PRM.EGP</t>
  </si>
  <si>
    <t>AH19:AH170</t>
  </si>
  <si>
    <t>CRD{}#CRDType[].COM</t>
  </si>
  <si>
    <t>AI19:AI170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</si>
</sst>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"/>
    <numFmt numFmtId="165" formatCode="d/mm/yyyy"/>
    <numFmt numFmtId="166" formatCode="General_)"/>
    <numFmt numFmtId="167" formatCode="#,##0_);[Red]\-#,##0_);;@"/>
    <numFmt numFmtId="168" formatCode="yyyy\-mm\-dd;@"/>
  </numFmts>
  <fonts count="36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u/>
      <sz val="10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u/>
      <sz val="8"/>
      <color indexed="12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6100"/>
      <name val="Arial"/>
      <family val="2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9"/>
      <color rgb="FFFF000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B0F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0EFD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rgb="FFBCBDBC"/>
      </top>
      <bottom style="thin">
        <color rgb="FFBCBDBC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167" fontId="15" fillId="0" borderId="1" applyFill="0">
      <protection locked="0"/>
    </xf>
    <xf numFmtId="0" fontId="15" fillId="3" borderId="2" applyNumberFormat="0">
      <alignment vertical="center"/>
    </xf>
    <xf numFmtId="167" fontId="15" fillId="0" borderId="1">
      <protection locked="0"/>
    </xf>
    <xf numFmtId="0" fontId="15" fillId="0" borderId="0" applyNumberFormat="0">
      <alignment horizontal="left" vertical="top" wrapText="1" indent="1"/>
    </xf>
    <xf numFmtId="0" fontId="17" fillId="0" borderId="0" applyNumberFormat="0" applyFill="0" applyBorder="0" applyProtection="0">
      <alignment horizontal="left" vertical="top" wrapText="1"/>
    </xf>
    <xf numFmtId="167" fontId="15" fillId="0" borderId="2" applyNumberFormat="0" applyFont="0" applyAlignment="0">
      <alignment vertical="center"/>
    </xf>
    <xf numFmtId="0" fontId="5" fillId="4" borderId="3" applyNumberFormat="0" applyFont="0" applyBorder="0">
      <alignment horizontal="center" vertical="center"/>
    </xf>
    <xf numFmtId="0" fontId="19" fillId="5" borderId="0" applyNumberFormat="0" applyBorder="0" applyAlignment="0" applyProtection="0"/>
    <xf numFmtId="0" fontId="3" fillId="2" borderId="4" applyFont="0" applyBorder="0">
      <alignment horizontal="center" wrapText="1"/>
    </xf>
    <xf numFmtId="0" fontId="20" fillId="0" borderId="0" applyNumberFormat="0" applyFill="0" applyBorder="0" applyAlignment="0" applyProtection="0">
      <alignment vertical="top"/>
      <protection locked="0"/>
    </xf>
    <xf numFmtId="49" fontId="15" fillId="6" borderId="2">
      <alignment horizontal="left"/>
    </xf>
    <xf numFmtId="0" fontId="15" fillId="0" borderId="5">
      <alignment horizontal="left" wrapText="1"/>
    </xf>
    <xf numFmtId="166" fontId="3" fillId="0" borderId="0" applyFill="0" applyBorder="0">
      <alignment horizontal="left"/>
    </xf>
    <xf numFmtId="0" fontId="21" fillId="7" borderId="6">
      <alignment horizontal="center" vertical="center"/>
    </xf>
    <xf numFmtId="0" fontId="22" fillId="0" borderId="0">
      <alignment horizontal="left" wrapText="1"/>
    </xf>
    <xf numFmtId="0" fontId="15" fillId="6" borderId="2">
      <alignment horizontal="center"/>
    </xf>
    <xf numFmtId="49" fontId="15" fillId="0" borderId="1">
      <alignment horizontal="center" wrapText="1"/>
      <protection locked="0"/>
    </xf>
    <xf numFmtId="168" fontId="15" fillId="0" borderId="1">
      <alignment horizontal="center" wrapText="1"/>
      <protection locked="0"/>
    </xf>
  </cellStyleXfs>
  <cellXfs count="180">
    <xf numFmtId="0" fontId="0" fillId="0" borderId="0" xfId="0"/>
    <xf numFmtId="0" fontId="0" fillId="0" borderId="0" xfId="0" applyFont="1"/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Fill="1" applyAlignment="1">
      <alignment vertical="center" textRotation="90"/>
    </xf>
    <xf numFmtId="0" fontId="16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0" borderId="7" xfId="10" applyFont="1" applyBorder="1" applyAlignment="1" applyProtection="1">
      <alignment horizontal="left" readingOrder="1"/>
    </xf>
    <xf numFmtId="0" fontId="25" fillId="0" borderId="7" xfId="0" applyFont="1" applyBorder="1"/>
    <xf numFmtId="0" fontId="26" fillId="0" borderId="0" xfId="0" applyFont="1" applyAlignment="1">
      <alignment horizontal="right" readingOrder="1"/>
    </xf>
    <xf numFmtId="0" fontId="25" fillId="0" borderId="0" xfId="0" applyFont="1" applyAlignment="1">
      <alignment horizontal="right"/>
    </xf>
    <xf numFmtId="0" fontId="16" fillId="0" borderId="0" xfId="0" applyFont="1"/>
    <xf numFmtId="0" fontId="26" fillId="0" borderId="0" xfId="0" applyFont="1" applyAlignment="1">
      <alignment horizontal="left" readingOrder="1"/>
    </xf>
    <xf numFmtId="0" fontId="25" fillId="0" borderId="0" xfId="0" applyFont="1" applyAlignment="1"/>
    <xf numFmtId="0" fontId="5" fillId="0" borderId="0" xfId="0" applyFont="1" applyAlignment="1">
      <alignment horizontal="left"/>
    </xf>
    <xf numFmtId="0" fontId="24" fillId="0" borderId="0" xfId="10" applyFont="1" applyAlignment="1" applyProtection="1">
      <alignment horizontal="right"/>
    </xf>
    <xf numFmtId="0" fontId="25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7" xfId="0" applyFont="1" applyBorder="1"/>
    <xf numFmtId="0" fontId="0" fillId="0" borderId="0" xfId="0" applyBorder="1"/>
    <xf numFmtId="0" fontId="16" fillId="0" borderId="0" xfId="0" applyFont="1"/>
    <xf numFmtId="0" fontId="5" fillId="0" borderId="0" xfId="0" applyFont="1" applyAlignment="1">
      <alignment horizontal="left" vertical="top"/>
    </xf>
    <xf numFmtId="0" fontId="2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5" fontId="7" fillId="0" borderId="0" xfId="0" quotePrefix="1" applyNumberFormat="1" applyFont="1" applyBorder="1" applyAlignment="1" applyProtection="1">
      <alignment horizontal="center" vertical="center"/>
    </xf>
    <xf numFmtId="0" fontId="0" fillId="0" borderId="0" xfId="0"/>
    <xf numFmtId="0" fontId="0" fillId="0" borderId="8" xfId="0" applyBorder="1"/>
    <xf numFmtId="0" fontId="0" fillId="0" borderId="9" xfId="0" applyBorder="1"/>
    <xf numFmtId="0" fontId="17" fillId="0" borderId="0" xfId="5" applyAlignment="1">
      <alignment vertical="top"/>
    </xf>
    <xf numFmtId="49" fontId="15" fillId="6" borderId="2" xfId="11" applyAlignment="1">
      <alignment horizontal="center" vertical="center" shrinkToFit="1"/>
    </xf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167" fontId="15" fillId="0" borderId="1" xfId="1">
      <protection locked="0"/>
    </xf>
    <xf numFmtId="0" fontId="8" fillId="0" borderId="0" xfId="0" applyFont="1" applyBorder="1" applyAlignment="1"/>
    <xf numFmtId="0" fontId="5" fillId="0" borderId="0" xfId="0" applyFont="1" applyAlignment="1"/>
    <xf numFmtId="0" fontId="0" fillId="0" borderId="0" xfId="0" applyAlignment="1"/>
    <xf numFmtId="164" fontId="18" fillId="8" borderId="18" xfId="0" applyNumberFormat="1" applyFont="1" applyFill="1" applyBorder="1" applyAlignment="1" applyProtection="1">
      <alignment horizontal="center" vertical="center"/>
    </xf>
    <xf numFmtId="14" fontId="18" fillId="8" borderId="1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49" fontId="15" fillId="6" borderId="2" xfId="11" applyAlignment="1">
      <alignment horizontal="center"/>
    </xf>
    <xf numFmtId="0" fontId="5" fillId="0" borderId="7" xfId="0" applyFont="1" applyBorder="1" applyAlignment="1">
      <alignment horizontal="center"/>
    </xf>
    <xf numFmtId="49" fontId="15" fillId="6" borderId="2" xfId="11" applyFont="1" applyAlignment="1">
      <alignment horizontal="center"/>
    </xf>
    <xf numFmtId="0" fontId="15" fillId="6" borderId="2" xfId="16">
      <alignment horizontal="center"/>
    </xf>
    <xf numFmtId="49" fontId="15" fillId="6" borderId="2" xfId="11" applyFont="1" applyAlignment="1">
      <alignment horizontal="center" vertical="center" shrinkToFit="1"/>
    </xf>
    <xf numFmtId="0" fontId="0" fillId="0" borderId="20" xfId="0" applyFont="1" applyBorder="1" applyAlignment="1">
      <alignment horizontal="right" vertical="center"/>
    </xf>
    <xf numFmtId="0" fontId="0" fillId="0" borderId="0" xfId="0"/>
    <xf numFmtId="0" fontId="0" fillId="0" borderId="0" xfId="0" quotePrefix="1"/>
    <xf numFmtId="0" fontId="17" fillId="0" borderId="0" xfId="5" applyAlignment="1"/>
    <xf numFmtId="0" fontId="0" fillId="0" borderId="0" xfId="0"/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0" fillId="0" borderId="0" xfId="0"/>
    <xf numFmtId="0" fontId="0" fillId="0" borderId="0" xfId="0" applyFont="1" applyAlignment="1">
      <alignment horizontal="left" vertical="center"/>
    </xf>
    <xf numFmtId="49" fontId="18" fillId="8" borderId="18" xfId="0" applyNumberFormat="1" applyFont="1" applyFill="1" applyBorder="1" applyAlignment="1" applyProtection="1">
      <alignment horizontal="center" vertical="center"/>
    </xf>
    <xf numFmtId="49" fontId="18" fillId="8" borderId="19" xfId="0" quotePrefix="1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 applyFont="1" applyBorder="1" applyAlignment="1">
      <alignment horizontal="right" vertical="center"/>
    </xf>
    <xf numFmtId="14" fontId="18" fillId="8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18" fillId="8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15" fillId="6" borderId="4" xfId="11" applyFont="1" applyBorder="1" applyAlignment="1">
      <alignment horizontal="left" vertical="center" indent="1" shrinkToFit="1"/>
    </xf>
    <xf numFmtId="49" fontId="15" fillId="6" borderId="13" xfId="11" applyBorder="1" applyAlignment="1">
      <alignment horizontal="left" vertical="center" indent="1" shrinkToFit="1"/>
    </xf>
    <xf numFmtId="0" fontId="0" fillId="2" borderId="0" xfId="0" applyFont="1" applyFill="1" applyAlignment="1">
      <alignment vertical="center"/>
    </xf>
    <xf numFmtId="0" fontId="10" fillId="0" borderId="0" xfId="0" applyFont="1" applyAlignment="1">
      <alignment horizontal="left" readingOrder="1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10" applyFont="1" applyFill="1" applyAlignment="1" applyProtection="1">
      <alignment horizontal="right"/>
    </xf>
    <xf numFmtId="0" fontId="12" fillId="0" borderId="0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10" fillId="0" borderId="8" xfId="0" applyFont="1" applyBorder="1" applyAlignment="1">
      <alignment horizontal="left" readingOrder="1"/>
    </xf>
    <xf numFmtId="0" fontId="10" fillId="0" borderId="8" xfId="0" applyFont="1" applyBorder="1" applyAlignment="1"/>
    <xf numFmtId="0" fontId="28" fillId="0" borderId="0" xfId="0" applyFont="1" applyAlignment="1">
      <alignment vertical="top"/>
    </xf>
    <xf numFmtId="0" fontId="5" fillId="0" borderId="0" xfId="0" applyFont="1" applyFill="1" applyBorder="1" applyAlignment="1" applyProtection="1">
      <alignment vertical="center" wrapText="1"/>
    </xf>
    <xf numFmtId="0" fontId="15" fillId="0" borderId="3" xfId="4" applyBorder="1" applyAlignment="1">
      <alignment horizontal="center" vertical="top"/>
    </xf>
    <xf numFmtId="0" fontId="15" fillId="0" borderId="3" xfId="4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/>
    <xf numFmtId="0" fontId="0" fillId="0" borderId="15" xfId="0" applyFont="1" applyFill="1" applyBorder="1" applyAlignment="1" applyProtection="1">
      <alignment wrapText="1"/>
    </xf>
    <xf numFmtId="0" fontId="15" fillId="6" borderId="2" xfId="16" applyBorder="1">
      <alignment horizontal="center"/>
    </xf>
    <xf numFmtId="0" fontId="0" fillId="0" borderId="16" xfId="0" applyFont="1" applyFill="1" applyBorder="1" applyAlignment="1" applyProtection="1">
      <alignment wrapText="1"/>
    </xf>
    <xf numFmtId="0" fontId="9" fillId="0" borderId="8" xfId="0" applyFont="1" applyFill="1" applyBorder="1" applyAlignment="1" applyProtection="1">
      <alignment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65" fontId="7" fillId="0" borderId="0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top"/>
    </xf>
    <xf numFmtId="0" fontId="19" fillId="0" borderId="0" xfId="8" applyFill="1" applyAlignment="1"/>
    <xf numFmtId="0" fontId="19" fillId="0" borderId="0" xfId="8" applyFill="1"/>
    <xf numFmtId="0" fontId="14" fillId="0" borderId="0" xfId="0" applyFont="1" applyFill="1"/>
    <xf numFmtId="0" fontId="5" fillId="0" borderId="0" xfId="0" applyFont="1" applyFill="1" applyBorder="1" applyProtection="1"/>
    <xf numFmtId="0" fontId="30" fillId="0" borderId="0" xfId="0" applyFont="1" applyAlignment="1">
      <alignment horizontal="right"/>
    </xf>
    <xf numFmtId="0" fontId="0" fillId="0" borderId="0" xfId="0"/>
    <xf numFmtId="0" fontId="15" fillId="0" borderId="3" xfId="4" applyFont="1" applyBorder="1" applyAlignment="1">
      <alignment horizontal="left" vertical="top" wrapText="1" indent="1"/>
    </xf>
    <xf numFmtId="0" fontId="15" fillId="0" borderId="4" xfId="4" applyFont="1" applyBorder="1" applyAlignment="1">
      <alignment horizontal="left" vertical="top" wrapText="1" indent="1"/>
    </xf>
    <xf numFmtId="0" fontId="15" fillId="0" borderId="14" xfId="4" applyFont="1" applyBorder="1" applyAlignment="1">
      <alignment horizontal="left" vertical="top" wrapText="1" indent="1"/>
    </xf>
    <xf numFmtId="0" fontId="15" fillId="0" borderId="3" xfId="4" applyBorder="1" applyAlignment="1">
      <alignment horizontal="left" vertical="top" wrapText="1" indent="1"/>
    </xf>
    <xf numFmtId="49" fontId="15" fillId="0" borderId="1" xfId="17">
      <alignment horizontal="center" wrapText="1"/>
      <protection locked="0"/>
    </xf>
    <xf numFmtId="168" fontId="15" fillId="0" borderId="1" xfId="18">
      <alignment horizontal="center" wrapText="1"/>
      <protection locked="0"/>
    </xf>
    <xf numFmtId="49" fontId="0" fillId="0" borderId="1" xfId="17" applyFont="1">
      <alignment horizontal="center" wrapText="1"/>
      <protection locked="0"/>
    </xf>
    <xf numFmtId="0" fontId="5" fillId="0" borderId="0" xfId="0" applyFont="1" applyAlignment="1">
      <alignment horizontal="right" indent="1"/>
    </xf>
    <xf numFmtId="0" fontId="0" fillId="0" borderId="0" xfId="0"/>
    <xf numFmtId="0" fontId="1" fillId="0" borderId="0" xfId="0" applyFont="1"/>
    <xf numFmtId="49" fontId="15" fillId="0" borderId="2" xfId="6" applyNumberFormat="1" applyFont="1" applyAlignment="1">
      <alignment horizontal="center" vertical="center"/>
    </xf>
    <xf numFmtId="0" fontId="0" fillId="0" borderId="0" xfId="0"/>
    <xf numFmtId="49" fontId="15" fillId="6" borderId="13" xfId="11" applyFont="1" applyBorder="1" applyAlignment="1">
      <alignment horizontal="left" vertical="center" indent="1" shrinkToFit="1"/>
    </xf>
    <xf numFmtId="0" fontId="31" fillId="0" borderId="0" xfId="0" applyFont="1"/>
    <xf numFmtId="0" fontId="15" fillId="0" borderId="4" xfId="4" applyBorder="1" applyAlignment="1">
      <alignment vertical="top" wrapText="1"/>
    </xf>
    <xf numFmtId="0" fontId="15" fillId="0" borderId="13" xfId="4" applyBorder="1" applyAlignment="1">
      <alignment vertical="top" wrapText="1"/>
    </xf>
    <xf numFmtId="0" fontId="0" fillId="0" borderId="0" xfId="0"/>
    <xf numFmtId="0" fontId="0" fillId="0" borderId="0" xfId="0"/>
    <xf numFmtId="0" fontId="10" fillId="0" borderId="0" xfId="0" applyFont="1" applyBorder="1" applyAlignment="1"/>
    <xf numFmtId="0" fontId="16" fillId="0" borderId="7" xfId="0" applyFont="1" applyBorder="1"/>
    <xf numFmtId="0" fontId="21" fillId="0" borderId="0" xfId="0" applyFont="1" applyAlignment="1">
      <alignment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/>
    </xf>
    <xf numFmtId="0" fontId="21" fillId="7" borderId="6" xfId="14">
      <alignment horizontal="center" vertical="center"/>
    </xf>
    <xf numFmtId="0" fontId="21" fillId="7" borderId="6" xfId="14" quotePrefix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/>
    <xf numFmtId="0" fontId="31" fillId="0" borderId="0" xfId="0" applyFont="1" applyAlignment="1">
      <alignment vertical="top"/>
    </xf>
    <xf numFmtId="0" fontId="31" fillId="0" borderId="0" xfId="0" quotePrefix="1" applyFont="1" applyAlignment="1">
      <alignment vertical="top"/>
    </xf>
    <xf numFmtId="49" fontId="0" fillId="0" borderId="1" xfId="17" applyFont="1" applyFill="1">
      <alignment horizontal="center" wrapText="1"/>
      <protection locked="0"/>
    </xf>
    <xf numFmtId="49" fontId="15" fillId="0" borderId="1" xfId="17" applyFill="1">
      <alignment horizontal="center" wrapText="1"/>
      <protection locked="0"/>
    </xf>
    <xf numFmtId="0" fontId="0" fillId="0" borderId="7" xfId="4" applyFont="1" applyBorder="1" applyAlignment="1">
      <alignment horizontal="left" vertical="top" wrapText="1" indent="1"/>
    </xf>
    <xf numFmtId="0" fontId="0" fillId="0" borderId="0" xfId="0"/>
    <xf numFmtId="0" fontId="17" fillId="0" borderId="0" xfId="5" applyAlignment="1">
      <alignment horizontal="left" wrapText="1"/>
    </xf>
    <xf numFmtId="0" fontId="28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3" fillId="6" borderId="22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center" wrapText="1"/>
    </xf>
    <xf numFmtId="49" fontId="0" fillId="8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/>
    </xf>
    <xf numFmtId="0" fontId="15" fillId="0" borderId="4" xfId="4" applyBorder="1" applyAlignment="1">
      <alignment horizontal="left" vertical="top"/>
    </xf>
    <xf numFmtId="0" fontId="15" fillId="0" borderId="14" xfId="4" applyBorder="1" applyAlignment="1">
      <alignment horizontal="left" vertical="top"/>
    </xf>
    <xf numFmtId="0" fontId="0" fillId="0" borderId="12" xfId="4" applyFont="1" applyBorder="1" applyAlignment="1">
      <alignment horizontal="left" vertical="top" wrapText="1" indent="1"/>
    </xf>
    <xf numFmtId="0" fontId="15" fillId="0" borderId="17" xfId="4" applyBorder="1" applyAlignment="1">
      <alignment horizontal="left" vertical="top" wrapText="1" indent="1"/>
    </xf>
    <xf numFmtId="0" fontId="0" fillId="0" borderId="12" xfId="4" applyFont="1" applyFill="1" applyBorder="1" applyAlignment="1">
      <alignment horizontal="left" vertical="top" wrapText="1" indent="1"/>
    </xf>
    <xf numFmtId="0" fontId="15" fillId="0" borderId="17" xfId="4" applyFill="1" applyBorder="1" applyAlignment="1">
      <alignment horizontal="left" vertical="top" wrapText="1" indent="1"/>
    </xf>
    <xf numFmtId="0" fontId="15" fillId="0" borderId="12" xfId="4" applyBorder="1" applyAlignment="1">
      <alignment horizontal="left" vertical="top" wrapText="1" indent="1"/>
    </xf>
    <xf numFmtId="0" fontId="0" fillId="0" borderId="4" xfId="4" applyFont="1" applyBorder="1" applyAlignment="1">
      <alignment horizontal="left" vertical="top" wrapText="1" indent="1"/>
    </xf>
    <xf numFmtId="0" fontId="15" fillId="0" borderId="13" xfId="4" applyBorder="1" applyAlignment="1">
      <alignment horizontal="left" vertical="top" wrapText="1" indent="1"/>
    </xf>
    <xf numFmtId="0" fontId="15" fillId="0" borderId="14" xfId="4" applyBorder="1" applyAlignment="1">
      <alignment horizontal="left" vertical="top" wrapText="1" indent="1"/>
    </xf>
    <xf numFmtId="0" fontId="15" fillId="0" borderId="4" xfId="4" applyBorder="1" applyAlignment="1">
      <alignment horizontal="left" vertical="top" wrapText="1" indent="1"/>
    </xf>
    <xf numFmtId="0" fontId="0" fillId="0" borderId="25" xfId="4" applyFont="1" applyBorder="1" applyAlignment="1">
      <alignment horizontal="left" vertical="top" wrapText="1" indent="1"/>
    </xf>
    <xf numFmtId="0" fontId="15" fillId="0" borderId="26" xfId="4" applyBorder="1" applyAlignment="1">
      <alignment horizontal="left" vertical="top" wrapText="1" indent="1"/>
    </xf>
    <xf numFmtId="0" fontId="0" fillId="0" borderId="25" xfId="4" applyFont="1" applyFill="1" applyBorder="1" applyAlignment="1">
      <alignment horizontal="left" vertical="top" wrapText="1" indent="1"/>
    </xf>
    <xf numFmtId="0" fontId="15" fillId="0" borderId="26" xfId="4" applyFill="1" applyBorder="1" applyAlignment="1">
      <alignment horizontal="left" vertical="top" wrapText="1" indent="1"/>
    </xf>
    <xf numFmtId="0" fontId="32" fillId="0" borderId="25" xfId="10" applyFont="1" applyBorder="1" applyAlignment="1" applyProtection="1">
      <alignment horizontal="left" vertical="top" wrapText="1" indent="1"/>
    </xf>
    <xf numFmtId="0" fontId="32" fillId="0" borderId="26" xfId="10" applyFont="1" applyBorder="1" applyAlignment="1" applyProtection="1">
      <alignment horizontal="left" vertical="top" wrapText="1" indent="1"/>
    </xf>
    <xf numFmtId="0" fontId="15" fillId="0" borderId="25" xfId="4" applyBorder="1" applyAlignment="1">
      <alignment horizontal="left" vertical="top" wrapText="1" indent="1"/>
    </xf>
    <xf numFmtId="0" fontId="33" fillId="0" borderId="0" xfId="0" applyFont="true">
      <alignment wrapText="false"/>
    </xf>
    <xf numFmtId="0" fontId="34" fillId="0" borderId="0" xfId="0" applyFont="true">
      <alignment wrapText="false"/>
    </xf>
    <xf numFmtId="0" fontId="35" fillId="0" borderId="0" xfId="0" applyFont="true" applyAlignment="true">
      <alignment vertical="top" wrapText="false"/>
    </xf>
  </cellXfs>
  <cellStyles count="19">
    <cellStyle name="Beobachtung" xfId="1" xr:uid="{00000000-0005-0000-0000-000000000000}"/>
    <cellStyle name="Beobachtung (alpha)" xfId="17" xr:uid="{00000000-0005-0000-0000-000001000000}"/>
    <cellStyle name="Beobachtung (date)" xfId="18" xr:uid="{00000000-0005-0000-0000-000002000000}"/>
    <cellStyle name="Beobachtung (gesperrt)" xfId="2" xr:uid="{00000000-0005-0000-0000-000003000000}"/>
    <cellStyle name="Beobachtung (Total)" xfId="3" xr:uid="{00000000-0005-0000-0000-000004000000}"/>
    <cellStyle name="Col_Text" xfId="4" xr:uid="{00000000-0005-0000-0000-000005000000}"/>
    <cellStyle name="Eh_Titel_01" xfId="5" xr:uid="{00000000-0005-0000-0000-000006000000}"/>
    <cellStyle name="EmptyField" xfId="6" xr:uid="{00000000-0005-0000-0000-000007000000}"/>
    <cellStyle name="greyed" xfId="7" xr:uid="{00000000-0005-0000-0000-000008000000}"/>
    <cellStyle name="Gut" xfId="8" builtinId="26"/>
    <cellStyle name="HeadingTable" xfId="9" xr:uid="{00000000-0005-0000-0000-00000A000000}"/>
    <cellStyle name="Link" xfId="10" builtinId="8"/>
    <cellStyle name="NaRas" xfId="11" xr:uid="{00000000-0005-0000-0000-00000C000000}"/>
    <cellStyle name="Row_Text" xfId="12" xr:uid="{00000000-0005-0000-0000-00000D000000}"/>
    <cellStyle name="Standard" xfId="0" builtinId="0"/>
    <cellStyle name="Titel" xfId="13" xr:uid="{00000000-0005-0000-0000-00000F000000}"/>
    <cellStyle name="ValMessage" xfId="14" xr:uid="{00000000-0005-0000-0000-000010000000}"/>
    <cellStyle name="ValMessTxt" xfId="15" xr:uid="{00000000-0005-0000-0000-000011000000}"/>
    <cellStyle name="ZeN" xfId="16" xr:uid="{00000000-0005-0000-0000-000012000000}"/>
  </cellStyles>
  <dxfs count="9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LER_K"/>
          <xs:element name="SubjectId" type="xs:string"/>
          <xs:element name="ReferDate" type="xs:date"/>
          <xs:element name="Version" type="xs:string" fixed="1.1"/>
          <xs:element name="Revision" type="xs:string" minOccurs="0"/>
          <xs:element name="Language" type="xs:string" minOccurs="0"/>
          <xs:element name="TechNumber" type="xs:string" minOccurs="0"/>
          <xs:element name="Observations" type="Type_Categories"/>
        </xs:all>
      </xs:complexType>
      <xs:complexType name="Type_Categories">
        <xs:all>
          <xs:element name="CPB.T1C" type="Period" minOccurs="0">
            <xs:annotation>
              <xs:documentation>Capital Base.Tier 1 capital</xs:documentation>
            </xs:annotation>
          </xs:element>
          <xs:element name="CPB.HIR" type="Period" minOccurs="0">
            <xs:annotation>
              <xs:documentation>Capital Base.Hidden Reserves</xs:documentation>
            </xs:annotation>
          </xs:element>
          <xs:element name="CRD" type="CRD" minOccurs="0">
            <xs:annotation>
              <xs:documentation>Credit</xs:documentation>
            </xs:annotation>
          </xs:element>
        </xs:all>
      </xs:complexType>
      <xs:complexType name="CRD">
        <xs:all>
          <xs:element name="CRDTypeList" type="CRDTypeList" minOccurs="0"/>
        </xs:all>
      </xs:complexType>
      <xs:complexType name="CRDTypeList">
        <xs:sequence>
          <xs:element ref="CRDType" minOccurs="1" maxOccurs="unbounded"/>
        </xs:sequence>
      </xs:complexType>
      <xs:element name="CRDType">
        <xs:annotation>
          <xs:documentation>Credit</xs:documentation>
        </xs:annotation>
        <xs:complexType>
          <xs:all>
            <xs:element name="CPN" type="xs:string" minOccurs="0">
              <xs:annotation>
                <xs:documentation>Counterparty name</xs:documentation>
              </xs:annotation>
            </xs:element>
            <xs:element name="COD" type="xs:string" minOccurs="0">
              <xs:annotation>
                <xs:documentation>Country of domicile</xs:documentation>
              </xs:annotation>
            </xs:element>
            <xs:element name="ID" type="xs:string" minOccurs="0">
              <xs:annotation>
                <xs:documentation>Counterparty ID</xs:documentation>
              </xs:annotation>
            </xs:element>
            <xs:element name="LES" type="xs:date" minOccurs="0">
              <xs:annotation>
                <xs:documentation>Large exposure since</xs:documentation>
              </xs:annotation>
            </xs:element>
            <xs:element name="CPT" type="CPT" minOccurs="0">
              <xs:annotation>
                <xs:documentation>Counterparty type</xs:documentation>
              </xs:annotation>
            </xs:element>
            <xs:element name="NOG" type="xs:string" minOccurs="0">
              <xs:annotation>
                <xs:documentation>NOGA Code</xs:documentation>
              </xs:annotation>
            </xs:element>
            <xs:element name="SPP" type="xs:double" minOccurs="0">
              <xs:annotation>
                <xs:documentation>Specific provisions</xs:documentation>
              </xs:annotation>
            </xs:element>
            <xs:element name="DIP.OBP" type="xs:double" minOccurs="0">
              <xs:annotation>
                <xs:documentation>Off-balance-sheet positions</xs:documentation>
              </xs:annotation>
            </xs:element>
            <xs:element name="DIP.CED" type="xs:double" minOccurs="0">
              <xs:annotation>
                <xs:documentation>Credit equivalent of derivatives</xs:documentation>
              </xs:annotation>
            </xs:element>
            <xs:element name="DIP.CES" type="xs:double" minOccurs="0">
              <xs:annotation>
                <xs:documentation>Credit equivalent of SFTs</xs:documentation>
              </xs:annotation>
            </xs:element>
            <xs:element name="DIP.MOR" type="xs:double" minOccurs="0">
              <xs:annotation>
                <xs:documentation>Mortgages</xs:documentation>
              </xs:annotation>
            </xs:element>
            <xs:element name="DIP.UAS" type="xs:double" minOccurs="0">
              <xs:annotation>
                <xs:documentation>Underlying and securities</xs:documentation>
              </xs:annotation>
            </xs:element>
            <xs:element name="DIP.OTH" type="xs:double" minOccurs="0">
              <xs:annotation>
                <xs:documentation>Other positions</xs:documentation>
              </xs:annotation>
            </xs:element>
            <xs:element name="INP.FIC" type="xs:double" minOccurs="0">
              <xs:annotation>
                <xs:documentation>Financial collateral</xs:documentation>
              </xs:annotation>
            </xs:element>
            <xs:element name="INP.GCD" type="xs:double" minOccurs="0">
              <xs:annotation>
                <xs:documentation>Guarantees and credit derviatives</xs:documentation>
              </xs:annotation>
            </xs:element>
            <xs:element name="PBR" type="xs:double" minOccurs="0">
              <xs:annotation>
                <xs:documentation>Positions before risk mitigation and weighting</xs:documentation>
              </xs:annotation>
            </xs:element>
            <xs:element name="CRM.NET" type="xs:double" minOccurs="0">
              <xs:annotation>
                <xs:documentation>Netting</xs:documentation>
              </xs:annotation>
            </xs:element>
            <xs:element name="CRM.CRD" type="xs:double" minOccurs="0">
              <xs:annotation>
                <xs:documentation>Credit derivatives</xs:documentation>
              </xs:annotation>
            </xs:element>
            <xs:element name="CRM.FIC" type="xs:double" minOccurs="0">
              <xs:annotation>
                <xs:documentation>Financial collateral</xs:documentation>
              </xs:annotation>
            </xs:element>
            <xs:element name="CRM.GUA" type="xs:double" minOccurs="0">
              <xs:annotation>
                <xs:documentation>Guarantees</xs:documentation>
              </xs:annotation>
            </xs:element>
            <xs:element name="TOP" type="xs:double" minOccurs="0">
              <xs:annotation>
                <xs:documentation>Total Position</xs:documentation>
              </xs:annotation>
            </xs:element>
            <xs:element name="TAP" type="xs:double" minOccurs="0">
              <xs:annotation>
                <xs:documentation>Total adjusted position</xs:documentation>
              </xs:annotation>
            </xs:element>
            <xs:element name="PRM.TAI" type="xs:double" minOccurs="0">
              <xs:annotation>
                <xs:documentation>Total adjusted position excluding indirect positions</xs:documentation>
              </xs:annotation>
            </xs:element>
            <xs:element name="PRM.EGP" type="xs:date" minOccurs="0">
              <xs:annotation>
                <xs:documentation>End of 3-month grace period</xs:documentation>
              </xs:annotation>
            </xs:element>
            <xs:element name="COM" type="xs:string" minOccurs="0">
              <xs:annotation>
                <xs:documentation>Comments</xs:documentation>
              </xs:annotation>
            </xs:element>
          </xs:all>
        </xs:complexType>
      </xs:element>
      <xs:complexType name="Period">
        <xs:all>
          <xs:element ref="CUP" minOccurs="0"/>
          <xs:element ref="PRP" minOccurs="0"/>
        </xs:all>
      </xs:complexType>
      <xs:element name="CUP" type="xs:double">
        <xs:annotation>
          <xs:documentation>Current Period</xs:documentation>
        </xs:annotation>
      </xs:element>
      <xs:element name="PRP" type="xs:double">
        <xs:annotation>
          <xs:documentation>Previous Period</xs:documentation>
        </xs:annotation>
      </xs:element>
      <xs:simpleType name="CPT" final="restriction">
        <xs:annotation>
          <xs:documentation>Counterparty type</xs:documentation>
        </xs:annotation>
        <xs:restriction base="xs:string">
          <xs:enumeration value="SOV">
            <xs:annotation>
              <xs:documentation>Sovereign</xs:documentation>
            </xs:annotation>
          </xs:enumeration>
          <xs:enumeration value="SOB">
            <xs:annotation>
              <xs:documentation>Central bank</xs:documentation>
            </xs:annotation>
          </xs:enumeration>
          <xs:enumeration value="SOO">
            <xs:annotation>
              <xs:documentation>Supranational organisations</xs:documentation>
            </xs:annotation>
          </xs:enumeration>
          <xs:enumeration value="CAN">
            <xs:annotation>
              <xs:documentation>Swiss Canton</xs:documentation>
            </xs:annotation>
          </xs:enumeration>
          <xs:enumeration value="MUN">
            <xs:annotation>
              <xs:documentation>Swiss Municipality</xs:documentation>
            </xs:annotation>
          </xs:enumeration>
          <xs:enumeration value="FPS">
            <xs:annotation>
              <xs:documentation>Foreign PSE</xs:documentation>
            </xs:annotation>
          </xs:enumeration>
          <xs:enumeration value="BSS">
            <xs:annotation>
              <xs:documentation>Swiss SIB</xs:documentation>
            </xs:annotation>
          </xs:enumeration>
          <xs:enumeration value="BFS">
            <xs:annotation>
              <xs:documentation>Foreign G-SIB</xs:documentation>
            </xs:annotation>
          </xs:enumeration>
          <xs:enumeration value="BSN">
            <xs:annotation>
              <xs:documentation>Swiss bank (no SIB)</xs:documentation>
            </xs:annotation>
          </xs:enumeration>
          <xs:enumeration value="BFN">
            <xs:annotation>
              <xs:documentation>Foreign Bank (no G-SIB)</xs:documentation>
            </xs:annotation>
          </xs:enumeration>
          <xs:enumeration value="CBS">
            <xs:annotation>
              <xs:documentation>Swiss Pfandbrief Institutes</xs:documentation>
            </xs:annotation>
          </xs:enumeration>
          <xs:enumeration value="CPQ">
            <xs:annotation>
              <xs:documentation>Qualifying CCP</xs:documentation>
            </xs:annotation>
          </xs:enumeration>
          <xs:enumeration value="CPN">
            <xs:annotation>
              <xs:documentation>Non-qualifying CCP</xs:documentation>
            </xs:annotation>
          </xs:enumeration>
          <xs:enumeration value="FEO">
            <xs:annotation>
              <xs:documentation>Other financial entity</xs:documentation>
            </xs:annotation>
          </xs:enumeration>
          <xs:enumeration value="INV">
            <xs:annotation>
              <xs:documentation>Investment structure</xs:documentation>
            </xs:annotation>
          </xs:enumeration>
          <xs:enumeration value="UNC">
            <xs:annotation>
              <xs:documentation>Unknown client</xs:documentation>
            </xs:annotation>
          </xs:enumeration>
          <xs:enumeration value="NFC">
            <xs:annotation>
              <xs:documentation>Non-financial corporate</xs:documentation>
            </xs:annotation>
          </xs:enumeration>
          <xs:enumeration value="PDT">
            <xs:annotation>
              <xs:documentation>Personal Data</xs:documentation>
            </xs:annotation>
          </xs:enumeration>
          <xs:enumeration value="PRI">
            <xs:annotation>
              <xs:documentation>Private person</xs:documentation>
            </xs:annotation>
          </xs:enumeration>
          <xs:enumeration value="ORG">
            <xs:annotation>
              <xs:documentation>affiliated party</xs:documentation>
            </xs:annotation>
          </xs:enumeration>
          <xs:enumeration value="G0T">
            <xs:annotation>
              <xs:documentation>Total G0 group business</xs:documentation>
            </xs:annotation>
          </xs:enumeration>
          <xs:enumeration value="G0B">
            <xs:annotation>
              <xs:documentation>G0 group business</xs:documentation>
            </xs:annotation>
          </xs:enumeration>
          <xs:enumeration value="G1T">
            <xs:annotation>
              <xs:documentation>Total G1 group business</xs:documentation>
            </xs:annotation>
          </xs:enumeration>
          <xs:enumeration value="G1B">
            <xs:annotation>
              <xs:documentation>G1 group business</xs:documentation>
            </xs:annotation>
          </xs:enumeration>
          <xs:enumeration value="OTH">
            <xs:annotation>
              <xs:documentation>Other</xs:documentation>
            </xs:annotation>
          </xs:enumeration>
        </xs:restriction>
      </xs:simpleType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0"/>
          <xs:element name="Language" type="xs:string" fixed="en"/>
          <xs:element name="TechNumber" type="xs:string" fixed="1"/>
        </xs:all>
      </xs:complexType>
    </xs:schema>
  </Schema>
  <Map ID="1" Name="Report" RootElement="Report" SchemaID="schemaId" ShowImportExportValidationErrors="true" AutoFit="false" Append="false" PreserveSortAFLayout="true" PreserveFormat="true"/>
  <Map ID="2" Name="MetaData" RootElement="Report" SchemaID="metaDataSchemaId" ShowImportExportValidationErrors="true" AutoFit="false" Append="false" PreserveSortAFLayout="true" PreserveFormat="true"/>
</MapInfo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12" Target="../customXml/item4.xml" Type="http://schemas.openxmlformats.org/officeDocument/2006/relationships/customXml"/><Relationship Id="rId13" Target="xmlMaps.xml" Type="http://schemas.openxmlformats.org/officeDocument/2006/relationships/xmlMaps"/><Relationship Id="rId14" Target="worksheets/sheet15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_rels/vmlDrawing1.vml.rels><?xml version="1.0" encoding="UTF-8" standalone="no"?><Relationships xmlns="http://schemas.openxmlformats.org/package/2006/relationships"><Relationship Id="rId1" Target="../media/image1.wmf" Type="http://schemas.openxmlformats.org/officeDocument/2006/relationships/image"/></Relationships>
</file>

<file path=xl/drawings/_rels/vmlDrawing2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3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tables/table1.xml><?xml version="1.0" encoding="utf-8"?>
<table xmlns="http://schemas.openxmlformats.org/spreadsheetml/2006/main" id="12" displayName="Test_LER_02" name="Test_LER_02" ref="K19:AI170" tableType="xml">
  <tableColumns>
    <tableColumn name="/Report/Observations/CRD/CRDTypeList/CRDType/CPN" id="1" uniqueName="/Report/Observations/CRD/CRDTypeList/CRDType/CPN">
      <xmlColumnPr xpath="/Report/Observations/CRD/CRDTypeList/CRDType/CPN" xmlDataType="string" mapId="1"/>
    </tableColumn>
    <tableColumn name="/Report/Observations/CRD/CRDTypeList/CRDType/COD" id="2" uniqueName="/Report/Observations/CRD/CRDTypeList/CRDType/COD">
      <xmlColumnPr xpath="/Report/Observations/CRD/CRDTypeList/CRDType/COD" xmlDataType="string" mapId="1"/>
    </tableColumn>
    <tableColumn name="/Report/Observations/CRD/CRDTypeList/CRDType/ID" id="3" uniqueName="/Report/Observations/CRD/CRDTypeList/CRDType/ID">
      <xmlColumnPr xpath="/Report/Observations/CRD/CRDTypeList/CRDType/ID" xmlDataType="string" mapId="1"/>
    </tableColumn>
    <tableColumn name="/Report/Observations/CRD/CRDTypeList/CRDType/LES" id="4" uniqueName="/Report/Observations/CRD/CRDTypeList/CRDType/LES">
      <xmlColumnPr xpath="/Report/Observations/CRD/CRDTypeList/CRDType/LES" xmlDataType="date" mapId="1"/>
    </tableColumn>
    <tableColumn name="/Report/Observations/CRD/CRDTypeList/CRDType/CPT" id="5" uniqueName="/Report/Observations/CRD/CRDTypeList/CRDType/CPT">
      <xmlColumnPr xpath="/Report/Observations/CRD/CRDTypeList/CRDType/CPT" xmlDataType="string" mapId="1"/>
    </tableColumn>
    <tableColumn name="/Report/Observations/CRD/CRDTypeList/CRDType/NOG" id="6" uniqueName="/Report/Observations/CRD/CRDTypeList/CRDType/NOG">
      <xmlColumnPr xpath="/Report/Observations/CRD/CRDTypeList/CRDType/NOG" xmlDataType="string" mapId="1"/>
    </tableColumn>
    <tableColumn name="/Report/Observations/CRD/CRDTypeList/CRDType/SPP" id="7" uniqueName="/Report/Observations/CRD/CRDTypeList/CRDType/SPP">
      <xmlColumnPr xpath="/Report/Observations/CRD/CRDTypeList/CRDType/SPP" xmlDataType="double" mapId="1"/>
    </tableColumn>
    <tableColumn name="/Report/Observations/CRD/CRDTypeList/CRDType/DIP.OBP" id="8" uniqueName="/Report/Observations/CRD/CRDTypeList/CRDType/DIP.OBP">
      <xmlColumnPr xpath="/Report/Observations/CRD/CRDTypeList/CRDType/DIP.OBP" xmlDataType="double" mapId="1"/>
    </tableColumn>
    <tableColumn name="/Report/Observations/CRD/CRDTypeList/CRDType/DIP.CED" id="9" uniqueName="/Report/Observations/CRD/CRDTypeList/CRDType/DIP.CED">
      <xmlColumnPr xpath="/Report/Observations/CRD/CRDTypeList/CRDType/DIP.CED" xmlDataType="double" mapId="1"/>
    </tableColumn>
    <tableColumn name="/Report/Observations/CRD/CRDTypeList/CRDType/DIP.CES" id="10" uniqueName="/Report/Observations/CRD/CRDTypeList/CRDType/DIP.CES">
      <xmlColumnPr xpath="/Report/Observations/CRD/CRDTypeList/CRDType/DIP.CES" xmlDataType="double" mapId="1"/>
    </tableColumn>
    <tableColumn name="/Report/Observations/CRD/CRDTypeList/CRDType/DIP.MOR" id="11" uniqueName="/Report/Observations/CRD/CRDTypeList/CRDType/DIP.MOR">
      <xmlColumnPr xpath="/Report/Observations/CRD/CRDTypeList/CRDType/DIP.MOR" xmlDataType="double" mapId="1"/>
    </tableColumn>
    <tableColumn name="/Report/Observations/CRD/CRDTypeList/CRDType/DIP.UAS" id="12" uniqueName="/Report/Observations/CRD/CRDTypeList/CRDType/DIP.UAS">
      <xmlColumnPr xpath="/Report/Observations/CRD/CRDTypeList/CRDType/DIP.UAS" xmlDataType="double" mapId="1"/>
    </tableColumn>
    <tableColumn name="/Report/Observations/CRD/CRDTypeList/CRDType/DIP.OTH" id="13" uniqueName="/Report/Observations/CRD/CRDTypeList/CRDType/DIP.OTH">
      <xmlColumnPr xpath="/Report/Observations/CRD/CRDTypeList/CRDType/DIP.OTH" xmlDataType="double" mapId="1"/>
    </tableColumn>
    <tableColumn name="/Report/Observations/CRD/CRDTypeList/CRDType/INP.FIC" id="14" uniqueName="/Report/Observations/CRD/CRDTypeList/CRDType/INP.FIC">
      <xmlColumnPr xpath="/Report/Observations/CRD/CRDTypeList/CRDType/INP.FIC" xmlDataType="double" mapId="1"/>
    </tableColumn>
    <tableColumn name="/Report/Observations/CRD/CRDTypeList/CRDType/INP.GCD" id="15" uniqueName="/Report/Observations/CRD/CRDTypeList/CRDType/INP.GCD">
      <xmlColumnPr xpath="/Report/Observations/CRD/CRDTypeList/CRDType/INP.GCD" xmlDataType="double" mapId="1"/>
    </tableColumn>
    <tableColumn name="/Report/Observations/CRD/CRDTypeList/CRDType/PBR" id="16" uniqueName="/Report/Observations/CRD/CRDTypeList/CRDType/PBR">
      <xmlColumnPr xpath="/Report/Observations/CRD/CRDTypeList/CRDType/PBR" xmlDataType="double" mapId="1"/>
    </tableColumn>
    <tableColumn name="/Report/Observations/CRD/CRDTypeList/CRDType/CRM.NET" id="17" uniqueName="/Report/Observations/CRD/CRDTypeList/CRDType/CRM.NET">
      <xmlColumnPr xpath="/Report/Observations/CRD/CRDTypeList/CRDType/CRM.NET" xmlDataType="double" mapId="1"/>
    </tableColumn>
    <tableColumn name="/Report/Observations/CRD/CRDTypeList/CRDType/CRM.CRD" id="18" uniqueName="/Report/Observations/CRD/CRDTypeList/CRDType/CRM.CRD">
      <xmlColumnPr xpath="/Report/Observations/CRD/CRDTypeList/CRDType/CRM.CRD" xmlDataType="double" mapId="1"/>
    </tableColumn>
    <tableColumn name="/Report/Observations/CRD/CRDTypeList/CRDType/CRM.FIC" id="19" uniqueName="/Report/Observations/CRD/CRDTypeList/CRDType/CRM.FIC">
      <xmlColumnPr xpath="/Report/Observations/CRD/CRDTypeList/CRDType/CRM.FIC" xmlDataType="double" mapId="1"/>
    </tableColumn>
    <tableColumn name="/Report/Observations/CRD/CRDTypeList/CRDType/CRM.GUA" id="20" uniqueName="/Report/Observations/CRD/CRDTypeList/CRDType/CRM.GUA">
      <xmlColumnPr xpath="/Report/Observations/CRD/CRDTypeList/CRDType/CRM.GUA" xmlDataType="double" mapId="1"/>
    </tableColumn>
    <tableColumn name="/Report/Observations/CRD/CRDTypeList/CRDType/TOP" id="21" uniqueName="/Report/Observations/CRD/CRDTypeList/CRDType/TOP">
      <xmlColumnPr xpath="/Report/Observations/CRD/CRDTypeList/CRDType/TOP" xmlDataType="double" mapId="1"/>
    </tableColumn>
    <tableColumn name="/Report/Observations/CRD/CRDTypeList/CRDType/TAP" id="22" uniqueName="/Report/Observations/CRD/CRDTypeList/CRDType/TAP">
      <xmlColumnPr xpath="/Report/Observations/CRD/CRDTypeList/CRDType/TAP" xmlDataType="double" mapId="1"/>
    </tableColumn>
    <tableColumn name="/Report/Observations/CRD/CRDTypeList/CRDType/PRM.TAI" id="23" uniqueName="/Report/Observations/CRD/CRDTypeList/CRDType/PRM.TAI">
      <xmlColumnPr xpath="/Report/Observations/CRD/CRDTypeList/CRDType/PRM.TAI" xmlDataType="double" mapId="1"/>
    </tableColumn>
    <tableColumn name="/Report/Observations/CRD/CRDTypeList/CRDType/PRM.EGP" id="24" uniqueName="/Report/Observations/CRD/CRDTypeList/CRDType/PRM.EGP">
      <xmlColumnPr xpath="/Report/Observations/CRD/CRDTypeList/CRDType/PRM.EGP" xmlDataType="date" mapId="1"/>
    </tableColumn>
    <tableColumn name="/Report/Observations/CRD/CRDTypeList/CRDType/COM" id="25" uniqueName="/Report/Observations/CRD/CRDTypeList/CRDType/COM">
      <xmlColumnPr xpath="/Report/Observations/CRD/CRDTypeList/CRDType/COM" xmlDataType="string" mapId="1"/>
    </tableColumn>
  </tableColumns>
  <tableStyleInfo showFirstColumn="false" showLastColumn="false" showRowStripes="false" showColumnStripes="false"/>
</table>
</file>

<file path=xl/tables/tableSingleCells1.xml><?xml version="1.0" encoding="utf-8"?>
<singleXmlCells xmlns="http://schemas.openxmlformats.org/spreadsheetml/2006/main">
  <singleXmlCell id="1" r="B3" connectionId="0">
    <xmlCellPr id="1" uniqueName="_Report_Version">
      <xmlPr mapId="1" xpath="/Report/Version" xmlDataType="string"/>
    </xmlCellPr>
  </singleXmlCell>
  <singleXmlCell id="2" r="B1" connectionId="0">
    <xmlCellPr id="2" uniqueName="_Report_ReportName">
      <xmlPr mapId="1" xpath="/Report/ReportName" xmlDataType="string"/>
    </xmlCellPr>
  </singleXmlCell>
  <singleXmlCell id="4" r="H1" connectionId="0">
    <xmlCellPr id="4" uniqueName="_Report_SubjectId">
      <xmlPr mapId="1" xpath="/Report/SubjectId" xmlDataType="string"/>
    </xmlCellPr>
  </singleXmlCell>
  <singleXmlCell id="5" r="H2" connectionId="0">
    <xmlCellPr id="5" uniqueName="_Report_ReferDate">
      <xmlPr mapId="1" xpath="/Report/ReferDate" xmlDataType="date"/>
    </xmlCellPr>
  </singleXmlCell>
  <singleXmlCell id="9" r="B4" connectionId="0">
    <xmlCellPr id="9" uniqueName="_Report_Revision">
      <xmlPr mapId="2" xpath="/Report/Revision" xmlDataType="string"/>
    </xmlCellPr>
  </singleXmlCell>
  <singleXmlCell id="10" r="B5" connectionId="0">
    <xmlCellPr id="10" uniqueName="_Report_Language">
      <xmlPr mapId="2" xpath="/Report/Language" xmlDataType="string"/>
    </xmlCellPr>
  </singleXmlCell>
  <singleXmlCell id="11" r="B6" connectionId="0">
    <xmlCellPr id="11" uniqueName="_Report_TechNumber">
      <xmlPr mapId="2" xpath="/Report/TechNumber" xmlDataType="string"/>
    </xmlCellPr>
  </singleXmlCell>
</singleXmlCells>
</file>

<file path=xl/tables/tableSingleCells2.xml><?xml version="1.0" encoding="utf-8"?>
<singleXmlCells xmlns="http://schemas.openxmlformats.org/spreadsheetml/2006/main">
  <singleXmlCell id="3" r="K22" connectionId="0">
    <xmlCellPr id="3" uniqueName="_Report_Observations_CPB.T1C_CUP">
      <xmlPr mapId="1" xpath="/Report/Observations/CPB.T1C/CUP" xmlDataType="double"/>
    </xmlCellPr>
  </singleXmlCell>
  <singleXmlCell id="6" r="L22" connectionId="0">
    <xmlCellPr id="6" uniqueName="_Report_Observations_CPB.HIR_CUP">
      <xmlPr mapId="1" xpath="/Report/Observations/CPB.HIR/CUP" xmlDataType="double"/>
    </xmlCellPr>
  </singleXmlCell>
  <singleXmlCell id="7" r="K23" connectionId="0">
    <xmlCellPr id="7" uniqueName="_Report_Observations_CPB.T1C_PRP">
      <xmlPr mapId="1" xpath="/Report/Observations/CPB.T1C/PRP" xmlDataType="double"/>
    </xmlCellPr>
  </singleXmlCell>
  <singleXmlCell id="8" r="L23" connectionId="0">
    <xmlCellPr id="8" uniqueName="_Report_Observations_CPB.HIR_PRP">
      <xmlPr mapId="1" xpath="/Report/Observations/CPB.HIR/PRP" xmlDataType="double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http://www.finma.ch/" TargetMode="External" Type="http://schemas.openxmlformats.org/officeDocument/2006/relationships/hyperlink"/><Relationship Id="rId3" Target="mailto:basel3@finma.ch" TargetMode="External" Type="http://schemas.openxmlformats.org/officeDocument/2006/relationships/hyperlink"/><Relationship Id="rId4" Target="../printerSettings/printerSettings2.bin" Type="http://schemas.openxmlformats.org/officeDocument/2006/relationships/printerSettings"/><Relationship Id="rId5" Target="../drawings/vmlDrawing1.vml" Type="http://schemas.openxmlformats.org/officeDocument/2006/relationships/vmlDrawing"/><Relationship Id="rId6" Target="../tables/tableSingleCells1.xml" Type="http://schemas.openxmlformats.org/officeDocument/2006/relationships/tableSingleCell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tables/tableSingleCells2.xml" Type="http://schemas.openxmlformats.org/officeDocument/2006/relationships/tableSingleCell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tables/table1.xml" Type="http://schemas.openxmlformats.org/officeDocument/2006/relationships/table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62"/>
  <sheetViews>
    <sheetView showGridLines="0" showRowColHeaders="0" tabSelected="1" zoomScale="80" zoomScaleNormal="80" workbookViewId="0">
      <selection activeCell="H1" sqref="H1"/>
    </sheetView>
  </sheetViews>
  <sheetFormatPr baseColWidth="10" defaultColWidth="11.453125" defaultRowHeight="14" x14ac:dyDescent="0.3"/>
  <cols>
    <col min="1" max="1" customWidth="true" style="12" width="0.81640625"/>
    <col min="2" max="2" customWidth="true" style="12" width="17.26953125"/>
    <col min="3" max="3" customWidth="true" style="12" width="12.54296875"/>
    <col min="4" max="5" customWidth="true" style="12" width="18.7265625"/>
    <col min="6" max="6" customWidth="true" style="12" width="8.54296875"/>
    <col min="7" max="7" customWidth="true" style="12" width="12.7265625"/>
    <col min="8" max="8" customWidth="true" style="12" width="15.0"/>
    <col min="9" max="9" customWidth="true" style="12" width="7.26953125"/>
    <col min="10" max="16384" style="12" width="11.453125"/>
  </cols>
  <sheetData>
    <row r="1" spans="1:10" ht="20.149999999999999" customHeight="1" x14ac:dyDescent="0.3">
      <c r="B1" s="66" t="s">
        <v>159</v>
      </c>
      <c r="C1" s="65" t="s">
        <v>11</v>
      </c>
      <c r="G1" s="57" t="s">
        <v>31</v>
      </c>
      <c r="H1" s="72" t="s">
        <v>0</v>
      </c>
      <c r="I1" s="92"/>
      <c r="J1" s="3" t="s">
        <v>14</v>
      </c>
    </row>
    <row r="2" spans="1:10" ht="20.149999999999999" customHeight="1" x14ac:dyDescent="0.3">
      <c r="B2" s="66" t="s">
        <v>59</v>
      </c>
      <c r="C2" s="65" t="s">
        <v>12</v>
      </c>
      <c r="G2" s="57" t="s">
        <v>15</v>
      </c>
      <c r="H2" s="70" t="s">
        <v>16</v>
      </c>
      <c r="I2" s="92"/>
      <c r="J2" s="92"/>
    </row>
    <row r="3" spans="1:10" ht="20.149999999999999" customHeight="1" x14ac:dyDescent="0.3">
      <c r="B3" s="67" t="s">
        <v>536</v>
      </c>
      <c r="C3" s="91" t="s">
        <v>1</v>
      </c>
    </row>
    <row r="4" spans="1:10" ht="20.149999999999999" customHeight="1" x14ac:dyDescent="0.3">
      <c r="B4" s="67" t="s">
        <v>537</v>
      </c>
      <c r="C4" s="91" t="s">
        <v>3</v>
      </c>
      <c r="D4" s="32"/>
      <c r="E4" s="32"/>
      <c r="H4" s="64"/>
    </row>
    <row r="5" spans="1:10" ht="20.149999999999999" customHeight="1" x14ac:dyDescent="0.3">
      <c r="B5" s="67" t="s">
        <v>5</v>
      </c>
      <c r="C5" s="65" t="s">
        <v>13</v>
      </c>
      <c r="D5" s="32"/>
      <c r="E5" s="32"/>
      <c r="G5" s="57"/>
      <c r="H5" s="64"/>
    </row>
    <row r="6" spans="1:10" s="23" customFormat="1" ht="20.149999999999999" customHeight="1" x14ac:dyDescent="0.3">
      <c r="B6" s="67" t="s">
        <v>541</v>
      </c>
      <c r="C6" s="65" t="s">
        <v>176</v>
      </c>
      <c r="D6" s="32"/>
      <c r="E6" s="32"/>
      <c r="G6" s="69"/>
      <c r="H6" s="68"/>
    </row>
    <row r="7" spans="1:10" s="23" customFormat="1" ht="39.75" customHeight="1" x14ac:dyDescent="0.4">
      <c r="B7" s="148" t="s">
        <v>32</v>
      </c>
      <c r="C7" s="148"/>
      <c r="D7" s="148"/>
      <c r="E7" s="148"/>
      <c r="F7" s="148"/>
      <c r="G7" s="148"/>
      <c r="H7" s="148"/>
    </row>
    <row r="8" spans="1:10" s="23" customFormat="1" ht="21" customHeight="1" x14ac:dyDescent="0.3">
      <c r="B8" s="149" t="s">
        <v>160</v>
      </c>
      <c r="C8" s="149"/>
      <c r="D8" s="149"/>
      <c r="E8" s="149"/>
      <c r="F8" s="149"/>
      <c r="G8" s="149"/>
      <c r="H8" s="149"/>
    </row>
    <row r="9" spans="1:10" s="23" customFormat="1" ht="21" hidden="1" customHeight="1" x14ac:dyDescent="0.3">
      <c r="B9" s="63"/>
      <c r="C9" s="62"/>
      <c r="D9" s="62"/>
      <c r="E9" s="62"/>
      <c r="F9" s="62"/>
      <c r="G9" s="62"/>
      <c r="H9" s="61"/>
    </row>
    <row r="10" spans="1:10" ht="6" customHeight="1" x14ac:dyDescent="0.3">
      <c r="B10" s="29"/>
    </row>
    <row r="11" spans="1:10" ht="18" customHeight="1" x14ac:dyDescent="0.3">
      <c r="A11" s="4"/>
      <c r="B11" s="5"/>
      <c r="C11" s="5"/>
      <c r="D11" s="152"/>
      <c r="E11" s="152"/>
      <c r="F11" s="152"/>
      <c r="G11" s="152"/>
      <c r="H11" s="5"/>
    </row>
    <row r="12" spans="1:10" ht="36" customHeight="1" x14ac:dyDescent="0.3">
      <c r="A12" s="4"/>
      <c r="B12" s="6" t="s">
        <v>17</v>
      </c>
      <c r="C12" s="5"/>
      <c r="D12" s="157"/>
      <c r="E12" s="157"/>
      <c r="F12" s="157"/>
      <c r="G12" s="157"/>
      <c r="H12" s="157"/>
    </row>
    <row r="13" spans="1:10" s="58" customFormat="1" ht="12.5" x14ac:dyDescent="0.25">
      <c r="B13" s="90"/>
      <c r="D13" s="151"/>
      <c r="E13" s="151"/>
      <c r="F13" s="151"/>
      <c r="G13" s="151"/>
    </row>
    <row r="14" spans="1:10" s="58" customFormat="1" ht="12.5" hidden="1" x14ac:dyDescent="0.25">
      <c r="B14" s="90"/>
      <c r="D14" s="151"/>
      <c r="E14" s="151"/>
      <c r="F14" s="151"/>
      <c r="G14" s="151"/>
    </row>
    <row r="15" spans="1:10" s="58" customFormat="1" ht="12.5" hidden="1" x14ac:dyDescent="0.25">
      <c r="B15" s="90"/>
      <c r="D15" s="151"/>
      <c r="E15" s="151"/>
      <c r="F15" s="151"/>
      <c r="G15" s="151"/>
    </row>
    <row r="16" spans="1:10" s="58" customFormat="1" ht="12.5" hidden="1" x14ac:dyDescent="0.25">
      <c r="B16" s="90"/>
      <c r="D16" s="151"/>
      <c r="E16" s="151"/>
      <c r="F16" s="151"/>
      <c r="G16" s="151"/>
    </row>
    <row r="17" spans="1:16" s="58" customFormat="1" ht="12.5" hidden="1" x14ac:dyDescent="0.25">
      <c r="B17" s="90"/>
      <c r="D17" s="151"/>
      <c r="E17" s="151"/>
      <c r="F17" s="151"/>
      <c r="G17" s="151"/>
    </row>
    <row r="18" spans="1:16" ht="20.149999999999999" hidden="1" customHeight="1" x14ac:dyDescent="0.3">
      <c r="A18" s="4"/>
      <c r="B18" s="6"/>
      <c r="C18" s="5"/>
      <c r="D18" s="7"/>
      <c r="E18" s="7"/>
      <c r="F18" s="7"/>
      <c r="G18" s="7"/>
      <c r="H18" s="5"/>
    </row>
    <row r="19" spans="1:16" ht="15" customHeight="1" x14ac:dyDescent="0.3">
      <c r="B19" s="6"/>
      <c r="C19" s="5"/>
      <c r="D19" s="7"/>
      <c r="E19" s="7"/>
      <c r="F19" s="7"/>
      <c r="G19" s="7"/>
      <c r="H19" s="5"/>
    </row>
    <row r="20" spans="1:16" ht="15" customHeight="1" x14ac:dyDescent="0.3">
      <c r="B20" s="100" t="s">
        <v>30</v>
      </c>
      <c r="C20" s="108"/>
      <c r="D20" s="109" t="s">
        <v>18</v>
      </c>
      <c r="E20" s="109" t="s">
        <v>19</v>
      </c>
      <c r="F20" s="7"/>
      <c r="G20" s="7"/>
      <c r="H20" s="5"/>
    </row>
    <row r="21" spans="1:16" ht="15" customHeight="1" x14ac:dyDescent="0.3">
      <c r="B21" s="71"/>
      <c r="C21" s="71" t="s">
        <v>2</v>
      </c>
      <c r="D21" s="138">
        <f>SUM(D22:D23)</f>
        <v>2</v>
      </c>
      <c r="E21" s="138">
        <f>E23</f>
        <v>0</v>
      </c>
      <c r="F21" s="7"/>
      <c r="G21" s="7"/>
      <c r="H21" s="5"/>
    </row>
    <row r="22" spans="1:16" ht="15" customHeight="1" x14ac:dyDescent="0.3">
      <c r="B22" s="71"/>
      <c r="C22" s="71" t="s">
        <v>61</v>
      </c>
      <c r="D22" s="138">
        <f>LER_01!T_Konsi_Errors</f>
        <v>2</v>
      </c>
      <c r="E22" s="129"/>
      <c r="F22" s="7"/>
      <c r="G22" s="7"/>
      <c r="H22" s="5"/>
    </row>
    <row r="23" spans="1:16" ht="15" customHeight="1" x14ac:dyDescent="0.3">
      <c r="B23" s="71"/>
      <c r="C23" s="71" t="s">
        <v>60</v>
      </c>
      <c r="D23" s="138">
        <f>LER_02!T_Konsi_Errors</f>
        <v>0</v>
      </c>
      <c r="E23" s="138">
        <f>LER_02!T_Konsi_Warnings</f>
        <v>0</v>
      </c>
      <c r="F23" s="7"/>
      <c r="G23" s="7"/>
      <c r="H23" s="5"/>
    </row>
    <row r="24" spans="1:16" s="23" customFormat="1" ht="15" customHeight="1" x14ac:dyDescent="0.3">
      <c r="B24" s="71"/>
      <c r="C24" s="71"/>
      <c r="D24" s="71"/>
      <c r="E24" s="71"/>
      <c r="F24" s="7"/>
      <c r="G24" s="7"/>
      <c r="H24" s="5"/>
    </row>
    <row r="25" spans="1:16" s="23" customFormat="1" ht="15" customHeight="1" x14ac:dyDescent="0.3">
      <c r="B25" s="71"/>
      <c r="C25" s="71"/>
      <c r="D25" s="71"/>
      <c r="E25" s="71"/>
      <c r="F25" s="7"/>
      <c r="G25" s="7"/>
      <c r="H25" s="5"/>
    </row>
    <row r="26" spans="1:16" s="23" customFormat="1" ht="15" customHeight="1" x14ac:dyDescent="0.3">
      <c r="B26" s="71"/>
      <c r="C26" s="71"/>
      <c r="D26" s="71"/>
      <c r="E26" s="71"/>
      <c r="F26" s="7"/>
      <c r="G26" s="7"/>
      <c r="H26" s="5"/>
    </row>
    <row r="27" spans="1:16" s="23" customFormat="1" ht="15" customHeight="1" x14ac:dyDescent="0.3">
      <c r="B27" s="71"/>
      <c r="C27" s="71"/>
      <c r="D27" s="71"/>
      <c r="E27" s="71"/>
      <c r="F27" s="7"/>
      <c r="G27" s="7"/>
      <c r="H27" s="5"/>
    </row>
    <row r="28" spans="1:16" s="23" customFormat="1" ht="15" customHeight="1" x14ac:dyDescent="0.3">
      <c r="B28" s="71"/>
      <c r="C28" s="71"/>
      <c r="D28" s="71"/>
      <c r="E28" s="71"/>
      <c r="F28" s="7"/>
      <c r="G28" s="7"/>
      <c r="H28" s="5"/>
    </row>
    <row r="29" spans="1:16" ht="15" customHeight="1" x14ac:dyDescent="0.3">
      <c r="B29" s="71"/>
      <c r="C29" s="71"/>
      <c r="D29" s="71"/>
      <c r="E29" s="71"/>
      <c r="F29" s="7"/>
      <c r="G29" s="7"/>
      <c r="H29" s="5"/>
    </row>
    <row r="30" spans="1:16" ht="15" customHeight="1" x14ac:dyDescent="0.3">
      <c r="B30" s="6"/>
      <c r="C30" s="5"/>
      <c r="D30" s="7"/>
      <c r="E30" s="7"/>
      <c r="F30" s="7"/>
      <c r="G30" s="7"/>
      <c r="H30" s="5"/>
      <c r="P30" s="2"/>
    </row>
    <row r="31" spans="1:16" s="23" customFormat="1" ht="57" customHeight="1" x14ac:dyDescent="0.3">
      <c r="B31" s="154" t="s">
        <v>161</v>
      </c>
      <c r="C31" s="155"/>
      <c r="D31" s="155"/>
      <c r="E31" s="155"/>
      <c r="F31" s="155"/>
      <c r="G31" s="155"/>
      <c r="H31" s="156"/>
    </row>
    <row r="32" spans="1:16" s="23" customFormat="1" x14ac:dyDescent="0.3">
      <c r="B32" s="15"/>
      <c r="C32" s="15"/>
      <c r="D32" s="15"/>
      <c r="E32" s="15"/>
      <c r="F32" s="15"/>
      <c r="G32" s="15"/>
      <c r="H32" s="15"/>
    </row>
    <row r="33" spans="2:11" s="23" customFormat="1" ht="21" customHeight="1" x14ac:dyDescent="0.3">
      <c r="B33" s="153" t="s">
        <v>531</v>
      </c>
      <c r="C33" s="153"/>
      <c r="D33" s="153"/>
      <c r="E33" s="153"/>
      <c r="F33" s="153"/>
      <c r="G33" s="153"/>
      <c r="H33" s="153"/>
    </row>
    <row r="34" spans="2:11" s="23" customFormat="1" x14ac:dyDescent="0.3">
      <c r="B34" s="18" t="s">
        <v>538</v>
      </c>
      <c r="C34" s="89"/>
      <c r="D34" s="89"/>
      <c r="E34" s="89"/>
      <c r="F34" s="89"/>
      <c r="G34" s="89"/>
      <c r="H34" s="89"/>
    </row>
    <row r="35" spans="2:11" s="23" customFormat="1" ht="21" customHeight="1" x14ac:dyDescent="0.3">
      <c r="B35" s="158" t="s">
        <v>20</v>
      </c>
      <c r="C35" s="150"/>
      <c r="D35" s="150"/>
      <c r="E35" s="150"/>
      <c r="F35" s="150"/>
      <c r="G35" s="150"/>
      <c r="H35" s="150"/>
    </row>
    <row r="36" spans="2:11" x14ac:dyDescent="0.3">
      <c r="B36" s="150" t="str">
        <f><![CDATA["the following details: your code ("&H1&"), survey ("&B1&") and cut-off date ("&IF(ISTEXT(H2),H2,DAY(H2)&"."&MONTH(H2)&"."&YEAR(H2))&")."]]></f>
        <v>the following details: your code (XXXXXX), survey (LER_K) and cut-off date (DD.MM.YYYY).</v>
      </c>
      <c r="C36" s="150"/>
      <c r="D36" s="150"/>
      <c r="E36" s="150"/>
      <c r="F36" s="150"/>
      <c r="G36" s="150"/>
      <c r="H36" s="150"/>
    </row>
    <row r="37" spans="2:11" ht="15" customHeight="1" x14ac:dyDescent="0.3">
      <c r="B37" s="8"/>
      <c r="C37" s="9"/>
      <c r="D37" s="9"/>
      <c r="E37" s="9"/>
      <c r="F37" s="9"/>
      <c r="G37" s="9"/>
      <c r="H37" s="9"/>
    </row>
    <row r="38" spans="2:11" ht="21" customHeight="1" x14ac:dyDescent="0.3">
      <c r="B38" s="13" t="s">
        <v>21</v>
      </c>
      <c r="C38" s="14"/>
      <c r="D38" s="14"/>
      <c r="E38" s="14"/>
      <c r="F38" s="10" t="s">
        <v>22</v>
      </c>
      <c r="G38" s="93"/>
      <c r="H38" s="16" t="str">
        <f>HYPERLINK("mailto:forms@snb.ch?subject="&amp;H41&amp;" Ordering forms","forms@snb.ch")</f>
        <v>forms@snb.ch</v>
      </c>
    </row>
    <row r="39" spans="2:11" x14ac:dyDescent="0.3">
      <c r="B39" s="13" t="s">
        <v>23</v>
      </c>
      <c r="C39" s="14"/>
      <c r="D39" s="14"/>
      <c r="E39" s="14"/>
      <c r="F39" s="11" t="s">
        <v>24</v>
      </c>
      <c r="G39" s="93"/>
      <c r="H39" s="16" t="str">
        <f>HYPERLINK("mailto:statistik.erhebungen@snb.ch?subject="&amp;H41&amp;" Question","statistik.erhebungen@snb.ch")</f>
        <v>statistik.erhebungen@snb.ch</v>
      </c>
    </row>
    <row r="40" spans="2:11" x14ac:dyDescent="0.3">
      <c r="B40" s="13" t="s">
        <v>25</v>
      </c>
      <c r="C40" s="14"/>
      <c r="D40" s="14"/>
      <c r="E40" s="14"/>
      <c r="F40" s="11"/>
      <c r="G40" s="14"/>
      <c r="H40" s="16"/>
      <c r="K40" s="1"/>
    </row>
    <row r="41" spans="2:11" x14ac:dyDescent="0.3">
      <c r="B41" s="13" t="s">
        <v>26</v>
      </c>
      <c r="C41" s="14"/>
      <c r="D41" s="14"/>
      <c r="E41" s="14"/>
      <c r="F41" s="11" t="s">
        <v>27</v>
      </c>
      <c r="G41" s="14"/>
      <c r="H41" s="11" t="str">
        <f><![CDATA[H1&" "&""&B1&" "&IF(ISTEXT(H2),H2,DAY(H2)&"."&MONTH(H2)&"."&YEAR(H2))]]></f>
        <v>XXXXXX LER_K DD.MM.YYYY</v>
      </c>
      <c r="K41" s="1"/>
    </row>
    <row r="42" spans="2:11" x14ac:dyDescent="0.3">
      <c r="B42" s="13" t="s">
        <v>4</v>
      </c>
      <c r="C42" s="14"/>
      <c r="D42" s="14"/>
      <c r="E42" s="14"/>
      <c r="F42" s="92"/>
      <c r="G42" s="131"/>
      <c r="H42" s="131"/>
    </row>
    <row r="43" spans="2:11" s="76" customFormat="1" ht="23.25" customHeight="1" x14ac:dyDescent="0.2">
      <c r="B43" s="83" t="s">
        <v>28</v>
      </c>
      <c r="C43" s="84"/>
      <c r="D43" s="84"/>
      <c r="E43" s="84"/>
      <c r="F43" s="84"/>
      <c r="G43" s="130"/>
      <c r="H43" s="16" t="s">
        <v>6</v>
      </c>
    </row>
    <row r="44" spans="2:11" s="76" customFormat="1" ht="15" customHeight="1" x14ac:dyDescent="0.2">
      <c r="B44" s="77" t="s">
        <v>58</v>
      </c>
      <c r="C44" s="78"/>
      <c r="D44" s="78"/>
      <c r="E44" s="78"/>
      <c r="F44" s="78"/>
      <c r="G44" s="78"/>
      <c r="H44" s="16"/>
    </row>
    <row r="45" spans="2:11" s="76" customFormat="1" ht="15" customHeight="1" x14ac:dyDescent="0.2">
      <c r="B45" s="77" t="s">
        <v>7</v>
      </c>
      <c r="C45" s="78"/>
      <c r="D45" s="78"/>
      <c r="E45" s="78"/>
      <c r="F45" s="110" t="s">
        <v>29</v>
      </c>
      <c r="G45" s="78"/>
      <c r="H45" s="16" t="s">
        <v>137</v>
      </c>
    </row>
    <row r="46" spans="2:11" s="76" customFormat="1" ht="15" customHeight="1" x14ac:dyDescent="0.2">
      <c r="B46" s="77" t="s">
        <v>8</v>
      </c>
      <c r="C46" s="78"/>
      <c r="D46" s="78"/>
      <c r="E46" s="78"/>
      <c r="F46" s="79"/>
      <c r="G46" s="80"/>
      <c r="H46" s="16"/>
    </row>
    <row r="47" spans="2:11" s="76" customFormat="1" ht="15" customHeight="1" x14ac:dyDescent="0.3">
      <c r="B47" s="77" t="s">
        <v>9</v>
      </c>
      <c r="C47" s="81"/>
      <c r="D47" s="81"/>
      <c r="E47" s="81"/>
      <c r="F47" s="79"/>
      <c r="G47" s="78"/>
      <c r="H47" s="79"/>
    </row>
    <row r="48" spans="2:11" s="76" customFormat="1" ht="15" customHeight="1" x14ac:dyDescent="0.25">
      <c r="B48" s="82"/>
      <c r="C48" s="82"/>
      <c r="D48" s="82"/>
      <c r="E48" s="82"/>
      <c r="F48" s="82"/>
      <c r="G48" s="82"/>
      <c r="H48" s="82"/>
    </row>
    <row r="49" spans="2:8" x14ac:dyDescent="0.3">
      <c r="B49" s="13"/>
      <c r="C49" s="14"/>
      <c r="D49" s="14"/>
      <c r="E49" s="14"/>
      <c r="F49" s="14"/>
      <c r="G49" s="14"/>
      <c r="H49" s="14"/>
    </row>
    <row r="50" spans="2:8" ht="13" customHeight="1" x14ac:dyDescent="0.3">
      <c r="C50" s="17"/>
      <c r="D50" s="17"/>
      <c r="E50" s="17"/>
      <c r="F50" s="17"/>
      <c r="G50" s="17"/>
      <c r="H50" s="17"/>
    </row>
    <row r="62" spans="2:8" x14ac:dyDescent="0.3">
      <c r="B62" s="121"/>
    </row>
  </sheetData>
  <sheetProtection sheet="1" objects="1" scenarios="1"/>
  <customSheetViews>
    <customSheetView guid="{CB120B31-F776-4B30-B33D-0B8FCFE1E658}" scale="80" showPageBreaks="1" showGridLines="0" printArea="1" hiddenRows="1">
      <selection activeCell="H3" sqref="H3"/>
      <pageMargins left="0.62992125984251968" right="0.6692913385826772" top="1.1417322834645669" bottom="0.59055118110236227" header="0.35433070866141736" footer="0.31496062992125984"/>
      <printOptions horizontalCentered="1" verticalCentered="1"/>
      <pageSetup paperSize="9" scale="90" orientation="portrait" r:id="rId1"/>
      <headerFooter>
        <oddHeader>&amp;R&amp;G</oddHeader>
        <oddFooter>&amp;L&amp;8&amp;D - &amp;T</oddFooter>
      </headerFooter>
    </customSheetView>
  </customSheetViews>
  <mergeCells count="13">
    <mergeCell ref="B7:H7"/>
    <mergeCell ref="B8:H8"/>
    <mergeCell ref="B36:H36"/>
    <mergeCell ref="D17:G17"/>
    <mergeCell ref="D11:G11"/>
    <mergeCell ref="D13:G13"/>
    <mergeCell ref="D14:G14"/>
    <mergeCell ref="B33:H33"/>
    <mergeCell ref="B31:H31"/>
    <mergeCell ref="D12:H12"/>
    <mergeCell ref="D15:G15"/>
    <mergeCell ref="D16:G16"/>
    <mergeCell ref="B35:H35"/>
  </mergeCells>
  <conditionalFormatting sqref="D12">
    <cfRule type="containsBlanks" dxfId="8" priority="7" stopIfTrue="1">
      <formula>LEN(TRIM(D12))=0</formula>
    </cfRule>
  </conditionalFormatting>
  <conditionalFormatting sqref="H1">
    <cfRule type="cellIs" dxfId="7" priority="2" stopIfTrue="1" operator="equal">
      <formula>"XXXXXX"</formula>
    </cfRule>
  </conditionalFormatting>
  <conditionalFormatting sqref="H2">
    <cfRule type="containsText" dxfId="6" priority="3" stopIfTrue="1" operator="containsText" text="DD.MM.YYYY">
      <formula>NOT(ISERROR(SEARCH("DD.MM.YYYY",H2)))</formula>
    </cfRule>
  </conditionalFormatting>
  <conditionalFormatting sqref="D21:E23">
    <cfRule type="cellIs" dxfId="5" priority="1" operator="greaterThan">
      <formula>0</formula>
    </cfRule>
  </conditionalFormatting>
  <dataValidations count="1">
    <dataValidation type="custom" allowBlank="1" showInputMessage="1" showErrorMessage="1" sqref="H1" xr:uid="{00000000-0002-0000-0000-000000000000}">
      <formula1>AND(VALUE(I_SubjectId) &gt; 100000,VALUE(I_SubjectId) &lt; 1000000)</formula1>
    </dataValidation>
  </dataValidations>
  <hyperlinks>
    <hyperlink ref="H43" r:id="rId2" xr:uid="{00000000-0004-0000-0000-000000000000}"/>
    <hyperlink ref="H45" r:id="rId3" xr:uid="{00000000-0004-0000-0000-000001000000}"/>
  </hyperlinks>
  <printOptions horizontalCentered="1"/>
  <pageMargins left="0.62992125984251968" right="0.6692913385826772" top="1.9685039370078741" bottom="0.59055118110236227" header="0.35433070866141736" footer="0.31496062992125984"/>
  <pageSetup paperSize="9" scale="85" orientation="portrait" r:id="rId4"/>
  <headerFooter>
    <oddHeader>&amp;R&amp;G</oddHeader>
    <oddFooter>&amp;L&amp;8&amp;D - &amp;T</oddFooter>
  </headerFooter>
  <legacyDrawingHF r:id="rId5"/>
</worksheet>
</file>

<file path=xl/worksheets/sheet15.xml><?xml version="1.0" encoding="utf-8"?>
<worksheet xmlns="http://schemas.openxmlformats.org/spreadsheetml/2006/main">
  <dimension ref="A1:C32"/>
  <sheetViews>
    <sheetView workbookViewId="0"/>
  </sheetViews>
  <sheetFormatPr defaultRowHeight="15.0"/>
  <cols>
    <col min="1" max="1" width="30.78125" customWidth="true"/>
    <col min="2" max="2" width="50.78125" customWidth="true"/>
    <col min="3" max="3" width="30.78125" customWidth="true"/>
  </cols>
  <sheetData>
    <row r="1">
      <c r="A1" t="s" s="178">
        <v>567</v>
      </c>
    </row>
    <row r="3">
      <c r="A3" t="s" s="177">
        <v>568</v>
      </c>
      <c r="B3" t="s" s="177">
        <v>569</v>
      </c>
      <c r="C3" t="s" s="177">
        <v>570</v>
      </c>
    </row>
    <row r="4">
      <c r="A4" t="s" s="0">
        <v>61</v>
      </c>
      <c r="B4" t="s" s="0">
        <v>571</v>
      </c>
      <c r="C4" t="s" s="179">
        <v>572</v>
      </c>
    </row>
    <row r="5">
      <c r="A5" t="s" s="0">
        <v>61</v>
      </c>
      <c r="B5" t="s" s="0">
        <v>573</v>
      </c>
      <c r="C5" t="s" s="179">
        <v>574</v>
      </c>
    </row>
    <row r="6">
      <c r="A6" t="s" s="0">
        <v>61</v>
      </c>
      <c r="B6" t="s" s="0">
        <v>575</v>
      </c>
      <c r="C6" t="s" s="179">
        <v>576</v>
      </c>
    </row>
    <row r="7">
      <c r="A7" t="s" s="0">
        <v>61</v>
      </c>
      <c r="B7" t="s" s="0">
        <v>577</v>
      </c>
      <c r="C7" t="s" s="179">
        <v>578</v>
      </c>
    </row>
    <row r="8">
      <c r="A8" t="s" s="0">
        <v>60</v>
      </c>
      <c r="B8" t="s" s="0">
        <v>579</v>
      </c>
      <c r="C8" t="s" s="179">
        <v>580</v>
      </c>
    </row>
    <row r="9">
      <c r="A9" t="s" s="0">
        <v>60</v>
      </c>
      <c r="B9" t="s" s="0">
        <v>581</v>
      </c>
      <c r="C9" t="s" s="179">
        <v>582</v>
      </c>
    </row>
    <row r="10">
      <c r="A10" t="s" s="0">
        <v>60</v>
      </c>
      <c r="B10" t="s" s="0">
        <v>583</v>
      </c>
      <c r="C10" t="s" s="179">
        <v>584</v>
      </c>
    </row>
    <row r="11">
      <c r="A11" t="s" s="0">
        <v>60</v>
      </c>
      <c r="B11" t="s" s="0">
        <v>585</v>
      </c>
      <c r="C11" t="s" s="179">
        <v>586</v>
      </c>
    </row>
    <row r="12">
      <c r="A12" t="s" s="0">
        <v>60</v>
      </c>
      <c r="B12" t="s" s="0">
        <v>587</v>
      </c>
      <c r="C12" t="s" s="179">
        <v>588</v>
      </c>
    </row>
    <row r="13">
      <c r="A13" t="s" s="0">
        <v>60</v>
      </c>
      <c r="B13" t="s" s="0">
        <v>589</v>
      </c>
      <c r="C13" t="s" s="179">
        <v>590</v>
      </c>
    </row>
    <row r="14">
      <c r="A14" t="s" s="0">
        <v>60</v>
      </c>
      <c r="B14" t="s" s="0">
        <v>591</v>
      </c>
      <c r="C14" t="s" s="179">
        <v>592</v>
      </c>
    </row>
    <row r="15">
      <c r="A15" t="s" s="0">
        <v>60</v>
      </c>
      <c r="B15" t="s" s="0">
        <v>593</v>
      </c>
      <c r="C15" t="s" s="179">
        <v>594</v>
      </c>
    </row>
    <row r="16">
      <c r="A16" t="s" s="0">
        <v>60</v>
      </c>
      <c r="B16" t="s" s="0">
        <v>595</v>
      </c>
      <c r="C16" t="s" s="179">
        <v>596</v>
      </c>
    </row>
    <row r="17">
      <c r="A17" t="s" s="0">
        <v>60</v>
      </c>
      <c r="B17" t="s" s="0">
        <v>597</v>
      </c>
      <c r="C17" t="s" s="179">
        <v>598</v>
      </c>
    </row>
    <row r="18">
      <c r="A18" t="s" s="0">
        <v>60</v>
      </c>
      <c r="B18" t="s" s="0">
        <v>599</v>
      </c>
      <c r="C18" t="s" s="179">
        <v>600</v>
      </c>
    </row>
    <row r="19">
      <c r="A19" t="s" s="0">
        <v>60</v>
      </c>
      <c r="B19" t="s" s="0">
        <v>601</v>
      </c>
      <c r="C19" t="s" s="179">
        <v>602</v>
      </c>
    </row>
    <row r="20">
      <c r="A20" t="s" s="0">
        <v>60</v>
      </c>
      <c r="B20" t="s" s="0">
        <v>603</v>
      </c>
      <c r="C20" t="s" s="179">
        <v>604</v>
      </c>
    </row>
    <row r="21">
      <c r="A21" t="s" s="0">
        <v>60</v>
      </c>
      <c r="B21" t="s" s="0">
        <v>605</v>
      </c>
      <c r="C21" t="s" s="179">
        <v>606</v>
      </c>
    </row>
    <row r="22">
      <c r="A22" t="s" s="0">
        <v>60</v>
      </c>
      <c r="B22" t="s" s="0">
        <v>607</v>
      </c>
      <c r="C22" t="s" s="179">
        <v>608</v>
      </c>
    </row>
    <row r="23">
      <c r="A23" t="s" s="0">
        <v>60</v>
      </c>
      <c r="B23" t="s" s="0">
        <v>609</v>
      </c>
      <c r="C23" t="s" s="179">
        <v>610</v>
      </c>
    </row>
    <row r="24">
      <c r="A24" t="s" s="0">
        <v>60</v>
      </c>
      <c r="B24" t="s" s="0">
        <v>611</v>
      </c>
      <c r="C24" t="s" s="179">
        <v>612</v>
      </c>
    </row>
    <row r="25">
      <c r="A25" t="s" s="0">
        <v>60</v>
      </c>
      <c r="B25" t="s" s="0">
        <v>613</v>
      </c>
      <c r="C25" t="s" s="179">
        <v>614</v>
      </c>
    </row>
    <row r="26">
      <c r="A26" t="s" s="0">
        <v>60</v>
      </c>
      <c r="B26" t="s" s="0">
        <v>615</v>
      </c>
      <c r="C26" t="s" s="179">
        <v>616</v>
      </c>
    </row>
    <row r="27">
      <c r="A27" t="s" s="0">
        <v>60</v>
      </c>
      <c r="B27" t="s" s="0">
        <v>617</v>
      </c>
      <c r="C27" t="s" s="179">
        <v>618</v>
      </c>
    </row>
    <row r="28">
      <c r="A28" t="s" s="0">
        <v>60</v>
      </c>
      <c r="B28" t="s" s="0">
        <v>619</v>
      </c>
      <c r="C28" t="s" s="179">
        <v>620</v>
      </c>
    </row>
    <row r="29">
      <c r="A29" t="s" s="0">
        <v>60</v>
      </c>
      <c r="B29" t="s" s="0">
        <v>621</v>
      </c>
      <c r="C29" t="s" s="179">
        <v>622</v>
      </c>
    </row>
    <row r="30">
      <c r="A30" t="s" s="0">
        <v>60</v>
      </c>
      <c r="B30" t="s" s="0">
        <v>623</v>
      </c>
      <c r="C30" t="s" s="179">
        <v>624</v>
      </c>
    </row>
    <row r="31">
      <c r="A31" t="s" s="0">
        <v>60</v>
      </c>
      <c r="B31" t="s" s="0">
        <v>625</v>
      </c>
      <c r="C31" t="s" s="179">
        <v>626</v>
      </c>
    </row>
    <row r="32">
      <c r="A32" t="s" s="0">
        <v>60</v>
      </c>
      <c r="B32" t="s" s="0">
        <v>627</v>
      </c>
      <c r="C32" t="s" s="179">
        <v>628</v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3:C32"/>
  <hyperlinks>
    <hyperlink location="'LER_01'!K22" ref="C4"/>
    <hyperlink location="'LER_01'!K23" ref="C5"/>
    <hyperlink location="'LER_01'!L22" ref="C6"/>
    <hyperlink location="'LER_01'!L23" ref="C7"/>
    <hyperlink location="'LER_02'!K19:K170" ref="C8"/>
    <hyperlink location="'LER_02'!L19:L170" ref="C9"/>
    <hyperlink location="'LER_02'!M19:M170" ref="C10"/>
    <hyperlink location="'LER_02'!N19:N170" ref="C11"/>
    <hyperlink location="'LER_02'!O19:O170" ref="C12"/>
    <hyperlink location="'LER_02'!P19:P170" ref="C13"/>
    <hyperlink location="'LER_02'!Q19:Q170" ref="C14"/>
    <hyperlink location="'LER_02'!R19:R170" ref="C15"/>
    <hyperlink location="'LER_02'!S19:S170" ref="C16"/>
    <hyperlink location="'LER_02'!T19:T170" ref="C17"/>
    <hyperlink location="'LER_02'!U19:U170" ref="C18"/>
    <hyperlink location="'LER_02'!V19:V170" ref="C19"/>
    <hyperlink location="'LER_02'!W19:W170" ref="C20"/>
    <hyperlink location="'LER_02'!X19:X170" ref="C21"/>
    <hyperlink location="'LER_02'!Y19:Y170" ref="C22"/>
    <hyperlink location="'LER_02'!Z19:Z170" ref="C23"/>
    <hyperlink location="'LER_02'!AA19:AA170" ref="C24"/>
    <hyperlink location="'LER_02'!AB19:AB170" ref="C25"/>
    <hyperlink location="'LER_02'!AC19:AC170" ref="C26"/>
    <hyperlink location="'LER_02'!AD19:AD170" ref="C27"/>
    <hyperlink location="'LER_02'!AE19:AE170" ref="C28"/>
    <hyperlink location="'LER_02'!AF19:AF170" ref="C29"/>
    <hyperlink location="'LER_02'!AG19:AG170" ref="C30"/>
    <hyperlink location="'LER_02'!AH19:AH170" ref="C31"/>
    <hyperlink location="'LER_02'!AI19:AI170" ref="C32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W27"/>
  <sheetViews>
    <sheetView showGridLines="0" showRowColHeaders="0" showZeros="0" topLeftCell="B1" zoomScale="80" zoomScaleNormal="80" zoomScaleSheetLayoutView="50" workbookViewId="0">
      <pane xSplit="9" ySplit="20" topLeftCell="K21" activePane="bottomRight" state="frozen"/>
      <selection activeCell="B1" sqref="B1"/>
      <selection pane="topRight" activeCell="K1" sqref="K1"/>
      <selection pane="bottomLeft" activeCell="B21" sqref="B21"/>
      <selection pane="bottomRight" activeCell="K22" sqref="K22"/>
    </sheetView>
  </sheetViews>
  <sheetFormatPr baseColWidth="10" defaultColWidth="11.54296875" defaultRowHeight="12.5" x14ac:dyDescent="0.25"/>
  <cols>
    <col min="1" max="1" customWidth="true" hidden="true" style="19" width="1.81640625"/>
    <col min="2" max="2" bestFit="true" customWidth="true" style="19" width="13.453125"/>
    <col min="3" max="3" customWidth="true" hidden="true" style="19" width="2.54296875"/>
    <col min="4" max="4" customWidth="true" style="19" width="75.7265625"/>
    <col min="5" max="5" customWidth="true" style="19" width="4.7265625"/>
    <col min="6" max="6" customWidth="true" hidden="true" style="45" width="10.54296875"/>
    <col min="7" max="7" customWidth="true" hidden="true" style="45" width="8.1796875"/>
    <col min="8" max="9" customWidth="true" hidden="true" style="45" width="8.453125"/>
    <col min="10" max="10" customWidth="true" hidden="true" style="19" width="35.81640625"/>
    <col min="11" max="12" customWidth="true" style="19" width="15.7265625"/>
    <col min="13" max="13" customWidth="true" style="19" width="1.7265625"/>
    <col min="14" max="14" customWidth="true" style="19" width="9.54296875"/>
    <col min="15" max="15" customWidth="true" style="100" width="11.81640625"/>
    <col min="16" max="22" customWidth="true" style="19" width="11.81640625"/>
    <col min="23" max="23" customWidth="true" style="73" width="11.81640625"/>
    <col min="24" max="24" customWidth="true" style="19" width="11.81640625"/>
    <col min="25" max="16384" style="19" width="11.54296875"/>
  </cols>
  <sheetData>
    <row r="1" spans="1:23" ht="22" customHeight="1" x14ac:dyDescent="0.4">
      <c r="A1" s="20"/>
      <c r="B1" s="43" t="str">
        <f>I_ReportName</f>
        <v>LER_K</v>
      </c>
      <c r="D1" s="15" t="s">
        <v>11</v>
      </c>
      <c r="G1" s="46"/>
      <c r="H1" s="46"/>
      <c r="I1" s="46"/>
      <c r="K1" s="60" t="str">
        <f>P_Title</f>
        <v>Large Exposure Reporting (LER)</v>
      </c>
      <c r="L1" s="60"/>
      <c r="O1" s="102"/>
      <c r="P1" s="26"/>
      <c r="Q1" s="26"/>
      <c r="R1" s="26"/>
    </row>
    <row r="2" spans="1:23" ht="22" customHeight="1" x14ac:dyDescent="0.25">
      <c r="A2" s="20"/>
      <c r="B2" s="43" t="s">
        <v>61</v>
      </c>
      <c r="D2" s="15" t="s">
        <v>12</v>
      </c>
      <c r="G2" s="46"/>
      <c r="H2" s="46"/>
      <c r="I2" s="46"/>
      <c r="K2" s="85" t="str">
        <f>P_Subtitle</f>
        <v>Group</v>
      </c>
      <c r="L2" s="85"/>
      <c r="O2" s="103"/>
      <c r="P2" s="27"/>
      <c r="Q2" s="27"/>
      <c r="R2" s="27"/>
    </row>
    <row r="3" spans="1:23" ht="22" customHeight="1" x14ac:dyDescent="0.3">
      <c r="A3" s="20"/>
      <c r="B3" s="43" t="str">
        <f>I_SubjectId</f>
        <v>XXXXXX</v>
      </c>
      <c r="D3" s="15" t="s">
        <v>31</v>
      </c>
      <c r="G3" s="46"/>
      <c r="H3" s="46"/>
      <c r="I3" s="46"/>
      <c r="K3" s="40"/>
      <c r="L3" s="41"/>
      <c r="O3" s="104"/>
      <c r="P3" s="28"/>
      <c r="Q3" s="28"/>
      <c r="R3" s="28"/>
    </row>
    <row r="4" spans="1:23" ht="22" customHeight="1" x14ac:dyDescent="0.25">
      <c r="A4" s="22"/>
      <c r="B4" s="44" t="str">
        <f>I_ReferDate</f>
        <v>DD.MM.YYYY</v>
      </c>
      <c r="D4" s="15" t="s">
        <v>15</v>
      </c>
      <c r="G4" s="46"/>
      <c r="H4" s="46"/>
      <c r="I4" s="46"/>
    </row>
    <row r="5" spans="1:23" s="24" customFormat="1" ht="20.149999999999999" customHeight="1" x14ac:dyDescent="0.25">
      <c r="A5" s="73"/>
      <c r="B5" s="139">
        <f>COUNTIF(S22:U23,"ERROR")</f>
        <v>2</v>
      </c>
      <c r="D5" s="15" t="s">
        <v>18</v>
      </c>
      <c r="E5" s="73"/>
      <c r="F5" s="47"/>
      <c r="G5" s="48"/>
      <c r="H5" s="48"/>
      <c r="I5" s="48"/>
      <c r="J5" s="73"/>
      <c r="K5" s="73" t="s">
        <v>10</v>
      </c>
      <c r="L5" s="73"/>
      <c r="M5" s="73"/>
      <c r="O5" s="105"/>
      <c r="S5" s="19"/>
      <c r="T5" s="19"/>
      <c r="U5" s="19"/>
      <c r="V5" s="19"/>
      <c r="W5" s="73"/>
    </row>
    <row r="6" spans="1:23" ht="20.149999999999999" customHeight="1" x14ac:dyDescent="0.25">
      <c r="A6" s="73"/>
      <c r="B6" s="59"/>
      <c r="C6" s="24"/>
      <c r="D6" s="15"/>
      <c r="E6" s="73"/>
      <c r="F6" s="48"/>
      <c r="G6" s="48"/>
      <c r="H6" s="48"/>
      <c r="I6" s="48"/>
      <c r="J6" s="73"/>
      <c r="K6" s="73"/>
      <c r="L6" s="73"/>
      <c r="M6" s="73"/>
    </row>
    <row r="7" spans="1:23" ht="15" hidden="1" customHeight="1" x14ac:dyDescent="0.25">
      <c r="A7" s="73"/>
      <c r="B7" s="73"/>
      <c r="C7" s="73"/>
      <c r="D7" s="73"/>
      <c r="E7" s="73"/>
      <c r="F7" s="48"/>
      <c r="G7" s="48"/>
      <c r="H7" s="48"/>
      <c r="I7" s="48"/>
      <c r="J7" s="73"/>
      <c r="K7" s="73"/>
      <c r="L7" s="73"/>
      <c r="M7" s="73"/>
    </row>
    <row r="8" spans="1:23" ht="15" hidden="1" customHeight="1" x14ac:dyDescent="0.25">
      <c r="A8" s="73"/>
      <c r="B8" s="73"/>
      <c r="C8" s="73"/>
      <c r="D8" s="73"/>
      <c r="E8" s="73"/>
      <c r="F8" s="48"/>
      <c r="G8" s="48"/>
      <c r="H8" s="48"/>
      <c r="I8" s="48"/>
      <c r="J8" s="73"/>
      <c r="K8" s="73"/>
      <c r="L8" s="73"/>
      <c r="M8" s="73"/>
    </row>
    <row r="9" spans="1:23" ht="15" hidden="1" customHeight="1" x14ac:dyDescent="0.25">
      <c r="A9" s="73"/>
      <c r="B9" s="73"/>
      <c r="C9" s="73"/>
      <c r="D9" s="73"/>
      <c r="E9" s="73"/>
      <c r="F9" s="48"/>
      <c r="G9" s="48"/>
      <c r="H9" s="48"/>
      <c r="I9" s="48"/>
      <c r="J9" s="73"/>
      <c r="K9" s="73"/>
      <c r="L9" s="73"/>
      <c r="M9" s="73"/>
    </row>
    <row r="10" spans="1:23" ht="15" hidden="1" customHeight="1" x14ac:dyDescent="0.25">
      <c r="A10" s="73"/>
      <c r="B10" s="73"/>
      <c r="C10" s="73"/>
      <c r="D10" s="73"/>
      <c r="E10" s="73"/>
      <c r="F10" s="48"/>
      <c r="G10" s="48"/>
      <c r="H10" s="48"/>
      <c r="I10" s="48"/>
      <c r="J10" s="73"/>
      <c r="K10" s="73"/>
      <c r="L10" s="73"/>
      <c r="M10" s="73"/>
    </row>
    <row r="11" spans="1:23" ht="15" hidden="1" customHeight="1" x14ac:dyDescent="0.25">
      <c r="A11" s="73"/>
      <c r="B11" s="73"/>
      <c r="C11" s="73"/>
      <c r="D11" s="73"/>
      <c r="E11" s="73"/>
      <c r="F11" s="48"/>
      <c r="G11" s="48"/>
      <c r="H11" s="48"/>
      <c r="I11" s="48"/>
      <c r="J11" s="73"/>
      <c r="K11" s="73"/>
      <c r="L11" s="73"/>
      <c r="M11" s="73"/>
    </row>
    <row r="12" spans="1:23" ht="15" hidden="1" customHeight="1" x14ac:dyDescent="0.25">
      <c r="A12" s="73"/>
      <c r="B12" s="73"/>
      <c r="C12" s="73"/>
      <c r="D12" s="73"/>
      <c r="E12" s="73"/>
      <c r="F12" s="48"/>
      <c r="G12" s="48"/>
      <c r="H12" s="48"/>
      <c r="I12" s="48"/>
      <c r="J12" s="73"/>
      <c r="K12" s="73"/>
      <c r="L12" s="73"/>
      <c r="M12" s="73"/>
    </row>
    <row r="13" spans="1:23" ht="15" hidden="1" customHeight="1" x14ac:dyDescent="0.25">
      <c r="A13" s="73"/>
      <c r="B13" s="73"/>
      <c r="C13" s="73"/>
      <c r="D13" s="73"/>
      <c r="E13" s="73"/>
      <c r="F13" s="48"/>
      <c r="G13" s="48"/>
      <c r="H13" s="48"/>
      <c r="I13" s="48"/>
      <c r="J13" s="73"/>
      <c r="K13" s="73"/>
      <c r="L13" s="73"/>
      <c r="M13" s="73"/>
    </row>
    <row r="14" spans="1:23" ht="15" hidden="1" customHeight="1" x14ac:dyDescent="0.25">
      <c r="A14" s="73"/>
      <c r="B14" s="73"/>
      <c r="C14" s="73"/>
      <c r="D14" s="73"/>
      <c r="E14" s="73"/>
      <c r="F14" s="48"/>
      <c r="G14" s="48"/>
      <c r="H14" s="48"/>
      <c r="I14" s="48"/>
      <c r="J14" s="73"/>
      <c r="K14" s="73"/>
      <c r="L14" s="73"/>
      <c r="M14" s="73"/>
    </row>
    <row r="15" spans="1:23" ht="15" customHeight="1" x14ac:dyDescent="0.25">
      <c r="A15" s="73"/>
      <c r="B15" s="73"/>
      <c r="C15" s="73"/>
      <c r="D15" s="73"/>
      <c r="E15" s="73"/>
      <c r="F15" s="48"/>
      <c r="G15" s="48"/>
      <c r="H15" s="48"/>
      <c r="I15" s="48"/>
      <c r="J15" s="73"/>
      <c r="K15" s="73"/>
      <c r="L15" s="73"/>
      <c r="M15" s="73"/>
    </row>
    <row r="16" spans="1:23" ht="22.5" customHeight="1" x14ac:dyDescent="0.25">
      <c r="A16" s="30"/>
      <c r="B16" s="30"/>
      <c r="C16" s="30"/>
      <c r="D16" s="31"/>
      <c r="E16" s="37"/>
      <c r="F16" s="49"/>
      <c r="G16" s="49"/>
      <c r="H16" s="49"/>
      <c r="I16" s="49"/>
      <c r="J16" s="31"/>
      <c r="K16" s="159" t="s">
        <v>37</v>
      </c>
      <c r="L16" s="160"/>
      <c r="M16" s="37"/>
      <c r="S16" s="137" t="s">
        <v>156</v>
      </c>
      <c r="T16" s="137" t="s">
        <v>157</v>
      </c>
      <c r="U16" s="137" t="s">
        <v>158</v>
      </c>
    </row>
    <row r="17" spans="1:23" ht="89.25" customHeight="1" x14ac:dyDescent="0.25">
      <c r="A17" s="22"/>
      <c r="B17" s="22"/>
      <c r="C17" s="22"/>
      <c r="D17" s="34"/>
      <c r="E17" s="38"/>
      <c r="F17" s="50"/>
      <c r="G17" s="50"/>
      <c r="H17" s="50"/>
      <c r="I17" s="50"/>
      <c r="J17" s="34"/>
      <c r="K17" s="87" t="s">
        <v>38</v>
      </c>
      <c r="L17" s="88" t="s">
        <v>39</v>
      </c>
      <c r="M17" s="38"/>
      <c r="S17" s="140" t="s">
        <v>162</v>
      </c>
      <c r="T17" s="140" t="s">
        <v>163</v>
      </c>
      <c r="U17" s="140" t="s">
        <v>164</v>
      </c>
    </row>
    <row r="18" spans="1:23" x14ac:dyDescent="0.25">
      <c r="A18" s="35"/>
      <c r="B18" s="35"/>
      <c r="C18" s="35"/>
      <c r="D18" s="36"/>
      <c r="E18" s="38"/>
      <c r="F18" s="51"/>
      <c r="G18" s="51"/>
      <c r="H18" s="51"/>
      <c r="I18" s="51"/>
      <c r="J18" s="36"/>
      <c r="K18" s="55" t="str">
        <f>SUBSTITUTE(ADDRESS(1,COLUMN(),4),1,)</f>
        <v>K</v>
      </c>
      <c r="L18" s="55" t="str">
        <f>SUBSTITUTE(ADDRESS(1,COLUMN(),4),1,)</f>
        <v>L</v>
      </c>
      <c r="M18" s="38"/>
      <c r="T18" s="25"/>
    </row>
    <row r="19" spans="1:23" ht="12.75" hidden="1" customHeight="1" x14ac:dyDescent="0.25">
      <c r="A19" s="73"/>
      <c r="C19" s="73"/>
      <c r="D19" s="73"/>
      <c r="E19" s="95"/>
      <c r="F19" s="52"/>
      <c r="G19" s="52"/>
      <c r="H19" s="52"/>
      <c r="I19" s="52"/>
      <c r="J19" s="33"/>
      <c r="K19" s="74"/>
      <c r="L19" s="75"/>
      <c r="M19" s="38"/>
    </row>
    <row r="20" spans="1:23" ht="12.75" hidden="1" customHeight="1" x14ac:dyDescent="0.25">
      <c r="A20" s="73"/>
      <c r="C20" s="73"/>
      <c r="D20" s="73"/>
      <c r="E20" s="95"/>
      <c r="F20" s="54"/>
      <c r="G20" s="54"/>
      <c r="H20" s="54"/>
      <c r="I20" s="54"/>
      <c r="J20" s="33"/>
      <c r="K20" s="33"/>
      <c r="L20" s="56"/>
      <c r="M20" s="38"/>
    </row>
    <row r="21" spans="1:23" ht="25" customHeight="1" x14ac:dyDescent="0.35">
      <c r="A21" s="73"/>
      <c r="D21" s="97" t="s">
        <v>33</v>
      </c>
      <c r="E21" s="95"/>
      <c r="F21" s="54"/>
      <c r="G21" s="54"/>
      <c r="H21" s="54"/>
      <c r="I21" s="54"/>
      <c r="J21" s="33"/>
      <c r="K21" s="122"/>
      <c r="L21" s="122"/>
      <c r="M21" s="55"/>
    </row>
    <row r="22" spans="1:23" s="41" customFormat="1" ht="30" customHeight="1" x14ac:dyDescent="0.3">
      <c r="A22" s="42"/>
      <c r="C22" s="86"/>
      <c r="D22" s="96" t="s">
        <v>34</v>
      </c>
      <c r="E22" s="55">
        <f>ROW()</f>
        <v>22</v>
      </c>
      <c r="F22" s="52"/>
      <c r="G22" s="52"/>
      <c r="H22" s="52"/>
      <c r="I22" s="52"/>
      <c r="J22" s="33"/>
      <c r="K22" s="39"/>
      <c r="L22" s="39"/>
      <c r="M22" s="55"/>
      <c r="O22" s="106"/>
      <c r="S22" s="138" t="str">
        <f>IF(ISBLANK(K22),IF(ISBLANK(L22),"","ERROR"),"")</f>
        <v/>
      </c>
      <c r="T22" s="138" t="str">
        <f>IF(K22+K23&gt;0,IF(NOT(ISBLANK(K22)),IF(NOT(ISBLANK(K23)),"ERROR",""),""),"ERROR")</f>
        <v>ERROR</v>
      </c>
      <c r="U22" s="138" t="str">
        <f>IF(ISBLANK(K22),"",IF(COUNTIF(K22:L22,"&lt;0")&gt;0,"ERROR",""))</f>
        <v/>
      </c>
      <c r="W22" s="73"/>
    </row>
    <row r="23" spans="1:23" ht="30" customHeight="1" x14ac:dyDescent="0.3">
      <c r="A23" s="73"/>
      <c r="B23" s="119" t="s">
        <v>36</v>
      </c>
      <c r="C23" s="86"/>
      <c r="D23" s="94" t="s">
        <v>35</v>
      </c>
      <c r="E23" s="55">
        <f>ROW()</f>
        <v>23</v>
      </c>
      <c r="F23" s="52"/>
      <c r="G23" s="52"/>
      <c r="H23" s="52"/>
      <c r="I23" s="52"/>
      <c r="J23" s="33"/>
      <c r="K23" s="39"/>
      <c r="L23" s="39"/>
      <c r="M23" s="55"/>
      <c r="O23" s="107"/>
      <c r="S23" s="138" t="str">
        <f>IF(ISBLANK(K23),IF(ISBLANK(L23),"","ERROR"),"")</f>
        <v/>
      </c>
      <c r="T23" s="138" t="str">
        <f>IF(K22+K23&gt;0,IF(NOT(ISBLANK(K23)),IF(NOT(ISBLANK(K22)),"ERROR",""),""),"ERROR")</f>
        <v>ERROR</v>
      </c>
      <c r="U23" s="138" t="str">
        <f>IF(ISBLANK(K23),"",IF(COUNTIF(K23:L23,"&lt;0")&gt;0,"ERROR",""))</f>
        <v/>
      </c>
    </row>
    <row r="24" spans="1:23" ht="6" customHeight="1" x14ac:dyDescent="0.25">
      <c r="D24" s="21"/>
      <c r="E24" s="21"/>
      <c r="F24" s="53"/>
      <c r="G24" s="53"/>
      <c r="H24" s="53"/>
      <c r="I24" s="53"/>
      <c r="J24" s="21"/>
      <c r="K24" s="21"/>
      <c r="L24" s="21"/>
      <c r="M24" s="21"/>
      <c r="O24" s="99"/>
    </row>
    <row r="25" spans="1:23" x14ac:dyDescent="0.25">
      <c r="O25" s="99"/>
    </row>
    <row r="26" spans="1:23" x14ac:dyDescent="0.25">
      <c r="O26" s="99"/>
    </row>
    <row r="27" spans="1:23" x14ac:dyDescent="0.25">
      <c r="O27" s="99"/>
    </row>
  </sheetData>
  <sheetProtection sheet="1" objects="1" scenarios="1"/>
  <mergeCells count="1">
    <mergeCell ref="K16:L16"/>
  </mergeCells>
  <printOptions gridLinesSet="0"/>
  <pageMargins left="0.39370078740157483" right="0.39370078740157483" top="0.47244094488188981" bottom="0.59055118110236227" header="0.31496062992125984" footer="0.31496062992125984"/>
  <pageSetup paperSize="9" scale="50" orientation="portrait" r:id="rId1"/>
  <headerFooter>
    <oddFooter><![CDATA[&L&G   &"Arial,Fett"confidential&C&D&RPage &P]]>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71"/>
  <sheetViews>
    <sheetView showGridLines="0" showRowColHeaders="0" showZeros="0" topLeftCell="B1" zoomScale="80" zoomScaleNormal="80" zoomScaleSheetLayoutView="50" workbookViewId="0">
      <pane xSplit="9" ySplit="19" topLeftCell="K20" activePane="bottomRight" state="frozen"/>
      <selection activeCell="G16" sqref="G16"/>
      <selection pane="topRight" activeCell="G16" sqref="G16"/>
      <selection pane="bottomLeft" activeCell="G16" sqref="G16"/>
      <selection pane="bottomRight" activeCell="K20" sqref="K20"/>
    </sheetView>
  </sheetViews>
  <sheetFormatPr baseColWidth="10" defaultColWidth="11.54296875" defaultRowHeight="12.5" x14ac:dyDescent="0.25"/>
  <cols>
    <col min="1" max="1" customWidth="true" hidden="true" style="19" width="1.81640625"/>
    <col min="2" max="2" bestFit="true" customWidth="true" style="19" width="13.453125"/>
    <col min="3" max="3" customWidth="true" hidden="true" style="19" width="2.54296875"/>
    <col min="4" max="4" customWidth="true" style="19" width="23.0"/>
    <col min="5" max="5" customWidth="true" style="19" width="4.7265625"/>
    <col min="6" max="6" customWidth="true" hidden="true" style="45" width="10.54296875"/>
    <col min="7" max="7" customWidth="true" hidden="true" style="45" width="8.1796875"/>
    <col min="8" max="9" customWidth="true" hidden="true" style="45" width="8.453125"/>
    <col min="10" max="10" customWidth="true" hidden="true" style="19" width="35.81640625"/>
    <col min="11" max="11" customWidth="true" style="19" width="28.7265625"/>
    <col min="12" max="25" customWidth="true" style="19" width="15.7265625"/>
    <col min="26" max="26" customWidth="true" style="19" width="17.7265625"/>
    <col min="27" max="32" customWidth="true" style="19" width="15.7265625"/>
    <col min="33" max="33" customWidth="true" style="19" width="17.453125"/>
    <col min="34" max="34" customWidth="true" style="19" width="15.7265625"/>
    <col min="35" max="35" customWidth="true" style="19" width="41.81640625"/>
    <col min="36" max="36" customWidth="true" style="19" width="1.7265625"/>
    <col min="37" max="37" customWidth="true" style="19" width="9.54296875"/>
    <col min="38" max="40" customWidth="true" style="19" width="11.81640625"/>
    <col min="41" max="41" customWidth="true" style="129" width="11.81640625"/>
    <col min="42" max="42" customWidth="true" style="19" width="11.81640625"/>
    <col min="43" max="44" style="19" width="11.54296875"/>
    <col min="45" max="45" customWidth="true" style="19" width="16.0"/>
    <col min="46" max="16384" style="19" width="11.54296875"/>
  </cols>
  <sheetData>
    <row r="1" spans="1:49" ht="22" customHeight="1" x14ac:dyDescent="0.4">
      <c r="A1" s="20"/>
      <c r="B1" s="43" t="str">
        <f>I_ReportName</f>
        <v>LER_K</v>
      </c>
      <c r="D1" s="15" t="s">
        <v>11</v>
      </c>
      <c r="G1" s="46"/>
      <c r="H1" s="46"/>
      <c r="I1" s="46"/>
      <c r="K1" s="60" t="str">
        <f>P_Title</f>
        <v>Large Exposure Reporting (LER)</v>
      </c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</row>
    <row r="2" spans="1:49" ht="22" customHeight="1" x14ac:dyDescent="0.25">
      <c r="A2" s="20"/>
      <c r="B2" s="43" t="s">
        <v>60</v>
      </c>
      <c r="D2" s="15" t="s">
        <v>12</v>
      </c>
      <c r="G2" s="46"/>
      <c r="H2" s="46"/>
      <c r="I2" s="46"/>
      <c r="K2" s="85" t="str">
        <f>P_Subtitle</f>
        <v>Group</v>
      </c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49" ht="22" customHeight="1" x14ac:dyDescent="0.3">
      <c r="A3" s="20"/>
      <c r="B3" s="43" t="str">
        <f>I_SubjectId</f>
        <v>XXXXXX</v>
      </c>
      <c r="D3" s="15" t="s">
        <v>31</v>
      </c>
      <c r="G3" s="46"/>
      <c r="H3" s="46"/>
      <c r="I3" s="46"/>
      <c r="K3" s="40"/>
      <c r="L3" s="40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4" spans="1:49" ht="22" customHeight="1" x14ac:dyDescent="0.25">
      <c r="A4" s="22"/>
      <c r="B4" s="44" t="str">
        <f>I_ReferDate</f>
        <v>DD.MM.YYYY</v>
      </c>
      <c r="D4" s="15" t="s">
        <v>15</v>
      </c>
      <c r="G4" s="46"/>
      <c r="H4" s="46"/>
      <c r="I4" s="46"/>
    </row>
    <row r="5" spans="1:49" s="24" customFormat="1" ht="20.149999999999999" customHeight="1" x14ac:dyDescent="0.25">
      <c r="A5" s="111"/>
      <c r="B5" s="139">
        <f>COUNTIF(AL20:AW170,"ERROR") + COUNTIF(AL20:AW170,"=Duplicate")</f>
        <v>0</v>
      </c>
      <c r="D5" s="15" t="s">
        <v>18</v>
      </c>
      <c r="E5" s="111"/>
      <c r="F5" s="47"/>
      <c r="G5" s="48"/>
      <c r="H5" s="48"/>
      <c r="I5" s="48"/>
      <c r="J5" s="111"/>
      <c r="K5" s="111" t="s">
        <v>10</v>
      </c>
      <c r="L5" s="123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20"/>
      <c r="AI5" s="111"/>
      <c r="AJ5" s="111"/>
    </row>
    <row r="6" spans="1:49" ht="20.149999999999999" customHeight="1" x14ac:dyDescent="0.3">
      <c r="A6" s="111"/>
      <c r="B6" s="139">
        <f>COUNTIF(AL20:AW170,"WARNING")</f>
        <v>0</v>
      </c>
      <c r="C6" s="24"/>
      <c r="D6" s="15" t="s">
        <v>19</v>
      </c>
      <c r="E6" s="111"/>
      <c r="F6" s="48"/>
      <c r="G6" s="48"/>
      <c r="H6" s="48"/>
      <c r="I6" s="48"/>
      <c r="J6" s="111"/>
      <c r="K6" s="111"/>
      <c r="L6" s="123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20"/>
      <c r="AI6" s="111"/>
      <c r="AJ6" s="111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</row>
    <row r="7" spans="1:49" ht="15" hidden="1" customHeight="1" x14ac:dyDescent="0.25">
      <c r="A7" s="111"/>
      <c r="B7" s="111"/>
      <c r="C7" s="111"/>
      <c r="D7" s="111"/>
      <c r="E7" s="111"/>
      <c r="F7" s="48"/>
      <c r="G7" s="48"/>
      <c r="H7" s="48"/>
      <c r="I7" s="48"/>
      <c r="J7" s="111"/>
      <c r="K7" s="111"/>
      <c r="L7" s="123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20"/>
      <c r="AI7" s="111"/>
      <c r="AJ7" s="111"/>
      <c r="AO7" s="19"/>
      <c r="AQ7" s="129"/>
    </row>
    <row r="8" spans="1:49" ht="15" hidden="1" customHeight="1" x14ac:dyDescent="0.25">
      <c r="A8" s="111"/>
      <c r="B8" s="111"/>
      <c r="C8" s="111"/>
      <c r="D8" s="111"/>
      <c r="E8" s="111"/>
      <c r="F8" s="48"/>
      <c r="G8" s="48"/>
      <c r="H8" s="48"/>
      <c r="I8" s="48"/>
      <c r="J8" s="111"/>
      <c r="K8" s="111"/>
      <c r="L8" s="123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20"/>
      <c r="AI8" s="111"/>
      <c r="AJ8" s="111"/>
      <c r="AO8" s="19"/>
      <c r="AQ8" s="129"/>
    </row>
    <row r="9" spans="1:49" ht="15" hidden="1" customHeight="1" x14ac:dyDescent="0.25">
      <c r="A9" s="111"/>
      <c r="B9" s="111"/>
      <c r="C9" s="111"/>
      <c r="D9" s="111"/>
      <c r="E9" s="111"/>
      <c r="F9" s="48"/>
      <c r="G9" s="48"/>
      <c r="H9" s="48"/>
      <c r="I9" s="48"/>
      <c r="J9" s="111"/>
      <c r="K9" s="111"/>
      <c r="L9" s="123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20"/>
      <c r="AI9" s="111"/>
      <c r="AJ9" s="111"/>
      <c r="AO9" s="19"/>
      <c r="AQ9" s="129"/>
    </row>
    <row r="10" spans="1:49" ht="15" hidden="1" customHeight="1" x14ac:dyDescent="0.25">
      <c r="A10" s="111"/>
      <c r="B10" s="111"/>
      <c r="C10" s="111"/>
      <c r="D10" s="111"/>
      <c r="E10" s="111"/>
      <c r="F10" s="48"/>
      <c r="G10" s="48"/>
      <c r="H10" s="48"/>
      <c r="I10" s="48"/>
      <c r="J10" s="111"/>
      <c r="K10" s="111"/>
      <c r="L10" s="123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20"/>
      <c r="AI10" s="111"/>
      <c r="AJ10" s="111"/>
      <c r="AO10" s="19"/>
      <c r="AQ10" s="129"/>
    </row>
    <row r="11" spans="1:49" ht="15" hidden="1" customHeight="1" x14ac:dyDescent="0.25">
      <c r="A11" s="111"/>
      <c r="B11" s="111"/>
      <c r="C11" s="111"/>
      <c r="D11" s="111"/>
      <c r="E11" s="111"/>
      <c r="F11" s="48"/>
      <c r="G11" s="48"/>
      <c r="H11" s="48"/>
      <c r="I11" s="48"/>
      <c r="J11" s="111"/>
      <c r="K11" s="111"/>
      <c r="L11" s="123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20"/>
      <c r="AI11" s="111"/>
      <c r="AJ11" s="111"/>
      <c r="AO11" s="19"/>
      <c r="AQ11" s="129"/>
    </row>
    <row r="12" spans="1:49" ht="15" hidden="1" customHeight="1" x14ac:dyDescent="0.25">
      <c r="A12" s="111"/>
      <c r="B12" s="111"/>
      <c r="C12" s="111"/>
      <c r="D12" s="111"/>
      <c r="E12" s="111"/>
      <c r="F12" s="48"/>
      <c r="G12" s="48"/>
      <c r="H12" s="48"/>
      <c r="I12" s="48"/>
      <c r="J12" s="111"/>
      <c r="K12" s="111"/>
      <c r="L12" s="123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20"/>
      <c r="AI12" s="111"/>
      <c r="AJ12" s="111"/>
      <c r="AO12" s="19"/>
      <c r="AQ12" s="129"/>
    </row>
    <row r="13" spans="1:49" ht="15" hidden="1" customHeight="1" x14ac:dyDescent="0.25">
      <c r="A13" s="111"/>
      <c r="B13" s="111"/>
      <c r="C13" s="111"/>
      <c r="D13" s="111"/>
      <c r="E13" s="111"/>
      <c r="F13" s="48"/>
      <c r="G13" s="48"/>
      <c r="H13" s="48"/>
      <c r="I13" s="48"/>
      <c r="J13" s="111"/>
      <c r="K13" s="111"/>
      <c r="L13" s="123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20"/>
      <c r="AI13" s="111"/>
      <c r="AJ13" s="111"/>
      <c r="AO13" s="19"/>
      <c r="AQ13" s="129"/>
    </row>
    <row r="14" spans="1:49" ht="15" hidden="1" customHeight="1" x14ac:dyDescent="0.25">
      <c r="A14" s="111"/>
      <c r="B14" s="111"/>
      <c r="C14" s="111"/>
      <c r="D14" s="111"/>
      <c r="E14" s="111"/>
      <c r="F14" s="48"/>
      <c r="G14" s="48"/>
      <c r="H14" s="48"/>
      <c r="I14" s="48"/>
      <c r="J14" s="111"/>
      <c r="K14" s="111"/>
      <c r="L14" s="123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20"/>
      <c r="AI14" s="111"/>
      <c r="AJ14" s="111"/>
      <c r="AO14" s="19"/>
      <c r="AQ14" s="129"/>
    </row>
    <row r="15" spans="1:49" ht="15" customHeight="1" x14ac:dyDescent="0.25">
      <c r="A15" s="111"/>
      <c r="B15" s="111"/>
      <c r="C15" s="111"/>
      <c r="D15" s="111"/>
      <c r="E15" s="111"/>
      <c r="F15" s="48"/>
      <c r="G15" s="48"/>
      <c r="H15" s="48"/>
      <c r="I15" s="48"/>
      <c r="J15" s="111"/>
      <c r="K15" s="111"/>
      <c r="L15" s="123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20"/>
      <c r="AI15" s="111"/>
      <c r="AJ15" s="111"/>
    </row>
    <row r="16" spans="1:49" ht="34.5" customHeight="1" x14ac:dyDescent="0.25">
      <c r="A16" s="30"/>
      <c r="B16" s="30"/>
      <c r="C16" s="30"/>
      <c r="D16" s="31"/>
      <c r="E16" s="37"/>
      <c r="F16" s="49"/>
      <c r="G16" s="49"/>
      <c r="H16" s="49"/>
      <c r="I16" s="49"/>
      <c r="J16" s="31"/>
      <c r="K16" s="170" t="s">
        <v>533</v>
      </c>
      <c r="L16" s="172" t="s">
        <v>527</v>
      </c>
      <c r="M16" s="172" t="s">
        <v>534</v>
      </c>
      <c r="N16" s="163" t="s">
        <v>528</v>
      </c>
      <c r="O16" s="174" t="s">
        <v>40</v>
      </c>
      <c r="P16" s="163" t="s">
        <v>529</v>
      </c>
      <c r="Q16" s="176" t="s">
        <v>41</v>
      </c>
      <c r="R16" s="166" t="s">
        <v>57</v>
      </c>
      <c r="S16" s="167"/>
      <c r="T16" s="167"/>
      <c r="U16" s="167"/>
      <c r="V16" s="167"/>
      <c r="W16" s="168"/>
      <c r="X16" s="169" t="s">
        <v>48</v>
      </c>
      <c r="Y16" s="167"/>
      <c r="Z16" s="165" t="s">
        <v>49</v>
      </c>
      <c r="AA16" s="169" t="s">
        <v>53</v>
      </c>
      <c r="AB16" s="167"/>
      <c r="AC16" s="167"/>
      <c r="AD16" s="168"/>
      <c r="AE16" s="165" t="s">
        <v>54</v>
      </c>
      <c r="AF16" s="165" t="s">
        <v>55</v>
      </c>
      <c r="AG16" s="126" t="s">
        <v>170</v>
      </c>
      <c r="AH16" s="127"/>
      <c r="AI16" s="161" t="s">
        <v>535</v>
      </c>
      <c r="AJ16" s="37"/>
      <c r="AL16" s="133" t="s">
        <v>139</v>
      </c>
      <c r="AM16" s="133" t="s">
        <v>140</v>
      </c>
      <c r="AN16" s="133" t="s">
        <v>141</v>
      </c>
      <c r="AO16" s="133" t="s">
        <v>142</v>
      </c>
      <c r="AP16" s="133" t="s">
        <v>143</v>
      </c>
      <c r="AQ16" s="133" t="s">
        <v>144</v>
      </c>
      <c r="AR16" s="133" t="s">
        <v>145</v>
      </c>
      <c r="AS16" s="133" t="s">
        <v>146</v>
      </c>
      <c r="AT16" s="133" t="s">
        <v>147</v>
      </c>
      <c r="AU16" s="133" t="s">
        <v>148</v>
      </c>
      <c r="AV16" s="133" t="s">
        <v>149</v>
      </c>
      <c r="AW16" s="133" t="s">
        <v>150</v>
      </c>
    </row>
    <row r="17" spans="1:49" ht="136.5" customHeight="1" x14ac:dyDescent="0.25">
      <c r="A17" s="22"/>
      <c r="B17" s="22"/>
      <c r="C17" s="22"/>
      <c r="D17" s="34"/>
      <c r="E17" s="38"/>
      <c r="F17" s="50"/>
      <c r="G17" s="50"/>
      <c r="H17" s="50"/>
      <c r="I17" s="50"/>
      <c r="J17" s="34"/>
      <c r="K17" s="171"/>
      <c r="L17" s="173"/>
      <c r="M17" s="173"/>
      <c r="N17" s="164"/>
      <c r="O17" s="175"/>
      <c r="P17" s="164"/>
      <c r="Q17" s="171"/>
      <c r="R17" s="112" t="s">
        <v>42</v>
      </c>
      <c r="S17" s="112" t="s">
        <v>43</v>
      </c>
      <c r="T17" s="112" t="s">
        <v>44</v>
      </c>
      <c r="U17" s="112" t="s">
        <v>45</v>
      </c>
      <c r="V17" s="112" t="s">
        <v>66</v>
      </c>
      <c r="W17" s="112" t="s">
        <v>46</v>
      </c>
      <c r="X17" s="112" t="s">
        <v>47</v>
      </c>
      <c r="Y17" s="113" t="s">
        <v>56</v>
      </c>
      <c r="Z17" s="162"/>
      <c r="AA17" s="114" t="s">
        <v>50</v>
      </c>
      <c r="AB17" s="112" t="s">
        <v>51</v>
      </c>
      <c r="AC17" s="112" t="s">
        <v>47</v>
      </c>
      <c r="AD17" s="112" t="s">
        <v>52</v>
      </c>
      <c r="AE17" s="162"/>
      <c r="AF17" s="162"/>
      <c r="AG17" s="115" t="s">
        <v>65</v>
      </c>
      <c r="AH17" s="146" t="s">
        <v>530</v>
      </c>
      <c r="AI17" s="162"/>
      <c r="AJ17" s="38"/>
      <c r="AL17" s="134" t="s">
        <v>165</v>
      </c>
      <c r="AM17" s="135" t="s">
        <v>166</v>
      </c>
      <c r="AN17" s="135" t="s">
        <v>175</v>
      </c>
      <c r="AO17" s="135" t="s">
        <v>167</v>
      </c>
      <c r="AP17" s="135" t="s">
        <v>151</v>
      </c>
      <c r="AQ17" s="136" t="s">
        <v>152</v>
      </c>
      <c r="AR17" s="135" t="s">
        <v>168</v>
      </c>
      <c r="AS17" s="135" t="s">
        <v>174</v>
      </c>
      <c r="AT17" s="135" t="s">
        <v>153</v>
      </c>
      <c r="AU17" s="135" t="s">
        <v>169</v>
      </c>
      <c r="AV17" s="135" t="s">
        <v>154</v>
      </c>
      <c r="AW17" s="135" t="s">
        <v>155</v>
      </c>
    </row>
    <row r="18" spans="1:49" x14ac:dyDescent="0.25">
      <c r="A18" s="35"/>
      <c r="B18" s="35"/>
      <c r="C18" s="35"/>
      <c r="D18" s="36"/>
      <c r="E18" s="38"/>
      <c r="F18" s="51"/>
      <c r="G18" s="51"/>
      <c r="H18" s="51"/>
      <c r="I18" s="51"/>
      <c r="J18" s="36"/>
      <c r="K18" s="55" t="str">
        <f>SUBSTITUTE(ADDRESS(1,COLUMN(),4),1,)</f>
        <v>K</v>
      </c>
      <c r="L18" s="55" t="str">
        <f>SUBSTITUTE(ADDRESS(1,COLUMN(),4),1,)</f>
        <v>L</v>
      </c>
      <c r="M18" s="55" t="str">
        <f>SUBSTITUTE(ADDRESS(1,COLUMN(),4),1,)</f>
        <v>M</v>
      </c>
      <c r="N18" s="55" t="str">
        <f t="shared" ref="N18:AI18" si="0">SUBSTITUTE(ADDRESS(1,COLUMN(),4),1,)</f>
        <v>N</v>
      </c>
      <c r="O18" s="55" t="str">
        <f t="shared" si="0"/>
        <v>O</v>
      </c>
      <c r="P18" s="55" t="str">
        <f t="shared" si="0"/>
        <v>P</v>
      </c>
      <c r="Q18" s="55" t="str">
        <f t="shared" si="0"/>
        <v>Q</v>
      </c>
      <c r="R18" s="55" t="str">
        <f t="shared" si="0"/>
        <v>R</v>
      </c>
      <c r="S18" s="55" t="str">
        <f t="shared" si="0"/>
        <v>S</v>
      </c>
      <c r="T18" s="55" t="str">
        <f t="shared" si="0"/>
        <v>T</v>
      </c>
      <c r="U18" s="55" t="str">
        <f t="shared" si="0"/>
        <v>U</v>
      </c>
      <c r="V18" s="55" t="str">
        <f t="shared" si="0"/>
        <v>V</v>
      </c>
      <c r="W18" s="55" t="str">
        <f t="shared" si="0"/>
        <v>W</v>
      </c>
      <c r="X18" s="55" t="str">
        <f t="shared" si="0"/>
        <v>X</v>
      </c>
      <c r="Y18" s="55" t="str">
        <f t="shared" si="0"/>
        <v>Y</v>
      </c>
      <c r="Z18" s="55" t="str">
        <f t="shared" si="0"/>
        <v>Z</v>
      </c>
      <c r="AA18" s="55" t="str">
        <f t="shared" si="0"/>
        <v>AA</v>
      </c>
      <c r="AB18" s="55" t="str">
        <f t="shared" si="0"/>
        <v>AB</v>
      </c>
      <c r="AC18" s="55" t="str">
        <f t="shared" si="0"/>
        <v>AC</v>
      </c>
      <c r="AD18" s="55" t="str">
        <f t="shared" si="0"/>
        <v>AD</v>
      </c>
      <c r="AE18" s="55" t="str">
        <f t="shared" si="0"/>
        <v>AE</v>
      </c>
      <c r="AF18" s="55" t="str">
        <f t="shared" si="0"/>
        <v>AF</v>
      </c>
      <c r="AG18" s="55" t="str">
        <f t="shared" si="0"/>
        <v>AG</v>
      </c>
      <c r="AH18" s="55" t="str">
        <f t="shared" si="0"/>
        <v>AH</v>
      </c>
      <c r="AI18" s="55" t="str">
        <f t="shared" si="0"/>
        <v>AI</v>
      </c>
      <c r="AJ18" s="38"/>
      <c r="AL18" s="25"/>
      <c r="AM18" s="25"/>
      <c r="AO18" s="19"/>
      <c r="AQ18" s="129"/>
    </row>
    <row r="19" spans="1:49" ht="12.75" hidden="1" customHeight="1" x14ac:dyDescent="0.25">
      <c r="A19" s="111"/>
      <c r="C19" s="111"/>
      <c r="D19" s="111"/>
      <c r="E19" s="95"/>
      <c r="F19" s="52"/>
      <c r="G19" s="52"/>
      <c r="H19" s="52"/>
      <c r="I19" s="52"/>
      <c r="J19" s="33"/>
      <c r="K19" s="74" t="s">
        <v>542</v>
      </c>
      <c r="L19" s="124" t="s">
        <v>543</v>
      </c>
      <c r="M19" s="75" t="s">
        <v>544</v>
      </c>
      <c r="N19" s="75" t="s">
        <v>545</v>
      </c>
      <c r="O19" s="75" t="s">
        <v>546</v>
      </c>
      <c r="P19" s="75" t="s">
        <v>547</v>
      </c>
      <c r="Q19" s="75" t="s">
        <v>548</v>
      </c>
      <c r="R19" s="75" t="s">
        <v>549</v>
      </c>
      <c r="S19" s="75" t="s">
        <v>550</v>
      </c>
      <c r="T19" s="75" t="s">
        <v>551</v>
      </c>
      <c r="U19" s="75" t="s">
        <v>552</v>
      </c>
      <c r="V19" s="75" t="s">
        <v>553</v>
      </c>
      <c r="W19" s="75" t="s">
        <v>554</v>
      </c>
      <c r="X19" s="75" t="s">
        <v>555</v>
      </c>
      <c r="Y19" s="75" t="s">
        <v>556</v>
      </c>
      <c r="Z19" s="75" t="s">
        <v>557</v>
      </c>
      <c r="AA19" s="75" t="s">
        <v>558</v>
      </c>
      <c r="AB19" s="75" t="s">
        <v>559</v>
      </c>
      <c r="AC19" s="75" t="s">
        <v>560</v>
      </c>
      <c r="AD19" s="75" t="s">
        <v>561</v>
      </c>
      <c r="AE19" s="75" t="s">
        <v>562</v>
      </c>
      <c r="AF19" s="75" t="s">
        <v>563</v>
      </c>
      <c r="AG19" s="75" t="s">
        <v>564</v>
      </c>
      <c r="AH19" s="75" t="s">
        <v>565</v>
      </c>
      <c r="AI19" s="75" t="s">
        <v>566</v>
      </c>
      <c r="AJ19" s="38"/>
      <c r="AO19" s="19"/>
      <c r="AQ19" s="129"/>
    </row>
    <row r="20" spans="1:49" s="41" customFormat="1" ht="20.149999999999999" customHeight="1" x14ac:dyDescent="0.25">
      <c r="A20" s="42"/>
      <c r="C20" s="86"/>
      <c r="D20" s="111"/>
      <c r="E20" s="55">
        <f>ROW()</f>
        <v>20</v>
      </c>
      <c r="F20" s="52"/>
      <c r="G20" s="52"/>
      <c r="H20" s="52"/>
      <c r="I20" s="52"/>
      <c r="J20" s="98"/>
      <c r="K20" s="118"/>
      <c r="L20" s="144"/>
      <c r="M20" s="116"/>
      <c r="N20" s="117"/>
      <c r="O20" s="118"/>
      <c r="P20" s="145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117"/>
      <c r="AI20" s="116"/>
      <c r="AJ20" s="55"/>
      <c r="AL20" s="138" t="str">
        <f>IF(COUNTBLANK(K20:AI20)=25,"",IF(COUNTA(K20,L20,M20,O20,P20,Z20,AE20,AF20)=8,"","ERROR"))</f>
        <v/>
      </c>
      <c r="AM20" s="138" t="str">
        <f>IF(COUNTIF(M$20:M$150,M20)&gt;1,"Duplicate","")</f>
        <v/>
      </c>
      <c r="AN20" s="138" t="str">
        <f>IF(ISBLANK(M20),"",IF(OR(Z20/SUM(LER_01!$K$22:$L$23)&gt;=0.1,OR(O20="G0T",O20="G0B",O20="G1T", O20="G1B")),"","ERROR"))</f>
        <v/>
      </c>
      <c r="AO20" s="138" t="str">
        <f>IF(ISBLANK(M20),"",IF(AE20/SUM(LER_01!$K$22:$L$23)&gt;=0.1,IF(ISBLANK(N20),"ERROR",""),IF(ISBLANK(N20),"","WARNING")))</f>
        <v/>
      </c>
      <c r="AP20" s="138" t="str">
        <f>IF(ISBLANK(M20),"",IF(ABS(Z20-SUM(R20:Y20))&lt;=0.5,"","ERROR"))</f>
        <v/>
      </c>
      <c r="AQ20" s="138" t="str">
        <f>IF(ISBLANK(M20),"",IF(Z20+SUM(AA20:AD20)&gt;=AE20-0.5,"","ERROR"))</f>
        <v/>
      </c>
      <c r="AR20" s="138" t="str">
        <f>IF(ISBLANK(M20),"",IF(AE20&gt;=AF20-0.5,"","ERROR"))</f>
        <v/>
      </c>
      <c r="AS20" s="138" t="str">
        <f>IF(ISBLANK(M20),"",IF(AF20&gt;=AG20-0.5,"","ERROR"))</f>
        <v/>
      </c>
      <c r="AT20" s="138" t="str">
        <f>IF(ISBLANK(M20),"",IF(Q20&gt;=0,"","ERROR"))</f>
        <v/>
      </c>
      <c r="AU20" s="138" t="str">
        <f>IF(ISBLANK(M20),"",IF(COUNTIF(AA20:AD20,"&gt;0")&gt;0,"ERROR",""))</f>
        <v/>
      </c>
      <c r="AV20" s="138" t="str">
        <f t="shared" ref="AV20:AV51" si="1">IF(ISBLANK(M20),"",IF(N20&lt;=I_ReferDate,"","ERROR"))</f>
        <v/>
      </c>
      <c r="AW20" s="138" t="str">
        <f t="shared" ref="AW20:AW51" si="2">IF(ISBLANK(M20),"",IF(ISBLANK(AH20),"",IF(AH20&gt;=I_ReferDate,IF(AH20&lt;=I_ReferDate+92,"","ERROR"),"ERROR")))</f>
        <v/>
      </c>
    </row>
    <row r="21" spans="1:49" ht="20.149999999999999" customHeight="1" x14ac:dyDescent="0.25">
      <c r="A21" s="111"/>
      <c r="C21" s="86"/>
      <c r="D21" s="111"/>
      <c r="E21" s="55">
        <f>ROW()</f>
        <v>21</v>
      </c>
      <c r="F21" s="52"/>
      <c r="G21" s="52"/>
      <c r="H21" s="52"/>
      <c r="I21" s="52"/>
      <c r="J21" s="98"/>
      <c r="K21" s="118"/>
      <c r="L21" s="144"/>
      <c r="M21" s="116"/>
      <c r="N21" s="117"/>
      <c r="O21" s="118"/>
      <c r="P21" s="145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117"/>
      <c r="AI21" s="116"/>
      <c r="AJ21" s="55"/>
      <c r="AL21" s="138" t="str">
        <f t="shared" ref="AL21:AL84" si="3">IF(COUNTBLANK(K21:AI21)=25,"",IF(COUNTA(K21,L21,M21,O21,P21,Z21,AE21,AF21)=8,"","ERROR"))</f>
        <v/>
      </c>
      <c r="AM21" s="138" t="str">
        <f t="shared" ref="AM21:AM84" si="4">IF(COUNTIF(M$20:M$150,M21)&gt;1,"Duplicate","")</f>
        <v/>
      </c>
      <c r="AN21" s="138" t="str">
        <f>IF(ISBLANK(M21),"",IF(OR(Z21/SUM(LER_01!$K$22:$L$23)&gt;=0.1,OR(O21="G0T",O21="G0B",O21="G1T", O21="G1B")),"","ERROR"))</f>
        <v/>
      </c>
      <c r="AO21" s="138" t="str">
        <f>IF(ISBLANK(M21),"",IF(AE21/SUM(LER_01!$K$22:$L$23)&gt;=0.1,IF(ISBLANK(N21),"ERROR",""),IF(ISBLANK(N21),"","WARNING")))</f>
        <v/>
      </c>
      <c r="AP21" s="138" t="str">
        <f t="shared" ref="AP21:AP84" si="5">IF(ISBLANK(M21),"",IF(ABS(Z21-SUM(R21:Y21))&lt;=0.5,"","ERROR"))</f>
        <v/>
      </c>
      <c r="AQ21" s="138" t="str">
        <f t="shared" ref="AQ21:AQ84" si="6">IF(ISBLANK(M21),"",IF(Z21+SUM(AA21:AD21)&gt;=AE21-0.5,"","ERROR"))</f>
        <v/>
      </c>
      <c r="AR21" s="138" t="str">
        <f t="shared" ref="AR21:AR84" si="7">IF(ISBLANK(M21),"",IF(AE21&gt;=AF21-0.5,"","ERROR"))</f>
        <v/>
      </c>
      <c r="AS21" s="138" t="str">
        <f t="shared" ref="AS21:AS84" si="8">IF(ISBLANK(M21),"",IF(AF21&gt;=AG21-0.5,"","ERROR"))</f>
        <v/>
      </c>
      <c r="AT21" s="138" t="str">
        <f t="shared" ref="AT21:AT84" si="9">IF(ISBLANK(M21),"",IF(Q21&gt;=0,"","ERROR"))</f>
        <v/>
      </c>
      <c r="AU21" s="138" t="str">
        <f t="shared" ref="AU21:AU84" si="10">IF(ISBLANK(M21),"",IF(COUNTIF(AA21:AD21,"&gt;0")&gt;0,"ERROR",""))</f>
        <v/>
      </c>
      <c r="AV21" s="138" t="str">
        <f t="shared" si="1"/>
        <v/>
      </c>
      <c r="AW21" s="138" t="str">
        <f t="shared" si="2"/>
        <v/>
      </c>
    </row>
    <row r="22" spans="1:49" ht="20.149999999999999" customHeight="1" x14ac:dyDescent="0.25">
      <c r="A22" s="111"/>
      <c r="C22" s="86"/>
      <c r="D22" s="111"/>
      <c r="E22" s="55">
        <f>ROW()</f>
        <v>22</v>
      </c>
      <c r="F22" s="52"/>
      <c r="G22" s="52"/>
      <c r="H22" s="52"/>
      <c r="I22" s="52"/>
      <c r="J22" s="98"/>
      <c r="K22" s="118"/>
      <c r="L22" s="144"/>
      <c r="M22" s="116"/>
      <c r="N22" s="117"/>
      <c r="O22" s="118"/>
      <c r="P22" s="145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117"/>
      <c r="AI22" s="116"/>
      <c r="AJ22" s="55"/>
      <c r="AL22" s="138" t="str">
        <f t="shared" si="3"/>
        <v/>
      </c>
      <c r="AM22" s="138" t="str">
        <f t="shared" si="4"/>
        <v/>
      </c>
      <c r="AN22" s="138" t="str">
        <f>IF(ISBLANK(M22),"",IF(OR(Z22/SUM(LER_01!$K$22:$L$23)&gt;=0.1,OR(O22="G0T",O22="G0B",O22="G1T", O22="G1B")),"","ERROR"))</f>
        <v/>
      </c>
      <c r="AO22" s="138" t="str">
        <f>IF(ISBLANK(M22),"",IF(AE22/SUM(LER_01!$K$22:$L$23)&gt;=0.1,IF(ISBLANK(N22),"ERROR",""),IF(ISBLANK(N22),"","WARNING")))</f>
        <v/>
      </c>
      <c r="AP22" s="138" t="str">
        <f t="shared" si="5"/>
        <v/>
      </c>
      <c r="AQ22" s="138" t="str">
        <f t="shared" si="6"/>
        <v/>
      </c>
      <c r="AR22" s="138" t="str">
        <f t="shared" si="7"/>
        <v/>
      </c>
      <c r="AS22" s="138" t="str">
        <f t="shared" si="8"/>
        <v/>
      </c>
      <c r="AT22" s="138" t="str">
        <f t="shared" si="9"/>
        <v/>
      </c>
      <c r="AU22" s="138" t="str">
        <f t="shared" si="10"/>
        <v/>
      </c>
      <c r="AV22" s="138" t="str">
        <f t="shared" si="1"/>
        <v/>
      </c>
      <c r="AW22" s="138" t="str">
        <f t="shared" si="2"/>
        <v/>
      </c>
    </row>
    <row r="23" spans="1:49" ht="20.149999999999999" customHeight="1" x14ac:dyDescent="0.25">
      <c r="A23" s="111"/>
      <c r="C23" s="86"/>
      <c r="D23" s="111"/>
      <c r="E23" s="55">
        <f>ROW()</f>
        <v>23</v>
      </c>
      <c r="F23" s="52"/>
      <c r="G23" s="52"/>
      <c r="H23" s="52"/>
      <c r="I23" s="52"/>
      <c r="J23" s="98"/>
      <c r="K23" s="118"/>
      <c r="L23" s="144"/>
      <c r="M23" s="116"/>
      <c r="N23" s="117"/>
      <c r="O23" s="118"/>
      <c r="P23" s="145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117"/>
      <c r="AI23" s="116"/>
      <c r="AJ23" s="55"/>
      <c r="AL23" s="138" t="str">
        <f t="shared" si="3"/>
        <v/>
      </c>
      <c r="AM23" s="138" t="str">
        <f t="shared" si="4"/>
        <v/>
      </c>
      <c r="AN23" s="138" t="str">
        <f>IF(ISBLANK(M23),"",IF(OR(Z23/SUM(LER_01!$K$22:$L$23)&gt;=0.1,OR(O23="G0T",O23="G0B",O23="G1T", O23="G1B")),"","ERROR"))</f>
        <v/>
      </c>
      <c r="AO23" s="138" t="str">
        <f>IF(ISBLANK(M23),"",IF(AE23/SUM(LER_01!$K$22:$L$23)&gt;=0.1,IF(ISBLANK(N23),"ERROR",""),IF(ISBLANK(N23),"","WARNING")))</f>
        <v/>
      </c>
      <c r="AP23" s="138" t="str">
        <f t="shared" si="5"/>
        <v/>
      </c>
      <c r="AQ23" s="138" t="str">
        <f t="shared" si="6"/>
        <v/>
      </c>
      <c r="AR23" s="138" t="str">
        <f t="shared" si="7"/>
        <v/>
      </c>
      <c r="AS23" s="138" t="str">
        <f t="shared" si="8"/>
        <v/>
      </c>
      <c r="AT23" s="138" t="str">
        <f t="shared" si="9"/>
        <v/>
      </c>
      <c r="AU23" s="138" t="str">
        <f t="shared" si="10"/>
        <v/>
      </c>
      <c r="AV23" s="138" t="str">
        <f t="shared" si="1"/>
        <v/>
      </c>
      <c r="AW23" s="138" t="str">
        <f t="shared" si="2"/>
        <v/>
      </c>
    </row>
    <row r="24" spans="1:49" ht="20.149999999999999" customHeight="1" x14ac:dyDescent="0.25">
      <c r="A24" s="111"/>
      <c r="C24" s="86"/>
      <c r="D24" s="111"/>
      <c r="E24" s="55">
        <f>ROW()</f>
        <v>24</v>
      </c>
      <c r="F24" s="52"/>
      <c r="G24" s="52"/>
      <c r="H24" s="52"/>
      <c r="I24" s="52"/>
      <c r="J24" s="98"/>
      <c r="K24" s="118"/>
      <c r="L24" s="144"/>
      <c r="M24" s="116"/>
      <c r="N24" s="117"/>
      <c r="O24" s="118"/>
      <c r="P24" s="145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117"/>
      <c r="AI24" s="116"/>
      <c r="AJ24" s="55"/>
      <c r="AL24" s="138" t="str">
        <f t="shared" si="3"/>
        <v/>
      </c>
      <c r="AM24" s="138" t="str">
        <f t="shared" si="4"/>
        <v/>
      </c>
      <c r="AN24" s="138" t="str">
        <f>IF(ISBLANK(M24),"",IF(OR(Z24/SUM(LER_01!$K$22:$L$23)&gt;=0.1,OR(O24="G0T",O24="G0B",O24="G1T", O24="G1B")),"","ERROR"))</f>
        <v/>
      </c>
      <c r="AO24" s="138" t="str">
        <f>IF(ISBLANK(M24),"",IF(AE24/SUM(LER_01!$K$22:$L$23)&gt;=0.1,IF(ISBLANK(N24),"ERROR",""),IF(ISBLANK(N24),"","WARNING")))</f>
        <v/>
      </c>
      <c r="AP24" s="138" t="str">
        <f t="shared" si="5"/>
        <v/>
      </c>
      <c r="AQ24" s="138" t="str">
        <f t="shared" si="6"/>
        <v/>
      </c>
      <c r="AR24" s="138" t="str">
        <f t="shared" si="7"/>
        <v/>
      </c>
      <c r="AS24" s="138" t="str">
        <f t="shared" si="8"/>
        <v/>
      </c>
      <c r="AT24" s="138" t="str">
        <f t="shared" si="9"/>
        <v/>
      </c>
      <c r="AU24" s="138" t="str">
        <f t="shared" si="10"/>
        <v/>
      </c>
      <c r="AV24" s="138" t="str">
        <f t="shared" si="1"/>
        <v/>
      </c>
      <c r="AW24" s="138" t="str">
        <f t="shared" si="2"/>
        <v/>
      </c>
    </row>
    <row r="25" spans="1:49" ht="20.149999999999999" customHeight="1" x14ac:dyDescent="0.25">
      <c r="A25" s="123"/>
      <c r="C25" s="86"/>
      <c r="D25" s="123"/>
      <c r="E25" s="55">
        <f>ROW()</f>
        <v>25</v>
      </c>
      <c r="F25" s="52"/>
      <c r="G25" s="52"/>
      <c r="H25" s="52"/>
      <c r="I25" s="52"/>
      <c r="J25" s="98"/>
      <c r="K25" s="118"/>
      <c r="L25" s="144"/>
      <c r="M25" s="116"/>
      <c r="N25" s="117"/>
      <c r="O25" s="118"/>
      <c r="P25" s="145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117"/>
      <c r="AI25" s="116"/>
      <c r="AJ25" s="55"/>
      <c r="AL25" s="138" t="str">
        <f t="shared" si="3"/>
        <v/>
      </c>
      <c r="AM25" s="138" t="str">
        <f t="shared" si="4"/>
        <v/>
      </c>
      <c r="AN25" s="138" t="str">
        <f>IF(ISBLANK(M25),"",IF(OR(Z25/SUM(LER_01!$K$22:$L$23)&gt;=0.1,OR(O25="G0T",O25="G0B",O25="G1T", O25="G1B")),"","ERROR"))</f>
        <v/>
      </c>
      <c r="AO25" s="138" t="str">
        <f>IF(ISBLANK(M25),"",IF(AE25/SUM(LER_01!$K$22:$L$23)&gt;=0.1,IF(ISBLANK(N25),"ERROR",""),IF(ISBLANK(N25),"","WARNING")))</f>
        <v/>
      </c>
      <c r="AP25" s="138" t="str">
        <f t="shared" si="5"/>
        <v/>
      </c>
      <c r="AQ25" s="138" t="str">
        <f t="shared" si="6"/>
        <v/>
      </c>
      <c r="AR25" s="138" t="str">
        <f t="shared" si="7"/>
        <v/>
      </c>
      <c r="AS25" s="138" t="str">
        <f t="shared" si="8"/>
        <v/>
      </c>
      <c r="AT25" s="138" t="str">
        <f t="shared" si="9"/>
        <v/>
      </c>
      <c r="AU25" s="138" t="str">
        <f t="shared" si="10"/>
        <v/>
      </c>
      <c r="AV25" s="138" t="str">
        <f t="shared" si="1"/>
        <v/>
      </c>
      <c r="AW25" s="138" t="str">
        <f t="shared" si="2"/>
        <v/>
      </c>
    </row>
    <row r="26" spans="1:49" ht="20.149999999999999" customHeight="1" x14ac:dyDescent="0.25">
      <c r="A26" s="123"/>
      <c r="C26" s="86"/>
      <c r="D26" s="123"/>
      <c r="E26" s="55">
        <f>ROW()</f>
        <v>26</v>
      </c>
      <c r="F26" s="52"/>
      <c r="G26" s="52"/>
      <c r="H26" s="52"/>
      <c r="I26" s="52"/>
      <c r="J26" s="98"/>
      <c r="K26" s="118"/>
      <c r="L26" s="144"/>
      <c r="M26" s="116"/>
      <c r="N26" s="117"/>
      <c r="O26" s="118"/>
      <c r="P26" s="145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117"/>
      <c r="AI26" s="116"/>
      <c r="AJ26" s="55"/>
      <c r="AL26" s="138" t="str">
        <f t="shared" si="3"/>
        <v/>
      </c>
      <c r="AM26" s="138" t="str">
        <f t="shared" si="4"/>
        <v/>
      </c>
      <c r="AN26" s="138" t="str">
        <f>IF(ISBLANK(M26),"",IF(OR(Z26/SUM(LER_01!$K$22:$L$23)&gt;=0.1,OR(O26="G0T",O26="G0B",O26="G1T", O26="G1B")),"","ERROR"))</f>
        <v/>
      </c>
      <c r="AO26" s="138" t="str">
        <f>IF(ISBLANK(M26),"",IF(AE26/SUM(LER_01!$K$22:$L$23)&gt;=0.1,IF(ISBLANK(N26),"ERROR",""),IF(ISBLANK(N26),"","WARNING")))</f>
        <v/>
      </c>
      <c r="AP26" s="138" t="str">
        <f t="shared" si="5"/>
        <v/>
      </c>
      <c r="AQ26" s="138" t="str">
        <f t="shared" si="6"/>
        <v/>
      </c>
      <c r="AR26" s="138" t="str">
        <f t="shared" si="7"/>
        <v/>
      </c>
      <c r="AS26" s="138" t="str">
        <f t="shared" si="8"/>
        <v/>
      </c>
      <c r="AT26" s="138" t="str">
        <f t="shared" si="9"/>
        <v/>
      </c>
      <c r="AU26" s="138" t="str">
        <f t="shared" si="10"/>
        <v/>
      </c>
      <c r="AV26" s="138" t="str">
        <f t="shared" si="1"/>
        <v/>
      </c>
      <c r="AW26" s="138" t="str">
        <f t="shared" si="2"/>
        <v/>
      </c>
    </row>
    <row r="27" spans="1:49" ht="20.149999999999999" customHeight="1" x14ac:dyDescent="0.25">
      <c r="A27" s="123"/>
      <c r="C27" s="86"/>
      <c r="D27" s="123"/>
      <c r="E27" s="55">
        <f>ROW()</f>
        <v>27</v>
      </c>
      <c r="F27" s="52"/>
      <c r="G27" s="52"/>
      <c r="H27" s="52"/>
      <c r="I27" s="52"/>
      <c r="J27" s="98"/>
      <c r="K27" s="118"/>
      <c r="L27" s="144"/>
      <c r="M27" s="116"/>
      <c r="N27" s="117"/>
      <c r="O27" s="118"/>
      <c r="P27" s="145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117"/>
      <c r="AI27" s="116"/>
      <c r="AJ27" s="55"/>
      <c r="AL27" s="138" t="str">
        <f t="shared" si="3"/>
        <v/>
      </c>
      <c r="AM27" s="138" t="str">
        <f t="shared" si="4"/>
        <v/>
      </c>
      <c r="AN27" s="138" t="str">
        <f>IF(ISBLANK(M27),"",IF(OR(Z27/SUM(LER_01!$K$22:$L$23)&gt;=0.1,OR(O27="G0T",O27="G0B",O27="G1T", O27="G1B")),"","ERROR"))</f>
        <v/>
      </c>
      <c r="AO27" s="138" t="str">
        <f>IF(ISBLANK(M27),"",IF(AE27/SUM(LER_01!$K$22:$L$23)&gt;=0.1,IF(ISBLANK(N27),"ERROR",""),IF(ISBLANK(N27),"","WARNING")))</f>
        <v/>
      </c>
      <c r="AP27" s="138" t="str">
        <f t="shared" si="5"/>
        <v/>
      </c>
      <c r="AQ27" s="138" t="str">
        <f t="shared" si="6"/>
        <v/>
      </c>
      <c r="AR27" s="138" t="str">
        <f t="shared" si="7"/>
        <v/>
      </c>
      <c r="AS27" s="138" t="str">
        <f t="shared" si="8"/>
        <v/>
      </c>
      <c r="AT27" s="138" t="str">
        <f t="shared" si="9"/>
        <v/>
      </c>
      <c r="AU27" s="138" t="str">
        <f t="shared" si="10"/>
        <v/>
      </c>
      <c r="AV27" s="138" t="str">
        <f t="shared" si="1"/>
        <v/>
      </c>
      <c r="AW27" s="138" t="str">
        <f t="shared" si="2"/>
        <v/>
      </c>
    </row>
    <row r="28" spans="1:49" ht="20.149999999999999" customHeight="1" x14ac:dyDescent="0.25">
      <c r="A28" s="123"/>
      <c r="C28" s="86"/>
      <c r="D28" s="123"/>
      <c r="E28" s="55">
        <f>ROW()</f>
        <v>28</v>
      </c>
      <c r="F28" s="52"/>
      <c r="G28" s="52"/>
      <c r="H28" s="52"/>
      <c r="I28" s="52"/>
      <c r="J28" s="98"/>
      <c r="K28" s="118"/>
      <c r="L28" s="144"/>
      <c r="M28" s="116"/>
      <c r="N28" s="117"/>
      <c r="O28" s="118"/>
      <c r="P28" s="145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117"/>
      <c r="AI28" s="116"/>
      <c r="AJ28" s="55"/>
      <c r="AL28" s="138" t="str">
        <f t="shared" si="3"/>
        <v/>
      </c>
      <c r="AM28" s="138" t="str">
        <f t="shared" si="4"/>
        <v/>
      </c>
      <c r="AN28" s="138" t="str">
        <f>IF(ISBLANK(M28),"",IF(OR(Z28/SUM(LER_01!$K$22:$L$23)&gt;=0.1,OR(O28="G0T",O28="G0B",O28="G1T", O28="G1B")),"","ERROR"))</f>
        <v/>
      </c>
      <c r="AO28" s="138" t="str">
        <f>IF(ISBLANK(M28),"",IF(AE28/SUM(LER_01!$K$22:$L$23)&gt;=0.1,IF(ISBLANK(N28),"ERROR",""),IF(ISBLANK(N28),"","WARNING")))</f>
        <v/>
      </c>
      <c r="AP28" s="138" t="str">
        <f t="shared" si="5"/>
        <v/>
      </c>
      <c r="AQ28" s="138" t="str">
        <f t="shared" si="6"/>
        <v/>
      </c>
      <c r="AR28" s="138" t="str">
        <f t="shared" si="7"/>
        <v/>
      </c>
      <c r="AS28" s="138" t="str">
        <f t="shared" si="8"/>
        <v/>
      </c>
      <c r="AT28" s="138" t="str">
        <f t="shared" si="9"/>
        <v/>
      </c>
      <c r="AU28" s="138" t="str">
        <f t="shared" si="10"/>
        <v/>
      </c>
      <c r="AV28" s="138" t="str">
        <f t="shared" si="1"/>
        <v/>
      </c>
      <c r="AW28" s="138" t="str">
        <f t="shared" si="2"/>
        <v/>
      </c>
    </row>
    <row r="29" spans="1:49" ht="20.149999999999999" customHeight="1" x14ac:dyDescent="0.25">
      <c r="A29" s="123"/>
      <c r="C29" s="86"/>
      <c r="D29" s="123"/>
      <c r="E29" s="55">
        <f>ROW()</f>
        <v>29</v>
      </c>
      <c r="F29" s="52"/>
      <c r="G29" s="52"/>
      <c r="H29" s="52"/>
      <c r="I29" s="52"/>
      <c r="J29" s="98"/>
      <c r="K29" s="118"/>
      <c r="L29" s="144"/>
      <c r="M29" s="116"/>
      <c r="N29" s="117"/>
      <c r="O29" s="118"/>
      <c r="P29" s="145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117"/>
      <c r="AI29" s="116"/>
      <c r="AJ29" s="55"/>
      <c r="AL29" s="138" t="str">
        <f t="shared" si="3"/>
        <v/>
      </c>
      <c r="AM29" s="138" t="str">
        <f t="shared" si="4"/>
        <v/>
      </c>
      <c r="AN29" s="138" t="str">
        <f>IF(ISBLANK(M29),"",IF(OR(Z29/SUM(LER_01!$K$22:$L$23)&gt;=0.1,OR(O29="G0T",O29="G0B",O29="G1T", O29="G1B")),"","ERROR"))</f>
        <v/>
      </c>
      <c r="AO29" s="138" t="str">
        <f>IF(ISBLANK(M29),"",IF(AE29/SUM(LER_01!$K$22:$L$23)&gt;=0.1,IF(ISBLANK(N29),"ERROR",""),IF(ISBLANK(N29),"","WARNING")))</f>
        <v/>
      </c>
      <c r="AP29" s="138" t="str">
        <f t="shared" si="5"/>
        <v/>
      </c>
      <c r="AQ29" s="138" t="str">
        <f t="shared" si="6"/>
        <v/>
      </c>
      <c r="AR29" s="138" t="str">
        <f t="shared" si="7"/>
        <v/>
      </c>
      <c r="AS29" s="138" t="str">
        <f t="shared" si="8"/>
        <v/>
      </c>
      <c r="AT29" s="138" t="str">
        <f t="shared" si="9"/>
        <v/>
      </c>
      <c r="AU29" s="138" t="str">
        <f t="shared" si="10"/>
        <v/>
      </c>
      <c r="AV29" s="138" t="str">
        <f t="shared" si="1"/>
        <v/>
      </c>
      <c r="AW29" s="138" t="str">
        <f t="shared" si="2"/>
        <v/>
      </c>
    </row>
    <row r="30" spans="1:49" ht="20.149999999999999" customHeight="1" x14ac:dyDescent="0.25">
      <c r="A30" s="123"/>
      <c r="C30" s="86"/>
      <c r="D30" s="123"/>
      <c r="E30" s="55">
        <f>ROW()</f>
        <v>30</v>
      </c>
      <c r="F30" s="52"/>
      <c r="G30" s="52"/>
      <c r="H30" s="52"/>
      <c r="I30" s="52"/>
      <c r="J30" s="98"/>
      <c r="K30" s="118"/>
      <c r="L30" s="144"/>
      <c r="M30" s="116"/>
      <c r="N30" s="117"/>
      <c r="O30" s="118"/>
      <c r="P30" s="145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117"/>
      <c r="AI30" s="116"/>
      <c r="AJ30" s="55"/>
      <c r="AL30" s="138" t="str">
        <f t="shared" si="3"/>
        <v/>
      </c>
      <c r="AM30" s="138" t="str">
        <f t="shared" si="4"/>
        <v/>
      </c>
      <c r="AN30" s="138" t="str">
        <f>IF(ISBLANK(M30),"",IF(OR(Z30/SUM(LER_01!$K$22:$L$23)&gt;=0.1,OR(O30="G0T",O30="G0B",O30="G1T", O30="G1B")),"","ERROR"))</f>
        <v/>
      </c>
      <c r="AO30" s="138" t="str">
        <f>IF(ISBLANK(M30),"",IF(AE30/SUM(LER_01!$K$22:$L$23)&gt;=0.1,IF(ISBLANK(N30),"ERROR",""),IF(ISBLANK(N30),"","WARNING")))</f>
        <v/>
      </c>
      <c r="AP30" s="138" t="str">
        <f t="shared" si="5"/>
        <v/>
      </c>
      <c r="AQ30" s="138" t="str">
        <f t="shared" si="6"/>
        <v/>
      </c>
      <c r="AR30" s="138" t="str">
        <f t="shared" si="7"/>
        <v/>
      </c>
      <c r="AS30" s="138" t="str">
        <f t="shared" si="8"/>
        <v/>
      </c>
      <c r="AT30" s="138" t="str">
        <f t="shared" si="9"/>
        <v/>
      </c>
      <c r="AU30" s="138" t="str">
        <f t="shared" si="10"/>
        <v/>
      </c>
      <c r="AV30" s="138" t="str">
        <f t="shared" si="1"/>
        <v/>
      </c>
      <c r="AW30" s="138" t="str">
        <f t="shared" si="2"/>
        <v/>
      </c>
    </row>
    <row r="31" spans="1:49" ht="20.149999999999999" customHeight="1" x14ac:dyDescent="0.25">
      <c r="A31" s="123"/>
      <c r="C31" s="86"/>
      <c r="D31" s="123"/>
      <c r="E31" s="55">
        <f>ROW()</f>
        <v>31</v>
      </c>
      <c r="F31" s="52"/>
      <c r="G31" s="52"/>
      <c r="H31" s="52"/>
      <c r="I31" s="52"/>
      <c r="J31" s="98"/>
      <c r="K31" s="118"/>
      <c r="L31" s="144"/>
      <c r="M31" s="116"/>
      <c r="N31" s="117"/>
      <c r="O31" s="118"/>
      <c r="P31" s="145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117"/>
      <c r="AI31" s="116"/>
      <c r="AJ31" s="55"/>
      <c r="AL31" s="138" t="str">
        <f t="shared" si="3"/>
        <v/>
      </c>
      <c r="AM31" s="138" t="str">
        <f t="shared" si="4"/>
        <v/>
      </c>
      <c r="AN31" s="138" t="str">
        <f>IF(ISBLANK(M31),"",IF(OR(Z31/SUM(LER_01!$K$22:$L$23)&gt;=0.1,OR(O31="G0T",O31="G0B",O31="G1T", O31="G1B")),"","ERROR"))</f>
        <v/>
      </c>
      <c r="AO31" s="138" t="str">
        <f>IF(ISBLANK(M31),"",IF(AE31/SUM(LER_01!$K$22:$L$23)&gt;=0.1,IF(ISBLANK(N31),"ERROR",""),IF(ISBLANK(N31),"","WARNING")))</f>
        <v/>
      </c>
      <c r="AP31" s="138" t="str">
        <f t="shared" si="5"/>
        <v/>
      </c>
      <c r="AQ31" s="138" t="str">
        <f t="shared" si="6"/>
        <v/>
      </c>
      <c r="AR31" s="138" t="str">
        <f t="shared" si="7"/>
        <v/>
      </c>
      <c r="AS31" s="138" t="str">
        <f t="shared" si="8"/>
        <v/>
      </c>
      <c r="AT31" s="138" t="str">
        <f t="shared" si="9"/>
        <v/>
      </c>
      <c r="AU31" s="138" t="str">
        <f t="shared" si="10"/>
        <v/>
      </c>
      <c r="AV31" s="138" t="str">
        <f t="shared" si="1"/>
        <v/>
      </c>
      <c r="AW31" s="138" t="str">
        <f t="shared" si="2"/>
        <v/>
      </c>
    </row>
    <row r="32" spans="1:49" ht="20.149999999999999" customHeight="1" x14ac:dyDescent="0.25">
      <c r="A32" s="123"/>
      <c r="C32" s="86"/>
      <c r="D32" s="123"/>
      <c r="E32" s="55">
        <f>ROW()</f>
        <v>32</v>
      </c>
      <c r="F32" s="52"/>
      <c r="G32" s="52"/>
      <c r="H32" s="52"/>
      <c r="I32" s="52"/>
      <c r="J32" s="98"/>
      <c r="K32" s="118"/>
      <c r="L32" s="144"/>
      <c r="M32" s="116"/>
      <c r="N32" s="117"/>
      <c r="O32" s="118"/>
      <c r="P32" s="145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117"/>
      <c r="AI32" s="116"/>
      <c r="AJ32" s="55"/>
      <c r="AL32" s="138" t="str">
        <f t="shared" si="3"/>
        <v/>
      </c>
      <c r="AM32" s="138" t="str">
        <f t="shared" si="4"/>
        <v/>
      </c>
      <c r="AN32" s="138" t="str">
        <f>IF(ISBLANK(M32),"",IF(OR(Z32/SUM(LER_01!$K$22:$L$23)&gt;=0.1,OR(O32="G0T",O32="G0B",O32="G1T", O32="G1B")),"","ERROR"))</f>
        <v/>
      </c>
      <c r="AO32" s="138" t="str">
        <f>IF(ISBLANK(M32),"",IF(AE32/SUM(LER_01!$K$22:$L$23)&gt;=0.1,IF(ISBLANK(N32),"ERROR",""),IF(ISBLANK(N32),"","WARNING")))</f>
        <v/>
      </c>
      <c r="AP32" s="138" t="str">
        <f t="shared" si="5"/>
        <v/>
      </c>
      <c r="AQ32" s="138" t="str">
        <f t="shared" si="6"/>
        <v/>
      </c>
      <c r="AR32" s="138" t="str">
        <f t="shared" si="7"/>
        <v/>
      </c>
      <c r="AS32" s="138" t="str">
        <f t="shared" si="8"/>
        <v/>
      </c>
      <c r="AT32" s="138" t="str">
        <f t="shared" si="9"/>
        <v/>
      </c>
      <c r="AU32" s="138" t="str">
        <f t="shared" si="10"/>
        <v/>
      </c>
      <c r="AV32" s="138" t="str">
        <f t="shared" si="1"/>
        <v/>
      </c>
      <c r="AW32" s="138" t="str">
        <f t="shared" si="2"/>
        <v/>
      </c>
    </row>
    <row r="33" spans="1:49" ht="20.149999999999999" customHeight="1" x14ac:dyDescent="0.25">
      <c r="A33" s="123"/>
      <c r="C33" s="86"/>
      <c r="D33" s="123"/>
      <c r="E33" s="55">
        <f>ROW()</f>
        <v>33</v>
      </c>
      <c r="F33" s="52"/>
      <c r="G33" s="52"/>
      <c r="H33" s="52"/>
      <c r="I33" s="52"/>
      <c r="J33" s="98"/>
      <c r="K33" s="118"/>
      <c r="L33" s="144"/>
      <c r="M33" s="116"/>
      <c r="N33" s="117"/>
      <c r="O33" s="118"/>
      <c r="P33" s="145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117"/>
      <c r="AI33" s="116"/>
      <c r="AJ33" s="55"/>
      <c r="AL33" s="138" t="str">
        <f t="shared" si="3"/>
        <v/>
      </c>
      <c r="AM33" s="138" t="str">
        <f t="shared" si="4"/>
        <v/>
      </c>
      <c r="AN33" s="138" t="str">
        <f>IF(ISBLANK(M33),"",IF(OR(Z33/SUM(LER_01!$K$22:$L$23)&gt;=0.1,OR(O33="G0T",O33="G0B",O33="G1T", O33="G1B")),"","ERROR"))</f>
        <v/>
      </c>
      <c r="AO33" s="138" t="str">
        <f>IF(ISBLANK(M33),"",IF(AE33/SUM(LER_01!$K$22:$L$23)&gt;=0.1,IF(ISBLANK(N33),"ERROR",""),IF(ISBLANK(N33),"","WARNING")))</f>
        <v/>
      </c>
      <c r="AP33" s="138" t="str">
        <f t="shared" si="5"/>
        <v/>
      </c>
      <c r="AQ33" s="138" t="str">
        <f t="shared" si="6"/>
        <v/>
      </c>
      <c r="AR33" s="138" t="str">
        <f t="shared" si="7"/>
        <v/>
      </c>
      <c r="AS33" s="138" t="str">
        <f t="shared" si="8"/>
        <v/>
      </c>
      <c r="AT33" s="138" t="str">
        <f t="shared" si="9"/>
        <v/>
      </c>
      <c r="AU33" s="138" t="str">
        <f t="shared" si="10"/>
        <v/>
      </c>
      <c r="AV33" s="138" t="str">
        <f t="shared" si="1"/>
        <v/>
      </c>
      <c r="AW33" s="138" t="str">
        <f t="shared" si="2"/>
        <v/>
      </c>
    </row>
    <row r="34" spans="1:49" ht="20.149999999999999" customHeight="1" x14ac:dyDescent="0.25">
      <c r="A34" s="123"/>
      <c r="C34" s="86"/>
      <c r="D34" s="123"/>
      <c r="E34" s="55">
        <f>ROW()</f>
        <v>34</v>
      </c>
      <c r="F34" s="52"/>
      <c r="G34" s="52"/>
      <c r="H34" s="52"/>
      <c r="I34" s="52"/>
      <c r="J34" s="98"/>
      <c r="K34" s="118"/>
      <c r="L34" s="144"/>
      <c r="M34" s="116"/>
      <c r="N34" s="117"/>
      <c r="O34" s="118"/>
      <c r="P34" s="145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117"/>
      <c r="AI34" s="116"/>
      <c r="AJ34" s="55"/>
      <c r="AL34" s="138" t="str">
        <f t="shared" si="3"/>
        <v/>
      </c>
      <c r="AM34" s="138" t="str">
        <f t="shared" si="4"/>
        <v/>
      </c>
      <c r="AN34" s="138" t="str">
        <f>IF(ISBLANK(M34),"",IF(OR(Z34/SUM(LER_01!$K$22:$L$23)&gt;=0.1,OR(O34="G0T",O34="G0B",O34="G1T", O34="G1B")),"","ERROR"))</f>
        <v/>
      </c>
      <c r="AO34" s="138" t="str">
        <f>IF(ISBLANK(M34),"",IF(AE34/SUM(LER_01!$K$22:$L$23)&gt;=0.1,IF(ISBLANK(N34),"ERROR",""),IF(ISBLANK(N34),"","WARNING")))</f>
        <v/>
      </c>
      <c r="AP34" s="138" t="str">
        <f t="shared" si="5"/>
        <v/>
      </c>
      <c r="AQ34" s="138" t="str">
        <f t="shared" si="6"/>
        <v/>
      </c>
      <c r="AR34" s="138" t="str">
        <f t="shared" si="7"/>
        <v/>
      </c>
      <c r="AS34" s="138" t="str">
        <f t="shared" si="8"/>
        <v/>
      </c>
      <c r="AT34" s="138" t="str">
        <f t="shared" si="9"/>
        <v/>
      </c>
      <c r="AU34" s="138" t="str">
        <f t="shared" si="10"/>
        <v/>
      </c>
      <c r="AV34" s="138" t="str">
        <f t="shared" si="1"/>
        <v/>
      </c>
      <c r="AW34" s="138" t="str">
        <f t="shared" si="2"/>
        <v/>
      </c>
    </row>
    <row r="35" spans="1:49" ht="20.149999999999999" customHeight="1" x14ac:dyDescent="0.25">
      <c r="A35" s="123"/>
      <c r="C35" s="86"/>
      <c r="D35" s="123"/>
      <c r="E35" s="55">
        <f>ROW()</f>
        <v>35</v>
      </c>
      <c r="F35" s="52"/>
      <c r="G35" s="52"/>
      <c r="H35" s="52"/>
      <c r="I35" s="52"/>
      <c r="J35" s="98"/>
      <c r="K35" s="118"/>
      <c r="L35" s="144"/>
      <c r="M35" s="116"/>
      <c r="N35" s="117"/>
      <c r="O35" s="118"/>
      <c r="P35" s="145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117"/>
      <c r="AI35" s="116"/>
      <c r="AJ35" s="55"/>
      <c r="AL35" s="138" t="str">
        <f t="shared" si="3"/>
        <v/>
      </c>
      <c r="AM35" s="138" t="str">
        <f t="shared" si="4"/>
        <v/>
      </c>
      <c r="AN35" s="138" t="str">
        <f>IF(ISBLANK(M35),"",IF(OR(Z35/SUM(LER_01!$K$22:$L$23)&gt;=0.1,OR(O35="G0T",O35="G0B",O35="G1T", O35="G1B")),"","ERROR"))</f>
        <v/>
      </c>
      <c r="AO35" s="138" t="str">
        <f>IF(ISBLANK(M35),"",IF(AE35/SUM(LER_01!$K$22:$L$23)&gt;=0.1,IF(ISBLANK(N35),"ERROR",""),IF(ISBLANK(N35),"","WARNING")))</f>
        <v/>
      </c>
      <c r="AP35" s="138" t="str">
        <f t="shared" si="5"/>
        <v/>
      </c>
      <c r="AQ35" s="138" t="str">
        <f t="shared" si="6"/>
        <v/>
      </c>
      <c r="AR35" s="138" t="str">
        <f t="shared" si="7"/>
        <v/>
      </c>
      <c r="AS35" s="138" t="str">
        <f t="shared" si="8"/>
        <v/>
      </c>
      <c r="AT35" s="138" t="str">
        <f t="shared" si="9"/>
        <v/>
      </c>
      <c r="AU35" s="138" t="str">
        <f t="shared" si="10"/>
        <v/>
      </c>
      <c r="AV35" s="138" t="str">
        <f t="shared" si="1"/>
        <v/>
      </c>
      <c r="AW35" s="138" t="str">
        <f t="shared" si="2"/>
        <v/>
      </c>
    </row>
    <row r="36" spans="1:49" ht="20.149999999999999" customHeight="1" x14ac:dyDescent="0.25">
      <c r="A36" s="123"/>
      <c r="C36" s="86"/>
      <c r="D36" s="123"/>
      <c r="E36" s="55">
        <f>ROW()</f>
        <v>36</v>
      </c>
      <c r="F36" s="52"/>
      <c r="G36" s="52"/>
      <c r="H36" s="52"/>
      <c r="I36" s="52"/>
      <c r="J36" s="98"/>
      <c r="K36" s="118"/>
      <c r="L36" s="144"/>
      <c r="M36" s="116"/>
      <c r="N36" s="117"/>
      <c r="O36" s="118"/>
      <c r="P36" s="145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117"/>
      <c r="AI36" s="116"/>
      <c r="AJ36" s="55"/>
      <c r="AL36" s="138" t="str">
        <f t="shared" si="3"/>
        <v/>
      </c>
      <c r="AM36" s="138" t="str">
        <f t="shared" si="4"/>
        <v/>
      </c>
      <c r="AN36" s="138" t="str">
        <f>IF(ISBLANK(M36),"",IF(OR(Z36/SUM(LER_01!$K$22:$L$23)&gt;=0.1,OR(O36="G0T",O36="G0B",O36="G1T", O36="G1B")),"","ERROR"))</f>
        <v/>
      </c>
      <c r="AO36" s="138" t="str">
        <f>IF(ISBLANK(M36),"",IF(AE36/SUM(LER_01!$K$22:$L$23)&gt;=0.1,IF(ISBLANK(N36),"ERROR",""),IF(ISBLANK(N36),"","WARNING")))</f>
        <v/>
      </c>
      <c r="AP36" s="138" t="str">
        <f t="shared" si="5"/>
        <v/>
      </c>
      <c r="AQ36" s="138" t="str">
        <f t="shared" si="6"/>
        <v/>
      </c>
      <c r="AR36" s="138" t="str">
        <f t="shared" si="7"/>
        <v/>
      </c>
      <c r="AS36" s="138" t="str">
        <f t="shared" si="8"/>
        <v/>
      </c>
      <c r="AT36" s="138" t="str">
        <f t="shared" si="9"/>
        <v/>
      </c>
      <c r="AU36" s="138" t="str">
        <f t="shared" si="10"/>
        <v/>
      </c>
      <c r="AV36" s="138" t="str">
        <f t="shared" si="1"/>
        <v/>
      </c>
      <c r="AW36" s="138" t="str">
        <f t="shared" si="2"/>
        <v/>
      </c>
    </row>
    <row r="37" spans="1:49" ht="20.149999999999999" customHeight="1" x14ac:dyDescent="0.25">
      <c r="A37" s="123"/>
      <c r="C37" s="86"/>
      <c r="D37" s="123"/>
      <c r="E37" s="55">
        <f>ROW()</f>
        <v>37</v>
      </c>
      <c r="F37" s="52"/>
      <c r="G37" s="52"/>
      <c r="H37" s="52"/>
      <c r="I37" s="52"/>
      <c r="J37" s="98"/>
      <c r="K37" s="118"/>
      <c r="L37" s="144"/>
      <c r="M37" s="116"/>
      <c r="N37" s="117"/>
      <c r="O37" s="118"/>
      <c r="P37" s="145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117"/>
      <c r="AI37" s="116"/>
      <c r="AJ37" s="55"/>
      <c r="AL37" s="138" t="str">
        <f t="shared" si="3"/>
        <v/>
      </c>
      <c r="AM37" s="138" t="str">
        <f t="shared" si="4"/>
        <v/>
      </c>
      <c r="AN37" s="138" t="str">
        <f>IF(ISBLANK(M37),"",IF(OR(Z37/SUM(LER_01!$K$22:$L$23)&gt;=0.1,OR(O37="G0T",O37="G0B",O37="G1T", O37="G1B")),"","ERROR"))</f>
        <v/>
      </c>
      <c r="AO37" s="138" t="str">
        <f>IF(ISBLANK(M37),"",IF(AE37/SUM(LER_01!$K$22:$L$23)&gt;=0.1,IF(ISBLANK(N37),"ERROR",""),IF(ISBLANK(N37),"","WARNING")))</f>
        <v/>
      </c>
      <c r="AP37" s="138" t="str">
        <f t="shared" si="5"/>
        <v/>
      </c>
      <c r="AQ37" s="138" t="str">
        <f t="shared" si="6"/>
        <v/>
      </c>
      <c r="AR37" s="138" t="str">
        <f t="shared" si="7"/>
        <v/>
      </c>
      <c r="AS37" s="138" t="str">
        <f t="shared" si="8"/>
        <v/>
      </c>
      <c r="AT37" s="138" t="str">
        <f t="shared" si="9"/>
        <v/>
      </c>
      <c r="AU37" s="138" t="str">
        <f t="shared" si="10"/>
        <v/>
      </c>
      <c r="AV37" s="138" t="str">
        <f t="shared" si="1"/>
        <v/>
      </c>
      <c r="AW37" s="138" t="str">
        <f t="shared" si="2"/>
        <v/>
      </c>
    </row>
    <row r="38" spans="1:49" ht="20.149999999999999" customHeight="1" x14ac:dyDescent="0.25">
      <c r="A38" s="123"/>
      <c r="C38" s="86"/>
      <c r="D38" s="123"/>
      <c r="E38" s="55">
        <f>ROW()</f>
        <v>38</v>
      </c>
      <c r="F38" s="52"/>
      <c r="G38" s="52"/>
      <c r="H38" s="52"/>
      <c r="I38" s="52"/>
      <c r="J38" s="98"/>
      <c r="K38" s="118"/>
      <c r="L38" s="144"/>
      <c r="M38" s="116"/>
      <c r="N38" s="117"/>
      <c r="O38" s="118"/>
      <c r="P38" s="145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117"/>
      <c r="AI38" s="116"/>
      <c r="AJ38" s="55"/>
      <c r="AL38" s="138" t="str">
        <f t="shared" si="3"/>
        <v/>
      </c>
      <c r="AM38" s="138" t="str">
        <f t="shared" si="4"/>
        <v/>
      </c>
      <c r="AN38" s="138" t="str">
        <f>IF(ISBLANK(M38),"",IF(OR(Z38/SUM(LER_01!$K$22:$L$23)&gt;=0.1,OR(O38="G0T",O38="G0B",O38="G1T", O38="G1B")),"","ERROR"))</f>
        <v/>
      </c>
      <c r="AO38" s="138" t="str">
        <f>IF(ISBLANK(M38),"",IF(AE38/SUM(LER_01!$K$22:$L$23)&gt;=0.1,IF(ISBLANK(N38),"ERROR",""),IF(ISBLANK(N38),"","WARNING")))</f>
        <v/>
      </c>
      <c r="AP38" s="138" t="str">
        <f t="shared" si="5"/>
        <v/>
      </c>
      <c r="AQ38" s="138" t="str">
        <f t="shared" si="6"/>
        <v/>
      </c>
      <c r="AR38" s="138" t="str">
        <f t="shared" si="7"/>
        <v/>
      </c>
      <c r="AS38" s="138" t="str">
        <f t="shared" si="8"/>
        <v/>
      </c>
      <c r="AT38" s="138" t="str">
        <f t="shared" si="9"/>
        <v/>
      </c>
      <c r="AU38" s="138" t="str">
        <f t="shared" si="10"/>
        <v/>
      </c>
      <c r="AV38" s="138" t="str">
        <f t="shared" si="1"/>
        <v/>
      </c>
      <c r="AW38" s="138" t="str">
        <f t="shared" si="2"/>
        <v/>
      </c>
    </row>
    <row r="39" spans="1:49" ht="20.149999999999999" customHeight="1" x14ac:dyDescent="0.25">
      <c r="A39" s="123"/>
      <c r="C39" s="86"/>
      <c r="D39" s="123"/>
      <c r="E39" s="55">
        <f>ROW()</f>
        <v>39</v>
      </c>
      <c r="F39" s="52"/>
      <c r="G39" s="52"/>
      <c r="H39" s="52"/>
      <c r="I39" s="52"/>
      <c r="J39" s="98"/>
      <c r="K39" s="118"/>
      <c r="L39" s="144"/>
      <c r="M39" s="116"/>
      <c r="N39" s="117"/>
      <c r="O39" s="118"/>
      <c r="P39" s="145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117"/>
      <c r="AI39" s="116"/>
      <c r="AJ39" s="55"/>
      <c r="AL39" s="138" t="str">
        <f t="shared" si="3"/>
        <v/>
      </c>
      <c r="AM39" s="138" t="str">
        <f t="shared" si="4"/>
        <v/>
      </c>
      <c r="AN39" s="138" t="str">
        <f>IF(ISBLANK(M39),"",IF(OR(Z39/SUM(LER_01!$K$22:$L$23)&gt;=0.1,OR(O39="G0T",O39="G0B",O39="G1T", O39="G1B")),"","ERROR"))</f>
        <v/>
      </c>
      <c r="AO39" s="138" t="str">
        <f>IF(ISBLANK(M39),"",IF(AE39/SUM(LER_01!$K$22:$L$23)&gt;=0.1,IF(ISBLANK(N39),"ERROR",""),IF(ISBLANK(N39),"","WARNING")))</f>
        <v/>
      </c>
      <c r="AP39" s="138" t="str">
        <f t="shared" si="5"/>
        <v/>
      </c>
      <c r="AQ39" s="138" t="str">
        <f t="shared" si="6"/>
        <v/>
      </c>
      <c r="AR39" s="138" t="str">
        <f t="shared" si="7"/>
        <v/>
      </c>
      <c r="AS39" s="138" t="str">
        <f t="shared" si="8"/>
        <v/>
      </c>
      <c r="AT39" s="138" t="str">
        <f t="shared" si="9"/>
        <v/>
      </c>
      <c r="AU39" s="138" t="str">
        <f t="shared" si="10"/>
        <v/>
      </c>
      <c r="AV39" s="138" t="str">
        <f t="shared" si="1"/>
        <v/>
      </c>
      <c r="AW39" s="138" t="str">
        <f t="shared" si="2"/>
        <v/>
      </c>
    </row>
    <row r="40" spans="1:49" ht="20.149999999999999" customHeight="1" x14ac:dyDescent="0.25">
      <c r="A40" s="123"/>
      <c r="C40" s="86"/>
      <c r="D40" s="123"/>
      <c r="E40" s="55">
        <f>ROW()</f>
        <v>40</v>
      </c>
      <c r="F40" s="52"/>
      <c r="G40" s="52"/>
      <c r="H40" s="52"/>
      <c r="I40" s="52"/>
      <c r="J40" s="98"/>
      <c r="K40" s="118"/>
      <c r="L40" s="144"/>
      <c r="M40" s="116"/>
      <c r="N40" s="117"/>
      <c r="O40" s="118"/>
      <c r="P40" s="145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117"/>
      <c r="AI40" s="116"/>
      <c r="AJ40" s="55"/>
      <c r="AL40" s="138" t="str">
        <f t="shared" si="3"/>
        <v/>
      </c>
      <c r="AM40" s="138" t="str">
        <f t="shared" si="4"/>
        <v/>
      </c>
      <c r="AN40" s="138" t="str">
        <f>IF(ISBLANK(M40),"",IF(OR(Z40/SUM(LER_01!$K$22:$L$23)&gt;=0.1,OR(O40="G0T",O40="G0B",O40="G1T", O40="G1B")),"","ERROR"))</f>
        <v/>
      </c>
      <c r="AO40" s="138" t="str">
        <f>IF(ISBLANK(M40),"",IF(AE40/SUM(LER_01!$K$22:$L$23)&gt;=0.1,IF(ISBLANK(N40),"ERROR",""),IF(ISBLANK(N40),"","WARNING")))</f>
        <v/>
      </c>
      <c r="AP40" s="138" t="str">
        <f t="shared" si="5"/>
        <v/>
      </c>
      <c r="AQ40" s="138" t="str">
        <f t="shared" si="6"/>
        <v/>
      </c>
      <c r="AR40" s="138" t="str">
        <f t="shared" si="7"/>
        <v/>
      </c>
      <c r="AS40" s="138" t="str">
        <f t="shared" si="8"/>
        <v/>
      </c>
      <c r="AT40" s="138" t="str">
        <f t="shared" si="9"/>
        <v/>
      </c>
      <c r="AU40" s="138" t="str">
        <f t="shared" si="10"/>
        <v/>
      </c>
      <c r="AV40" s="138" t="str">
        <f t="shared" si="1"/>
        <v/>
      </c>
      <c r="AW40" s="138" t="str">
        <f t="shared" si="2"/>
        <v/>
      </c>
    </row>
    <row r="41" spans="1:49" ht="20.149999999999999" customHeight="1" x14ac:dyDescent="0.25">
      <c r="A41" s="123"/>
      <c r="C41" s="86"/>
      <c r="D41" s="123"/>
      <c r="E41" s="55">
        <f>ROW()</f>
        <v>41</v>
      </c>
      <c r="F41" s="52"/>
      <c r="G41" s="52"/>
      <c r="H41" s="52"/>
      <c r="I41" s="52"/>
      <c r="J41" s="98"/>
      <c r="K41" s="118"/>
      <c r="L41" s="144"/>
      <c r="M41" s="116"/>
      <c r="N41" s="117"/>
      <c r="O41" s="118"/>
      <c r="P41" s="145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117"/>
      <c r="AI41" s="116"/>
      <c r="AJ41" s="55"/>
      <c r="AL41" s="138" t="str">
        <f t="shared" si="3"/>
        <v/>
      </c>
      <c r="AM41" s="138" t="str">
        <f t="shared" si="4"/>
        <v/>
      </c>
      <c r="AN41" s="138" t="str">
        <f>IF(ISBLANK(M41),"",IF(OR(Z41/SUM(LER_01!$K$22:$L$23)&gt;=0.1,OR(O41="G0T",O41="G0B",O41="G1T", O41="G1B")),"","ERROR"))</f>
        <v/>
      </c>
      <c r="AO41" s="138" t="str">
        <f>IF(ISBLANK(M41),"",IF(AE41/SUM(LER_01!$K$22:$L$23)&gt;=0.1,IF(ISBLANK(N41),"ERROR",""),IF(ISBLANK(N41),"","WARNING")))</f>
        <v/>
      </c>
      <c r="AP41" s="138" t="str">
        <f t="shared" si="5"/>
        <v/>
      </c>
      <c r="AQ41" s="138" t="str">
        <f t="shared" si="6"/>
        <v/>
      </c>
      <c r="AR41" s="138" t="str">
        <f t="shared" si="7"/>
        <v/>
      </c>
      <c r="AS41" s="138" t="str">
        <f t="shared" si="8"/>
        <v/>
      </c>
      <c r="AT41" s="138" t="str">
        <f t="shared" si="9"/>
        <v/>
      </c>
      <c r="AU41" s="138" t="str">
        <f t="shared" si="10"/>
        <v/>
      </c>
      <c r="AV41" s="138" t="str">
        <f t="shared" si="1"/>
        <v/>
      </c>
      <c r="AW41" s="138" t="str">
        <f t="shared" si="2"/>
        <v/>
      </c>
    </row>
    <row r="42" spans="1:49" ht="20.149999999999999" customHeight="1" x14ac:dyDescent="0.25">
      <c r="A42" s="123"/>
      <c r="C42" s="86"/>
      <c r="D42" s="123"/>
      <c r="E42" s="55">
        <f>ROW()</f>
        <v>42</v>
      </c>
      <c r="F42" s="52"/>
      <c r="G42" s="52"/>
      <c r="H42" s="52"/>
      <c r="I42" s="52"/>
      <c r="J42" s="98"/>
      <c r="K42" s="118"/>
      <c r="L42" s="144"/>
      <c r="M42" s="116"/>
      <c r="N42" s="117"/>
      <c r="O42" s="118"/>
      <c r="P42" s="145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117"/>
      <c r="AI42" s="116"/>
      <c r="AJ42" s="55"/>
      <c r="AL42" s="138" t="str">
        <f t="shared" si="3"/>
        <v/>
      </c>
      <c r="AM42" s="138" t="str">
        <f t="shared" si="4"/>
        <v/>
      </c>
      <c r="AN42" s="138" t="str">
        <f>IF(ISBLANK(M42),"",IF(OR(Z42/SUM(LER_01!$K$22:$L$23)&gt;=0.1,OR(O42="G0T",O42="G0B",O42="G1T", O42="G1B")),"","ERROR"))</f>
        <v/>
      </c>
      <c r="AO42" s="138" t="str">
        <f>IF(ISBLANK(M42),"",IF(AE42/SUM(LER_01!$K$22:$L$23)&gt;=0.1,IF(ISBLANK(N42),"ERROR",""),IF(ISBLANK(N42),"","WARNING")))</f>
        <v/>
      </c>
      <c r="AP42" s="138" t="str">
        <f t="shared" si="5"/>
        <v/>
      </c>
      <c r="AQ42" s="138" t="str">
        <f t="shared" si="6"/>
        <v/>
      </c>
      <c r="AR42" s="138" t="str">
        <f t="shared" si="7"/>
        <v/>
      </c>
      <c r="AS42" s="138" t="str">
        <f t="shared" si="8"/>
        <v/>
      </c>
      <c r="AT42" s="138" t="str">
        <f t="shared" si="9"/>
        <v/>
      </c>
      <c r="AU42" s="138" t="str">
        <f t="shared" si="10"/>
        <v/>
      </c>
      <c r="AV42" s="138" t="str">
        <f t="shared" si="1"/>
        <v/>
      </c>
      <c r="AW42" s="138" t="str">
        <f t="shared" si="2"/>
        <v/>
      </c>
    </row>
    <row r="43" spans="1:49" ht="20.149999999999999" customHeight="1" x14ac:dyDescent="0.25">
      <c r="A43" s="123"/>
      <c r="C43" s="86"/>
      <c r="D43" s="123"/>
      <c r="E43" s="55">
        <f>ROW()</f>
        <v>43</v>
      </c>
      <c r="F43" s="52"/>
      <c r="G43" s="52"/>
      <c r="H43" s="52"/>
      <c r="I43" s="52"/>
      <c r="J43" s="98"/>
      <c r="K43" s="118"/>
      <c r="L43" s="144"/>
      <c r="M43" s="116"/>
      <c r="N43" s="117"/>
      <c r="O43" s="118"/>
      <c r="P43" s="145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117"/>
      <c r="AI43" s="116"/>
      <c r="AJ43" s="55"/>
      <c r="AL43" s="138" t="str">
        <f t="shared" si="3"/>
        <v/>
      </c>
      <c r="AM43" s="138" t="str">
        <f t="shared" si="4"/>
        <v/>
      </c>
      <c r="AN43" s="138" t="str">
        <f>IF(ISBLANK(M43),"",IF(OR(Z43/SUM(LER_01!$K$22:$L$23)&gt;=0.1,OR(O43="G0T",O43="G0B",O43="G1T", O43="G1B")),"","ERROR"))</f>
        <v/>
      </c>
      <c r="AO43" s="138" t="str">
        <f>IF(ISBLANK(M43),"",IF(AE43/SUM(LER_01!$K$22:$L$23)&gt;=0.1,IF(ISBLANK(N43),"ERROR",""),IF(ISBLANK(N43),"","WARNING")))</f>
        <v/>
      </c>
      <c r="AP43" s="138" t="str">
        <f t="shared" si="5"/>
        <v/>
      </c>
      <c r="AQ43" s="138" t="str">
        <f t="shared" si="6"/>
        <v/>
      </c>
      <c r="AR43" s="138" t="str">
        <f t="shared" si="7"/>
        <v/>
      </c>
      <c r="AS43" s="138" t="str">
        <f t="shared" si="8"/>
        <v/>
      </c>
      <c r="AT43" s="138" t="str">
        <f t="shared" si="9"/>
        <v/>
      </c>
      <c r="AU43" s="138" t="str">
        <f t="shared" si="10"/>
        <v/>
      </c>
      <c r="AV43" s="138" t="str">
        <f t="shared" si="1"/>
        <v/>
      </c>
      <c r="AW43" s="138" t="str">
        <f t="shared" si="2"/>
        <v/>
      </c>
    </row>
    <row r="44" spans="1:49" ht="20.149999999999999" customHeight="1" x14ac:dyDescent="0.25">
      <c r="A44" s="123"/>
      <c r="C44" s="86"/>
      <c r="D44" s="123"/>
      <c r="E44" s="55">
        <f>ROW()</f>
        <v>44</v>
      </c>
      <c r="F44" s="52"/>
      <c r="G44" s="52"/>
      <c r="H44" s="52"/>
      <c r="I44" s="52"/>
      <c r="J44" s="98"/>
      <c r="K44" s="118"/>
      <c r="L44" s="144"/>
      <c r="M44" s="116"/>
      <c r="N44" s="117"/>
      <c r="O44" s="118"/>
      <c r="P44" s="145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117"/>
      <c r="AI44" s="116"/>
      <c r="AJ44" s="55"/>
      <c r="AL44" s="138" t="str">
        <f t="shared" si="3"/>
        <v/>
      </c>
      <c r="AM44" s="138" t="str">
        <f t="shared" si="4"/>
        <v/>
      </c>
      <c r="AN44" s="138" t="str">
        <f>IF(ISBLANK(M44),"",IF(OR(Z44/SUM(LER_01!$K$22:$L$23)&gt;=0.1,OR(O44="G0T",O44="G0B",O44="G1T", O44="G1B")),"","ERROR"))</f>
        <v/>
      </c>
      <c r="AO44" s="138" t="str">
        <f>IF(ISBLANK(M44),"",IF(AE44/SUM(LER_01!$K$22:$L$23)&gt;=0.1,IF(ISBLANK(N44),"ERROR",""),IF(ISBLANK(N44),"","WARNING")))</f>
        <v/>
      </c>
      <c r="AP44" s="138" t="str">
        <f t="shared" si="5"/>
        <v/>
      </c>
      <c r="AQ44" s="138" t="str">
        <f t="shared" si="6"/>
        <v/>
      </c>
      <c r="AR44" s="138" t="str">
        <f t="shared" si="7"/>
        <v/>
      </c>
      <c r="AS44" s="138" t="str">
        <f t="shared" si="8"/>
        <v/>
      </c>
      <c r="AT44" s="138" t="str">
        <f t="shared" si="9"/>
        <v/>
      </c>
      <c r="AU44" s="138" t="str">
        <f t="shared" si="10"/>
        <v/>
      </c>
      <c r="AV44" s="138" t="str">
        <f t="shared" si="1"/>
        <v/>
      </c>
      <c r="AW44" s="138" t="str">
        <f t="shared" si="2"/>
        <v/>
      </c>
    </row>
    <row r="45" spans="1:49" ht="20.149999999999999" customHeight="1" x14ac:dyDescent="0.25">
      <c r="A45" s="123"/>
      <c r="C45" s="86"/>
      <c r="D45" s="123"/>
      <c r="E45" s="55">
        <f>ROW()</f>
        <v>45</v>
      </c>
      <c r="F45" s="52"/>
      <c r="G45" s="52"/>
      <c r="H45" s="52"/>
      <c r="I45" s="52"/>
      <c r="J45" s="98"/>
      <c r="K45" s="118"/>
      <c r="L45" s="144"/>
      <c r="M45" s="116"/>
      <c r="N45" s="117"/>
      <c r="O45" s="118"/>
      <c r="P45" s="145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117"/>
      <c r="AI45" s="116"/>
      <c r="AJ45" s="55"/>
      <c r="AL45" s="138" t="str">
        <f t="shared" si="3"/>
        <v/>
      </c>
      <c r="AM45" s="138" t="str">
        <f t="shared" si="4"/>
        <v/>
      </c>
      <c r="AN45" s="138" t="str">
        <f>IF(ISBLANK(M45),"",IF(OR(Z45/SUM(LER_01!$K$22:$L$23)&gt;=0.1,OR(O45="G0T",O45="G0B",O45="G1T", O45="G1B")),"","ERROR"))</f>
        <v/>
      </c>
      <c r="AO45" s="138" t="str">
        <f>IF(ISBLANK(M45),"",IF(AE45/SUM(LER_01!$K$22:$L$23)&gt;=0.1,IF(ISBLANK(N45),"ERROR",""),IF(ISBLANK(N45),"","WARNING")))</f>
        <v/>
      </c>
      <c r="AP45" s="138" t="str">
        <f t="shared" si="5"/>
        <v/>
      </c>
      <c r="AQ45" s="138" t="str">
        <f t="shared" si="6"/>
        <v/>
      </c>
      <c r="AR45" s="138" t="str">
        <f t="shared" si="7"/>
        <v/>
      </c>
      <c r="AS45" s="138" t="str">
        <f t="shared" si="8"/>
        <v/>
      </c>
      <c r="AT45" s="138" t="str">
        <f t="shared" si="9"/>
        <v/>
      </c>
      <c r="AU45" s="138" t="str">
        <f t="shared" si="10"/>
        <v/>
      </c>
      <c r="AV45" s="138" t="str">
        <f t="shared" si="1"/>
        <v/>
      </c>
      <c r="AW45" s="138" t="str">
        <f t="shared" si="2"/>
        <v/>
      </c>
    </row>
    <row r="46" spans="1:49" ht="20.149999999999999" customHeight="1" x14ac:dyDescent="0.25">
      <c r="A46" s="123"/>
      <c r="C46" s="86"/>
      <c r="D46" s="123"/>
      <c r="E46" s="55">
        <f>ROW()</f>
        <v>46</v>
      </c>
      <c r="F46" s="52"/>
      <c r="G46" s="52"/>
      <c r="H46" s="52"/>
      <c r="I46" s="52"/>
      <c r="J46" s="98"/>
      <c r="K46" s="118"/>
      <c r="L46" s="144"/>
      <c r="M46" s="116"/>
      <c r="N46" s="117"/>
      <c r="O46" s="118"/>
      <c r="P46" s="145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117"/>
      <c r="AI46" s="116"/>
      <c r="AJ46" s="55"/>
      <c r="AL46" s="138" t="str">
        <f t="shared" si="3"/>
        <v/>
      </c>
      <c r="AM46" s="138" t="str">
        <f t="shared" si="4"/>
        <v/>
      </c>
      <c r="AN46" s="138" t="str">
        <f>IF(ISBLANK(M46),"",IF(OR(Z46/SUM(LER_01!$K$22:$L$23)&gt;=0.1,OR(O46="G0T",O46="G0B",O46="G1T", O46="G1B")),"","ERROR"))</f>
        <v/>
      </c>
      <c r="AO46" s="138" t="str">
        <f>IF(ISBLANK(M46),"",IF(AE46/SUM(LER_01!$K$22:$L$23)&gt;=0.1,IF(ISBLANK(N46),"ERROR",""),IF(ISBLANK(N46),"","WARNING")))</f>
        <v/>
      </c>
      <c r="AP46" s="138" t="str">
        <f t="shared" si="5"/>
        <v/>
      </c>
      <c r="AQ46" s="138" t="str">
        <f t="shared" si="6"/>
        <v/>
      </c>
      <c r="AR46" s="138" t="str">
        <f t="shared" si="7"/>
        <v/>
      </c>
      <c r="AS46" s="138" t="str">
        <f t="shared" si="8"/>
        <v/>
      </c>
      <c r="AT46" s="138" t="str">
        <f t="shared" si="9"/>
        <v/>
      </c>
      <c r="AU46" s="138" t="str">
        <f t="shared" si="10"/>
        <v/>
      </c>
      <c r="AV46" s="138" t="str">
        <f t="shared" si="1"/>
        <v/>
      </c>
      <c r="AW46" s="138" t="str">
        <f t="shared" si="2"/>
        <v/>
      </c>
    </row>
    <row r="47" spans="1:49" ht="20.149999999999999" customHeight="1" x14ac:dyDescent="0.25">
      <c r="A47" s="123"/>
      <c r="C47" s="86"/>
      <c r="D47" s="123"/>
      <c r="E47" s="55">
        <f>ROW()</f>
        <v>47</v>
      </c>
      <c r="F47" s="52"/>
      <c r="G47" s="52"/>
      <c r="H47" s="52"/>
      <c r="I47" s="52"/>
      <c r="J47" s="98"/>
      <c r="K47" s="118"/>
      <c r="L47" s="144"/>
      <c r="M47" s="116"/>
      <c r="N47" s="117"/>
      <c r="O47" s="118"/>
      <c r="P47" s="145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117"/>
      <c r="AI47" s="116"/>
      <c r="AJ47" s="55"/>
      <c r="AL47" s="138" t="str">
        <f t="shared" si="3"/>
        <v/>
      </c>
      <c r="AM47" s="138" t="str">
        <f t="shared" si="4"/>
        <v/>
      </c>
      <c r="AN47" s="138" t="str">
        <f>IF(ISBLANK(M47),"",IF(OR(Z47/SUM(LER_01!$K$22:$L$23)&gt;=0.1,OR(O47="G0T",O47="G0B",O47="G1T", O47="G1B")),"","ERROR"))</f>
        <v/>
      </c>
      <c r="AO47" s="138" t="str">
        <f>IF(ISBLANK(M47),"",IF(AE47/SUM(LER_01!$K$22:$L$23)&gt;=0.1,IF(ISBLANK(N47),"ERROR",""),IF(ISBLANK(N47),"","WARNING")))</f>
        <v/>
      </c>
      <c r="AP47" s="138" t="str">
        <f t="shared" si="5"/>
        <v/>
      </c>
      <c r="AQ47" s="138" t="str">
        <f t="shared" si="6"/>
        <v/>
      </c>
      <c r="AR47" s="138" t="str">
        <f t="shared" si="7"/>
        <v/>
      </c>
      <c r="AS47" s="138" t="str">
        <f t="shared" si="8"/>
        <v/>
      </c>
      <c r="AT47" s="138" t="str">
        <f t="shared" si="9"/>
        <v/>
      </c>
      <c r="AU47" s="138" t="str">
        <f t="shared" si="10"/>
        <v/>
      </c>
      <c r="AV47" s="138" t="str">
        <f t="shared" si="1"/>
        <v/>
      </c>
      <c r="AW47" s="138" t="str">
        <f t="shared" si="2"/>
        <v/>
      </c>
    </row>
    <row r="48" spans="1:49" ht="20.149999999999999" customHeight="1" x14ac:dyDescent="0.25">
      <c r="A48" s="123"/>
      <c r="C48" s="86"/>
      <c r="D48" s="123"/>
      <c r="E48" s="55">
        <f>ROW()</f>
        <v>48</v>
      </c>
      <c r="F48" s="52"/>
      <c r="G48" s="52"/>
      <c r="H48" s="52"/>
      <c r="I48" s="52"/>
      <c r="J48" s="98"/>
      <c r="K48" s="118"/>
      <c r="L48" s="144"/>
      <c r="M48" s="116"/>
      <c r="N48" s="117"/>
      <c r="O48" s="118"/>
      <c r="P48" s="145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117"/>
      <c r="AI48" s="116"/>
      <c r="AJ48" s="55"/>
      <c r="AL48" s="138" t="str">
        <f t="shared" si="3"/>
        <v/>
      </c>
      <c r="AM48" s="138" t="str">
        <f t="shared" si="4"/>
        <v/>
      </c>
      <c r="AN48" s="138" t="str">
        <f>IF(ISBLANK(M48),"",IF(OR(Z48/SUM(LER_01!$K$22:$L$23)&gt;=0.1,OR(O48="G0T",O48="G0B",O48="G1T", O48="G1B")),"","ERROR"))</f>
        <v/>
      </c>
      <c r="AO48" s="138" t="str">
        <f>IF(ISBLANK(M48),"",IF(AE48/SUM(LER_01!$K$22:$L$23)&gt;=0.1,IF(ISBLANK(N48),"ERROR",""),IF(ISBLANK(N48),"","WARNING")))</f>
        <v/>
      </c>
      <c r="AP48" s="138" t="str">
        <f t="shared" si="5"/>
        <v/>
      </c>
      <c r="AQ48" s="138" t="str">
        <f t="shared" si="6"/>
        <v/>
      </c>
      <c r="AR48" s="138" t="str">
        <f t="shared" si="7"/>
        <v/>
      </c>
      <c r="AS48" s="138" t="str">
        <f t="shared" si="8"/>
        <v/>
      </c>
      <c r="AT48" s="138" t="str">
        <f t="shared" si="9"/>
        <v/>
      </c>
      <c r="AU48" s="138" t="str">
        <f t="shared" si="10"/>
        <v/>
      </c>
      <c r="AV48" s="138" t="str">
        <f t="shared" si="1"/>
        <v/>
      </c>
      <c r="AW48" s="138" t="str">
        <f t="shared" si="2"/>
        <v/>
      </c>
    </row>
    <row r="49" spans="1:49" ht="20.149999999999999" customHeight="1" x14ac:dyDescent="0.25">
      <c r="A49" s="123"/>
      <c r="C49" s="86"/>
      <c r="D49" s="123"/>
      <c r="E49" s="55">
        <f>ROW()</f>
        <v>49</v>
      </c>
      <c r="F49" s="52"/>
      <c r="G49" s="52"/>
      <c r="H49" s="52"/>
      <c r="I49" s="52"/>
      <c r="J49" s="98"/>
      <c r="K49" s="118"/>
      <c r="L49" s="144"/>
      <c r="M49" s="116"/>
      <c r="N49" s="117"/>
      <c r="O49" s="118"/>
      <c r="P49" s="145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117"/>
      <c r="AI49" s="116"/>
      <c r="AJ49" s="55"/>
      <c r="AL49" s="138" t="str">
        <f t="shared" si="3"/>
        <v/>
      </c>
      <c r="AM49" s="138" t="str">
        <f t="shared" si="4"/>
        <v/>
      </c>
      <c r="AN49" s="138" t="str">
        <f>IF(ISBLANK(M49),"",IF(OR(Z49/SUM(LER_01!$K$22:$L$23)&gt;=0.1,OR(O49="G0T",O49="G0B",O49="G1T", O49="G1B")),"","ERROR"))</f>
        <v/>
      </c>
      <c r="AO49" s="138" t="str">
        <f>IF(ISBLANK(M49),"",IF(AE49/SUM(LER_01!$K$22:$L$23)&gt;=0.1,IF(ISBLANK(N49),"ERROR",""),IF(ISBLANK(N49),"","WARNING")))</f>
        <v/>
      </c>
      <c r="AP49" s="138" t="str">
        <f t="shared" si="5"/>
        <v/>
      </c>
      <c r="AQ49" s="138" t="str">
        <f t="shared" si="6"/>
        <v/>
      </c>
      <c r="AR49" s="138" t="str">
        <f t="shared" si="7"/>
        <v/>
      </c>
      <c r="AS49" s="138" t="str">
        <f t="shared" si="8"/>
        <v/>
      </c>
      <c r="AT49" s="138" t="str">
        <f t="shared" si="9"/>
        <v/>
      </c>
      <c r="AU49" s="138" t="str">
        <f t="shared" si="10"/>
        <v/>
      </c>
      <c r="AV49" s="138" t="str">
        <f t="shared" si="1"/>
        <v/>
      </c>
      <c r="AW49" s="138" t="str">
        <f t="shared" si="2"/>
        <v/>
      </c>
    </row>
    <row r="50" spans="1:49" ht="20.149999999999999" customHeight="1" x14ac:dyDescent="0.25">
      <c r="A50" s="123"/>
      <c r="C50" s="86"/>
      <c r="D50" s="123"/>
      <c r="E50" s="55">
        <f>ROW()</f>
        <v>50</v>
      </c>
      <c r="F50" s="52"/>
      <c r="G50" s="52"/>
      <c r="H50" s="52"/>
      <c r="I50" s="52"/>
      <c r="J50" s="98"/>
      <c r="K50" s="118"/>
      <c r="L50" s="144"/>
      <c r="M50" s="116"/>
      <c r="N50" s="117"/>
      <c r="O50" s="118"/>
      <c r="P50" s="145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117"/>
      <c r="AI50" s="116"/>
      <c r="AJ50" s="55"/>
      <c r="AL50" s="138" t="str">
        <f t="shared" si="3"/>
        <v/>
      </c>
      <c r="AM50" s="138" t="str">
        <f t="shared" si="4"/>
        <v/>
      </c>
      <c r="AN50" s="138" t="str">
        <f>IF(ISBLANK(M50),"",IF(OR(Z50/SUM(LER_01!$K$22:$L$23)&gt;=0.1,OR(O50="G0T",O50="G0B",O50="G1T", O50="G1B")),"","ERROR"))</f>
        <v/>
      </c>
      <c r="AO50" s="138" t="str">
        <f>IF(ISBLANK(M50),"",IF(AE50/SUM(LER_01!$K$22:$L$23)&gt;=0.1,IF(ISBLANK(N50),"ERROR",""),IF(ISBLANK(N50),"","WARNING")))</f>
        <v/>
      </c>
      <c r="AP50" s="138" t="str">
        <f t="shared" si="5"/>
        <v/>
      </c>
      <c r="AQ50" s="138" t="str">
        <f t="shared" si="6"/>
        <v/>
      </c>
      <c r="AR50" s="138" t="str">
        <f t="shared" si="7"/>
        <v/>
      </c>
      <c r="AS50" s="138" t="str">
        <f t="shared" si="8"/>
        <v/>
      </c>
      <c r="AT50" s="138" t="str">
        <f t="shared" si="9"/>
        <v/>
      </c>
      <c r="AU50" s="138" t="str">
        <f t="shared" si="10"/>
        <v/>
      </c>
      <c r="AV50" s="138" t="str">
        <f t="shared" si="1"/>
        <v/>
      </c>
      <c r="AW50" s="138" t="str">
        <f t="shared" si="2"/>
        <v/>
      </c>
    </row>
    <row r="51" spans="1:49" ht="20.149999999999999" customHeight="1" x14ac:dyDescent="0.25">
      <c r="A51" s="123"/>
      <c r="C51" s="86"/>
      <c r="D51" s="123"/>
      <c r="E51" s="55">
        <f>ROW()</f>
        <v>51</v>
      </c>
      <c r="F51" s="52"/>
      <c r="G51" s="52"/>
      <c r="H51" s="52"/>
      <c r="I51" s="52"/>
      <c r="J51" s="98"/>
      <c r="K51" s="118"/>
      <c r="L51" s="144"/>
      <c r="M51" s="116"/>
      <c r="N51" s="117"/>
      <c r="O51" s="118"/>
      <c r="P51" s="145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117"/>
      <c r="AI51" s="116"/>
      <c r="AJ51" s="55"/>
      <c r="AL51" s="138" t="str">
        <f t="shared" si="3"/>
        <v/>
      </c>
      <c r="AM51" s="138" t="str">
        <f t="shared" si="4"/>
        <v/>
      </c>
      <c r="AN51" s="138" t="str">
        <f>IF(ISBLANK(M51),"",IF(OR(Z51/SUM(LER_01!$K$22:$L$23)&gt;=0.1,OR(O51="G0T",O51="G0B",O51="G1T", O51="G1B")),"","ERROR"))</f>
        <v/>
      </c>
      <c r="AO51" s="138" t="str">
        <f>IF(ISBLANK(M51),"",IF(AE51/SUM(LER_01!$K$22:$L$23)&gt;=0.1,IF(ISBLANK(N51),"ERROR",""),IF(ISBLANK(N51),"","WARNING")))</f>
        <v/>
      </c>
      <c r="AP51" s="138" t="str">
        <f t="shared" si="5"/>
        <v/>
      </c>
      <c r="AQ51" s="138" t="str">
        <f t="shared" si="6"/>
        <v/>
      </c>
      <c r="AR51" s="138" t="str">
        <f t="shared" si="7"/>
        <v/>
      </c>
      <c r="AS51" s="138" t="str">
        <f t="shared" si="8"/>
        <v/>
      </c>
      <c r="AT51" s="138" t="str">
        <f t="shared" si="9"/>
        <v/>
      </c>
      <c r="AU51" s="138" t="str">
        <f t="shared" si="10"/>
        <v/>
      </c>
      <c r="AV51" s="138" t="str">
        <f t="shared" si="1"/>
        <v/>
      </c>
      <c r="AW51" s="138" t="str">
        <f t="shared" si="2"/>
        <v/>
      </c>
    </row>
    <row r="52" spans="1:49" ht="20.149999999999999" customHeight="1" x14ac:dyDescent="0.25">
      <c r="A52" s="123"/>
      <c r="C52" s="86"/>
      <c r="D52" s="123"/>
      <c r="E52" s="55">
        <f>ROW()</f>
        <v>52</v>
      </c>
      <c r="F52" s="52"/>
      <c r="G52" s="52"/>
      <c r="H52" s="52"/>
      <c r="I52" s="52"/>
      <c r="J52" s="98"/>
      <c r="K52" s="118"/>
      <c r="L52" s="144"/>
      <c r="M52" s="116"/>
      <c r="N52" s="117"/>
      <c r="O52" s="118"/>
      <c r="P52" s="145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117"/>
      <c r="AI52" s="116"/>
      <c r="AJ52" s="55"/>
      <c r="AL52" s="138" t="str">
        <f t="shared" si="3"/>
        <v/>
      </c>
      <c r="AM52" s="138" t="str">
        <f t="shared" si="4"/>
        <v/>
      </c>
      <c r="AN52" s="138" t="str">
        <f>IF(ISBLANK(M52),"",IF(OR(Z52/SUM(LER_01!$K$22:$L$23)&gt;=0.1,OR(O52="G0T",O52="G0B",O52="G1T", O52="G1B")),"","ERROR"))</f>
        <v/>
      </c>
      <c r="AO52" s="138" t="str">
        <f>IF(ISBLANK(M52),"",IF(AE52/SUM(LER_01!$K$22:$L$23)&gt;=0.1,IF(ISBLANK(N52),"ERROR",""),IF(ISBLANK(N52),"","WARNING")))</f>
        <v/>
      </c>
      <c r="AP52" s="138" t="str">
        <f t="shared" si="5"/>
        <v/>
      </c>
      <c r="AQ52" s="138" t="str">
        <f t="shared" si="6"/>
        <v/>
      </c>
      <c r="AR52" s="138" t="str">
        <f t="shared" si="7"/>
        <v/>
      </c>
      <c r="AS52" s="138" t="str">
        <f t="shared" si="8"/>
        <v/>
      </c>
      <c r="AT52" s="138" t="str">
        <f t="shared" si="9"/>
        <v/>
      </c>
      <c r="AU52" s="138" t="str">
        <f t="shared" si="10"/>
        <v/>
      </c>
      <c r="AV52" s="138" t="str">
        <f t="shared" ref="AV52:AV83" si="11">IF(ISBLANK(M52),"",IF(N52&lt;=I_ReferDate,"","ERROR"))</f>
        <v/>
      </c>
      <c r="AW52" s="138" t="str">
        <f t="shared" ref="AW52:AW83" si="12">IF(ISBLANK(M52),"",IF(ISBLANK(AH52),"",IF(AH52&gt;=I_ReferDate,IF(AH52&lt;=I_ReferDate+92,"","ERROR"),"ERROR")))</f>
        <v/>
      </c>
    </row>
    <row r="53" spans="1:49" ht="20.149999999999999" customHeight="1" x14ac:dyDescent="0.25">
      <c r="A53" s="123"/>
      <c r="C53" s="86"/>
      <c r="D53" s="123"/>
      <c r="E53" s="55">
        <f>ROW()</f>
        <v>53</v>
      </c>
      <c r="F53" s="52"/>
      <c r="G53" s="52"/>
      <c r="H53" s="52"/>
      <c r="I53" s="52"/>
      <c r="J53" s="98"/>
      <c r="K53" s="118"/>
      <c r="L53" s="144"/>
      <c r="M53" s="116"/>
      <c r="N53" s="117"/>
      <c r="O53" s="118"/>
      <c r="P53" s="145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117"/>
      <c r="AI53" s="116"/>
      <c r="AJ53" s="55"/>
      <c r="AL53" s="138" t="str">
        <f t="shared" si="3"/>
        <v/>
      </c>
      <c r="AM53" s="138" t="str">
        <f t="shared" si="4"/>
        <v/>
      </c>
      <c r="AN53" s="138" t="str">
        <f>IF(ISBLANK(M53),"",IF(OR(Z53/SUM(LER_01!$K$22:$L$23)&gt;=0.1,OR(O53="G0T",O53="G0B",O53="G1T", O53="G1B")),"","ERROR"))</f>
        <v/>
      </c>
      <c r="AO53" s="138" t="str">
        <f>IF(ISBLANK(M53),"",IF(AE53/SUM(LER_01!$K$22:$L$23)&gt;=0.1,IF(ISBLANK(N53),"ERROR",""),IF(ISBLANK(N53),"","WARNING")))</f>
        <v/>
      </c>
      <c r="AP53" s="138" t="str">
        <f t="shared" si="5"/>
        <v/>
      </c>
      <c r="AQ53" s="138" t="str">
        <f t="shared" si="6"/>
        <v/>
      </c>
      <c r="AR53" s="138" t="str">
        <f t="shared" si="7"/>
        <v/>
      </c>
      <c r="AS53" s="138" t="str">
        <f t="shared" si="8"/>
        <v/>
      </c>
      <c r="AT53" s="138" t="str">
        <f t="shared" si="9"/>
        <v/>
      </c>
      <c r="AU53" s="138" t="str">
        <f t="shared" si="10"/>
        <v/>
      </c>
      <c r="AV53" s="138" t="str">
        <f t="shared" si="11"/>
        <v/>
      </c>
      <c r="AW53" s="138" t="str">
        <f t="shared" si="12"/>
        <v/>
      </c>
    </row>
    <row r="54" spans="1:49" ht="20.149999999999999" customHeight="1" x14ac:dyDescent="0.25">
      <c r="A54" s="123"/>
      <c r="C54" s="86"/>
      <c r="D54" s="123"/>
      <c r="E54" s="55">
        <f>ROW()</f>
        <v>54</v>
      </c>
      <c r="F54" s="52"/>
      <c r="G54" s="52"/>
      <c r="H54" s="52"/>
      <c r="I54" s="52"/>
      <c r="J54" s="98"/>
      <c r="K54" s="118"/>
      <c r="L54" s="144"/>
      <c r="M54" s="116"/>
      <c r="N54" s="117"/>
      <c r="O54" s="118"/>
      <c r="P54" s="145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117"/>
      <c r="AI54" s="116"/>
      <c r="AJ54" s="55"/>
      <c r="AL54" s="138" t="str">
        <f t="shared" si="3"/>
        <v/>
      </c>
      <c r="AM54" s="138" t="str">
        <f t="shared" si="4"/>
        <v/>
      </c>
      <c r="AN54" s="138" t="str">
        <f>IF(ISBLANK(M54),"",IF(OR(Z54/SUM(LER_01!$K$22:$L$23)&gt;=0.1,OR(O54="G0T",O54="G0B",O54="G1T", O54="G1B")),"","ERROR"))</f>
        <v/>
      </c>
      <c r="AO54" s="138" t="str">
        <f>IF(ISBLANK(M54),"",IF(AE54/SUM(LER_01!$K$22:$L$23)&gt;=0.1,IF(ISBLANK(N54),"ERROR",""),IF(ISBLANK(N54),"","WARNING")))</f>
        <v/>
      </c>
      <c r="AP54" s="138" t="str">
        <f t="shared" si="5"/>
        <v/>
      </c>
      <c r="AQ54" s="138" t="str">
        <f t="shared" si="6"/>
        <v/>
      </c>
      <c r="AR54" s="138" t="str">
        <f t="shared" si="7"/>
        <v/>
      </c>
      <c r="AS54" s="138" t="str">
        <f t="shared" si="8"/>
        <v/>
      </c>
      <c r="AT54" s="138" t="str">
        <f t="shared" si="9"/>
        <v/>
      </c>
      <c r="AU54" s="138" t="str">
        <f t="shared" si="10"/>
        <v/>
      </c>
      <c r="AV54" s="138" t="str">
        <f t="shared" si="11"/>
        <v/>
      </c>
      <c r="AW54" s="138" t="str">
        <f t="shared" si="12"/>
        <v/>
      </c>
    </row>
    <row r="55" spans="1:49" ht="20.149999999999999" customHeight="1" x14ac:dyDescent="0.25">
      <c r="A55" s="123"/>
      <c r="C55" s="86"/>
      <c r="D55" s="123"/>
      <c r="E55" s="55">
        <f>ROW()</f>
        <v>55</v>
      </c>
      <c r="F55" s="52"/>
      <c r="G55" s="52"/>
      <c r="H55" s="52"/>
      <c r="I55" s="52"/>
      <c r="J55" s="98"/>
      <c r="K55" s="118"/>
      <c r="L55" s="144"/>
      <c r="M55" s="116"/>
      <c r="N55" s="117"/>
      <c r="O55" s="118"/>
      <c r="P55" s="145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117"/>
      <c r="AI55" s="116"/>
      <c r="AJ55" s="55"/>
      <c r="AL55" s="138" t="str">
        <f t="shared" si="3"/>
        <v/>
      </c>
      <c r="AM55" s="138" t="str">
        <f t="shared" si="4"/>
        <v/>
      </c>
      <c r="AN55" s="138" t="str">
        <f>IF(ISBLANK(M55),"",IF(OR(Z55/SUM(LER_01!$K$22:$L$23)&gt;=0.1,OR(O55="G0T",O55="G0B",O55="G1T", O55="G1B")),"","ERROR"))</f>
        <v/>
      </c>
      <c r="AO55" s="138" t="str">
        <f>IF(ISBLANK(M55),"",IF(AE55/SUM(LER_01!$K$22:$L$23)&gt;=0.1,IF(ISBLANK(N55),"ERROR",""),IF(ISBLANK(N55),"","WARNING")))</f>
        <v/>
      </c>
      <c r="AP55" s="138" t="str">
        <f t="shared" si="5"/>
        <v/>
      </c>
      <c r="AQ55" s="138" t="str">
        <f t="shared" si="6"/>
        <v/>
      </c>
      <c r="AR55" s="138" t="str">
        <f t="shared" si="7"/>
        <v/>
      </c>
      <c r="AS55" s="138" t="str">
        <f t="shared" si="8"/>
        <v/>
      </c>
      <c r="AT55" s="138" t="str">
        <f t="shared" si="9"/>
        <v/>
      </c>
      <c r="AU55" s="138" t="str">
        <f t="shared" si="10"/>
        <v/>
      </c>
      <c r="AV55" s="138" t="str">
        <f t="shared" si="11"/>
        <v/>
      </c>
      <c r="AW55" s="138" t="str">
        <f t="shared" si="12"/>
        <v/>
      </c>
    </row>
    <row r="56" spans="1:49" ht="20.149999999999999" customHeight="1" x14ac:dyDescent="0.25">
      <c r="A56" s="123"/>
      <c r="C56" s="86"/>
      <c r="D56" s="123"/>
      <c r="E56" s="55">
        <f>ROW()</f>
        <v>56</v>
      </c>
      <c r="F56" s="52"/>
      <c r="G56" s="52"/>
      <c r="H56" s="52"/>
      <c r="I56" s="52"/>
      <c r="J56" s="98"/>
      <c r="K56" s="118"/>
      <c r="L56" s="144"/>
      <c r="M56" s="116"/>
      <c r="N56" s="117"/>
      <c r="O56" s="118"/>
      <c r="P56" s="145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117"/>
      <c r="AI56" s="116"/>
      <c r="AJ56" s="55"/>
      <c r="AL56" s="138" t="str">
        <f t="shared" si="3"/>
        <v/>
      </c>
      <c r="AM56" s="138" t="str">
        <f t="shared" si="4"/>
        <v/>
      </c>
      <c r="AN56" s="138" t="str">
        <f>IF(ISBLANK(M56),"",IF(OR(Z56/SUM(LER_01!$K$22:$L$23)&gt;=0.1,OR(O56="G0T",O56="G0B",O56="G1T", O56="G1B")),"","ERROR"))</f>
        <v/>
      </c>
      <c r="AO56" s="138" t="str">
        <f>IF(ISBLANK(M56),"",IF(AE56/SUM(LER_01!$K$22:$L$23)&gt;=0.1,IF(ISBLANK(N56),"ERROR",""),IF(ISBLANK(N56),"","WARNING")))</f>
        <v/>
      </c>
      <c r="AP56" s="138" t="str">
        <f t="shared" si="5"/>
        <v/>
      </c>
      <c r="AQ56" s="138" t="str">
        <f t="shared" si="6"/>
        <v/>
      </c>
      <c r="AR56" s="138" t="str">
        <f t="shared" si="7"/>
        <v/>
      </c>
      <c r="AS56" s="138" t="str">
        <f t="shared" si="8"/>
        <v/>
      </c>
      <c r="AT56" s="138" t="str">
        <f t="shared" si="9"/>
        <v/>
      </c>
      <c r="AU56" s="138" t="str">
        <f t="shared" si="10"/>
        <v/>
      </c>
      <c r="AV56" s="138" t="str">
        <f t="shared" si="11"/>
        <v/>
      </c>
      <c r="AW56" s="138" t="str">
        <f t="shared" si="12"/>
        <v/>
      </c>
    </row>
    <row r="57" spans="1:49" ht="20.149999999999999" customHeight="1" x14ac:dyDescent="0.25">
      <c r="A57" s="123"/>
      <c r="C57" s="86"/>
      <c r="D57" s="123"/>
      <c r="E57" s="55">
        <f>ROW()</f>
        <v>57</v>
      </c>
      <c r="F57" s="52"/>
      <c r="G57" s="52"/>
      <c r="H57" s="52"/>
      <c r="I57" s="52"/>
      <c r="J57" s="98"/>
      <c r="K57" s="118"/>
      <c r="L57" s="144"/>
      <c r="M57" s="116"/>
      <c r="N57" s="117"/>
      <c r="O57" s="118"/>
      <c r="P57" s="145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117"/>
      <c r="AI57" s="116"/>
      <c r="AJ57" s="55"/>
      <c r="AL57" s="138" t="str">
        <f t="shared" si="3"/>
        <v/>
      </c>
      <c r="AM57" s="138" t="str">
        <f t="shared" si="4"/>
        <v/>
      </c>
      <c r="AN57" s="138" t="str">
        <f>IF(ISBLANK(M57),"",IF(OR(Z57/SUM(LER_01!$K$22:$L$23)&gt;=0.1,OR(O57="G0T",O57="G0B",O57="G1T", O57="G1B")),"","ERROR"))</f>
        <v/>
      </c>
      <c r="AO57" s="138" t="str">
        <f>IF(ISBLANK(M57),"",IF(AE57/SUM(LER_01!$K$22:$L$23)&gt;=0.1,IF(ISBLANK(N57),"ERROR",""),IF(ISBLANK(N57),"","WARNING")))</f>
        <v/>
      </c>
      <c r="AP57" s="138" t="str">
        <f t="shared" si="5"/>
        <v/>
      </c>
      <c r="AQ57" s="138" t="str">
        <f t="shared" si="6"/>
        <v/>
      </c>
      <c r="AR57" s="138" t="str">
        <f t="shared" si="7"/>
        <v/>
      </c>
      <c r="AS57" s="138" t="str">
        <f t="shared" si="8"/>
        <v/>
      </c>
      <c r="AT57" s="138" t="str">
        <f t="shared" si="9"/>
        <v/>
      </c>
      <c r="AU57" s="138" t="str">
        <f t="shared" si="10"/>
        <v/>
      </c>
      <c r="AV57" s="138" t="str">
        <f t="shared" si="11"/>
        <v/>
      </c>
      <c r="AW57" s="138" t="str">
        <f t="shared" si="12"/>
        <v/>
      </c>
    </row>
    <row r="58" spans="1:49" ht="20.149999999999999" customHeight="1" x14ac:dyDescent="0.25">
      <c r="A58" s="123"/>
      <c r="C58" s="86"/>
      <c r="D58" s="123"/>
      <c r="E58" s="55">
        <f>ROW()</f>
        <v>58</v>
      </c>
      <c r="F58" s="52"/>
      <c r="G58" s="52"/>
      <c r="H58" s="52"/>
      <c r="I58" s="52"/>
      <c r="J58" s="98"/>
      <c r="K58" s="118"/>
      <c r="L58" s="144"/>
      <c r="M58" s="116"/>
      <c r="N58" s="117"/>
      <c r="O58" s="118"/>
      <c r="P58" s="145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117"/>
      <c r="AI58" s="116"/>
      <c r="AJ58" s="55"/>
      <c r="AL58" s="138" t="str">
        <f t="shared" si="3"/>
        <v/>
      </c>
      <c r="AM58" s="138" t="str">
        <f t="shared" si="4"/>
        <v/>
      </c>
      <c r="AN58" s="138" t="str">
        <f>IF(ISBLANK(M58),"",IF(OR(Z58/SUM(LER_01!$K$22:$L$23)&gt;=0.1,OR(O58="G0T",O58="G0B",O58="G1T", O58="G1B")),"","ERROR"))</f>
        <v/>
      </c>
      <c r="AO58" s="138" t="str">
        <f>IF(ISBLANK(M58),"",IF(AE58/SUM(LER_01!$K$22:$L$23)&gt;=0.1,IF(ISBLANK(N58),"ERROR",""),IF(ISBLANK(N58),"","WARNING")))</f>
        <v/>
      </c>
      <c r="AP58" s="138" t="str">
        <f t="shared" si="5"/>
        <v/>
      </c>
      <c r="AQ58" s="138" t="str">
        <f t="shared" si="6"/>
        <v/>
      </c>
      <c r="AR58" s="138" t="str">
        <f t="shared" si="7"/>
        <v/>
      </c>
      <c r="AS58" s="138" t="str">
        <f t="shared" si="8"/>
        <v/>
      </c>
      <c r="AT58" s="138" t="str">
        <f t="shared" si="9"/>
        <v/>
      </c>
      <c r="AU58" s="138" t="str">
        <f t="shared" si="10"/>
        <v/>
      </c>
      <c r="AV58" s="138" t="str">
        <f t="shared" si="11"/>
        <v/>
      </c>
      <c r="AW58" s="138" t="str">
        <f t="shared" si="12"/>
        <v/>
      </c>
    </row>
    <row r="59" spans="1:49" ht="20.149999999999999" customHeight="1" x14ac:dyDescent="0.25">
      <c r="A59" s="123"/>
      <c r="C59" s="86"/>
      <c r="D59" s="123"/>
      <c r="E59" s="55">
        <f>ROW()</f>
        <v>59</v>
      </c>
      <c r="F59" s="52"/>
      <c r="G59" s="52"/>
      <c r="H59" s="52"/>
      <c r="I59" s="52"/>
      <c r="J59" s="98"/>
      <c r="K59" s="118"/>
      <c r="L59" s="144"/>
      <c r="M59" s="116"/>
      <c r="N59" s="117"/>
      <c r="O59" s="118"/>
      <c r="P59" s="145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117"/>
      <c r="AI59" s="116"/>
      <c r="AJ59" s="55"/>
      <c r="AL59" s="138" t="str">
        <f t="shared" si="3"/>
        <v/>
      </c>
      <c r="AM59" s="138" t="str">
        <f t="shared" si="4"/>
        <v/>
      </c>
      <c r="AN59" s="138" t="str">
        <f>IF(ISBLANK(M59),"",IF(OR(Z59/SUM(LER_01!$K$22:$L$23)&gt;=0.1,OR(O59="G0T",O59="G0B",O59="G1T", O59="G1B")),"","ERROR"))</f>
        <v/>
      </c>
      <c r="AO59" s="138" t="str">
        <f>IF(ISBLANK(M59),"",IF(AE59/SUM(LER_01!$K$22:$L$23)&gt;=0.1,IF(ISBLANK(N59),"ERROR",""),IF(ISBLANK(N59),"","WARNING")))</f>
        <v/>
      </c>
      <c r="AP59" s="138" t="str">
        <f t="shared" si="5"/>
        <v/>
      </c>
      <c r="AQ59" s="138" t="str">
        <f t="shared" si="6"/>
        <v/>
      </c>
      <c r="AR59" s="138" t="str">
        <f t="shared" si="7"/>
        <v/>
      </c>
      <c r="AS59" s="138" t="str">
        <f t="shared" si="8"/>
        <v/>
      </c>
      <c r="AT59" s="138" t="str">
        <f t="shared" si="9"/>
        <v/>
      </c>
      <c r="AU59" s="138" t="str">
        <f t="shared" si="10"/>
        <v/>
      </c>
      <c r="AV59" s="138" t="str">
        <f t="shared" si="11"/>
        <v/>
      </c>
      <c r="AW59" s="138" t="str">
        <f t="shared" si="12"/>
        <v/>
      </c>
    </row>
    <row r="60" spans="1:49" ht="20.149999999999999" customHeight="1" x14ac:dyDescent="0.25">
      <c r="A60" s="123"/>
      <c r="C60" s="86"/>
      <c r="D60" s="123"/>
      <c r="E60" s="55">
        <f>ROW()</f>
        <v>60</v>
      </c>
      <c r="F60" s="52"/>
      <c r="G60" s="52"/>
      <c r="H60" s="52"/>
      <c r="I60" s="52"/>
      <c r="J60" s="98"/>
      <c r="K60" s="118"/>
      <c r="L60" s="144"/>
      <c r="M60" s="116"/>
      <c r="N60" s="117"/>
      <c r="O60" s="118"/>
      <c r="P60" s="145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117"/>
      <c r="AI60" s="116"/>
      <c r="AJ60" s="55"/>
      <c r="AL60" s="138" t="str">
        <f t="shared" si="3"/>
        <v/>
      </c>
      <c r="AM60" s="138" t="str">
        <f t="shared" si="4"/>
        <v/>
      </c>
      <c r="AN60" s="138" t="str">
        <f>IF(ISBLANK(M60),"",IF(OR(Z60/SUM(LER_01!$K$22:$L$23)&gt;=0.1,OR(O60="G0T",O60="G0B",O60="G1T", O60="G1B")),"","ERROR"))</f>
        <v/>
      </c>
      <c r="AO60" s="138" t="str">
        <f>IF(ISBLANK(M60),"",IF(AE60/SUM(LER_01!$K$22:$L$23)&gt;=0.1,IF(ISBLANK(N60),"ERROR",""),IF(ISBLANK(N60),"","WARNING")))</f>
        <v/>
      </c>
      <c r="AP60" s="138" t="str">
        <f t="shared" si="5"/>
        <v/>
      </c>
      <c r="AQ60" s="138" t="str">
        <f t="shared" si="6"/>
        <v/>
      </c>
      <c r="AR60" s="138" t="str">
        <f t="shared" si="7"/>
        <v/>
      </c>
      <c r="AS60" s="138" t="str">
        <f t="shared" si="8"/>
        <v/>
      </c>
      <c r="AT60" s="138" t="str">
        <f t="shared" si="9"/>
        <v/>
      </c>
      <c r="AU60" s="138" t="str">
        <f t="shared" si="10"/>
        <v/>
      </c>
      <c r="AV60" s="138" t="str">
        <f t="shared" si="11"/>
        <v/>
      </c>
      <c r="AW60" s="138" t="str">
        <f t="shared" si="12"/>
        <v/>
      </c>
    </row>
    <row r="61" spans="1:49" ht="20.149999999999999" customHeight="1" x14ac:dyDescent="0.25">
      <c r="A61" s="123"/>
      <c r="C61" s="86"/>
      <c r="D61" s="123"/>
      <c r="E61" s="55">
        <f>ROW()</f>
        <v>61</v>
      </c>
      <c r="F61" s="52"/>
      <c r="G61" s="52"/>
      <c r="H61" s="52"/>
      <c r="I61" s="52"/>
      <c r="J61" s="98"/>
      <c r="K61" s="118"/>
      <c r="L61" s="144"/>
      <c r="M61" s="116"/>
      <c r="N61" s="117"/>
      <c r="O61" s="118"/>
      <c r="P61" s="145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117"/>
      <c r="AI61" s="116"/>
      <c r="AJ61" s="55"/>
      <c r="AL61" s="138" t="str">
        <f t="shared" si="3"/>
        <v/>
      </c>
      <c r="AM61" s="138" t="str">
        <f t="shared" si="4"/>
        <v/>
      </c>
      <c r="AN61" s="138" t="str">
        <f>IF(ISBLANK(M61),"",IF(OR(Z61/SUM(LER_01!$K$22:$L$23)&gt;=0.1,OR(O61="G0T",O61="G0B",O61="G1T", O61="G1B")),"","ERROR"))</f>
        <v/>
      </c>
      <c r="AO61" s="138" t="str">
        <f>IF(ISBLANK(M61),"",IF(AE61/SUM(LER_01!$K$22:$L$23)&gt;=0.1,IF(ISBLANK(N61),"ERROR",""),IF(ISBLANK(N61),"","WARNING")))</f>
        <v/>
      </c>
      <c r="AP61" s="138" t="str">
        <f t="shared" si="5"/>
        <v/>
      </c>
      <c r="AQ61" s="138" t="str">
        <f t="shared" si="6"/>
        <v/>
      </c>
      <c r="AR61" s="138" t="str">
        <f t="shared" si="7"/>
        <v/>
      </c>
      <c r="AS61" s="138" t="str">
        <f t="shared" si="8"/>
        <v/>
      </c>
      <c r="AT61" s="138" t="str">
        <f t="shared" si="9"/>
        <v/>
      </c>
      <c r="AU61" s="138" t="str">
        <f t="shared" si="10"/>
        <v/>
      </c>
      <c r="AV61" s="138" t="str">
        <f t="shared" si="11"/>
        <v/>
      </c>
      <c r="AW61" s="138" t="str">
        <f t="shared" si="12"/>
        <v/>
      </c>
    </row>
    <row r="62" spans="1:49" ht="20.149999999999999" customHeight="1" x14ac:dyDescent="0.25">
      <c r="A62" s="123"/>
      <c r="C62" s="86"/>
      <c r="D62" s="123"/>
      <c r="E62" s="55">
        <f>ROW()</f>
        <v>62</v>
      </c>
      <c r="F62" s="52"/>
      <c r="G62" s="52"/>
      <c r="H62" s="52"/>
      <c r="I62" s="52"/>
      <c r="J62" s="98"/>
      <c r="K62" s="118"/>
      <c r="L62" s="144"/>
      <c r="M62" s="116"/>
      <c r="N62" s="117"/>
      <c r="O62" s="118"/>
      <c r="P62" s="145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117"/>
      <c r="AI62" s="116"/>
      <c r="AJ62" s="55"/>
      <c r="AL62" s="138" t="str">
        <f t="shared" si="3"/>
        <v/>
      </c>
      <c r="AM62" s="138" t="str">
        <f t="shared" si="4"/>
        <v/>
      </c>
      <c r="AN62" s="138" t="str">
        <f>IF(ISBLANK(M62),"",IF(OR(Z62/SUM(LER_01!$K$22:$L$23)&gt;=0.1,OR(O62="G0T",O62="G0B",O62="G1T", O62="G1B")),"","ERROR"))</f>
        <v/>
      </c>
      <c r="AO62" s="138" t="str">
        <f>IF(ISBLANK(M62),"",IF(AE62/SUM(LER_01!$K$22:$L$23)&gt;=0.1,IF(ISBLANK(N62),"ERROR",""),IF(ISBLANK(N62),"","WARNING")))</f>
        <v/>
      </c>
      <c r="AP62" s="138" t="str">
        <f t="shared" si="5"/>
        <v/>
      </c>
      <c r="AQ62" s="138" t="str">
        <f t="shared" si="6"/>
        <v/>
      </c>
      <c r="AR62" s="138" t="str">
        <f t="shared" si="7"/>
        <v/>
      </c>
      <c r="AS62" s="138" t="str">
        <f t="shared" si="8"/>
        <v/>
      </c>
      <c r="AT62" s="138" t="str">
        <f t="shared" si="9"/>
        <v/>
      </c>
      <c r="AU62" s="138" t="str">
        <f t="shared" si="10"/>
        <v/>
      </c>
      <c r="AV62" s="138" t="str">
        <f t="shared" si="11"/>
        <v/>
      </c>
      <c r="AW62" s="138" t="str">
        <f t="shared" si="12"/>
        <v/>
      </c>
    </row>
    <row r="63" spans="1:49" ht="20.149999999999999" customHeight="1" x14ac:dyDescent="0.25">
      <c r="A63" s="123"/>
      <c r="C63" s="86"/>
      <c r="D63" s="123"/>
      <c r="E63" s="55">
        <f>ROW()</f>
        <v>63</v>
      </c>
      <c r="F63" s="52"/>
      <c r="G63" s="52"/>
      <c r="H63" s="52"/>
      <c r="I63" s="52"/>
      <c r="J63" s="98"/>
      <c r="K63" s="118"/>
      <c r="L63" s="144"/>
      <c r="M63" s="116"/>
      <c r="N63" s="117"/>
      <c r="O63" s="118"/>
      <c r="P63" s="145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117"/>
      <c r="AI63" s="116"/>
      <c r="AJ63" s="55"/>
      <c r="AL63" s="138" t="str">
        <f t="shared" si="3"/>
        <v/>
      </c>
      <c r="AM63" s="138" t="str">
        <f t="shared" si="4"/>
        <v/>
      </c>
      <c r="AN63" s="138" t="str">
        <f>IF(ISBLANK(M63),"",IF(OR(Z63/SUM(LER_01!$K$22:$L$23)&gt;=0.1,OR(O63="G0T",O63="G0B",O63="G1T", O63="G1B")),"","ERROR"))</f>
        <v/>
      </c>
      <c r="AO63" s="138" t="str">
        <f>IF(ISBLANK(M63),"",IF(AE63/SUM(LER_01!$K$22:$L$23)&gt;=0.1,IF(ISBLANK(N63),"ERROR",""),IF(ISBLANK(N63),"","WARNING")))</f>
        <v/>
      </c>
      <c r="AP63" s="138" t="str">
        <f t="shared" si="5"/>
        <v/>
      </c>
      <c r="AQ63" s="138" t="str">
        <f t="shared" si="6"/>
        <v/>
      </c>
      <c r="AR63" s="138" t="str">
        <f t="shared" si="7"/>
        <v/>
      </c>
      <c r="AS63" s="138" t="str">
        <f t="shared" si="8"/>
        <v/>
      </c>
      <c r="AT63" s="138" t="str">
        <f t="shared" si="9"/>
        <v/>
      </c>
      <c r="AU63" s="138" t="str">
        <f t="shared" si="10"/>
        <v/>
      </c>
      <c r="AV63" s="138" t="str">
        <f t="shared" si="11"/>
        <v/>
      </c>
      <c r="AW63" s="138" t="str">
        <f t="shared" si="12"/>
        <v/>
      </c>
    </row>
    <row r="64" spans="1:49" ht="20.149999999999999" customHeight="1" x14ac:dyDescent="0.25">
      <c r="A64" s="123"/>
      <c r="C64" s="86"/>
      <c r="D64" s="123"/>
      <c r="E64" s="55">
        <f>ROW()</f>
        <v>64</v>
      </c>
      <c r="F64" s="52"/>
      <c r="G64" s="52"/>
      <c r="H64" s="52"/>
      <c r="I64" s="52"/>
      <c r="J64" s="98"/>
      <c r="K64" s="118"/>
      <c r="L64" s="144"/>
      <c r="M64" s="116"/>
      <c r="N64" s="117"/>
      <c r="O64" s="118"/>
      <c r="P64" s="145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117"/>
      <c r="AI64" s="116"/>
      <c r="AJ64" s="55"/>
      <c r="AL64" s="138" t="str">
        <f t="shared" si="3"/>
        <v/>
      </c>
      <c r="AM64" s="138" t="str">
        <f t="shared" si="4"/>
        <v/>
      </c>
      <c r="AN64" s="138" t="str">
        <f>IF(ISBLANK(M64),"",IF(OR(Z64/SUM(LER_01!$K$22:$L$23)&gt;=0.1,OR(O64="G0T",O64="G0B",O64="G1T", O64="G1B")),"","ERROR"))</f>
        <v/>
      </c>
      <c r="AO64" s="138" t="str">
        <f>IF(ISBLANK(M64),"",IF(AE64/SUM(LER_01!$K$22:$L$23)&gt;=0.1,IF(ISBLANK(N64),"ERROR",""),IF(ISBLANK(N64),"","WARNING")))</f>
        <v/>
      </c>
      <c r="AP64" s="138" t="str">
        <f t="shared" si="5"/>
        <v/>
      </c>
      <c r="AQ64" s="138" t="str">
        <f t="shared" si="6"/>
        <v/>
      </c>
      <c r="AR64" s="138" t="str">
        <f t="shared" si="7"/>
        <v/>
      </c>
      <c r="AS64" s="138" t="str">
        <f t="shared" si="8"/>
        <v/>
      </c>
      <c r="AT64" s="138" t="str">
        <f t="shared" si="9"/>
        <v/>
      </c>
      <c r="AU64" s="138" t="str">
        <f t="shared" si="10"/>
        <v/>
      </c>
      <c r="AV64" s="138" t="str">
        <f t="shared" si="11"/>
        <v/>
      </c>
      <c r="AW64" s="138" t="str">
        <f t="shared" si="12"/>
        <v/>
      </c>
    </row>
    <row r="65" spans="1:49" ht="20.149999999999999" customHeight="1" x14ac:dyDescent="0.25">
      <c r="A65" s="123"/>
      <c r="C65" s="86"/>
      <c r="D65" s="123"/>
      <c r="E65" s="55">
        <f>ROW()</f>
        <v>65</v>
      </c>
      <c r="F65" s="52"/>
      <c r="G65" s="52"/>
      <c r="H65" s="52"/>
      <c r="I65" s="52"/>
      <c r="J65" s="98"/>
      <c r="K65" s="118"/>
      <c r="L65" s="144"/>
      <c r="M65" s="116"/>
      <c r="N65" s="117"/>
      <c r="O65" s="118"/>
      <c r="P65" s="145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117"/>
      <c r="AI65" s="116"/>
      <c r="AJ65" s="55"/>
      <c r="AL65" s="138" t="str">
        <f t="shared" si="3"/>
        <v/>
      </c>
      <c r="AM65" s="138" t="str">
        <f t="shared" si="4"/>
        <v/>
      </c>
      <c r="AN65" s="138" t="str">
        <f>IF(ISBLANK(M65),"",IF(OR(Z65/SUM(LER_01!$K$22:$L$23)&gt;=0.1,OR(O65="G0T",O65="G0B",O65="G1T", O65="G1B")),"","ERROR"))</f>
        <v/>
      </c>
      <c r="AO65" s="138" t="str">
        <f>IF(ISBLANK(M65),"",IF(AE65/SUM(LER_01!$K$22:$L$23)&gt;=0.1,IF(ISBLANK(N65),"ERROR",""),IF(ISBLANK(N65),"","WARNING")))</f>
        <v/>
      </c>
      <c r="AP65" s="138" t="str">
        <f t="shared" si="5"/>
        <v/>
      </c>
      <c r="AQ65" s="138" t="str">
        <f t="shared" si="6"/>
        <v/>
      </c>
      <c r="AR65" s="138" t="str">
        <f t="shared" si="7"/>
        <v/>
      </c>
      <c r="AS65" s="138" t="str">
        <f t="shared" si="8"/>
        <v/>
      </c>
      <c r="AT65" s="138" t="str">
        <f t="shared" si="9"/>
        <v/>
      </c>
      <c r="AU65" s="138" t="str">
        <f t="shared" si="10"/>
        <v/>
      </c>
      <c r="AV65" s="138" t="str">
        <f t="shared" si="11"/>
        <v/>
      </c>
      <c r="AW65" s="138" t="str">
        <f t="shared" si="12"/>
        <v/>
      </c>
    </row>
    <row r="66" spans="1:49" ht="20.149999999999999" customHeight="1" x14ac:dyDescent="0.25">
      <c r="A66" s="123"/>
      <c r="C66" s="86"/>
      <c r="D66" s="123"/>
      <c r="E66" s="55">
        <f>ROW()</f>
        <v>66</v>
      </c>
      <c r="F66" s="52"/>
      <c r="G66" s="52"/>
      <c r="H66" s="52"/>
      <c r="I66" s="52"/>
      <c r="J66" s="98"/>
      <c r="K66" s="118"/>
      <c r="L66" s="144"/>
      <c r="M66" s="116"/>
      <c r="N66" s="117"/>
      <c r="O66" s="118"/>
      <c r="P66" s="145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117"/>
      <c r="AI66" s="116"/>
      <c r="AJ66" s="55"/>
      <c r="AL66" s="138" t="str">
        <f t="shared" si="3"/>
        <v/>
      </c>
      <c r="AM66" s="138" t="str">
        <f t="shared" si="4"/>
        <v/>
      </c>
      <c r="AN66" s="138" t="str">
        <f>IF(ISBLANK(M66),"",IF(OR(Z66/SUM(LER_01!$K$22:$L$23)&gt;=0.1,OR(O66="G0T",O66="G0B",O66="G1T", O66="G1B")),"","ERROR"))</f>
        <v/>
      </c>
      <c r="AO66" s="138" t="str">
        <f>IF(ISBLANK(M66),"",IF(AE66/SUM(LER_01!$K$22:$L$23)&gt;=0.1,IF(ISBLANK(N66),"ERROR",""),IF(ISBLANK(N66),"","WARNING")))</f>
        <v/>
      </c>
      <c r="AP66" s="138" t="str">
        <f t="shared" si="5"/>
        <v/>
      </c>
      <c r="AQ66" s="138" t="str">
        <f t="shared" si="6"/>
        <v/>
      </c>
      <c r="AR66" s="138" t="str">
        <f t="shared" si="7"/>
        <v/>
      </c>
      <c r="AS66" s="138" t="str">
        <f t="shared" si="8"/>
        <v/>
      </c>
      <c r="AT66" s="138" t="str">
        <f t="shared" si="9"/>
        <v/>
      </c>
      <c r="AU66" s="138" t="str">
        <f t="shared" si="10"/>
        <v/>
      </c>
      <c r="AV66" s="138" t="str">
        <f t="shared" si="11"/>
        <v/>
      </c>
      <c r="AW66" s="138" t="str">
        <f t="shared" si="12"/>
        <v/>
      </c>
    </row>
    <row r="67" spans="1:49" ht="20.149999999999999" customHeight="1" x14ac:dyDescent="0.25">
      <c r="A67" s="123"/>
      <c r="C67" s="86"/>
      <c r="D67" s="123"/>
      <c r="E67" s="55">
        <f>ROW()</f>
        <v>67</v>
      </c>
      <c r="F67" s="52"/>
      <c r="G67" s="52"/>
      <c r="H67" s="52"/>
      <c r="I67" s="52"/>
      <c r="J67" s="98"/>
      <c r="K67" s="118"/>
      <c r="L67" s="144"/>
      <c r="M67" s="116"/>
      <c r="N67" s="117"/>
      <c r="O67" s="118"/>
      <c r="P67" s="145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117"/>
      <c r="AI67" s="116"/>
      <c r="AJ67" s="55"/>
      <c r="AL67" s="138" t="str">
        <f t="shared" si="3"/>
        <v/>
      </c>
      <c r="AM67" s="138" t="str">
        <f t="shared" si="4"/>
        <v/>
      </c>
      <c r="AN67" s="138" t="str">
        <f>IF(ISBLANK(M67),"",IF(OR(Z67/SUM(LER_01!$K$22:$L$23)&gt;=0.1,OR(O67="G0T",O67="G0B",O67="G1T", O67="G1B")),"","ERROR"))</f>
        <v/>
      </c>
      <c r="AO67" s="138" t="str">
        <f>IF(ISBLANK(M67),"",IF(AE67/SUM(LER_01!$K$22:$L$23)&gt;=0.1,IF(ISBLANK(N67),"ERROR",""),IF(ISBLANK(N67),"","WARNING")))</f>
        <v/>
      </c>
      <c r="AP67" s="138" t="str">
        <f t="shared" si="5"/>
        <v/>
      </c>
      <c r="AQ67" s="138" t="str">
        <f t="shared" si="6"/>
        <v/>
      </c>
      <c r="AR67" s="138" t="str">
        <f t="shared" si="7"/>
        <v/>
      </c>
      <c r="AS67" s="138" t="str">
        <f t="shared" si="8"/>
        <v/>
      </c>
      <c r="AT67" s="138" t="str">
        <f t="shared" si="9"/>
        <v/>
      </c>
      <c r="AU67" s="138" t="str">
        <f t="shared" si="10"/>
        <v/>
      </c>
      <c r="AV67" s="138" t="str">
        <f t="shared" si="11"/>
        <v/>
      </c>
      <c r="AW67" s="138" t="str">
        <f t="shared" si="12"/>
        <v/>
      </c>
    </row>
    <row r="68" spans="1:49" ht="20.149999999999999" customHeight="1" x14ac:dyDescent="0.25">
      <c r="A68" s="123"/>
      <c r="C68" s="86"/>
      <c r="D68" s="123"/>
      <c r="E68" s="55">
        <f>ROW()</f>
        <v>68</v>
      </c>
      <c r="F68" s="52"/>
      <c r="G68" s="52"/>
      <c r="H68" s="52"/>
      <c r="I68" s="52"/>
      <c r="J68" s="98"/>
      <c r="K68" s="118"/>
      <c r="L68" s="144"/>
      <c r="M68" s="116"/>
      <c r="N68" s="117"/>
      <c r="O68" s="118"/>
      <c r="P68" s="145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117"/>
      <c r="AI68" s="116"/>
      <c r="AJ68" s="55"/>
      <c r="AL68" s="138" t="str">
        <f t="shared" si="3"/>
        <v/>
      </c>
      <c r="AM68" s="138" t="str">
        <f t="shared" si="4"/>
        <v/>
      </c>
      <c r="AN68" s="138" t="str">
        <f>IF(ISBLANK(M68),"",IF(OR(Z68/SUM(LER_01!$K$22:$L$23)&gt;=0.1,OR(O68="G0T",O68="G0B",O68="G1T", O68="G1B")),"","ERROR"))</f>
        <v/>
      </c>
      <c r="AO68" s="138" t="str">
        <f>IF(ISBLANK(M68),"",IF(AE68/SUM(LER_01!$K$22:$L$23)&gt;=0.1,IF(ISBLANK(N68),"ERROR",""),IF(ISBLANK(N68),"","WARNING")))</f>
        <v/>
      </c>
      <c r="AP68" s="138" t="str">
        <f t="shared" si="5"/>
        <v/>
      </c>
      <c r="AQ68" s="138" t="str">
        <f t="shared" si="6"/>
        <v/>
      </c>
      <c r="AR68" s="138" t="str">
        <f t="shared" si="7"/>
        <v/>
      </c>
      <c r="AS68" s="138" t="str">
        <f t="shared" si="8"/>
        <v/>
      </c>
      <c r="AT68" s="138" t="str">
        <f t="shared" si="9"/>
        <v/>
      </c>
      <c r="AU68" s="138" t="str">
        <f t="shared" si="10"/>
        <v/>
      </c>
      <c r="AV68" s="138" t="str">
        <f t="shared" si="11"/>
        <v/>
      </c>
      <c r="AW68" s="138" t="str">
        <f t="shared" si="12"/>
        <v/>
      </c>
    </row>
    <row r="69" spans="1:49" ht="20.149999999999999" customHeight="1" x14ac:dyDescent="0.25">
      <c r="A69" s="123"/>
      <c r="C69" s="86"/>
      <c r="D69" s="123"/>
      <c r="E69" s="55">
        <f>ROW()</f>
        <v>69</v>
      </c>
      <c r="F69" s="52"/>
      <c r="G69" s="52"/>
      <c r="H69" s="52"/>
      <c r="I69" s="52"/>
      <c r="J69" s="98"/>
      <c r="K69" s="118"/>
      <c r="L69" s="144"/>
      <c r="M69" s="116"/>
      <c r="N69" s="117"/>
      <c r="O69" s="118"/>
      <c r="P69" s="145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117"/>
      <c r="AI69" s="116"/>
      <c r="AJ69" s="55"/>
      <c r="AL69" s="138" t="str">
        <f t="shared" si="3"/>
        <v/>
      </c>
      <c r="AM69" s="138" t="str">
        <f t="shared" si="4"/>
        <v/>
      </c>
      <c r="AN69" s="138" t="str">
        <f>IF(ISBLANK(M69),"",IF(OR(Z69/SUM(LER_01!$K$22:$L$23)&gt;=0.1,OR(O69="G0T",O69="G0B",O69="G1T", O69="G1B")),"","ERROR"))</f>
        <v/>
      </c>
      <c r="AO69" s="138" t="str">
        <f>IF(ISBLANK(M69),"",IF(AE69/SUM(LER_01!$K$22:$L$23)&gt;=0.1,IF(ISBLANK(N69),"ERROR",""),IF(ISBLANK(N69),"","WARNING")))</f>
        <v/>
      </c>
      <c r="AP69" s="138" t="str">
        <f t="shared" si="5"/>
        <v/>
      </c>
      <c r="AQ69" s="138" t="str">
        <f t="shared" si="6"/>
        <v/>
      </c>
      <c r="AR69" s="138" t="str">
        <f t="shared" si="7"/>
        <v/>
      </c>
      <c r="AS69" s="138" t="str">
        <f t="shared" si="8"/>
        <v/>
      </c>
      <c r="AT69" s="138" t="str">
        <f t="shared" si="9"/>
        <v/>
      </c>
      <c r="AU69" s="138" t="str">
        <f t="shared" si="10"/>
        <v/>
      </c>
      <c r="AV69" s="138" t="str">
        <f t="shared" si="11"/>
        <v/>
      </c>
      <c r="AW69" s="138" t="str">
        <f t="shared" si="12"/>
        <v/>
      </c>
    </row>
    <row r="70" spans="1:49" ht="20.149999999999999" customHeight="1" x14ac:dyDescent="0.25">
      <c r="A70" s="123"/>
      <c r="C70" s="86"/>
      <c r="D70" s="123"/>
      <c r="E70" s="55">
        <f>ROW()</f>
        <v>70</v>
      </c>
      <c r="F70" s="52"/>
      <c r="G70" s="52"/>
      <c r="H70" s="52"/>
      <c r="I70" s="52"/>
      <c r="J70" s="98"/>
      <c r="K70" s="118"/>
      <c r="L70" s="144"/>
      <c r="M70" s="116"/>
      <c r="N70" s="117"/>
      <c r="O70" s="118"/>
      <c r="P70" s="145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117"/>
      <c r="AI70" s="116"/>
      <c r="AJ70" s="55"/>
      <c r="AL70" s="138" t="str">
        <f t="shared" si="3"/>
        <v/>
      </c>
      <c r="AM70" s="138" t="str">
        <f t="shared" si="4"/>
        <v/>
      </c>
      <c r="AN70" s="138" t="str">
        <f>IF(ISBLANK(M70),"",IF(OR(Z70/SUM(LER_01!$K$22:$L$23)&gt;=0.1,OR(O70="G0T",O70="G0B",O70="G1T", O70="G1B")),"","ERROR"))</f>
        <v/>
      </c>
      <c r="AO70" s="138" t="str">
        <f>IF(ISBLANK(M70),"",IF(AE70/SUM(LER_01!$K$22:$L$23)&gt;=0.1,IF(ISBLANK(N70),"ERROR",""),IF(ISBLANK(N70),"","WARNING")))</f>
        <v/>
      </c>
      <c r="AP70" s="138" t="str">
        <f t="shared" si="5"/>
        <v/>
      </c>
      <c r="AQ70" s="138" t="str">
        <f t="shared" si="6"/>
        <v/>
      </c>
      <c r="AR70" s="138" t="str">
        <f t="shared" si="7"/>
        <v/>
      </c>
      <c r="AS70" s="138" t="str">
        <f t="shared" si="8"/>
        <v/>
      </c>
      <c r="AT70" s="138" t="str">
        <f t="shared" si="9"/>
        <v/>
      </c>
      <c r="AU70" s="138" t="str">
        <f t="shared" si="10"/>
        <v/>
      </c>
      <c r="AV70" s="138" t="str">
        <f t="shared" si="11"/>
        <v/>
      </c>
      <c r="AW70" s="138" t="str">
        <f t="shared" si="12"/>
        <v/>
      </c>
    </row>
    <row r="71" spans="1:49" ht="20.149999999999999" customHeight="1" x14ac:dyDescent="0.25">
      <c r="A71" s="123"/>
      <c r="C71" s="86"/>
      <c r="D71" s="123"/>
      <c r="E71" s="55">
        <f>ROW()</f>
        <v>71</v>
      </c>
      <c r="F71" s="52"/>
      <c r="G71" s="52"/>
      <c r="H71" s="52"/>
      <c r="I71" s="52"/>
      <c r="J71" s="98"/>
      <c r="K71" s="118"/>
      <c r="L71" s="144"/>
      <c r="M71" s="116"/>
      <c r="N71" s="117"/>
      <c r="O71" s="118"/>
      <c r="P71" s="145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117"/>
      <c r="AI71" s="116"/>
      <c r="AJ71" s="55"/>
      <c r="AL71" s="138" t="str">
        <f t="shared" si="3"/>
        <v/>
      </c>
      <c r="AM71" s="138" t="str">
        <f t="shared" si="4"/>
        <v/>
      </c>
      <c r="AN71" s="138" t="str">
        <f>IF(ISBLANK(M71),"",IF(OR(Z71/SUM(LER_01!$K$22:$L$23)&gt;=0.1,OR(O71="G0T",O71="G0B",O71="G1T", O71="G1B")),"","ERROR"))</f>
        <v/>
      </c>
      <c r="AO71" s="138" t="str">
        <f>IF(ISBLANK(M71),"",IF(AE71/SUM(LER_01!$K$22:$L$23)&gt;=0.1,IF(ISBLANK(N71),"ERROR",""),IF(ISBLANK(N71),"","WARNING")))</f>
        <v/>
      </c>
      <c r="AP71" s="138" t="str">
        <f t="shared" si="5"/>
        <v/>
      </c>
      <c r="AQ71" s="138" t="str">
        <f t="shared" si="6"/>
        <v/>
      </c>
      <c r="AR71" s="138" t="str">
        <f t="shared" si="7"/>
        <v/>
      </c>
      <c r="AS71" s="138" t="str">
        <f t="shared" si="8"/>
        <v/>
      </c>
      <c r="AT71" s="138" t="str">
        <f t="shared" si="9"/>
        <v/>
      </c>
      <c r="AU71" s="138" t="str">
        <f t="shared" si="10"/>
        <v/>
      </c>
      <c r="AV71" s="138" t="str">
        <f t="shared" si="11"/>
        <v/>
      </c>
      <c r="AW71" s="138" t="str">
        <f t="shared" si="12"/>
        <v/>
      </c>
    </row>
    <row r="72" spans="1:49" ht="20.149999999999999" customHeight="1" x14ac:dyDescent="0.25">
      <c r="A72" s="123"/>
      <c r="C72" s="86"/>
      <c r="D72" s="123"/>
      <c r="E72" s="55">
        <f>ROW()</f>
        <v>72</v>
      </c>
      <c r="F72" s="52"/>
      <c r="G72" s="52"/>
      <c r="H72" s="52"/>
      <c r="I72" s="52"/>
      <c r="J72" s="98"/>
      <c r="K72" s="118"/>
      <c r="L72" s="144"/>
      <c r="M72" s="116"/>
      <c r="N72" s="117"/>
      <c r="O72" s="118"/>
      <c r="P72" s="145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117"/>
      <c r="AI72" s="116"/>
      <c r="AJ72" s="55"/>
      <c r="AL72" s="138" t="str">
        <f t="shared" si="3"/>
        <v/>
      </c>
      <c r="AM72" s="138" t="str">
        <f t="shared" si="4"/>
        <v/>
      </c>
      <c r="AN72" s="138" t="str">
        <f>IF(ISBLANK(M72),"",IF(OR(Z72/SUM(LER_01!$K$22:$L$23)&gt;=0.1,OR(O72="G0T",O72="G0B",O72="G1T", O72="G1B")),"","ERROR"))</f>
        <v/>
      </c>
      <c r="AO72" s="138" t="str">
        <f>IF(ISBLANK(M72),"",IF(AE72/SUM(LER_01!$K$22:$L$23)&gt;=0.1,IF(ISBLANK(N72),"ERROR",""),IF(ISBLANK(N72),"","WARNING")))</f>
        <v/>
      </c>
      <c r="AP72" s="138" t="str">
        <f t="shared" si="5"/>
        <v/>
      </c>
      <c r="AQ72" s="138" t="str">
        <f t="shared" si="6"/>
        <v/>
      </c>
      <c r="AR72" s="138" t="str">
        <f t="shared" si="7"/>
        <v/>
      </c>
      <c r="AS72" s="138" t="str">
        <f t="shared" si="8"/>
        <v/>
      </c>
      <c r="AT72" s="138" t="str">
        <f t="shared" si="9"/>
        <v/>
      </c>
      <c r="AU72" s="138" t="str">
        <f t="shared" si="10"/>
        <v/>
      </c>
      <c r="AV72" s="138" t="str">
        <f t="shared" si="11"/>
        <v/>
      </c>
      <c r="AW72" s="138" t="str">
        <f t="shared" si="12"/>
        <v/>
      </c>
    </row>
    <row r="73" spans="1:49" ht="20.149999999999999" customHeight="1" x14ac:dyDescent="0.25">
      <c r="A73" s="123"/>
      <c r="C73" s="86"/>
      <c r="D73" s="123"/>
      <c r="E73" s="55">
        <f>ROW()</f>
        <v>73</v>
      </c>
      <c r="F73" s="52"/>
      <c r="G73" s="52"/>
      <c r="H73" s="52"/>
      <c r="I73" s="52"/>
      <c r="J73" s="98"/>
      <c r="K73" s="118"/>
      <c r="L73" s="144"/>
      <c r="M73" s="116"/>
      <c r="N73" s="117"/>
      <c r="O73" s="118"/>
      <c r="P73" s="145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117"/>
      <c r="AI73" s="116"/>
      <c r="AJ73" s="55"/>
      <c r="AL73" s="138" t="str">
        <f t="shared" si="3"/>
        <v/>
      </c>
      <c r="AM73" s="138" t="str">
        <f t="shared" si="4"/>
        <v/>
      </c>
      <c r="AN73" s="138" t="str">
        <f>IF(ISBLANK(M73),"",IF(OR(Z73/SUM(LER_01!$K$22:$L$23)&gt;=0.1,OR(O73="G0T",O73="G0B",O73="G1T", O73="G1B")),"","ERROR"))</f>
        <v/>
      </c>
      <c r="AO73" s="138" t="str">
        <f>IF(ISBLANK(M73),"",IF(AE73/SUM(LER_01!$K$22:$L$23)&gt;=0.1,IF(ISBLANK(N73),"ERROR",""),IF(ISBLANK(N73),"","WARNING")))</f>
        <v/>
      </c>
      <c r="AP73" s="138" t="str">
        <f t="shared" si="5"/>
        <v/>
      </c>
      <c r="AQ73" s="138" t="str">
        <f t="shared" si="6"/>
        <v/>
      </c>
      <c r="AR73" s="138" t="str">
        <f t="shared" si="7"/>
        <v/>
      </c>
      <c r="AS73" s="138" t="str">
        <f t="shared" si="8"/>
        <v/>
      </c>
      <c r="AT73" s="138" t="str">
        <f t="shared" si="9"/>
        <v/>
      </c>
      <c r="AU73" s="138" t="str">
        <f t="shared" si="10"/>
        <v/>
      </c>
      <c r="AV73" s="138" t="str">
        <f t="shared" si="11"/>
        <v/>
      </c>
      <c r="AW73" s="138" t="str">
        <f t="shared" si="12"/>
        <v/>
      </c>
    </row>
    <row r="74" spans="1:49" ht="20.149999999999999" customHeight="1" x14ac:dyDescent="0.25">
      <c r="A74" s="123"/>
      <c r="C74" s="86"/>
      <c r="D74" s="123"/>
      <c r="E74" s="55">
        <f>ROW()</f>
        <v>74</v>
      </c>
      <c r="F74" s="52"/>
      <c r="G74" s="52"/>
      <c r="H74" s="52"/>
      <c r="I74" s="52"/>
      <c r="J74" s="98"/>
      <c r="K74" s="118"/>
      <c r="L74" s="144"/>
      <c r="M74" s="116"/>
      <c r="N74" s="117"/>
      <c r="O74" s="118"/>
      <c r="P74" s="145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117"/>
      <c r="AI74" s="116"/>
      <c r="AJ74" s="55"/>
      <c r="AL74" s="138" t="str">
        <f t="shared" si="3"/>
        <v/>
      </c>
      <c r="AM74" s="138" t="str">
        <f t="shared" si="4"/>
        <v/>
      </c>
      <c r="AN74" s="138" t="str">
        <f>IF(ISBLANK(M74),"",IF(OR(Z74/SUM(LER_01!$K$22:$L$23)&gt;=0.1,OR(O74="G0T",O74="G0B",O74="G1T", O74="G1B")),"","ERROR"))</f>
        <v/>
      </c>
      <c r="AO74" s="138" t="str">
        <f>IF(ISBLANK(M74),"",IF(AE74/SUM(LER_01!$K$22:$L$23)&gt;=0.1,IF(ISBLANK(N74),"ERROR",""),IF(ISBLANK(N74),"","WARNING")))</f>
        <v/>
      </c>
      <c r="AP74" s="138" t="str">
        <f t="shared" si="5"/>
        <v/>
      </c>
      <c r="AQ74" s="138" t="str">
        <f t="shared" si="6"/>
        <v/>
      </c>
      <c r="AR74" s="138" t="str">
        <f t="shared" si="7"/>
        <v/>
      </c>
      <c r="AS74" s="138" t="str">
        <f t="shared" si="8"/>
        <v/>
      </c>
      <c r="AT74" s="138" t="str">
        <f t="shared" si="9"/>
        <v/>
      </c>
      <c r="AU74" s="138" t="str">
        <f t="shared" si="10"/>
        <v/>
      </c>
      <c r="AV74" s="138" t="str">
        <f t="shared" si="11"/>
        <v/>
      </c>
      <c r="AW74" s="138" t="str">
        <f t="shared" si="12"/>
        <v/>
      </c>
    </row>
    <row r="75" spans="1:49" ht="20.149999999999999" customHeight="1" x14ac:dyDescent="0.25">
      <c r="A75" s="123"/>
      <c r="C75" s="86"/>
      <c r="D75" s="123"/>
      <c r="E75" s="55">
        <f>ROW()</f>
        <v>75</v>
      </c>
      <c r="F75" s="52"/>
      <c r="G75" s="52"/>
      <c r="H75" s="52"/>
      <c r="I75" s="52"/>
      <c r="J75" s="98"/>
      <c r="K75" s="118"/>
      <c r="L75" s="144"/>
      <c r="M75" s="116"/>
      <c r="N75" s="117"/>
      <c r="O75" s="118"/>
      <c r="P75" s="145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117"/>
      <c r="AI75" s="116"/>
      <c r="AJ75" s="55"/>
      <c r="AL75" s="138" t="str">
        <f t="shared" si="3"/>
        <v/>
      </c>
      <c r="AM75" s="138" t="str">
        <f t="shared" si="4"/>
        <v/>
      </c>
      <c r="AN75" s="138" t="str">
        <f>IF(ISBLANK(M75),"",IF(OR(Z75/SUM(LER_01!$K$22:$L$23)&gt;=0.1,OR(O75="G0T",O75="G0B",O75="G1T", O75="G1B")),"","ERROR"))</f>
        <v/>
      </c>
      <c r="AO75" s="138" t="str">
        <f>IF(ISBLANK(M75),"",IF(AE75/SUM(LER_01!$K$22:$L$23)&gt;=0.1,IF(ISBLANK(N75),"ERROR",""),IF(ISBLANK(N75),"","WARNING")))</f>
        <v/>
      </c>
      <c r="AP75" s="138" t="str">
        <f t="shared" si="5"/>
        <v/>
      </c>
      <c r="AQ75" s="138" t="str">
        <f t="shared" si="6"/>
        <v/>
      </c>
      <c r="AR75" s="138" t="str">
        <f t="shared" si="7"/>
        <v/>
      </c>
      <c r="AS75" s="138" t="str">
        <f t="shared" si="8"/>
        <v/>
      </c>
      <c r="AT75" s="138" t="str">
        <f t="shared" si="9"/>
        <v/>
      </c>
      <c r="AU75" s="138" t="str">
        <f t="shared" si="10"/>
        <v/>
      </c>
      <c r="AV75" s="138" t="str">
        <f t="shared" si="11"/>
        <v/>
      </c>
      <c r="AW75" s="138" t="str">
        <f t="shared" si="12"/>
        <v/>
      </c>
    </row>
    <row r="76" spans="1:49" ht="20.149999999999999" customHeight="1" x14ac:dyDescent="0.25">
      <c r="A76" s="123"/>
      <c r="C76" s="86"/>
      <c r="D76" s="123"/>
      <c r="E76" s="55">
        <f>ROW()</f>
        <v>76</v>
      </c>
      <c r="F76" s="52"/>
      <c r="G76" s="52"/>
      <c r="H76" s="52"/>
      <c r="I76" s="52"/>
      <c r="J76" s="98"/>
      <c r="K76" s="118"/>
      <c r="L76" s="144"/>
      <c r="M76" s="116"/>
      <c r="N76" s="117"/>
      <c r="O76" s="118"/>
      <c r="P76" s="145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117"/>
      <c r="AI76" s="116"/>
      <c r="AJ76" s="55"/>
      <c r="AL76" s="138" t="str">
        <f t="shared" si="3"/>
        <v/>
      </c>
      <c r="AM76" s="138" t="str">
        <f t="shared" si="4"/>
        <v/>
      </c>
      <c r="AN76" s="138" t="str">
        <f>IF(ISBLANK(M76),"",IF(OR(Z76/SUM(LER_01!$K$22:$L$23)&gt;=0.1,OR(O76="G0T",O76="G0B",O76="G1T", O76="G1B")),"","ERROR"))</f>
        <v/>
      </c>
      <c r="AO76" s="138" t="str">
        <f>IF(ISBLANK(M76),"",IF(AE76/SUM(LER_01!$K$22:$L$23)&gt;=0.1,IF(ISBLANK(N76),"ERROR",""),IF(ISBLANK(N76),"","WARNING")))</f>
        <v/>
      </c>
      <c r="AP76" s="138" t="str">
        <f t="shared" si="5"/>
        <v/>
      </c>
      <c r="AQ76" s="138" t="str">
        <f t="shared" si="6"/>
        <v/>
      </c>
      <c r="AR76" s="138" t="str">
        <f t="shared" si="7"/>
        <v/>
      </c>
      <c r="AS76" s="138" t="str">
        <f t="shared" si="8"/>
        <v/>
      </c>
      <c r="AT76" s="138" t="str">
        <f t="shared" si="9"/>
        <v/>
      </c>
      <c r="AU76" s="138" t="str">
        <f t="shared" si="10"/>
        <v/>
      </c>
      <c r="AV76" s="138" t="str">
        <f t="shared" si="11"/>
        <v/>
      </c>
      <c r="AW76" s="138" t="str">
        <f t="shared" si="12"/>
        <v/>
      </c>
    </row>
    <row r="77" spans="1:49" ht="20.149999999999999" customHeight="1" x14ac:dyDescent="0.25">
      <c r="A77" s="123"/>
      <c r="C77" s="86"/>
      <c r="D77" s="123"/>
      <c r="E77" s="55">
        <f>ROW()</f>
        <v>77</v>
      </c>
      <c r="F77" s="52"/>
      <c r="G77" s="52"/>
      <c r="H77" s="52"/>
      <c r="I77" s="52"/>
      <c r="J77" s="98"/>
      <c r="K77" s="118"/>
      <c r="L77" s="144"/>
      <c r="M77" s="116"/>
      <c r="N77" s="117"/>
      <c r="O77" s="118"/>
      <c r="P77" s="145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117"/>
      <c r="AI77" s="116"/>
      <c r="AJ77" s="55"/>
      <c r="AL77" s="138" t="str">
        <f t="shared" si="3"/>
        <v/>
      </c>
      <c r="AM77" s="138" t="str">
        <f t="shared" si="4"/>
        <v/>
      </c>
      <c r="AN77" s="138" t="str">
        <f>IF(ISBLANK(M77),"",IF(OR(Z77/SUM(LER_01!$K$22:$L$23)&gt;=0.1,OR(O77="G0T",O77="G0B",O77="G1T", O77="G1B")),"","ERROR"))</f>
        <v/>
      </c>
      <c r="AO77" s="138" t="str">
        <f>IF(ISBLANK(M77),"",IF(AE77/SUM(LER_01!$K$22:$L$23)&gt;=0.1,IF(ISBLANK(N77),"ERROR",""),IF(ISBLANK(N77),"","WARNING")))</f>
        <v/>
      </c>
      <c r="AP77" s="138" t="str">
        <f t="shared" si="5"/>
        <v/>
      </c>
      <c r="AQ77" s="138" t="str">
        <f t="shared" si="6"/>
        <v/>
      </c>
      <c r="AR77" s="138" t="str">
        <f t="shared" si="7"/>
        <v/>
      </c>
      <c r="AS77" s="138" t="str">
        <f t="shared" si="8"/>
        <v/>
      </c>
      <c r="AT77" s="138" t="str">
        <f t="shared" si="9"/>
        <v/>
      </c>
      <c r="AU77" s="138" t="str">
        <f t="shared" si="10"/>
        <v/>
      </c>
      <c r="AV77" s="138" t="str">
        <f t="shared" si="11"/>
        <v/>
      </c>
      <c r="AW77" s="138" t="str">
        <f t="shared" si="12"/>
        <v/>
      </c>
    </row>
    <row r="78" spans="1:49" ht="20.149999999999999" customHeight="1" x14ac:dyDescent="0.25">
      <c r="A78" s="123"/>
      <c r="C78" s="86"/>
      <c r="D78" s="123"/>
      <c r="E78" s="55">
        <f>ROW()</f>
        <v>78</v>
      </c>
      <c r="F78" s="52"/>
      <c r="G78" s="52"/>
      <c r="H78" s="52"/>
      <c r="I78" s="52"/>
      <c r="J78" s="98"/>
      <c r="K78" s="118"/>
      <c r="L78" s="144"/>
      <c r="M78" s="116"/>
      <c r="N78" s="117"/>
      <c r="O78" s="118"/>
      <c r="P78" s="145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117"/>
      <c r="AI78" s="116"/>
      <c r="AJ78" s="55"/>
      <c r="AL78" s="138" t="str">
        <f t="shared" si="3"/>
        <v/>
      </c>
      <c r="AM78" s="138" t="str">
        <f t="shared" si="4"/>
        <v/>
      </c>
      <c r="AN78" s="138" t="str">
        <f>IF(ISBLANK(M78),"",IF(OR(Z78/SUM(LER_01!$K$22:$L$23)&gt;=0.1,OR(O78="G0T",O78="G0B",O78="G1T", O78="G1B")),"","ERROR"))</f>
        <v/>
      </c>
      <c r="AO78" s="138" t="str">
        <f>IF(ISBLANK(M78),"",IF(AE78/SUM(LER_01!$K$22:$L$23)&gt;=0.1,IF(ISBLANK(N78),"ERROR",""),IF(ISBLANK(N78),"","WARNING")))</f>
        <v/>
      </c>
      <c r="AP78" s="138" t="str">
        <f t="shared" si="5"/>
        <v/>
      </c>
      <c r="AQ78" s="138" t="str">
        <f t="shared" si="6"/>
        <v/>
      </c>
      <c r="AR78" s="138" t="str">
        <f t="shared" si="7"/>
        <v/>
      </c>
      <c r="AS78" s="138" t="str">
        <f t="shared" si="8"/>
        <v/>
      </c>
      <c r="AT78" s="138" t="str">
        <f t="shared" si="9"/>
        <v/>
      </c>
      <c r="AU78" s="138" t="str">
        <f t="shared" si="10"/>
        <v/>
      </c>
      <c r="AV78" s="138" t="str">
        <f t="shared" si="11"/>
        <v/>
      </c>
      <c r="AW78" s="138" t="str">
        <f t="shared" si="12"/>
        <v/>
      </c>
    </row>
    <row r="79" spans="1:49" ht="20.149999999999999" customHeight="1" x14ac:dyDescent="0.25">
      <c r="A79" s="123"/>
      <c r="C79" s="86"/>
      <c r="D79" s="123"/>
      <c r="E79" s="55">
        <f>ROW()</f>
        <v>79</v>
      </c>
      <c r="F79" s="52"/>
      <c r="G79" s="52"/>
      <c r="H79" s="52"/>
      <c r="I79" s="52"/>
      <c r="J79" s="98"/>
      <c r="K79" s="118"/>
      <c r="L79" s="144"/>
      <c r="M79" s="116"/>
      <c r="N79" s="117"/>
      <c r="O79" s="118"/>
      <c r="P79" s="145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117"/>
      <c r="AI79" s="116"/>
      <c r="AJ79" s="55"/>
      <c r="AL79" s="138" t="str">
        <f t="shared" si="3"/>
        <v/>
      </c>
      <c r="AM79" s="138" t="str">
        <f t="shared" si="4"/>
        <v/>
      </c>
      <c r="AN79" s="138" t="str">
        <f>IF(ISBLANK(M79),"",IF(OR(Z79/SUM(LER_01!$K$22:$L$23)&gt;=0.1,OR(O79="G0T",O79="G0B",O79="G1T", O79="G1B")),"","ERROR"))</f>
        <v/>
      </c>
      <c r="AO79" s="138" t="str">
        <f>IF(ISBLANK(M79),"",IF(AE79/SUM(LER_01!$K$22:$L$23)&gt;=0.1,IF(ISBLANK(N79),"ERROR",""),IF(ISBLANK(N79),"","WARNING")))</f>
        <v/>
      </c>
      <c r="AP79" s="138" t="str">
        <f t="shared" si="5"/>
        <v/>
      </c>
      <c r="AQ79" s="138" t="str">
        <f t="shared" si="6"/>
        <v/>
      </c>
      <c r="AR79" s="138" t="str">
        <f t="shared" si="7"/>
        <v/>
      </c>
      <c r="AS79" s="138" t="str">
        <f t="shared" si="8"/>
        <v/>
      </c>
      <c r="AT79" s="138" t="str">
        <f t="shared" si="9"/>
        <v/>
      </c>
      <c r="AU79" s="138" t="str">
        <f t="shared" si="10"/>
        <v/>
      </c>
      <c r="AV79" s="138" t="str">
        <f t="shared" si="11"/>
        <v/>
      </c>
      <c r="AW79" s="138" t="str">
        <f t="shared" si="12"/>
        <v/>
      </c>
    </row>
    <row r="80" spans="1:49" ht="20.149999999999999" customHeight="1" x14ac:dyDescent="0.25">
      <c r="A80" s="123"/>
      <c r="C80" s="86"/>
      <c r="D80" s="123"/>
      <c r="E80" s="55">
        <f>ROW()</f>
        <v>80</v>
      </c>
      <c r="F80" s="52"/>
      <c r="G80" s="52"/>
      <c r="H80" s="52"/>
      <c r="I80" s="52"/>
      <c r="J80" s="98"/>
      <c r="K80" s="118"/>
      <c r="L80" s="144"/>
      <c r="M80" s="116"/>
      <c r="N80" s="117"/>
      <c r="O80" s="118"/>
      <c r="P80" s="145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117"/>
      <c r="AI80" s="116"/>
      <c r="AJ80" s="55"/>
      <c r="AL80" s="138" t="str">
        <f t="shared" si="3"/>
        <v/>
      </c>
      <c r="AM80" s="138" t="str">
        <f t="shared" si="4"/>
        <v/>
      </c>
      <c r="AN80" s="138" t="str">
        <f>IF(ISBLANK(M80),"",IF(OR(Z80/SUM(LER_01!$K$22:$L$23)&gt;=0.1,OR(O80="G0T",O80="G0B",O80="G1T", O80="G1B")),"","ERROR"))</f>
        <v/>
      </c>
      <c r="AO80" s="138" t="str">
        <f>IF(ISBLANK(M80),"",IF(AE80/SUM(LER_01!$K$22:$L$23)&gt;=0.1,IF(ISBLANK(N80),"ERROR",""),IF(ISBLANK(N80),"","WARNING")))</f>
        <v/>
      </c>
      <c r="AP80" s="138" t="str">
        <f t="shared" si="5"/>
        <v/>
      </c>
      <c r="AQ80" s="138" t="str">
        <f t="shared" si="6"/>
        <v/>
      </c>
      <c r="AR80" s="138" t="str">
        <f t="shared" si="7"/>
        <v/>
      </c>
      <c r="AS80" s="138" t="str">
        <f t="shared" si="8"/>
        <v/>
      </c>
      <c r="AT80" s="138" t="str">
        <f t="shared" si="9"/>
        <v/>
      </c>
      <c r="AU80" s="138" t="str">
        <f t="shared" si="10"/>
        <v/>
      </c>
      <c r="AV80" s="138" t="str">
        <f t="shared" si="11"/>
        <v/>
      </c>
      <c r="AW80" s="138" t="str">
        <f t="shared" si="12"/>
        <v/>
      </c>
    </row>
    <row r="81" spans="1:49" ht="20.149999999999999" customHeight="1" x14ac:dyDescent="0.25">
      <c r="A81" s="123"/>
      <c r="C81" s="86"/>
      <c r="D81" s="123"/>
      <c r="E81" s="55">
        <f>ROW()</f>
        <v>81</v>
      </c>
      <c r="F81" s="52"/>
      <c r="G81" s="52"/>
      <c r="H81" s="52"/>
      <c r="I81" s="52"/>
      <c r="J81" s="98"/>
      <c r="K81" s="118"/>
      <c r="L81" s="144"/>
      <c r="M81" s="116"/>
      <c r="N81" s="117"/>
      <c r="O81" s="118"/>
      <c r="P81" s="145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117"/>
      <c r="AI81" s="116"/>
      <c r="AJ81" s="55"/>
      <c r="AL81" s="138" t="str">
        <f t="shared" si="3"/>
        <v/>
      </c>
      <c r="AM81" s="138" t="str">
        <f t="shared" si="4"/>
        <v/>
      </c>
      <c r="AN81" s="138" t="str">
        <f>IF(ISBLANK(M81),"",IF(OR(Z81/SUM(LER_01!$K$22:$L$23)&gt;=0.1,OR(O81="G0T",O81="G0B",O81="G1T", O81="G1B")),"","ERROR"))</f>
        <v/>
      </c>
      <c r="AO81" s="138" t="str">
        <f>IF(ISBLANK(M81),"",IF(AE81/SUM(LER_01!$K$22:$L$23)&gt;=0.1,IF(ISBLANK(N81),"ERROR",""),IF(ISBLANK(N81),"","WARNING")))</f>
        <v/>
      </c>
      <c r="AP81" s="138" t="str">
        <f t="shared" si="5"/>
        <v/>
      </c>
      <c r="AQ81" s="138" t="str">
        <f t="shared" si="6"/>
        <v/>
      </c>
      <c r="AR81" s="138" t="str">
        <f t="shared" si="7"/>
        <v/>
      </c>
      <c r="AS81" s="138" t="str">
        <f t="shared" si="8"/>
        <v/>
      </c>
      <c r="AT81" s="138" t="str">
        <f t="shared" si="9"/>
        <v/>
      </c>
      <c r="AU81" s="138" t="str">
        <f t="shared" si="10"/>
        <v/>
      </c>
      <c r="AV81" s="138" t="str">
        <f t="shared" si="11"/>
        <v/>
      </c>
      <c r="AW81" s="138" t="str">
        <f t="shared" si="12"/>
        <v/>
      </c>
    </row>
    <row r="82" spans="1:49" ht="20.149999999999999" customHeight="1" x14ac:dyDescent="0.25">
      <c r="A82" s="123"/>
      <c r="C82" s="86"/>
      <c r="D82" s="123"/>
      <c r="E82" s="55">
        <f>ROW()</f>
        <v>82</v>
      </c>
      <c r="F82" s="52"/>
      <c r="G82" s="52"/>
      <c r="H82" s="52"/>
      <c r="I82" s="52"/>
      <c r="J82" s="98"/>
      <c r="K82" s="118"/>
      <c r="L82" s="144"/>
      <c r="M82" s="116"/>
      <c r="N82" s="117"/>
      <c r="O82" s="118"/>
      <c r="P82" s="145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117"/>
      <c r="AI82" s="116"/>
      <c r="AJ82" s="55"/>
      <c r="AL82" s="138" t="str">
        <f t="shared" si="3"/>
        <v/>
      </c>
      <c r="AM82" s="138" t="str">
        <f t="shared" si="4"/>
        <v/>
      </c>
      <c r="AN82" s="138" t="str">
        <f>IF(ISBLANK(M82),"",IF(OR(Z82/SUM(LER_01!$K$22:$L$23)&gt;=0.1,OR(O82="G0T",O82="G0B",O82="G1T", O82="G1B")),"","ERROR"))</f>
        <v/>
      </c>
      <c r="AO82" s="138" t="str">
        <f>IF(ISBLANK(M82),"",IF(AE82/SUM(LER_01!$K$22:$L$23)&gt;=0.1,IF(ISBLANK(N82),"ERROR",""),IF(ISBLANK(N82),"","WARNING")))</f>
        <v/>
      </c>
      <c r="AP82" s="138" t="str">
        <f t="shared" si="5"/>
        <v/>
      </c>
      <c r="AQ82" s="138" t="str">
        <f t="shared" si="6"/>
        <v/>
      </c>
      <c r="AR82" s="138" t="str">
        <f t="shared" si="7"/>
        <v/>
      </c>
      <c r="AS82" s="138" t="str">
        <f t="shared" si="8"/>
        <v/>
      </c>
      <c r="AT82" s="138" t="str">
        <f t="shared" si="9"/>
        <v/>
      </c>
      <c r="AU82" s="138" t="str">
        <f t="shared" si="10"/>
        <v/>
      </c>
      <c r="AV82" s="138" t="str">
        <f t="shared" si="11"/>
        <v/>
      </c>
      <c r="AW82" s="138" t="str">
        <f t="shared" si="12"/>
        <v/>
      </c>
    </row>
    <row r="83" spans="1:49" ht="20.149999999999999" customHeight="1" x14ac:dyDescent="0.25">
      <c r="A83" s="123"/>
      <c r="C83" s="86"/>
      <c r="D83" s="123"/>
      <c r="E83" s="55">
        <f>ROW()</f>
        <v>83</v>
      </c>
      <c r="F83" s="52"/>
      <c r="G83" s="52"/>
      <c r="H83" s="52"/>
      <c r="I83" s="52"/>
      <c r="J83" s="98"/>
      <c r="K83" s="118"/>
      <c r="L83" s="144"/>
      <c r="M83" s="116"/>
      <c r="N83" s="117"/>
      <c r="O83" s="118"/>
      <c r="P83" s="145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117"/>
      <c r="AI83" s="116"/>
      <c r="AJ83" s="55"/>
      <c r="AL83" s="138" t="str">
        <f t="shared" si="3"/>
        <v/>
      </c>
      <c r="AM83" s="138" t="str">
        <f t="shared" si="4"/>
        <v/>
      </c>
      <c r="AN83" s="138" t="str">
        <f>IF(ISBLANK(M83),"",IF(OR(Z83/SUM(LER_01!$K$22:$L$23)&gt;=0.1,OR(O83="G0T",O83="G0B",O83="G1T", O83="G1B")),"","ERROR"))</f>
        <v/>
      </c>
      <c r="AO83" s="138" t="str">
        <f>IF(ISBLANK(M83),"",IF(AE83/SUM(LER_01!$K$22:$L$23)&gt;=0.1,IF(ISBLANK(N83),"ERROR",""),IF(ISBLANK(N83),"","WARNING")))</f>
        <v/>
      </c>
      <c r="AP83" s="138" t="str">
        <f t="shared" si="5"/>
        <v/>
      </c>
      <c r="AQ83" s="138" t="str">
        <f t="shared" si="6"/>
        <v/>
      </c>
      <c r="AR83" s="138" t="str">
        <f t="shared" si="7"/>
        <v/>
      </c>
      <c r="AS83" s="138" t="str">
        <f t="shared" si="8"/>
        <v/>
      </c>
      <c r="AT83" s="138" t="str">
        <f t="shared" si="9"/>
        <v/>
      </c>
      <c r="AU83" s="138" t="str">
        <f t="shared" si="10"/>
        <v/>
      </c>
      <c r="AV83" s="138" t="str">
        <f t="shared" si="11"/>
        <v/>
      </c>
      <c r="AW83" s="138" t="str">
        <f t="shared" si="12"/>
        <v/>
      </c>
    </row>
    <row r="84" spans="1:49" ht="20.149999999999999" customHeight="1" x14ac:dyDescent="0.25">
      <c r="A84" s="123"/>
      <c r="C84" s="86"/>
      <c r="D84" s="123"/>
      <c r="E84" s="55">
        <f>ROW()</f>
        <v>84</v>
      </c>
      <c r="F84" s="52"/>
      <c r="G84" s="52"/>
      <c r="H84" s="52"/>
      <c r="I84" s="52"/>
      <c r="J84" s="98"/>
      <c r="K84" s="118"/>
      <c r="L84" s="144"/>
      <c r="M84" s="116"/>
      <c r="N84" s="117"/>
      <c r="O84" s="118"/>
      <c r="P84" s="145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117"/>
      <c r="AI84" s="116"/>
      <c r="AJ84" s="55"/>
      <c r="AL84" s="138" t="str">
        <f t="shared" si="3"/>
        <v/>
      </c>
      <c r="AM84" s="138" t="str">
        <f t="shared" si="4"/>
        <v/>
      </c>
      <c r="AN84" s="138" t="str">
        <f>IF(ISBLANK(M84),"",IF(OR(Z84/SUM(LER_01!$K$22:$L$23)&gt;=0.1,OR(O84="G0T",O84="G0B",O84="G1T", O84="G1B")),"","ERROR"))</f>
        <v/>
      </c>
      <c r="AO84" s="138" t="str">
        <f>IF(ISBLANK(M84),"",IF(AE84/SUM(LER_01!$K$22:$L$23)&gt;=0.1,IF(ISBLANK(N84),"ERROR",""),IF(ISBLANK(N84),"","WARNING")))</f>
        <v/>
      </c>
      <c r="AP84" s="138" t="str">
        <f t="shared" si="5"/>
        <v/>
      </c>
      <c r="AQ84" s="138" t="str">
        <f t="shared" si="6"/>
        <v/>
      </c>
      <c r="AR84" s="138" t="str">
        <f t="shared" si="7"/>
        <v/>
      </c>
      <c r="AS84" s="138" t="str">
        <f t="shared" si="8"/>
        <v/>
      </c>
      <c r="AT84" s="138" t="str">
        <f t="shared" si="9"/>
        <v/>
      </c>
      <c r="AU84" s="138" t="str">
        <f t="shared" si="10"/>
        <v/>
      </c>
      <c r="AV84" s="138" t="str">
        <f t="shared" ref="AV84:AV115" si="13">IF(ISBLANK(M84),"",IF(N84&lt;=I_ReferDate,"","ERROR"))</f>
        <v/>
      </c>
      <c r="AW84" s="138" t="str">
        <f t="shared" ref="AW84:AW115" si="14">IF(ISBLANK(M84),"",IF(ISBLANK(AH84),"",IF(AH84&gt;=I_ReferDate,IF(AH84&lt;=I_ReferDate+92,"","ERROR"),"ERROR")))</f>
        <v/>
      </c>
    </row>
    <row r="85" spans="1:49" ht="20.149999999999999" customHeight="1" x14ac:dyDescent="0.25">
      <c r="A85" s="123"/>
      <c r="C85" s="86"/>
      <c r="D85" s="123"/>
      <c r="E85" s="55">
        <f>ROW()</f>
        <v>85</v>
      </c>
      <c r="F85" s="52"/>
      <c r="G85" s="52"/>
      <c r="H85" s="52"/>
      <c r="I85" s="52"/>
      <c r="J85" s="98"/>
      <c r="K85" s="118"/>
      <c r="L85" s="144"/>
      <c r="M85" s="116"/>
      <c r="N85" s="117"/>
      <c r="O85" s="118"/>
      <c r="P85" s="145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117"/>
      <c r="AI85" s="116"/>
      <c r="AJ85" s="55"/>
      <c r="AL85" s="138" t="str">
        <f t="shared" ref="AL85:AL148" si="15">IF(COUNTBLANK(K85:AI85)=25,"",IF(COUNTA(K85,L85,M85,O85,P85,Z85,AE85,AF85)=8,"","ERROR"))</f>
        <v/>
      </c>
      <c r="AM85" s="138" t="str">
        <f t="shared" ref="AM85:AM148" si="16">IF(COUNTIF(M$20:M$150,M85)&gt;1,"Duplicate","")</f>
        <v/>
      </c>
      <c r="AN85" s="138" t="str">
        <f>IF(ISBLANK(M85),"",IF(OR(Z85/SUM(LER_01!$K$22:$L$23)&gt;=0.1,OR(O85="G0T",O85="G0B",O85="G1T", O85="G1B")),"","ERROR"))</f>
        <v/>
      </c>
      <c r="AO85" s="138" t="str">
        <f>IF(ISBLANK(M85),"",IF(AE85/SUM(LER_01!$K$22:$L$23)&gt;=0.1,IF(ISBLANK(N85),"ERROR",""),IF(ISBLANK(N85),"","WARNING")))</f>
        <v/>
      </c>
      <c r="AP85" s="138" t="str">
        <f t="shared" ref="AP85:AP148" si="17">IF(ISBLANK(M85),"",IF(ABS(Z85-SUM(R85:Y85))&lt;=0.5,"","ERROR"))</f>
        <v/>
      </c>
      <c r="AQ85" s="138" t="str">
        <f t="shared" ref="AQ85:AQ148" si="18">IF(ISBLANK(M85),"",IF(Z85+SUM(AA85:AD85)&gt;=AE85-0.5,"","ERROR"))</f>
        <v/>
      </c>
      <c r="AR85" s="138" t="str">
        <f t="shared" ref="AR85:AR148" si="19">IF(ISBLANK(M85),"",IF(AE85&gt;=AF85-0.5,"","ERROR"))</f>
        <v/>
      </c>
      <c r="AS85" s="138" t="str">
        <f t="shared" ref="AS85:AS148" si="20">IF(ISBLANK(M85),"",IF(AF85&gt;=AG85-0.5,"","ERROR"))</f>
        <v/>
      </c>
      <c r="AT85" s="138" t="str">
        <f t="shared" ref="AT85:AT148" si="21">IF(ISBLANK(M85),"",IF(Q85&gt;=0,"","ERROR"))</f>
        <v/>
      </c>
      <c r="AU85" s="138" t="str">
        <f t="shared" ref="AU85:AU148" si="22">IF(ISBLANK(M85),"",IF(COUNTIF(AA85:AD85,"&gt;0")&gt;0,"ERROR",""))</f>
        <v/>
      </c>
      <c r="AV85" s="138" t="str">
        <f t="shared" si="13"/>
        <v/>
      </c>
      <c r="AW85" s="138" t="str">
        <f t="shared" si="14"/>
        <v/>
      </c>
    </row>
    <row r="86" spans="1:49" ht="20.149999999999999" customHeight="1" x14ac:dyDescent="0.25">
      <c r="A86" s="123"/>
      <c r="C86" s="86"/>
      <c r="D86" s="123"/>
      <c r="E86" s="55">
        <f>ROW()</f>
        <v>86</v>
      </c>
      <c r="F86" s="52"/>
      <c r="G86" s="52"/>
      <c r="H86" s="52"/>
      <c r="I86" s="52"/>
      <c r="J86" s="98"/>
      <c r="K86" s="118"/>
      <c r="L86" s="144"/>
      <c r="M86" s="116"/>
      <c r="N86" s="117"/>
      <c r="O86" s="118"/>
      <c r="P86" s="145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117"/>
      <c r="AI86" s="116"/>
      <c r="AJ86" s="55"/>
      <c r="AL86" s="138" t="str">
        <f t="shared" si="15"/>
        <v/>
      </c>
      <c r="AM86" s="138" t="str">
        <f t="shared" si="16"/>
        <v/>
      </c>
      <c r="AN86" s="138" t="str">
        <f>IF(ISBLANK(M86),"",IF(OR(Z86/SUM(LER_01!$K$22:$L$23)&gt;=0.1,OR(O86="G0T",O86="G0B",O86="G1T", O86="G1B")),"","ERROR"))</f>
        <v/>
      </c>
      <c r="AO86" s="138" t="str">
        <f>IF(ISBLANK(M86),"",IF(AE86/SUM(LER_01!$K$22:$L$23)&gt;=0.1,IF(ISBLANK(N86),"ERROR",""),IF(ISBLANK(N86),"","WARNING")))</f>
        <v/>
      </c>
      <c r="AP86" s="138" t="str">
        <f t="shared" si="17"/>
        <v/>
      </c>
      <c r="AQ86" s="138" t="str">
        <f t="shared" si="18"/>
        <v/>
      </c>
      <c r="AR86" s="138" t="str">
        <f t="shared" si="19"/>
        <v/>
      </c>
      <c r="AS86" s="138" t="str">
        <f t="shared" si="20"/>
        <v/>
      </c>
      <c r="AT86" s="138" t="str">
        <f t="shared" si="21"/>
        <v/>
      </c>
      <c r="AU86" s="138" t="str">
        <f t="shared" si="22"/>
        <v/>
      </c>
      <c r="AV86" s="138" t="str">
        <f t="shared" si="13"/>
        <v/>
      </c>
      <c r="AW86" s="138" t="str">
        <f t="shared" si="14"/>
        <v/>
      </c>
    </row>
    <row r="87" spans="1:49" ht="20.149999999999999" customHeight="1" x14ac:dyDescent="0.25">
      <c r="A87" s="123"/>
      <c r="C87" s="86"/>
      <c r="D87" s="123"/>
      <c r="E87" s="55">
        <f>ROW()</f>
        <v>87</v>
      </c>
      <c r="F87" s="52"/>
      <c r="G87" s="52"/>
      <c r="H87" s="52"/>
      <c r="I87" s="52"/>
      <c r="J87" s="98"/>
      <c r="K87" s="118"/>
      <c r="L87" s="144"/>
      <c r="M87" s="116"/>
      <c r="N87" s="117"/>
      <c r="O87" s="118"/>
      <c r="P87" s="145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117"/>
      <c r="AI87" s="116"/>
      <c r="AJ87" s="55"/>
      <c r="AL87" s="138" t="str">
        <f t="shared" si="15"/>
        <v/>
      </c>
      <c r="AM87" s="138" t="str">
        <f t="shared" si="16"/>
        <v/>
      </c>
      <c r="AN87" s="138" t="str">
        <f>IF(ISBLANK(M87),"",IF(OR(Z87/SUM(LER_01!$K$22:$L$23)&gt;=0.1,OR(O87="G0T",O87="G0B",O87="G1T", O87="G1B")),"","ERROR"))</f>
        <v/>
      </c>
      <c r="AO87" s="138" t="str">
        <f>IF(ISBLANK(M87),"",IF(AE87/SUM(LER_01!$K$22:$L$23)&gt;=0.1,IF(ISBLANK(N87),"ERROR",""),IF(ISBLANK(N87),"","WARNING")))</f>
        <v/>
      </c>
      <c r="AP87" s="138" t="str">
        <f t="shared" si="17"/>
        <v/>
      </c>
      <c r="AQ87" s="138" t="str">
        <f t="shared" si="18"/>
        <v/>
      </c>
      <c r="AR87" s="138" t="str">
        <f t="shared" si="19"/>
        <v/>
      </c>
      <c r="AS87" s="138" t="str">
        <f t="shared" si="20"/>
        <v/>
      </c>
      <c r="AT87" s="138" t="str">
        <f t="shared" si="21"/>
        <v/>
      </c>
      <c r="AU87" s="138" t="str">
        <f t="shared" si="22"/>
        <v/>
      </c>
      <c r="AV87" s="138" t="str">
        <f t="shared" si="13"/>
        <v/>
      </c>
      <c r="AW87" s="138" t="str">
        <f t="shared" si="14"/>
        <v/>
      </c>
    </row>
    <row r="88" spans="1:49" ht="20.149999999999999" customHeight="1" x14ac:dyDescent="0.25">
      <c r="A88" s="123"/>
      <c r="C88" s="86"/>
      <c r="D88" s="123"/>
      <c r="E88" s="55">
        <f>ROW()</f>
        <v>88</v>
      </c>
      <c r="F88" s="52"/>
      <c r="G88" s="52"/>
      <c r="H88" s="52"/>
      <c r="I88" s="52"/>
      <c r="J88" s="98"/>
      <c r="K88" s="118"/>
      <c r="L88" s="144"/>
      <c r="M88" s="116"/>
      <c r="N88" s="117"/>
      <c r="O88" s="118"/>
      <c r="P88" s="145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117"/>
      <c r="AI88" s="116"/>
      <c r="AJ88" s="55"/>
      <c r="AL88" s="138" t="str">
        <f t="shared" si="15"/>
        <v/>
      </c>
      <c r="AM88" s="138" t="str">
        <f t="shared" si="16"/>
        <v/>
      </c>
      <c r="AN88" s="138" t="str">
        <f>IF(ISBLANK(M88),"",IF(OR(Z88/SUM(LER_01!$K$22:$L$23)&gt;=0.1,OR(O88="G0T",O88="G0B",O88="G1T", O88="G1B")),"","ERROR"))</f>
        <v/>
      </c>
      <c r="AO88" s="138" t="str">
        <f>IF(ISBLANK(M88),"",IF(AE88/SUM(LER_01!$K$22:$L$23)&gt;=0.1,IF(ISBLANK(N88),"ERROR",""),IF(ISBLANK(N88),"","WARNING")))</f>
        <v/>
      </c>
      <c r="AP88" s="138" t="str">
        <f t="shared" si="17"/>
        <v/>
      </c>
      <c r="AQ88" s="138" t="str">
        <f t="shared" si="18"/>
        <v/>
      </c>
      <c r="AR88" s="138" t="str">
        <f t="shared" si="19"/>
        <v/>
      </c>
      <c r="AS88" s="138" t="str">
        <f t="shared" si="20"/>
        <v/>
      </c>
      <c r="AT88" s="138" t="str">
        <f t="shared" si="21"/>
        <v/>
      </c>
      <c r="AU88" s="138" t="str">
        <f t="shared" si="22"/>
        <v/>
      </c>
      <c r="AV88" s="138" t="str">
        <f t="shared" si="13"/>
        <v/>
      </c>
      <c r="AW88" s="138" t="str">
        <f t="shared" si="14"/>
        <v/>
      </c>
    </row>
    <row r="89" spans="1:49" ht="20.149999999999999" customHeight="1" x14ac:dyDescent="0.25">
      <c r="A89" s="123"/>
      <c r="C89" s="86"/>
      <c r="D89" s="123"/>
      <c r="E89" s="55">
        <f>ROW()</f>
        <v>89</v>
      </c>
      <c r="F89" s="52"/>
      <c r="G89" s="52"/>
      <c r="H89" s="52"/>
      <c r="I89" s="52"/>
      <c r="J89" s="98"/>
      <c r="K89" s="118"/>
      <c r="L89" s="144"/>
      <c r="M89" s="116"/>
      <c r="N89" s="117"/>
      <c r="O89" s="118"/>
      <c r="P89" s="145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117"/>
      <c r="AI89" s="116"/>
      <c r="AJ89" s="55"/>
      <c r="AL89" s="138" t="str">
        <f t="shared" si="15"/>
        <v/>
      </c>
      <c r="AM89" s="138" t="str">
        <f t="shared" si="16"/>
        <v/>
      </c>
      <c r="AN89" s="138" t="str">
        <f>IF(ISBLANK(M89),"",IF(OR(Z89/SUM(LER_01!$K$22:$L$23)&gt;=0.1,OR(O89="G0T",O89="G0B",O89="G1T", O89="G1B")),"","ERROR"))</f>
        <v/>
      </c>
      <c r="AO89" s="138" t="str">
        <f>IF(ISBLANK(M89),"",IF(AE89/SUM(LER_01!$K$22:$L$23)&gt;=0.1,IF(ISBLANK(N89),"ERROR",""),IF(ISBLANK(N89),"","WARNING")))</f>
        <v/>
      </c>
      <c r="AP89" s="138" t="str">
        <f t="shared" si="17"/>
        <v/>
      </c>
      <c r="AQ89" s="138" t="str">
        <f t="shared" si="18"/>
        <v/>
      </c>
      <c r="AR89" s="138" t="str">
        <f t="shared" si="19"/>
        <v/>
      </c>
      <c r="AS89" s="138" t="str">
        <f t="shared" si="20"/>
        <v/>
      </c>
      <c r="AT89" s="138" t="str">
        <f t="shared" si="21"/>
        <v/>
      </c>
      <c r="AU89" s="138" t="str">
        <f t="shared" si="22"/>
        <v/>
      </c>
      <c r="AV89" s="138" t="str">
        <f t="shared" si="13"/>
        <v/>
      </c>
      <c r="AW89" s="138" t="str">
        <f t="shared" si="14"/>
        <v/>
      </c>
    </row>
    <row r="90" spans="1:49" ht="20.149999999999999" customHeight="1" x14ac:dyDescent="0.25">
      <c r="A90" s="123"/>
      <c r="C90" s="86"/>
      <c r="D90" s="123"/>
      <c r="E90" s="55">
        <f>ROW()</f>
        <v>90</v>
      </c>
      <c r="F90" s="52"/>
      <c r="G90" s="52"/>
      <c r="H90" s="52"/>
      <c r="I90" s="52"/>
      <c r="J90" s="98"/>
      <c r="K90" s="118"/>
      <c r="L90" s="144"/>
      <c r="M90" s="116"/>
      <c r="N90" s="117"/>
      <c r="O90" s="118"/>
      <c r="P90" s="145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117"/>
      <c r="AI90" s="116"/>
      <c r="AJ90" s="55"/>
      <c r="AL90" s="138" t="str">
        <f t="shared" si="15"/>
        <v/>
      </c>
      <c r="AM90" s="138" t="str">
        <f t="shared" si="16"/>
        <v/>
      </c>
      <c r="AN90" s="138" t="str">
        <f>IF(ISBLANK(M90),"",IF(OR(Z90/SUM(LER_01!$K$22:$L$23)&gt;=0.1,OR(O90="G0T",O90="G0B",O90="G1T", O90="G1B")),"","ERROR"))</f>
        <v/>
      </c>
      <c r="AO90" s="138" t="str">
        <f>IF(ISBLANK(M90),"",IF(AE90/SUM(LER_01!$K$22:$L$23)&gt;=0.1,IF(ISBLANK(N90),"ERROR",""),IF(ISBLANK(N90),"","WARNING")))</f>
        <v/>
      </c>
      <c r="AP90" s="138" t="str">
        <f t="shared" si="17"/>
        <v/>
      </c>
      <c r="AQ90" s="138" t="str">
        <f t="shared" si="18"/>
        <v/>
      </c>
      <c r="AR90" s="138" t="str">
        <f t="shared" si="19"/>
        <v/>
      </c>
      <c r="AS90" s="138" t="str">
        <f t="shared" si="20"/>
        <v/>
      </c>
      <c r="AT90" s="138" t="str">
        <f t="shared" si="21"/>
        <v/>
      </c>
      <c r="AU90" s="138" t="str">
        <f t="shared" si="22"/>
        <v/>
      </c>
      <c r="AV90" s="138" t="str">
        <f t="shared" si="13"/>
        <v/>
      </c>
      <c r="AW90" s="138" t="str">
        <f t="shared" si="14"/>
        <v/>
      </c>
    </row>
    <row r="91" spans="1:49" ht="20.149999999999999" customHeight="1" x14ac:dyDescent="0.25">
      <c r="A91" s="123"/>
      <c r="C91" s="86"/>
      <c r="D91" s="123"/>
      <c r="E91" s="55">
        <f>ROW()</f>
        <v>91</v>
      </c>
      <c r="F91" s="52"/>
      <c r="G91" s="52"/>
      <c r="H91" s="52"/>
      <c r="I91" s="52"/>
      <c r="J91" s="98"/>
      <c r="K91" s="118"/>
      <c r="L91" s="144"/>
      <c r="M91" s="116"/>
      <c r="N91" s="117"/>
      <c r="O91" s="118"/>
      <c r="P91" s="145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117"/>
      <c r="AI91" s="116"/>
      <c r="AJ91" s="55"/>
      <c r="AL91" s="138" t="str">
        <f t="shared" si="15"/>
        <v/>
      </c>
      <c r="AM91" s="138" t="str">
        <f t="shared" si="16"/>
        <v/>
      </c>
      <c r="AN91" s="138" t="str">
        <f>IF(ISBLANK(M91),"",IF(OR(Z91/SUM(LER_01!$K$22:$L$23)&gt;=0.1,OR(O91="G0T",O91="G0B",O91="G1T", O91="G1B")),"","ERROR"))</f>
        <v/>
      </c>
      <c r="AO91" s="138" t="str">
        <f>IF(ISBLANK(M91),"",IF(AE91/SUM(LER_01!$K$22:$L$23)&gt;=0.1,IF(ISBLANK(N91),"ERROR",""),IF(ISBLANK(N91),"","WARNING")))</f>
        <v/>
      </c>
      <c r="AP91" s="138" t="str">
        <f t="shared" si="17"/>
        <v/>
      </c>
      <c r="AQ91" s="138" t="str">
        <f t="shared" si="18"/>
        <v/>
      </c>
      <c r="AR91" s="138" t="str">
        <f t="shared" si="19"/>
        <v/>
      </c>
      <c r="AS91" s="138" t="str">
        <f t="shared" si="20"/>
        <v/>
      </c>
      <c r="AT91" s="138" t="str">
        <f t="shared" si="21"/>
        <v/>
      </c>
      <c r="AU91" s="138" t="str">
        <f t="shared" si="22"/>
        <v/>
      </c>
      <c r="AV91" s="138" t="str">
        <f t="shared" si="13"/>
        <v/>
      </c>
      <c r="AW91" s="138" t="str">
        <f t="shared" si="14"/>
        <v/>
      </c>
    </row>
    <row r="92" spans="1:49" ht="20.149999999999999" customHeight="1" x14ac:dyDescent="0.25">
      <c r="A92" s="123"/>
      <c r="C92" s="86"/>
      <c r="D92" s="123"/>
      <c r="E92" s="55">
        <f>ROW()</f>
        <v>92</v>
      </c>
      <c r="F92" s="52"/>
      <c r="G92" s="52"/>
      <c r="H92" s="52"/>
      <c r="I92" s="52"/>
      <c r="J92" s="98"/>
      <c r="K92" s="118"/>
      <c r="L92" s="144"/>
      <c r="M92" s="116"/>
      <c r="N92" s="117"/>
      <c r="O92" s="118"/>
      <c r="P92" s="145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117"/>
      <c r="AI92" s="116"/>
      <c r="AJ92" s="55"/>
      <c r="AL92" s="138" t="str">
        <f t="shared" si="15"/>
        <v/>
      </c>
      <c r="AM92" s="138" t="str">
        <f t="shared" si="16"/>
        <v/>
      </c>
      <c r="AN92" s="138" t="str">
        <f>IF(ISBLANK(M92),"",IF(OR(Z92/SUM(LER_01!$K$22:$L$23)&gt;=0.1,OR(O92="G0T",O92="G0B",O92="G1T", O92="G1B")),"","ERROR"))</f>
        <v/>
      </c>
      <c r="AO92" s="138" t="str">
        <f>IF(ISBLANK(M92),"",IF(AE92/SUM(LER_01!$K$22:$L$23)&gt;=0.1,IF(ISBLANK(N92),"ERROR",""),IF(ISBLANK(N92),"","WARNING")))</f>
        <v/>
      </c>
      <c r="AP92" s="138" t="str">
        <f t="shared" si="17"/>
        <v/>
      </c>
      <c r="AQ92" s="138" t="str">
        <f t="shared" si="18"/>
        <v/>
      </c>
      <c r="AR92" s="138" t="str">
        <f t="shared" si="19"/>
        <v/>
      </c>
      <c r="AS92" s="138" t="str">
        <f t="shared" si="20"/>
        <v/>
      </c>
      <c r="AT92" s="138" t="str">
        <f t="shared" si="21"/>
        <v/>
      </c>
      <c r="AU92" s="138" t="str">
        <f t="shared" si="22"/>
        <v/>
      </c>
      <c r="AV92" s="138" t="str">
        <f t="shared" si="13"/>
        <v/>
      </c>
      <c r="AW92" s="138" t="str">
        <f t="shared" si="14"/>
        <v/>
      </c>
    </row>
    <row r="93" spans="1:49" ht="20.149999999999999" customHeight="1" x14ac:dyDescent="0.25">
      <c r="A93" s="123"/>
      <c r="C93" s="86"/>
      <c r="D93" s="123"/>
      <c r="E93" s="55">
        <f>ROW()</f>
        <v>93</v>
      </c>
      <c r="F93" s="52"/>
      <c r="G93" s="52"/>
      <c r="H93" s="52"/>
      <c r="I93" s="52"/>
      <c r="J93" s="98"/>
      <c r="K93" s="118"/>
      <c r="L93" s="144"/>
      <c r="M93" s="116"/>
      <c r="N93" s="117"/>
      <c r="O93" s="118"/>
      <c r="P93" s="145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117"/>
      <c r="AI93" s="116"/>
      <c r="AJ93" s="55"/>
      <c r="AL93" s="138" t="str">
        <f t="shared" si="15"/>
        <v/>
      </c>
      <c r="AM93" s="138" t="str">
        <f t="shared" si="16"/>
        <v/>
      </c>
      <c r="AN93" s="138" t="str">
        <f>IF(ISBLANK(M93),"",IF(OR(Z93/SUM(LER_01!$K$22:$L$23)&gt;=0.1,OR(O93="G0T",O93="G0B",O93="G1T", O93="G1B")),"","ERROR"))</f>
        <v/>
      </c>
      <c r="AO93" s="138" t="str">
        <f>IF(ISBLANK(M93),"",IF(AE93/SUM(LER_01!$K$22:$L$23)&gt;=0.1,IF(ISBLANK(N93),"ERROR",""),IF(ISBLANK(N93),"","WARNING")))</f>
        <v/>
      </c>
      <c r="AP93" s="138" t="str">
        <f t="shared" si="17"/>
        <v/>
      </c>
      <c r="AQ93" s="138" t="str">
        <f t="shared" si="18"/>
        <v/>
      </c>
      <c r="AR93" s="138" t="str">
        <f t="shared" si="19"/>
        <v/>
      </c>
      <c r="AS93" s="138" t="str">
        <f t="shared" si="20"/>
        <v/>
      </c>
      <c r="AT93" s="138" t="str">
        <f t="shared" si="21"/>
        <v/>
      </c>
      <c r="AU93" s="138" t="str">
        <f t="shared" si="22"/>
        <v/>
      </c>
      <c r="AV93" s="138" t="str">
        <f t="shared" si="13"/>
        <v/>
      </c>
      <c r="AW93" s="138" t="str">
        <f t="shared" si="14"/>
        <v/>
      </c>
    </row>
    <row r="94" spans="1:49" ht="20.149999999999999" customHeight="1" x14ac:dyDescent="0.25">
      <c r="A94" s="123"/>
      <c r="C94" s="86"/>
      <c r="D94" s="123"/>
      <c r="E94" s="55">
        <f>ROW()</f>
        <v>94</v>
      </c>
      <c r="F94" s="52"/>
      <c r="G94" s="52"/>
      <c r="H94" s="52"/>
      <c r="I94" s="52"/>
      <c r="J94" s="98"/>
      <c r="K94" s="118"/>
      <c r="L94" s="144"/>
      <c r="M94" s="116"/>
      <c r="N94" s="117"/>
      <c r="O94" s="118"/>
      <c r="P94" s="145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117"/>
      <c r="AI94" s="116"/>
      <c r="AJ94" s="55"/>
      <c r="AL94" s="138" t="str">
        <f t="shared" si="15"/>
        <v/>
      </c>
      <c r="AM94" s="138" t="str">
        <f t="shared" si="16"/>
        <v/>
      </c>
      <c r="AN94" s="138" t="str">
        <f>IF(ISBLANK(M94),"",IF(OR(Z94/SUM(LER_01!$K$22:$L$23)&gt;=0.1,OR(O94="G0T",O94="G0B",O94="G1T", O94="G1B")),"","ERROR"))</f>
        <v/>
      </c>
      <c r="AO94" s="138" t="str">
        <f>IF(ISBLANK(M94),"",IF(AE94/SUM(LER_01!$K$22:$L$23)&gt;=0.1,IF(ISBLANK(N94),"ERROR",""),IF(ISBLANK(N94),"","WARNING")))</f>
        <v/>
      </c>
      <c r="AP94" s="138" t="str">
        <f t="shared" si="17"/>
        <v/>
      </c>
      <c r="AQ94" s="138" t="str">
        <f t="shared" si="18"/>
        <v/>
      </c>
      <c r="AR94" s="138" t="str">
        <f t="shared" si="19"/>
        <v/>
      </c>
      <c r="AS94" s="138" t="str">
        <f t="shared" si="20"/>
        <v/>
      </c>
      <c r="AT94" s="138" t="str">
        <f t="shared" si="21"/>
        <v/>
      </c>
      <c r="AU94" s="138" t="str">
        <f t="shared" si="22"/>
        <v/>
      </c>
      <c r="AV94" s="138" t="str">
        <f t="shared" si="13"/>
        <v/>
      </c>
      <c r="AW94" s="138" t="str">
        <f t="shared" si="14"/>
        <v/>
      </c>
    </row>
    <row r="95" spans="1:49" ht="20.149999999999999" customHeight="1" x14ac:dyDescent="0.25">
      <c r="A95" s="123"/>
      <c r="C95" s="86"/>
      <c r="D95" s="123"/>
      <c r="E95" s="55">
        <f>ROW()</f>
        <v>95</v>
      </c>
      <c r="F95" s="52"/>
      <c r="G95" s="52"/>
      <c r="H95" s="52"/>
      <c r="I95" s="52"/>
      <c r="J95" s="98"/>
      <c r="K95" s="118"/>
      <c r="L95" s="144"/>
      <c r="M95" s="116"/>
      <c r="N95" s="117"/>
      <c r="O95" s="118"/>
      <c r="P95" s="145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117"/>
      <c r="AI95" s="116"/>
      <c r="AJ95" s="55"/>
      <c r="AL95" s="138" t="str">
        <f t="shared" si="15"/>
        <v/>
      </c>
      <c r="AM95" s="138" t="str">
        <f t="shared" si="16"/>
        <v/>
      </c>
      <c r="AN95" s="138" t="str">
        <f>IF(ISBLANK(M95),"",IF(OR(Z95/SUM(LER_01!$K$22:$L$23)&gt;=0.1,OR(O95="G0T",O95="G0B",O95="G1T", O95="G1B")),"","ERROR"))</f>
        <v/>
      </c>
      <c r="AO95" s="138" t="str">
        <f>IF(ISBLANK(M95),"",IF(AE95/SUM(LER_01!$K$22:$L$23)&gt;=0.1,IF(ISBLANK(N95),"ERROR",""),IF(ISBLANK(N95),"","WARNING")))</f>
        <v/>
      </c>
      <c r="AP95" s="138" t="str">
        <f t="shared" si="17"/>
        <v/>
      </c>
      <c r="AQ95" s="138" t="str">
        <f t="shared" si="18"/>
        <v/>
      </c>
      <c r="AR95" s="138" t="str">
        <f t="shared" si="19"/>
        <v/>
      </c>
      <c r="AS95" s="138" t="str">
        <f t="shared" si="20"/>
        <v/>
      </c>
      <c r="AT95" s="138" t="str">
        <f t="shared" si="21"/>
        <v/>
      </c>
      <c r="AU95" s="138" t="str">
        <f t="shared" si="22"/>
        <v/>
      </c>
      <c r="AV95" s="138" t="str">
        <f t="shared" si="13"/>
        <v/>
      </c>
      <c r="AW95" s="138" t="str">
        <f t="shared" si="14"/>
        <v/>
      </c>
    </row>
    <row r="96" spans="1:49" ht="20.149999999999999" customHeight="1" x14ac:dyDescent="0.25">
      <c r="A96" s="123"/>
      <c r="C96" s="86"/>
      <c r="D96" s="123"/>
      <c r="E96" s="55">
        <f>ROW()</f>
        <v>96</v>
      </c>
      <c r="F96" s="52"/>
      <c r="G96" s="52"/>
      <c r="H96" s="52"/>
      <c r="I96" s="52"/>
      <c r="J96" s="98"/>
      <c r="K96" s="118"/>
      <c r="L96" s="144"/>
      <c r="M96" s="116"/>
      <c r="N96" s="117"/>
      <c r="O96" s="118"/>
      <c r="P96" s="145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117"/>
      <c r="AI96" s="116"/>
      <c r="AJ96" s="55"/>
      <c r="AL96" s="138" t="str">
        <f t="shared" si="15"/>
        <v/>
      </c>
      <c r="AM96" s="138" t="str">
        <f t="shared" si="16"/>
        <v/>
      </c>
      <c r="AN96" s="138" t="str">
        <f>IF(ISBLANK(M96),"",IF(OR(Z96/SUM(LER_01!$K$22:$L$23)&gt;=0.1,OR(O96="G0T",O96="G0B",O96="G1T", O96="G1B")),"","ERROR"))</f>
        <v/>
      </c>
      <c r="AO96" s="138" t="str">
        <f>IF(ISBLANK(M96),"",IF(AE96/SUM(LER_01!$K$22:$L$23)&gt;=0.1,IF(ISBLANK(N96),"ERROR",""),IF(ISBLANK(N96),"","WARNING")))</f>
        <v/>
      </c>
      <c r="AP96" s="138" t="str">
        <f t="shared" si="17"/>
        <v/>
      </c>
      <c r="AQ96" s="138" t="str">
        <f t="shared" si="18"/>
        <v/>
      </c>
      <c r="AR96" s="138" t="str">
        <f t="shared" si="19"/>
        <v/>
      </c>
      <c r="AS96" s="138" t="str">
        <f t="shared" si="20"/>
        <v/>
      </c>
      <c r="AT96" s="138" t="str">
        <f t="shared" si="21"/>
        <v/>
      </c>
      <c r="AU96" s="138" t="str">
        <f t="shared" si="22"/>
        <v/>
      </c>
      <c r="AV96" s="138" t="str">
        <f t="shared" si="13"/>
        <v/>
      </c>
      <c r="AW96" s="138" t="str">
        <f t="shared" si="14"/>
        <v/>
      </c>
    </row>
    <row r="97" spans="1:49" ht="20.149999999999999" customHeight="1" x14ac:dyDescent="0.25">
      <c r="A97" s="111"/>
      <c r="C97" s="86"/>
      <c r="D97" s="111"/>
      <c r="E97" s="55">
        <f>ROW()</f>
        <v>97</v>
      </c>
      <c r="F97" s="52"/>
      <c r="G97" s="52"/>
      <c r="H97" s="52"/>
      <c r="I97" s="52"/>
      <c r="J97" s="98"/>
      <c r="K97" s="118"/>
      <c r="L97" s="144"/>
      <c r="M97" s="116"/>
      <c r="N97" s="117"/>
      <c r="O97" s="118"/>
      <c r="P97" s="145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117"/>
      <c r="AI97" s="116"/>
      <c r="AJ97" s="55"/>
      <c r="AL97" s="138" t="str">
        <f t="shared" si="15"/>
        <v/>
      </c>
      <c r="AM97" s="138" t="str">
        <f t="shared" si="16"/>
        <v/>
      </c>
      <c r="AN97" s="138" t="str">
        <f>IF(ISBLANK(M97),"",IF(OR(Z97/SUM(LER_01!$K$22:$L$23)&gt;=0.1,OR(O97="G0T",O97="G0B",O97="G1T", O97="G1B")),"","ERROR"))</f>
        <v/>
      </c>
      <c r="AO97" s="138" t="str">
        <f>IF(ISBLANK(M97),"",IF(AE97/SUM(LER_01!$K$22:$L$23)&gt;=0.1,IF(ISBLANK(N97),"ERROR",""),IF(ISBLANK(N97),"","WARNING")))</f>
        <v/>
      </c>
      <c r="AP97" s="138" t="str">
        <f t="shared" si="17"/>
        <v/>
      </c>
      <c r="AQ97" s="138" t="str">
        <f t="shared" si="18"/>
        <v/>
      </c>
      <c r="AR97" s="138" t="str">
        <f t="shared" si="19"/>
        <v/>
      </c>
      <c r="AS97" s="138" t="str">
        <f t="shared" si="20"/>
        <v/>
      </c>
      <c r="AT97" s="138" t="str">
        <f t="shared" si="21"/>
        <v/>
      </c>
      <c r="AU97" s="138" t="str">
        <f t="shared" si="22"/>
        <v/>
      </c>
      <c r="AV97" s="138" t="str">
        <f t="shared" si="13"/>
        <v/>
      </c>
      <c r="AW97" s="138" t="str">
        <f t="shared" si="14"/>
        <v/>
      </c>
    </row>
    <row r="98" spans="1:49" ht="20.149999999999999" customHeight="1" x14ac:dyDescent="0.25">
      <c r="A98" s="111"/>
      <c r="B98" s="100"/>
      <c r="C98" s="86"/>
      <c r="D98" s="111"/>
      <c r="E98" s="55">
        <f>ROW()</f>
        <v>98</v>
      </c>
      <c r="F98" s="52"/>
      <c r="G98" s="52"/>
      <c r="H98" s="52"/>
      <c r="I98" s="52"/>
      <c r="J98" s="98"/>
      <c r="K98" s="118"/>
      <c r="L98" s="144"/>
      <c r="M98" s="116"/>
      <c r="N98" s="117"/>
      <c r="O98" s="118"/>
      <c r="P98" s="145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117"/>
      <c r="AI98" s="116"/>
      <c r="AJ98" s="55"/>
      <c r="AL98" s="138" t="str">
        <f t="shared" si="15"/>
        <v/>
      </c>
      <c r="AM98" s="138" t="str">
        <f t="shared" si="16"/>
        <v/>
      </c>
      <c r="AN98" s="138" t="str">
        <f>IF(ISBLANK(M98),"",IF(OR(Z98/SUM(LER_01!$K$22:$L$23)&gt;=0.1,OR(O98="G0T",O98="G0B",O98="G1T", O98="G1B")),"","ERROR"))</f>
        <v/>
      </c>
      <c r="AO98" s="138" t="str">
        <f>IF(ISBLANK(M98),"",IF(AE98/SUM(LER_01!$K$22:$L$23)&gt;=0.1,IF(ISBLANK(N98),"ERROR",""),IF(ISBLANK(N98),"","WARNING")))</f>
        <v/>
      </c>
      <c r="AP98" s="138" t="str">
        <f t="shared" si="17"/>
        <v/>
      </c>
      <c r="AQ98" s="138" t="str">
        <f t="shared" si="18"/>
        <v/>
      </c>
      <c r="AR98" s="138" t="str">
        <f t="shared" si="19"/>
        <v/>
      </c>
      <c r="AS98" s="138" t="str">
        <f t="shared" si="20"/>
        <v/>
      </c>
      <c r="AT98" s="138" t="str">
        <f t="shared" si="21"/>
        <v/>
      </c>
      <c r="AU98" s="138" t="str">
        <f t="shared" si="22"/>
        <v/>
      </c>
      <c r="AV98" s="138" t="str">
        <f t="shared" si="13"/>
        <v/>
      </c>
      <c r="AW98" s="138" t="str">
        <f t="shared" si="14"/>
        <v/>
      </c>
    </row>
    <row r="99" spans="1:49" ht="20.149999999999999" customHeight="1" x14ac:dyDescent="0.25">
      <c r="A99" s="111"/>
      <c r="B99" s="100"/>
      <c r="C99" s="86"/>
      <c r="D99" s="111"/>
      <c r="E99" s="55">
        <f>ROW()</f>
        <v>99</v>
      </c>
      <c r="F99" s="52"/>
      <c r="G99" s="52"/>
      <c r="H99" s="52"/>
      <c r="I99" s="52"/>
      <c r="J99" s="98"/>
      <c r="K99" s="118"/>
      <c r="L99" s="144"/>
      <c r="M99" s="116"/>
      <c r="N99" s="117"/>
      <c r="O99" s="118"/>
      <c r="P99" s="145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117"/>
      <c r="AI99" s="116"/>
      <c r="AJ99" s="55"/>
      <c r="AL99" s="138" t="str">
        <f t="shared" si="15"/>
        <v/>
      </c>
      <c r="AM99" s="138" t="str">
        <f t="shared" si="16"/>
        <v/>
      </c>
      <c r="AN99" s="138" t="str">
        <f>IF(ISBLANK(M99),"",IF(OR(Z99/SUM(LER_01!$K$22:$L$23)&gt;=0.1,OR(O99="G0T",O99="G0B",O99="G1T", O99="G1B")),"","ERROR"))</f>
        <v/>
      </c>
      <c r="AO99" s="138" t="str">
        <f>IF(ISBLANK(M99),"",IF(AE99/SUM(LER_01!$K$22:$L$23)&gt;=0.1,IF(ISBLANK(N99),"ERROR",""),IF(ISBLANK(N99),"","WARNING")))</f>
        <v/>
      </c>
      <c r="AP99" s="138" t="str">
        <f t="shared" si="17"/>
        <v/>
      </c>
      <c r="AQ99" s="138" t="str">
        <f t="shared" si="18"/>
        <v/>
      </c>
      <c r="AR99" s="138" t="str">
        <f t="shared" si="19"/>
        <v/>
      </c>
      <c r="AS99" s="138" t="str">
        <f t="shared" si="20"/>
        <v/>
      </c>
      <c r="AT99" s="138" t="str">
        <f t="shared" si="21"/>
        <v/>
      </c>
      <c r="AU99" s="138" t="str">
        <f t="shared" si="22"/>
        <v/>
      </c>
      <c r="AV99" s="138" t="str">
        <f t="shared" si="13"/>
        <v/>
      </c>
      <c r="AW99" s="138" t="str">
        <f t="shared" si="14"/>
        <v/>
      </c>
    </row>
    <row r="100" spans="1:49" ht="20.149999999999999" customHeight="1" x14ac:dyDescent="0.25">
      <c r="A100" s="111"/>
      <c r="B100" s="100"/>
      <c r="C100" s="86"/>
      <c r="D100" s="111"/>
      <c r="E100" s="55">
        <f>ROW()</f>
        <v>100</v>
      </c>
      <c r="F100" s="52"/>
      <c r="G100" s="52"/>
      <c r="H100" s="52"/>
      <c r="I100" s="52"/>
      <c r="J100" s="98"/>
      <c r="K100" s="118"/>
      <c r="L100" s="144"/>
      <c r="M100" s="116"/>
      <c r="N100" s="117"/>
      <c r="O100" s="118"/>
      <c r="P100" s="145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117"/>
      <c r="AI100" s="116"/>
      <c r="AJ100" s="55"/>
      <c r="AL100" s="138" t="str">
        <f t="shared" si="15"/>
        <v/>
      </c>
      <c r="AM100" s="138" t="str">
        <f t="shared" si="16"/>
        <v/>
      </c>
      <c r="AN100" s="138" t="str">
        <f>IF(ISBLANK(M100),"",IF(OR(Z100/SUM(LER_01!$K$22:$L$23)&gt;=0.1,OR(O100="G0T",O100="G0B",O100="G1T", O100="G1B")),"","ERROR"))</f>
        <v/>
      </c>
      <c r="AO100" s="138" t="str">
        <f>IF(ISBLANK(M100),"",IF(AE100/SUM(LER_01!$K$22:$L$23)&gt;=0.1,IF(ISBLANK(N100),"ERROR",""),IF(ISBLANK(N100),"","WARNING")))</f>
        <v/>
      </c>
      <c r="AP100" s="138" t="str">
        <f t="shared" si="17"/>
        <v/>
      </c>
      <c r="AQ100" s="138" t="str">
        <f t="shared" si="18"/>
        <v/>
      </c>
      <c r="AR100" s="138" t="str">
        <f t="shared" si="19"/>
        <v/>
      </c>
      <c r="AS100" s="138" t="str">
        <f t="shared" si="20"/>
        <v/>
      </c>
      <c r="AT100" s="138" t="str">
        <f t="shared" si="21"/>
        <v/>
      </c>
      <c r="AU100" s="138" t="str">
        <f t="shared" si="22"/>
        <v/>
      </c>
      <c r="AV100" s="138" t="str">
        <f t="shared" si="13"/>
        <v/>
      </c>
      <c r="AW100" s="138" t="str">
        <f t="shared" si="14"/>
        <v/>
      </c>
    </row>
    <row r="101" spans="1:49" ht="20.149999999999999" customHeight="1" x14ac:dyDescent="0.25">
      <c r="A101" s="123"/>
      <c r="B101" s="100"/>
      <c r="C101" s="86"/>
      <c r="D101" s="123"/>
      <c r="E101" s="55">
        <f>ROW()</f>
        <v>101</v>
      </c>
      <c r="F101" s="52"/>
      <c r="G101" s="52"/>
      <c r="H101" s="52"/>
      <c r="I101" s="52"/>
      <c r="J101" s="98"/>
      <c r="K101" s="118"/>
      <c r="L101" s="144"/>
      <c r="M101" s="116"/>
      <c r="N101" s="117"/>
      <c r="O101" s="118"/>
      <c r="P101" s="145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117"/>
      <c r="AI101" s="116"/>
      <c r="AJ101" s="55"/>
      <c r="AL101" s="138" t="str">
        <f t="shared" si="15"/>
        <v/>
      </c>
      <c r="AM101" s="138" t="str">
        <f t="shared" si="16"/>
        <v/>
      </c>
      <c r="AN101" s="138" t="str">
        <f>IF(ISBLANK(M101),"",IF(OR(Z101/SUM(LER_01!$K$22:$L$23)&gt;=0.1,OR(O101="G0T",O101="G0B",O101="G1T", O101="G1B")),"","ERROR"))</f>
        <v/>
      </c>
      <c r="AO101" s="138" t="str">
        <f>IF(ISBLANK(M101),"",IF(AE101/SUM(LER_01!$K$22:$L$23)&gt;=0.1,IF(ISBLANK(N101),"ERROR",""),IF(ISBLANK(N101),"","WARNING")))</f>
        <v/>
      </c>
      <c r="AP101" s="138" t="str">
        <f t="shared" si="17"/>
        <v/>
      </c>
      <c r="AQ101" s="138" t="str">
        <f t="shared" si="18"/>
        <v/>
      </c>
      <c r="AR101" s="138" t="str">
        <f t="shared" si="19"/>
        <v/>
      </c>
      <c r="AS101" s="138" t="str">
        <f t="shared" si="20"/>
        <v/>
      </c>
      <c r="AT101" s="138" t="str">
        <f t="shared" si="21"/>
        <v/>
      </c>
      <c r="AU101" s="138" t="str">
        <f t="shared" si="22"/>
        <v/>
      </c>
      <c r="AV101" s="138" t="str">
        <f t="shared" si="13"/>
        <v/>
      </c>
      <c r="AW101" s="138" t="str">
        <f t="shared" si="14"/>
        <v/>
      </c>
    </row>
    <row r="102" spans="1:49" ht="20.149999999999999" customHeight="1" x14ac:dyDescent="0.25">
      <c r="A102" s="123"/>
      <c r="B102" s="100"/>
      <c r="C102" s="86"/>
      <c r="D102" s="123"/>
      <c r="E102" s="55">
        <f>ROW()</f>
        <v>102</v>
      </c>
      <c r="F102" s="52"/>
      <c r="G102" s="52"/>
      <c r="H102" s="52"/>
      <c r="I102" s="52"/>
      <c r="J102" s="98"/>
      <c r="K102" s="118"/>
      <c r="L102" s="144"/>
      <c r="M102" s="116"/>
      <c r="N102" s="117"/>
      <c r="O102" s="118"/>
      <c r="P102" s="145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117"/>
      <c r="AI102" s="116"/>
      <c r="AJ102" s="55"/>
      <c r="AL102" s="138" t="str">
        <f t="shared" si="15"/>
        <v/>
      </c>
      <c r="AM102" s="138" t="str">
        <f t="shared" si="16"/>
        <v/>
      </c>
      <c r="AN102" s="138" t="str">
        <f>IF(ISBLANK(M102),"",IF(OR(Z102/SUM(LER_01!$K$22:$L$23)&gt;=0.1,OR(O102="G0T",O102="G0B",O102="G1T", O102="G1B")),"","ERROR"))</f>
        <v/>
      </c>
      <c r="AO102" s="138" t="str">
        <f>IF(ISBLANK(M102),"",IF(AE102/SUM(LER_01!$K$22:$L$23)&gt;=0.1,IF(ISBLANK(N102),"ERROR",""),IF(ISBLANK(N102),"","WARNING")))</f>
        <v/>
      </c>
      <c r="AP102" s="138" t="str">
        <f t="shared" si="17"/>
        <v/>
      </c>
      <c r="AQ102" s="138" t="str">
        <f t="shared" si="18"/>
        <v/>
      </c>
      <c r="AR102" s="138" t="str">
        <f t="shared" si="19"/>
        <v/>
      </c>
      <c r="AS102" s="138" t="str">
        <f t="shared" si="20"/>
        <v/>
      </c>
      <c r="AT102" s="138" t="str">
        <f t="shared" si="21"/>
        <v/>
      </c>
      <c r="AU102" s="138" t="str">
        <f t="shared" si="22"/>
        <v/>
      </c>
      <c r="AV102" s="138" t="str">
        <f t="shared" si="13"/>
        <v/>
      </c>
      <c r="AW102" s="138" t="str">
        <f t="shared" si="14"/>
        <v/>
      </c>
    </row>
    <row r="103" spans="1:49" ht="20.149999999999999" customHeight="1" x14ac:dyDescent="0.25">
      <c r="A103" s="123"/>
      <c r="B103" s="100"/>
      <c r="C103" s="86"/>
      <c r="D103" s="123"/>
      <c r="E103" s="55">
        <f>ROW()</f>
        <v>103</v>
      </c>
      <c r="F103" s="52"/>
      <c r="G103" s="52"/>
      <c r="H103" s="52"/>
      <c r="I103" s="52"/>
      <c r="J103" s="98"/>
      <c r="K103" s="118"/>
      <c r="L103" s="144"/>
      <c r="M103" s="116"/>
      <c r="N103" s="117"/>
      <c r="O103" s="118"/>
      <c r="P103" s="145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117"/>
      <c r="AI103" s="116"/>
      <c r="AJ103" s="55"/>
      <c r="AL103" s="138" t="str">
        <f t="shared" si="15"/>
        <v/>
      </c>
      <c r="AM103" s="138" t="str">
        <f t="shared" si="16"/>
        <v/>
      </c>
      <c r="AN103" s="138" t="str">
        <f>IF(ISBLANK(M103),"",IF(OR(Z103/SUM(LER_01!$K$22:$L$23)&gt;=0.1,OR(O103="G0T",O103="G0B",O103="G1T", O103="G1B")),"","ERROR"))</f>
        <v/>
      </c>
      <c r="AO103" s="138" t="str">
        <f>IF(ISBLANK(M103),"",IF(AE103/SUM(LER_01!$K$22:$L$23)&gt;=0.1,IF(ISBLANK(N103),"ERROR",""),IF(ISBLANK(N103),"","WARNING")))</f>
        <v/>
      </c>
      <c r="AP103" s="138" t="str">
        <f t="shared" si="17"/>
        <v/>
      </c>
      <c r="AQ103" s="138" t="str">
        <f t="shared" si="18"/>
        <v/>
      </c>
      <c r="AR103" s="138" t="str">
        <f t="shared" si="19"/>
        <v/>
      </c>
      <c r="AS103" s="138" t="str">
        <f t="shared" si="20"/>
        <v/>
      </c>
      <c r="AT103" s="138" t="str">
        <f t="shared" si="21"/>
        <v/>
      </c>
      <c r="AU103" s="138" t="str">
        <f t="shared" si="22"/>
        <v/>
      </c>
      <c r="AV103" s="138" t="str">
        <f t="shared" si="13"/>
        <v/>
      </c>
      <c r="AW103" s="138" t="str">
        <f t="shared" si="14"/>
        <v/>
      </c>
    </row>
    <row r="104" spans="1:49" ht="20.149999999999999" customHeight="1" x14ac:dyDescent="0.25">
      <c r="A104" s="123"/>
      <c r="B104" s="100"/>
      <c r="C104" s="86"/>
      <c r="D104" s="123"/>
      <c r="E104" s="55">
        <f>ROW()</f>
        <v>104</v>
      </c>
      <c r="F104" s="52"/>
      <c r="G104" s="52"/>
      <c r="H104" s="52"/>
      <c r="I104" s="52"/>
      <c r="J104" s="98"/>
      <c r="K104" s="118"/>
      <c r="L104" s="144"/>
      <c r="M104" s="116"/>
      <c r="N104" s="117"/>
      <c r="O104" s="118"/>
      <c r="P104" s="145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117"/>
      <c r="AI104" s="116"/>
      <c r="AJ104" s="55"/>
      <c r="AL104" s="138" t="str">
        <f t="shared" si="15"/>
        <v/>
      </c>
      <c r="AM104" s="138" t="str">
        <f t="shared" si="16"/>
        <v/>
      </c>
      <c r="AN104" s="138" t="str">
        <f>IF(ISBLANK(M104),"",IF(OR(Z104/SUM(LER_01!$K$22:$L$23)&gt;=0.1,OR(O104="G0T",O104="G0B",O104="G1T", O104="G1B")),"","ERROR"))</f>
        <v/>
      </c>
      <c r="AO104" s="138" t="str">
        <f>IF(ISBLANK(M104),"",IF(AE104/SUM(LER_01!$K$22:$L$23)&gt;=0.1,IF(ISBLANK(N104),"ERROR",""),IF(ISBLANK(N104),"","WARNING")))</f>
        <v/>
      </c>
      <c r="AP104" s="138" t="str">
        <f t="shared" si="17"/>
        <v/>
      </c>
      <c r="AQ104" s="138" t="str">
        <f t="shared" si="18"/>
        <v/>
      </c>
      <c r="AR104" s="138" t="str">
        <f t="shared" si="19"/>
        <v/>
      </c>
      <c r="AS104" s="138" t="str">
        <f t="shared" si="20"/>
        <v/>
      </c>
      <c r="AT104" s="138" t="str">
        <f t="shared" si="21"/>
        <v/>
      </c>
      <c r="AU104" s="138" t="str">
        <f t="shared" si="22"/>
        <v/>
      </c>
      <c r="AV104" s="138" t="str">
        <f t="shared" si="13"/>
        <v/>
      </c>
      <c r="AW104" s="138" t="str">
        <f t="shared" si="14"/>
        <v/>
      </c>
    </row>
    <row r="105" spans="1:49" ht="20.149999999999999" customHeight="1" x14ac:dyDescent="0.25">
      <c r="A105" s="123"/>
      <c r="B105" s="100"/>
      <c r="C105" s="86"/>
      <c r="D105" s="123"/>
      <c r="E105" s="55">
        <f>ROW()</f>
        <v>105</v>
      </c>
      <c r="F105" s="52"/>
      <c r="G105" s="52"/>
      <c r="H105" s="52"/>
      <c r="I105" s="52"/>
      <c r="J105" s="98"/>
      <c r="K105" s="118"/>
      <c r="L105" s="144"/>
      <c r="M105" s="116"/>
      <c r="N105" s="117"/>
      <c r="O105" s="118"/>
      <c r="P105" s="145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117"/>
      <c r="AI105" s="116"/>
      <c r="AJ105" s="55"/>
      <c r="AL105" s="138" t="str">
        <f t="shared" si="15"/>
        <v/>
      </c>
      <c r="AM105" s="138" t="str">
        <f t="shared" si="16"/>
        <v/>
      </c>
      <c r="AN105" s="138" t="str">
        <f>IF(ISBLANK(M105),"",IF(OR(Z105/SUM(LER_01!$K$22:$L$23)&gt;=0.1,OR(O105="G0T",O105="G0B",O105="G1T", O105="G1B")),"","ERROR"))</f>
        <v/>
      </c>
      <c r="AO105" s="138" t="str">
        <f>IF(ISBLANK(M105),"",IF(AE105/SUM(LER_01!$K$22:$L$23)&gt;=0.1,IF(ISBLANK(N105),"ERROR",""),IF(ISBLANK(N105),"","WARNING")))</f>
        <v/>
      </c>
      <c r="AP105" s="138" t="str">
        <f t="shared" si="17"/>
        <v/>
      </c>
      <c r="AQ105" s="138" t="str">
        <f t="shared" si="18"/>
        <v/>
      </c>
      <c r="AR105" s="138" t="str">
        <f t="shared" si="19"/>
        <v/>
      </c>
      <c r="AS105" s="138" t="str">
        <f t="shared" si="20"/>
        <v/>
      </c>
      <c r="AT105" s="138" t="str">
        <f t="shared" si="21"/>
        <v/>
      </c>
      <c r="AU105" s="138" t="str">
        <f t="shared" si="22"/>
        <v/>
      </c>
      <c r="AV105" s="138" t="str">
        <f t="shared" si="13"/>
        <v/>
      </c>
      <c r="AW105" s="138" t="str">
        <f t="shared" si="14"/>
        <v/>
      </c>
    </row>
    <row r="106" spans="1:49" ht="20.149999999999999" customHeight="1" x14ac:dyDescent="0.25">
      <c r="A106" s="123"/>
      <c r="B106" s="100"/>
      <c r="C106" s="86"/>
      <c r="D106" s="123"/>
      <c r="E106" s="55">
        <f>ROW()</f>
        <v>106</v>
      </c>
      <c r="F106" s="52"/>
      <c r="G106" s="52"/>
      <c r="H106" s="52"/>
      <c r="I106" s="52"/>
      <c r="J106" s="98"/>
      <c r="K106" s="118"/>
      <c r="L106" s="144"/>
      <c r="M106" s="116"/>
      <c r="N106" s="117"/>
      <c r="O106" s="118"/>
      <c r="P106" s="145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117"/>
      <c r="AI106" s="116"/>
      <c r="AJ106" s="55"/>
      <c r="AL106" s="138" t="str">
        <f t="shared" si="15"/>
        <v/>
      </c>
      <c r="AM106" s="138" t="str">
        <f t="shared" si="16"/>
        <v/>
      </c>
      <c r="AN106" s="138" t="str">
        <f>IF(ISBLANK(M106),"",IF(OR(Z106/SUM(LER_01!$K$22:$L$23)&gt;=0.1,OR(O106="G0T",O106="G0B",O106="G1T", O106="G1B")),"","ERROR"))</f>
        <v/>
      </c>
      <c r="AO106" s="138" t="str">
        <f>IF(ISBLANK(M106),"",IF(AE106/SUM(LER_01!$K$22:$L$23)&gt;=0.1,IF(ISBLANK(N106),"ERROR",""),IF(ISBLANK(N106),"","WARNING")))</f>
        <v/>
      </c>
      <c r="AP106" s="138" t="str">
        <f t="shared" si="17"/>
        <v/>
      </c>
      <c r="AQ106" s="138" t="str">
        <f t="shared" si="18"/>
        <v/>
      </c>
      <c r="AR106" s="138" t="str">
        <f t="shared" si="19"/>
        <v/>
      </c>
      <c r="AS106" s="138" t="str">
        <f t="shared" si="20"/>
        <v/>
      </c>
      <c r="AT106" s="138" t="str">
        <f t="shared" si="21"/>
        <v/>
      </c>
      <c r="AU106" s="138" t="str">
        <f t="shared" si="22"/>
        <v/>
      </c>
      <c r="AV106" s="138" t="str">
        <f t="shared" si="13"/>
        <v/>
      </c>
      <c r="AW106" s="138" t="str">
        <f t="shared" si="14"/>
        <v/>
      </c>
    </row>
    <row r="107" spans="1:49" ht="20.149999999999999" customHeight="1" x14ac:dyDescent="0.25">
      <c r="A107" s="123"/>
      <c r="B107" s="100"/>
      <c r="C107" s="86"/>
      <c r="D107" s="123"/>
      <c r="E107" s="55">
        <f>ROW()</f>
        <v>107</v>
      </c>
      <c r="F107" s="52"/>
      <c r="G107" s="52"/>
      <c r="H107" s="52"/>
      <c r="I107" s="52"/>
      <c r="J107" s="98"/>
      <c r="K107" s="118"/>
      <c r="L107" s="144"/>
      <c r="M107" s="116"/>
      <c r="N107" s="117"/>
      <c r="O107" s="118"/>
      <c r="P107" s="145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117"/>
      <c r="AI107" s="116"/>
      <c r="AJ107" s="55"/>
      <c r="AL107" s="138" t="str">
        <f t="shared" si="15"/>
        <v/>
      </c>
      <c r="AM107" s="138" t="str">
        <f t="shared" si="16"/>
        <v/>
      </c>
      <c r="AN107" s="138" t="str">
        <f>IF(ISBLANK(M107),"",IF(OR(Z107/SUM(LER_01!$K$22:$L$23)&gt;=0.1,OR(O107="G0T",O107="G0B",O107="G1T", O107="G1B")),"","ERROR"))</f>
        <v/>
      </c>
      <c r="AO107" s="138" t="str">
        <f>IF(ISBLANK(M107),"",IF(AE107/SUM(LER_01!$K$22:$L$23)&gt;=0.1,IF(ISBLANK(N107),"ERROR",""),IF(ISBLANK(N107),"","WARNING")))</f>
        <v/>
      </c>
      <c r="AP107" s="138" t="str">
        <f t="shared" si="17"/>
        <v/>
      </c>
      <c r="AQ107" s="138" t="str">
        <f t="shared" si="18"/>
        <v/>
      </c>
      <c r="AR107" s="138" t="str">
        <f t="shared" si="19"/>
        <v/>
      </c>
      <c r="AS107" s="138" t="str">
        <f t="shared" si="20"/>
        <v/>
      </c>
      <c r="AT107" s="138" t="str">
        <f t="shared" si="21"/>
        <v/>
      </c>
      <c r="AU107" s="138" t="str">
        <f t="shared" si="22"/>
        <v/>
      </c>
      <c r="AV107" s="138" t="str">
        <f t="shared" si="13"/>
        <v/>
      </c>
      <c r="AW107" s="138" t="str">
        <f t="shared" si="14"/>
        <v/>
      </c>
    </row>
    <row r="108" spans="1:49" ht="20.149999999999999" customHeight="1" x14ac:dyDescent="0.25">
      <c r="A108" s="123"/>
      <c r="B108" s="100"/>
      <c r="C108" s="86"/>
      <c r="D108" s="123"/>
      <c r="E108" s="55">
        <f>ROW()</f>
        <v>108</v>
      </c>
      <c r="F108" s="52"/>
      <c r="G108" s="52"/>
      <c r="H108" s="52"/>
      <c r="I108" s="52"/>
      <c r="J108" s="98"/>
      <c r="K108" s="118"/>
      <c r="L108" s="144"/>
      <c r="M108" s="116"/>
      <c r="N108" s="117"/>
      <c r="O108" s="118"/>
      <c r="P108" s="145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117"/>
      <c r="AI108" s="116"/>
      <c r="AJ108" s="55"/>
      <c r="AL108" s="138" t="str">
        <f t="shared" si="15"/>
        <v/>
      </c>
      <c r="AM108" s="138" t="str">
        <f t="shared" si="16"/>
        <v/>
      </c>
      <c r="AN108" s="138" t="str">
        <f>IF(ISBLANK(M108),"",IF(OR(Z108/SUM(LER_01!$K$22:$L$23)&gt;=0.1,OR(O108="G0T",O108="G0B",O108="G1T", O108="G1B")),"","ERROR"))</f>
        <v/>
      </c>
      <c r="AO108" s="138" t="str">
        <f>IF(ISBLANK(M108),"",IF(AE108/SUM(LER_01!$K$22:$L$23)&gt;=0.1,IF(ISBLANK(N108),"ERROR",""),IF(ISBLANK(N108),"","WARNING")))</f>
        <v/>
      </c>
      <c r="AP108" s="138" t="str">
        <f t="shared" si="17"/>
        <v/>
      </c>
      <c r="AQ108" s="138" t="str">
        <f t="shared" si="18"/>
        <v/>
      </c>
      <c r="AR108" s="138" t="str">
        <f t="shared" si="19"/>
        <v/>
      </c>
      <c r="AS108" s="138" t="str">
        <f t="shared" si="20"/>
        <v/>
      </c>
      <c r="AT108" s="138" t="str">
        <f t="shared" si="21"/>
        <v/>
      </c>
      <c r="AU108" s="138" t="str">
        <f t="shared" si="22"/>
        <v/>
      </c>
      <c r="AV108" s="138" t="str">
        <f t="shared" si="13"/>
        <v/>
      </c>
      <c r="AW108" s="138" t="str">
        <f t="shared" si="14"/>
        <v/>
      </c>
    </row>
    <row r="109" spans="1:49" ht="20.149999999999999" customHeight="1" x14ac:dyDescent="0.25">
      <c r="A109" s="123"/>
      <c r="B109" s="100"/>
      <c r="C109" s="86"/>
      <c r="D109" s="123"/>
      <c r="E109" s="55">
        <f>ROW()</f>
        <v>109</v>
      </c>
      <c r="F109" s="52"/>
      <c r="G109" s="52"/>
      <c r="H109" s="52"/>
      <c r="I109" s="52"/>
      <c r="J109" s="98"/>
      <c r="K109" s="118"/>
      <c r="L109" s="144"/>
      <c r="M109" s="116"/>
      <c r="N109" s="117"/>
      <c r="O109" s="118"/>
      <c r="P109" s="145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117"/>
      <c r="AI109" s="116"/>
      <c r="AJ109" s="55"/>
      <c r="AL109" s="138" t="str">
        <f t="shared" si="15"/>
        <v/>
      </c>
      <c r="AM109" s="138" t="str">
        <f t="shared" si="16"/>
        <v/>
      </c>
      <c r="AN109" s="138" t="str">
        <f>IF(ISBLANK(M109),"",IF(OR(Z109/SUM(LER_01!$K$22:$L$23)&gt;=0.1,OR(O109="G0T",O109="G0B",O109="G1T", O109="G1B")),"","ERROR"))</f>
        <v/>
      </c>
      <c r="AO109" s="138" t="str">
        <f>IF(ISBLANK(M109),"",IF(AE109/SUM(LER_01!$K$22:$L$23)&gt;=0.1,IF(ISBLANK(N109),"ERROR",""),IF(ISBLANK(N109),"","WARNING")))</f>
        <v/>
      </c>
      <c r="AP109" s="138" t="str">
        <f t="shared" si="17"/>
        <v/>
      </c>
      <c r="AQ109" s="138" t="str">
        <f t="shared" si="18"/>
        <v/>
      </c>
      <c r="AR109" s="138" t="str">
        <f t="shared" si="19"/>
        <v/>
      </c>
      <c r="AS109" s="138" t="str">
        <f t="shared" si="20"/>
        <v/>
      </c>
      <c r="AT109" s="138" t="str">
        <f t="shared" si="21"/>
        <v/>
      </c>
      <c r="AU109" s="138" t="str">
        <f t="shared" si="22"/>
        <v/>
      </c>
      <c r="AV109" s="138" t="str">
        <f t="shared" si="13"/>
        <v/>
      </c>
      <c r="AW109" s="138" t="str">
        <f t="shared" si="14"/>
        <v/>
      </c>
    </row>
    <row r="110" spans="1:49" ht="20.149999999999999" customHeight="1" x14ac:dyDescent="0.25">
      <c r="A110" s="123"/>
      <c r="B110" s="100"/>
      <c r="C110" s="86"/>
      <c r="D110" s="123"/>
      <c r="E110" s="55">
        <f>ROW()</f>
        <v>110</v>
      </c>
      <c r="F110" s="52"/>
      <c r="G110" s="52"/>
      <c r="H110" s="52"/>
      <c r="I110" s="52"/>
      <c r="J110" s="98"/>
      <c r="K110" s="118"/>
      <c r="L110" s="144"/>
      <c r="M110" s="116"/>
      <c r="N110" s="117"/>
      <c r="O110" s="118"/>
      <c r="P110" s="145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117"/>
      <c r="AI110" s="116"/>
      <c r="AJ110" s="55"/>
      <c r="AL110" s="138" t="str">
        <f t="shared" si="15"/>
        <v/>
      </c>
      <c r="AM110" s="138" t="str">
        <f t="shared" si="16"/>
        <v/>
      </c>
      <c r="AN110" s="138" t="str">
        <f>IF(ISBLANK(M110),"",IF(OR(Z110/SUM(LER_01!$K$22:$L$23)&gt;=0.1,OR(O110="G0T",O110="G0B",O110="G1T", O110="G1B")),"","ERROR"))</f>
        <v/>
      </c>
      <c r="AO110" s="138" t="str">
        <f>IF(ISBLANK(M110),"",IF(AE110/SUM(LER_01!$K$22:$L$23)&gt;=0.1,IF(ISBLANK(N110),"ERROR",""),IF(ISBLANK(N110),"","WARNING")))</f>
        <v/>
      </c>
      <c r="AP110" s="138" t="str">
        <f t="shared" si="17"/>
        <v/>
      </c>
      <c r="AQ110" s="138" t="str">
        <f t="shared" si="18"/>
        <v/>
      </c>
      <c r="AR110" s="138" t="str">
        <f t="shared" si="19"/>
        <v/>
      </c>
      <c r="AS110" s="138" t="str">
        <f t="shared" si="20"/>
        <v/>
      </c>
      <c r="AT110" s="138" t="str">
        <f t="shared" si="21"/>
        <v/>
      </c>
      <c r="AU110" s="138" t="str">
        <f t="shared" si="22"/>
        <v/>
      </c>
      <c r="AV110" s="138" t="str">
        <f t="shared" si="13"/>
        <v/>
      </c>
      <c r="AW110" s="138" t="str">
        <f t="shared" si="14"/>
        <v/>
      </c>
    </row>
    <row r="111" spans="1:49" ht="20.149999999999999" customHeight="1" x14ac:dyDescent="0.25">
      <c r="A111" s="123"/>
      <c r="B111" s="100"/>
      <c r="C111" s="86"/>
      <c r="D111" s="123"/>
      <c r="E111" s="55">
        <f>ROW()</f>
        <v>111</v>
      </c>
      <c r="F111" s="52"/>
      <c r="G111" s="52"/>
      <c r="H111" s="52"/>
      <c r="I111" s="52"/>
      <c r="J111" s="98"/>
      <c r="K111" s="118"/>
      <c r="L111" s="144"/>
      <c r="M111" s="116"/>
      <c r="N111" s="117"/>
      <c r="O111" s="118"/>
      <c r="P111" s="145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117"/>
      <c r="AI111" s="116"/>
      <c r="AJ111" s="55"/>
      <c r="AL111" s="138" t="str">
        <f t="shared" si="15"/>
        <v/>
      </c>
      <c r="AM111" s="138" t="str">
        <f t="shared" si="16"/>
        <v/>
      </c>
      <c r="AN111" s="138" t="str">
        <f>IF(ISBLANK(M111),"",IF(OR(Z111/SUM(LER_01!$K$22:$L$23)&gt;=0.1,OR(O111="G0T",O111="G0B",O111="G1T", O111="G1B")),"","ERROR"))</f>
        <v/>
      </c>
      <c r="AO111" s="138" t="str">
        <f>IF(ISBLANK(M111),"",IF(AE111/SUM(LER_01!$K$22:$L$23)&gt;=0.1,IF(ISBLANK(N111),"ERROR",""),IF(ISBLANK(N111),"","WARNING")))</f>
        <v/>
      </c>
      <c r="AP111" s="138" t="str">
        <f t="shared" si="17"/>
        <v/>
      </c>
      <c r="AQ111" s="138" t="str">
        <f t="shared" si="18"/>
        <v/>
      </c>
      <c r="AR111" s="138" t="str">
        <f t="shared" si="19"/>
        <v/>
      </c>
      <c r="AS111" s="138" t="str">
        <f t="shared" si="20"/>
        <v/>
      </c>
      <c r="AT111" s="138" t="str">
        <f t="shared" si="21"/>
        <v/>
      </c>
      <c r="AU111" s="138" t="str">
        <f t="shared" si="22"/>
        <v/>
      </c>
      <c r="AV111" s="138" t="str">
        <f t="shared" si="13"/>
        <v/>
      </c>
      <c r="AW111" s="138" t="str">
        <f t="shared" si="14"/>
        <v/>
      </c>
    </row>
    <row r="112" spans="1:49" ht="20.149999999999999" customHeight="1" x14ac:dyDescent="0.25">
      <c r="A112" s="123"/>
      <c r="B112" s="100"/>
      <c r="C112" s="86"/>
      <c r="D112" s="123"/>
      <c r="E112" s="55">
        <f>ROW()</f>
        <v>112</v>
      </c>
      <c r="F112" s="52"/>
      <c r="G112" s="52"/>
      <c r="H112" s="52"/>
      <c r="I112" s="52"/>
      <c r="J112" s="98"/>
      <c r="K112" s="118"/>
      <c r="L112" s="144"/>
      <c r="M112" s="116"/>
      <c r="N112" s="117"/>
      <c r="O112" s="118"/>
      <c r="P112" s="145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117"/>
      <c r="AI112" s="116"/>
      <c r="AJ112" s="55"/>
      <c r="AL112" s="138" t="str">
        <f t="shared" si="15"/>
        <v/>
      </c>
      <c r="AM112" s="138" t="str">
        <f t="shared" si="16"/>
        <v/>
      </c>
      <c r="AN112" s="138" t="str">
        <f>IF(ISBLANK(M112),"",IF(OR(Z112/SUM(LER_01!$K$22:$L$23)&gt;=0.1,OR(O112="G0T",O112="G0B",O112="G1T", O112="G1B")),"","ERROR"))</f>
        <v/>
      </c>
      <c r="AO112" s="138" t="str">
        <f>IF(ISBLANK(M112),"",IF(AE112/SUM(LER_01!$K$22:$L$23)&gt;=0.1,IF(ISBLANK(N112),"ERROR",""),IF(ISBLANK(N112),"","WARNING")))</f>
        <v/>
      </c>
      <c r="AP112" s="138" t="str">
        <f t="shared" si="17"/>
        <v/>
      </c>
      <c r="AQ112" s="138" t="str">
        <f t="shared" si="18"/>
        <v/>
      </c>
      <c r="AR112" s="138" t="str">
        <f t="shared" si="19"/>
        <v/>
      </c>
      <c r="AS112" s="138" t="str">
        <f t="shared" si="20"/>
        <v/>
      </c>
      <c r="AT112" s="138" t="str">
        <f t="shared" si="21"/>
        <v/>
      </c>
      <c r="AU112" s="138" t="str">
        <f t="shared" si="22"/>
        <v/>
      </c>
      <c r="AV112" s="138" t="str">
        <f t="shared" si="13"/>
        <v/>
      </c>
      <c r="AW112" s="138" t="str">
        <f t="shared" si="14"/>
        <v/>
      </c>
    </row>
    <row r="113" spans="1:49" ht="20.149999999999999" customHeight="1" x14ac:dyDescent="0.25">
      <c r="A113" s="123"/>
      <c r="B113" s="100"/>
      <c r="C113" s="86"/>
      <c r="D113" s="123"/>
      <c r="E113" s="55">
        <f>ROW()</f>
        <v>113</v>
      </c>
      <c r="F113" s="52"/>
      <c r="G113" s="52"/>
      <c r="H113" s="52"/>
      <c r="I113" s="52"/>
      <c r="J113" s="98"/>
      <c r="K113" s="118"/>
      <c r="L113" s="144"/>
      <c r="M113" s="116"/>
      <c r="N113" s="117"/>
      <c r="O113" s="118"/>
      <c r="P113" s="145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117"/>
      <c r="AI113" s="116"/>
      <c r="AJ113" s="55"/>
      <c r="AL113" s="138" t="str">
        <f t="shared" si="15"/>
        <v/>
      </c>
      <c r="AM113" s="138" t="str">
        <f t="shared" si="16"/>
        <v/>
      </c>
      <c r="AN113" s="138" t="str">
        <f>IF(ISBLANK(M113),"",IF(OR(Z113/SUM(LER_01!$K$22:$L$23)&gt;=0.1,OR(O113="G0T",O113="G0B",O113="G1T", O113="G1B")),"","ERROR"))</f>
        <v/>
      </c>
      <c r="AO113" s="138" t="str">
        <f>IF(ISBLANK(M113),"",IF(AE113/SUM(LER_01!$K$22:$L$23)&gt;=0.1,IF(ISBLANK(N113),"ERROR",""),IF(ISBLANK(N113),"","WARNING")))</f>
        <v/>
      </c>
      <c r="AP113" s="138" t="str">
        <f t="shared" si="17"/>
        <v/>
      </c>
      <c r="AQ113" s="138" t="str">
        <f t="shared" si="18"/>
        <v/>
      </c>
      <c r="AR113" s="138" t="str">
        <f t="shared" si="19"/>
        <v/>
      </c>
      <c r="AS113" s="138" t="str">
        <f t="shared" si="20"/>
        <v/>
      </c>
      <c r="AT113" s="138" t="str">
        <f t="shared" si="21"/>
        <v/>
      </c>
      <c r="AU113" s="138" t="str">
        <f t="shared" si="22"/>
        <v/>
      </c>
      <c r="AV113" s="138" t="str">
        <f t="shared" si="13"/>
        <v/>
      </c>
      <c r="AW113" s="138" t="str">
        <f t="shared" si="14"/>
        <v/>
      </c>
    </row>
    <row r="114" spans="1:49" ht="20.149999999999999" customHeight="1" x14ac:dyDescent="0.25">
      <c r="A114" s="123"/>
      <c r="B114" s="100"/>
      <c r="C114" s="86"/>
      <c r="D114" s="123"/>
      <c r="E114" s="55">
        <f>ROW()</f>
        <v>114</v>
      </c>
      <c r="F114" s="52"/>
      <c r="G114" s="52"/>
      <c r="H114" s="52"/>
      <c r="I114" s="52"/>
      <c r="J114" s="98"/>
      <c r="K114" s="118"/>
      <c r="L114" s="144"/>
      <c r="M114" s="116"/>
      <c r="N114" s="117"/>
      <c r="O114" s="118"/>
      <c r="P114" s="145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117"/>
      <c r="AI114" s="116"/>
      <c r="AJ114" s="55"/>
      <c r="AL114" s="138" t="str">
        <f t="shared" si="15"/>
        <v/>
      </c>
      <c r="AM114" s="138" t="str">
        <f t="shared" si="16"/>
        <v/>
      </c>
      <c r="AN114" s="138" t="str">
        <f>IF(ISBLANK(M114),"",IF(OR(Z114/SUM(LER_01!$K$22:$L$23)&gt;=0.1,OR(O114="G0T",O114="G0B",O114="G1T", O114="G1B")),"","ERROR"))</f>
        <v/>
      </c>
      <c r="AO114" s="138" t="str">
        <f>IF(ISBLANK(M114),"",IF(AE114/SUM(LER_01!$K$22:$L$23)&gt;=0.1,IF(ISBLANK(N114),"ERROR",""),IF(ISBLANK(N114),"","WARNING")))</f>
        <v/>
      </c>
      <c r="AP114" s="138" t="str">
        <f t="shared" si="17"/>
        <v/>
      </c>
      <c r="AQ114" s="138" t="str">
        <f t="shared" si="18"/>
        <v/>
      </c>
      <c r="AR114" s="138" t="str">
        <f t="shared" si="19"/>
        <v/>
      </c>
      <c r="AS114" s="138" t="str">
        <f t="shared" si="20"/>
        <v/>
      </c>
      <c r="AT114" s="138" t="str">
        <f t="shared" si="21"/>
        <v/>
      </c>
      <c r="AU114" s="138" t="str">
        <f t="shared" si="22"/>
        <v/>
      </c>
      <c r="AV114" s="138" t="str">
        <f t="shared" si="13"/>
        <v/>
      </c>
      <c r="AW114" s="138" t="str">
        <f t="shared" si="14"/>
        <v/>
      </c>
    </row>
    <row r="115" spans="1:49" ht="20.149999999999999" customHeight="1" x14ac:dyDescent="0.25">
      <c r="A115" s="123"/>
      <c r="B115" s="100"/>
      <c r="C115" s="86"/>
      <c r="D115" s="123"/>
      <c r="E115" s="55">
        <f>ROW()</f>
        <v>115</v>
      </c>
      <c r="F115" s="52"/>
      <c r="G115" s="52"/>
      <c r="H115" s="52"/>
      <c r="I115" s="52"/>
      <c r="J115" s="98"/>
      <c r="K115" s="118"/>
      <c r="L115" s="144"/>
      <c r="M115" s="116"/>
      <c r="N115" s="117"/>
      <c r="O115" s="118"/>
      <c r="P115" s="145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117"/>
      <c r="AI115" s="116"/>
      <c r="AJ115" s="55"/>
      <c r="AL115" s="138" t="str">
        <f t="shared" si="15"/>
        <v/>
      </c>
      <c r="AM115" s="138" t="str">
        <f t="shared" si="16"/>
        <v/>
      </c>
      <c r="AN115" s="138" t="str">
        <f>IF(ISBLANK(M115),"",IF(OR(Z115/SUM(LER_01!$K$22:$L$23)&gt;=0.1,OR(O115="G0T",O115="G0B",O115="G1T", O115="G1B")),"","ERROR"))</f>
        <v/>
      </c>
      <c r="AO115" s="138" t="str">
        <f>IF(ISBLANK(M115),"",IF(AE115/SUM(LER_01!$K$22:$L$23)&gt;=0.1,IF(ISBLANK(N115),"ERROR",""),IF(ISBLANK(N115),"","WARNING")))</f>
        <v/>
      </c>
      <c r="AP115" s="138" t="str">
        <f t="shared" si="17"/>
        <v/>
      </c>
      <c r="AQ115" s="138" t="str">
        <f t="shared" si="18"/>
        <v/>
      </c>
      <c r="AR115" s="138" t="str">
        <f t="shared" si="19"/>
        <v/>
      </c>
      <c r="AS115" s="138" t="str">
        <f t="shared" si="20"/>
        <v/>
      </c>
      <c r="AT115" s="138" t="str">
        <f t="shared" si="21"/>
        <v/>
      </c>
      <c r="AU115" s="138" t="str">
        <f t="shared" si="22"/>
        <v/>
      </c>
      <c r="AV115" s="138" t="str">
        <f t="shared" si="13"/>
        <v/>
      </c>
      <c r="AW115" s="138" t="str">
        <f t="shared" si="14"/>
        <v/>
      </c>
    </row>
    <row r="116" spans="1:49" ht="20.149999999999999" customHeight="1" x14ac:dyDescent="0.25">
      <c r="A116" s="123"/>
      <c r="B116" s="100"/>
      <c r="C116" s="86"/>
      <c r="D116" s="123"/>
      <c r="E116" s="55">
        <f>ROW()</f>
        <v>116</v>
      </c>
      <c r="F116" s="52"/>
      <c r="G116" s="52"/>
      <c r="H116" s="52"/>
      <c r="I116" s="52"/>
      <c r="J116" s="98"/>
      <c r="K116" s="118"/>
      <c r="L116" s="144"/>
      <c r="M116" s="116"/>
      <c r="N116" s="117"/>
      <c r="O116" s="118"/>
      <c r="P116" s="145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117"/>
      <c r="AI116" s="116"/>
      <c r="AJ116" s="55"/>
      <c r="AL116" s="138" t="str">
        <f t="shared" si="15"/>
        <v/>
      </c>
      <c r="AM116" s="138" t="str">
        <f t="shared" si="16"/>
        <v/>
      </c>
      <c r="AN116" s="138" t="str">
        <f>IF(ISBLANK(M116),"",IF(OR(Z116/SUM(LER_01!$K$22:$L$23)&gt;=0.1,OR(O116="G0T",O116="G0B",O116="G1T", O116="G1B")),"","ERROR"))</f>
        <v/>
      </c>
      <c r="AO116" s="138" t="str">
        <f>IF(ISBLANK(M116),"",IF(AE116/SUM(LER_01!$K$22:$L$23)&gt;=0.1,IF(ISBLANK(N116),"ERROR",""),IF(ISBLANK(N116),"","WARNING")))</f>
        <v/>
      </c>
      <c r="AP116" s="138" t="str">
        <f t="shared" si="17"/>
        <v/>
      </c>
      <c r="AQ116" s="138" t="str">
        <f t="shared" si="18"/>
        <v/>
      </c>
      <c r="AR116" s="138" t="str">
        <f t="shared" si="19"/>
        <v/>
      </c>
      <c r="AS116" s="138" t="str">
        <f t="shared" si="20"/>
        <v/>
      </c>
      <c r="AT116" s="138" t="str">
        <f t="shared" si="21"/>
        <v/>
      </c>
      <c r="AU116" s="138" t="str">
        <f t="shared" si="22"/>
        <v/>
      </c>
      <c r="AV116" s="138" t="str">
        <f t="shared" ref="AV116:AV147" si="23">IF(ISBLANK(M116),"",IF(N116&lt;=I_ReferDate,"","ERROR"))</f>
        <v/>
      </c>
      <c r="AW116" s="138" t="str">
        <f t="shared" ref="AW116:AW147" si="24">IF(ISBLANK(M116),"",IF(ISBLANK(AH116),"",IF(AH116&gt;=I_ReferDate,IF(AH116&lt;=I_ReferDate+92,"","ERROR"),"ERROR")))</f>
        <v/>
      </c>
    </row>
    <row r="117" spans="1:49" ht="20.149999999999999" customHeight="1" x14ac:dyDescent="0.25">
      <c r="A117" s="123"/>
      <c r="B117" s="100"/>
      <c r="C117" s="86"/>
      <c r="D117" s="123"/>
      <c r="E117" s="55">
        <f>ROW()</f>
        <v>117</v>
      </c>
      <c r="F117" s="52"/>
      <c r="G117" s="52"/>
      <c r="H117" s="52"/>
      <c r="I117" s="52"/>
      <c r="J117" s="98"/>
      <c r="K117" s="118"/>
      <c r="L117" s="144"/>
      <c r="M117" s="116"/>
      <c r="N117" s="117"/>
      <c r="O117" s="118"/>
      <c r="P117" s="145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117"/>
      <c r="AI117" s="116"/>
      <c r="AJ117" s="55"/>
      <c r="AL117" s="138" t="str">
        <f t="shared" si="15"/>
        <v/>
      </c>
      <c r="AM117" s="138" t="str">
        <f t="shared" si="16"/>
        <v/>
      </c>
      <c r="AN117" s="138" t="str">
        <f>IF(ISBLANK(M117),"",IF(OR(Z117/SUM(LER_01!$K$22:$L$23)&gt;=0.1,OR(O117="G0T",O117="G0B",O117="G1T", O117="G1B")),"","ERROR"))</f>
        <v/>
      </c>
      <c r="AO117" s="138" t="str">
        <f>IF(ISBLANK(M117),"",IF(AE117/SUM(LER_01!$K$22:$L$23)&gt;=0.1,IF(ISBLANK(N117),"ERROR",""),IF(ISBLANK(N117),"","WARNING")))</f>
        <v/>
      </c>
      <c r="AP117" s="138" t="str">
        <f t="shared" si="17"/>
        <v/>
      </c>
      <c r="AQ117" s="138" t="str">
        <f t="shared" si="18"/>
        <v/>
      </c>
      <c r="AR117" s="138" t="str">
        <f t="shared" si="19"/>
        <v/>
      </c>
      <c r="AS117" s="138" t="str">
        <f t="shared" si="20"/>
        <v/>
      </c>
      <c r="AT117" s="138" t="str">
        <f t="shared" si="21"/>
        <v/>
      </c>
      <c r="AU117" s="138" t="str">
        <f t="shared" si="22"/>
        <v/>
      </c>
      <c r="AV117" s="138" t="str">
        <f t="shared" si="23"/>
        <v/>
      </c>
      <c r="AW117" s="138" t="str">
        <f t="shared" si="24"/>
        <v/>
      </c>
    </row>
    <row r="118" spans="1:49" ht="20.149999999999999" customHeight="1" x14ac:dyDescent="0.25">
      <c r="A118" s="123"/>
      <c r="B118" s="100"/>
      <c r="C118" s="86"/>
      <c r="D118" s="123"/>
      <c r="E118" s="55">
        <f>ROW()</f>
        <v>118</v>
      </c>
      <c r="F118" s="52"/>
      <c r="G118" s="52"/>
      <c r="H118" s="52"/>
      <c r="I118" s="52"/>
      <c r="J118" s="98"/>
      <c r="K118" s="118"/>
      <c r="L118" s="144"/>
      <c r="M118" s="116"/>
      <c r="N118" s="117"/>
      <c r="O118" s="118"/>
      <c r="P118" s="145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117"/>
      <c r="AI118" s="116"/>
      <c r="AJ118" s="55"/>
      <c r="AL118" s="138" t="str">
        <f t="shared" si="15"/>
        <v/>
      </c>
      <c r="AM118" s="138" t="str">
        <f t="shared" si="16"/>
        <v/>
      </c>
      <c r="AN118" s="138" t="str">
        <f>IF(ISBLANK(M118),"",IF(OR(Z118/SUM(LER_01!$K$22:$L$23)&gt;=0.1,OR(O118="G0T",O118="G0B",O118="G1T", O118="G1B")),"","ERROR"))</f>
        <v/>
      </c>
      <c r="AO118" s="138" t="str">
        <f>IF(ISBLANK(M118),"",IF(AE118/SUM(LER_01!$K$22:$L$23)&gt;=0.1,IF(ISBLANK(N118),"ERROR",""),IF(ISBLANK(N118),"","WARNING")))</f>
        <v/>
      </c>
      <c r="AP118" s="138" t="str">
        <f t="shared" si="17"/>
        <v/>
      </c>
      <c r="AQ118" s="138" t="str">
        <f t="shared" si="18"/>
        <v/>
      </c>
      <c r="AR118" s="138" t="str">
        <f t="shared" si="19"/>
        <v/>
      </c>
      <c r="AS118" s="138" t="str">
        <f t="shared" si="20"/>
        <v/>
      </c>
      <c r="AT118" s="138" t="str">
        <f t="shared" si="21"/>
        <v/>
      </c>
      <c r="AU118" s="138" t="str">
        <f t="shared" si="22"/>
        <v/>
      </c>
      <c r="AV118" s="138" t="str">
        <f t="shared" si="23"/>
        <v/>
      </c>
      <c r="AW118" s="138" t="str">
        <f t="shared" si="24"/>
        <v/>
      </c>
    </row>
    <row r="119" spans="1:49" ht="20.149999999999999" customHeight="1" x14ac:dyDescent="0.25">
      <c r="A119" s="123"/>
      <c r="B119" s="100"/>
      <c r="C119" s="86"/>
      <c r="D119" s="123"/>
      <c r="E119" s="55">
        <f>ROW()</f>
        <v>119</v>
      </c>
      <c r="F119" s="52"/>
      <c r="G119" s="52"/>
      <c r="H119" s="52"/>
      <c r="I119" s="52"/>
      <c r="J119" s="98"/>
      <c r="K119" s="118"/>
      <c r="L119" s="144"/>
      <c r="M119" s="116"/>
      <c r="N119" s="117"/>
      <c r="O119" s="118"/>
      <c r="P119" s="145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117"/>
      <c r="AI119" s="116"/>
      <c r="AJ119" s="55"/>
      <c r="AL119" s="138" t="str">
        <f t="shared" si="15"/>
        <v/>
      </c>
      <c r="AM119" s="138" t="str">
        <f t="shared" si="16"/>
        <v/>
      </c>
      <c r="AN119" s="138" t="str">
        <f>IF(ISBLANK(M119),"",IF(OR(Z119/SUM(LER_01!$K$22:$L$23)&gt;=0.1,OR(O119="G0T",O119="G0B",O119="G1T", O119="G1B")),"","ERROR"))</f>
        <v/>
      </c>
      <c r="AO119" s="138" t="str">
        <f>IF(ISBLANK(M119),"",IF(AE119/SUM(LER_01!$K$22:$L$23)&gt;=0.1,IF(ISBLANK(N119),"ERROR",""),IF(ISBLANK(N119),"","WARNING")))</f>
        <v/>
      </c>
      <c r="AP119" s="138" t="str">
        <f t="shared" si="17"/>
        <v/>
      </c>
      <c r="AQ119" s="138" t="str">
        <f t="shared" si="18"/>
        <v/>
      </c>
      <c r="AR119" s="138" t="str">
        <f t="shared" si="19"/>
        <v/>
      </c>
      <c r="AS119" s="138" t="str">
        <f t="shared" si="20"/>
        <v/>
      </c>
      <c r="AT119" s="138" t="str">
        <f t="shared" si="21"/>
        <v/>
      </c>
      <c r="AU119" s="138" t="str">
        <f t="shared" si="22"/>
        <v/>
      </c>
      <c r="AV119" s="138" t="str">
        <f t="shared" si="23"/>
        <v/>
      </c>
      <c r="AW119" s="138" t="str">
        <f t="shared" si="24"/>
        <v/>
      </c>
    </row>
    <row r="120" spans="1:49" ht="20.149999999999999" customHeight="1" x14ac:dyDescent="0.25">
      <c r="A120" s="123"/>
      <c r="B120" s="100"/>
      <c r="C120" s="86"/>
      <c r="D120" s="123"/>
      <c r="E120" s="55">
        <f>ROW()</f>
        <v>120</v>
      </c>
      <c r="F120" s="52"/>
      <c r="G120" s="52"/>
      <c r="H120" s="52"/>
      <c r="I120" s="52"/>
      <c r="J120" s="98"/>
      <c r="K120" s="118"/>
      <c r="L120" s="144"/>
      <c r="M120" s="116"/>
      <c r="N120" s="117"/>
      <c r="O120" s="118"/>
      <c r="P120" s="145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117"/>
      <c r="AI120" s="116"/>
      <c r="AJ120" s="55"/>
      <c r="AL120" s="138" t="str">
        <f t="shared" si="15"/>
        <v/>
      </c>
      <c r="AM120" s="138" t="str">
        <f t="shared" si="16"/>
        <v/>
      </c>
      <c r="AN120" s="138" t="str">
        <f>IF(ISBLANK(M120),"",IF(OR(Z120/SUM(LER_01!$K$22:$L$23)&gt;=0.1,OR(O120="G0T",O120="G0B",O120="G1T", O120="G1B")),"","ERROR"))</f>
        <v/>
      </c>
      <c r="AO120" s="138" t="str">
        <f>IF(ISBLANK(M120),"",IF(AE120/SUM(LER_01!$K$22:$L$23)&gt;=0.1,IF(ISBLANK(N120),"ERROR",""),IF(ISBLANK(N120),"","WARNING")))</f>
        <v/>
      </c>
      <c r="AP120" s="138" t="str">
        <f t="shared" si="17"/>
        <v/>
      </c>
      <c r="AQ120" s="138" t="str">
        <f t="shared" si="18"/>
        <v/>
      </c>
      <c r="AR120" s="138" t="str">
        <f t="shared" si="19"/>
        <v/>
      </c>
      <c r="AS120" s="138" t="str">
        <f t="shared" si="20"/>
        <v/>
      </c>
      <c r="AT120" s="138" t="str">
        <f t="shared" si="21"/>
        <v/>
      </c>
      <c r="AU120" s="138" t="str">
        <f t="shared" si="22"/>
        <v/>
      </c>
      <c r="AV120" s="138" t="str">
        <f t="shared" si="23"/>
        <v/>
      </c>
      <c r="AW120" s="138" t="str">
        <f t="shared" si="24"/>
        <v/>
      </c>
    </row>
    <row r="121" spans="1:49" ht="20.149999999999999" customHeight="1" x14ac:dyDescent="0.25">
      <c r="A121" s="123"/>
      <c r="B121" s="100"/>
      <c r="C121" s="86"/>
      <c r="D121" s="123"/>
      <c r="E121" s="55">
        <f>ROW()</f>
        <v>121</v>
      </c>
      <c r="F121" s="52"/>
      <c r="G121" s="52"/>
      <c r="H121" s="52"/>
      <c r="I121" s="52"/>
      <c r="J121" s="98"/>
      <c r="K121" s="118"/>
      <c r="L121" s="144"/>
      <c r="M121" s="116"/>
      <c r="N121" s="117"/>
      <c r="O121" s="118"/>
      <c r="P121" s="145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117"/>
      <c r="AI121" s="116"/>
      <c r="AJ121" s="55"/>
      <c r="AL121" s="138" t="str">
        <f t="shared" si="15"/>
        <v/>
      </c>
      <c r="AM121" s="138" t="str">
        <f t="shared" si="16"/>
        <v/>
      </c>
      <c r="AN121" s="138" t="str">
        <f>IF(ISBLANK(M121),"",IF(OR(Z121/SUM(LER_01!$K$22:$L$23)&gt;=0.1,OR(O121="G0T",O121="G0B",O121="G1T", O121="G1B")),"","ERROR"))</f>
        <v/>
      </c>
      <c r="AO121" s="138" t="str">
        <f>IF(ISBLANK(M121),"",IF(AE121/SUM(LER_01!$K$22:$L$23)&gt;=0.1,IF(ISBLANK(N121),"ERROR",""),IF(ISBLANK(N121),"","WARNING")))</f>
        <v/>
      </c>
      <c r="AP121" s="138" t="str">
        <f t="shared" si="17"/>
        <v/>
      </c>
      <c r="AQ121" s="138" t="str">
        <f t="shared" si="18"/>
        <v/>
      </c>
      <c r="AR121" s="138" t="str">
        <f t="shared" si="19"/>
        <v/>
      </c>
      <c r="AS121" s="138" t="str">
        <f t="shared" si="20"/>
        <v/>
      </c>
      <c r="AT121" s="138" t="str">
        <f t="shared" si="21"/>
        <v/>
      </c>
      <c r="AU121" s="138" t="str">
        <f t="shared" si="22"/>
        <v/>
      </c>
      <c r="AV121" s="138" t="str">
        <f t="shared" si="23"/>
        <v/>
      </c>
      <c r="AW121" s="138" t="str">
        <f t="shared" si="24"/>
        <v/>
      </c>
    </row>
    <row r="122" spans="1:49" ht="20.149999999999999" customHeight="1" x14ac:dyDescent="0.25">
      <c r="A122" s="123"/>
      <c r="B122" s="100"/>
      <c r="C122" s="86"/>
      <c r="D122" s="123"/>
      <c r="E122" s="55">
        <f>ROW()</f>
        <v>122</v>
      </c>
      <c r="F122" s="52"/>
      <c r="G122" s="52"/>
      <c r="H122" s="52"/>
      <c r="I122" s="52"/>
      <c r="J122" s="98"/>
      <c r="K122" s="118"/>
      <c r="L122" s="144"/>
      <c r="M122" s="116"/>
      <c r="N122" s="117"/>
      <c r="O122" s="118"/>
      <c r="P122" s="145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117"/>
      <c r="AI122" s="116"/>
      <c r="AJ122" s="55"/>
      <c r="AL122" s="138" t="str">
        <f t="shared" si="15"/>
        <v/>
      </c>
      <c r="AM122" s="138" t="str">
        <f t="shared" si="16"/>
        <v/>
      </c>
      <c r="AN122" s="138" t="str">
        <f>IF(ISBLANK(M122),"",IF(OR(Z122/SUM(LER_01!$K$22:$L$23)&gt;=0.1,OR(O122="G0T",O122="G0B",O122="G1T", O122="G1B")),"","ERROR"))</f>
        <v/>
      </c>
      <c r="AO122" s="138" t="str">
        <f>IF(ISBLANK(M122),"",IF(AE122/SUM(LER_01!$K$22:$L$23)&gt;=0.1,IF(ISBLANK(N122),"ERROR",""),IF(ISBLANK(N122),"","WARNING")))</f>
        <v/>
      </c>
      <c r="AP122" s="138" t="str">
        <f t="shared" si="17"/>
        <v/>
      </c>
      <c r="AQ122" s="138" t="str">
        <f t="shared" si="18"/>
        <v/>
      </c>
      <c r="AR122" s="138" t="str">
        <f t="shared" si="19"/>
        <v/>
      </c>
      <c r="AS122" s="138" t="str">
        <f t="shared" si="20"/>
        <v/>
      </c>
      <c r="AT122" s="138" t="str">
        <f t="shared" si="21"/>
        <v/>
      </c>
      <c r="AU122" s="138" t="str">
        <f t="shared" si="22"/>
        <v/>
      </c>
      <c r="AV122" s="138" t="str">
        <f t="shared" si="23"/>
        <v/>
      </c>
      <c r="AW122" s="138" t="str">
        <f t="shared" si="24"/>
        <v/>
      </c>
    </row>
    <row r="123" spans="1:49" ht="20.149999999999999" customHeight="1" x14ac:dyDescent="0.25">
      <c r="A123" s="123"/>
      <c r="B123" s="100"/>
      <c r="C123" s="86"/>
      <c r="D123" s="123"/>
      <c r="E123" s="55">
        <f>ROW()</f>
        <v>123</v>
      </c>
      <c r="F123" s="52"/>
      <c r="G123" s="52"/>
      <c r="H123" s="52"/>
      <c r="I123" s="52"/>
      <c r="J123" s="98"/>
      <c r="K123" s="118"/>
      <c r="L123" s="144"/>
      <c r="M123" s="116"/>
      <c r="N123" s="117"/>
      <c r="O123" s="118"/>
      <c r="P123" s="145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117"/>
      <c r="AI123" s="116"/>
      <c r="AJ123" s="55"/>
      <c r="AL123" s="138" t="str">
        <f t="shared" si="15"/>
        <v/>
      </c>
      <c r="AM123" s="138" t="str">
        <f t="shared" si="16"/>
        <v/>
      </c>
      <c r="AN123" s="138" t="str">
        <f>IF(ISBLANK(M123),"",IF(OR(Z123/SUM(LER_01!$K$22:$L$23)&gt;=0.1,OR(O123="G0T",O123="G0B",O123="G1T", O123="G1B")),"","ERROR"))</f>
        <v/>
      </c>
      <c r="AO123" s="138" t="str">
        <f>IF(ISBLANK(M123),"",IF(AE123/SUM(LER_01!$K$22:$L$23)&gt;=0.1,IF(ISBLANK(N123),"ERROR",""),IF(ISBLANK(N123),"","WARNING")))</f>
        <v/>
      </c>
      <c r="AP123" s="138" t="str">
        <f t="shared" si="17"/>
        <v/>
      </c>
      <c r="AQ123" s="138" t="str">
        <f t="shared" si="18"/>
        <v/>
      </c>
      <c r="AR123" s="138" t="str">
        <f t="shared" si="19"/>
        <v/>
      </c>
      <c r="AS123" s="138" t="str">
        <f t="shared" si="20"/>
        <v/>
      </c>
      <c r="AT123" s="138" t="str">
        <f t="shared" si="21"/>
        <v/>
      </c>
      <c r="AU123" s="138" t="str">
        <f t="shared" si="22"/>
        <v/>
      </c>
      <c r="AV123" s="138" t="str">
        <f t="shared" si="23"/>
        <v/>
      </c>
      <c r="AW123" s="138" t="str">
        <f t="shared" si="24"/>
        <v/>
      </c>
    </row>
    <row r="124" spans="1:49" ht="20.149999999999999" customHeight="1" x14ac:dyDescent="0.25">
      <c r="A124" s="123"/>
      <c r="B124" s="100"/>
      <c r="C124" s="86"/>
      <c r="D124" s="123"/>
      <c r="E124" s="55">
        <f>ROW()</f>
        <v>124</v>
      </c>
      <c r="F124" s="52"/>
      <c r="G124" s="52"/>
      <c r="H124" s="52"/>
      <c r="I124" s="52"/>
      <c r="J124" s="98"/>
      <c r="K124" s="118"/>
      <c r="L124" s="144"/>
      <c r="M124" s="116"/>
      <c r="N124" s="117"/>
      <c r="O124" s="118"/>
      <c r="P124" s="145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117"/>
      <c r="AI124" s="116"/>
      <c r="AJ124" s="55"/>
      <c r="AL124" s="138" t="str">
        <f t="shared" si="15"/>
        <v/>
      </c>
      <c r="AM124" s="138" t="str">
        <f t="shared" si="16"/>
        <v/>
      </c>
      <c r="AN124" s="138" t="str">
        <f>IF(ISBLANK(M124),"",IF(OR(Z124/SUM(LER_01!$K$22:$L$23)&gt;=0.1,OR(O124="G0T",O124="G0B",O124="G1T", O124="G1B")),"","ERROR"))</f>
        <v/>
      </c>
      <c r="AO124" s="138" t="str">
        <f>IF(ISBLANK(M124),"",IF(AE124/SUM(LER_01!$K$22:$L$23)&gt;=0.1,IF(ISBLANK(N124),"ERROR",""),IF(ISBLANK(N124),"","WARNING")))</f>
        <v/>
      </c>
      <c r="AP124" s="138" t="str">
        <f t="shared" si="17"/>
        <v/>
      </c>
      <c r="AQ124" s="138" t="str">
        <f t="shared" si="18"/>
        <v/>
      </c>
      <c r="AR124" s="138" t="str">
        <f t="shared" si="19"/>
        <v/>
      </c>
      <c r="AS124" s="138" t="str">
        <f t="shared" si="20"/>
        <v/>
      </c>
      <c r="AT124" s="138" t="str">
        <f t="shared" si="21"/>
        <v/>
      </c>
      <c r="AU124" s="138" t="str">
        <f t="shared" si="22"/>
        <v/>
      </c>
      <c r="AV124" s="138" t="str">
        <f t="shared" si="23"/>
        <v/>
      </c>
      <c r="AW124" s="138" t="str">
        <f t="shared" si="24"/>
        <v/>
      </c>
    </row>
    <row r="125" spans="1:49" ht="20.149999999999999" customHeight="1" x14ac:dyDescent="0.25">
      <c r="A125" s="123"/>
      <c r="B125" s="100"/>
      <c r="C125" s="86"/>
      <c r="D125" s="123"/>
      <c r="E125" s="55">
        <f>ROW()</f>
        <v>125</v>
      </c>
      <c r="F125" s="52"/>
      <c r="G125" s="52"/>
      <c r="H125" s="52"/>
      <c r="I125" s="52"/>
      <c r="J125" s="98"/>
      <c r="K125" s="118"/>
      <c r="L125" s="144"/>
      <c r="M125" s="116"/>
      <c r="N125" s="117"/>
      <c r="O125" s="118"/>
      <c r="P125" s="145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117"/>
      <c r="AI125" s="116"/>
      <c r="AJ125" s="55"/>
      <c r="AL125" s="138" t="str">
        <f t="shared" si="15"/>
        <v/>
      </c>
      <c r="AM125" s="138" t="str">
        <f t="shared" si="16"/>
        <v/>
      </c>
      <c r="AN125" s="138" t="str">
        <f>IF(ISBLANK(M125),"",IF(OR(Z125/SUM(LER_01!$K$22:$L$23)&gt;=0.1,OR(O125="G0T",O125="G0B",O125="G1T", O125="G1B")),"","ERROR"))</f>
        <v/>
      </c>
      <c r="AO125" s="138" t="str">
        <f>IF(ISBLANK(M125),"",IF(AE125/SUM(LER_01!$K$22:$L$23)&gt;=0.1,IF(ISBLANK(N125),"ERROR",""),IF(ISBLANK(N125),"","WARNING")))</f>
        <v/>
      </c>
      <c r="AP125" s="138" t="str">
        <f t="shared" si="17"/>
        <v/>
      </c>
      <c r="AQ125" s="138" t="str">
        <f t="shared" si="18"/>
        <v/>
      </c>
      <c r="AR125" s="138" t="str">
        <f t="shared" si="19"/>
        <v/>
      </c>
      <c r="AS125" s="138" t="str">
        <f t="shared" si="20"/>
        <v/>
      </c>
      <c r="AT125" s="138" t="str">
        <f t="shared" si="21"/>
        <v/>
      </c>
      <c r="AU125" s="138" t="str">
        <f t="shared" si="22"/>
        <v/>
      </c>
      <c r="AV125" s="138" t="str">
        <f t="shared" si="23"/>
        <v/>
      </c>
      <c r="AW125" s="138" t="str">
        <f t="shared" si="24"/>
        <v/>
      </c>
    </row>
    <row r="126" spans="1:49" ht="20.149999999999999" customHeight="1" x14ac:dyDescent="0.25">
      <c r="A126" s="123"/>
      <c r="B126" s="100"/>
      <c r="C126" s="86"/>
      <c r="D126" s="123"/>
      <c r="E126" s="55">
        <f>ROW()</f>
        <v>126</v>
      </c>
      <c r="F126" s="52"/>
      <c r="G126" s="52"/>
      <c r="H126" s="52"/>
      <c r="I126" s="52"/>
      <c r="J126" s="98"/>
      <c r="K126" s="118"/>
      <c r="L126" s="144"/>
      <c r="M126" s="116"/>
      <c r="N126" s="117"/>
      <c r="O126" s="118"/>
      <c r="P126" s="145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117"/>
      <c r="AI126" s="116"/>
      <c r="AJ126" s="55"/>
      <c r="AL126" s="138" t="str">
        <f t="shared" si="15"/>
        <v/>
      </c>
      <c r="AM126" s="138" t="str">
        <f t="shared" si="16"/>
        <v/>
      </c>
      <c r="AN126" s="138" t="str">
        <f>IF(ISBLANK(M126),"",IF(OR(Z126/SUM(LER_01!$K$22:$L$23)&gt;=0.1,OR(O126="G0T",O126="G0B",O126="G1T", O126="G1B")),"","ERROR"))</f>
        <v/>
      </c>
      <c r="AO126" s="138" t="str">
        <f>IF(ISBLANK(M126),"",IF(AE126/SUM(LER_01!$K$22:$L$23)&gt;=0.1,IF(ISBLANK(N126),"ERROR",""),IF(ISBLANK(N126),"","WARNING")))</f>
        <v/>
      </c>
      <c r="AP126" s="138" t="str">
        <f t="shared" si="17"/>
        <v/>
      </c>
      <c r="AQ126" s="138" t="str">
        <f t="shared" si="18"/>
        <v/>
      </c>
      <c r="AR126" s="138" t="str">
        <f t="shared" si="19"/>
        <v/>
      </c>
      <c r="AS126" s="138" t="str">
        <f t="shared" si="20"/>
        <v/>
      </c>
      <c r="AT126" s="138" t="str">
        <f t="shared" si="21"/>
        <v/>
      </c>
      <c r="AU126" s="138" t="str">
        <f t="shared" si="22"/>
        <v/>
      </c>
      <c r="AV126" s="138" t="str">
        <f t="shared" si="23"/>
        <v/>
      </c>
      <c r="AW126" s="138" t="str">
        <f t="shared" si="24"/>
        <v/>
      </c>
    </row>
    <row r="127" spans="1:49" ht="20.149999999999999" customHeight="1" x14ac:dyDescent="0.25">
      <c r="A127" s="123"/>
      <c r="B127" s="100"/>
      <c r="C127" s="86"/>
      <c r="D127" s="123"/>
      <c r="E127" s="55">
        <f>ROW()</f>
        <v>127</v>
      </c>
      <c r="F127" s="52"/>
      <c r="G127" s="52"/>
      <c r="H127" s="52"/>
      <c r="I127" s="52"/>
      <c r="J127" s="98"/>
      <c r="K127" s="118"/>
      <c r="L127" s="144"/>
      <c r="M127" s="116"/>
      <c r="N127" s="117"/>
      <c r="O127" s="118"/>
      <c r="P127" s="145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117"/>
      <c r="AI127" s="116"/>
      <c r="AJ127" s="55"/>
      <c r="AL127" s="138" t="str">
        <f t="shared" si="15"/>
        <v/>
      </c>
      <c r="AM127" s="138" t="str">
        <f t="shared" si="16"/>
        <v/>
      </c>
      <c r="AN127" s="138" t="str">
        <f>IF(ISBLANK(M127),"",IF(OR(Z127/SUM(LER_01!$K$22:$L$23)&gt;=0.1,OR(O127="G0T",O127="G0B",O127="G1T", O127="G1B")),"","ERROR"))</f>
        <v/>
      </c>
      <c r="AO127" s="138" t="str">
        <f>IF(ISBLANK(M127),"",IF(AE127/SUM(LER_01!$K$22:$L$23)&gt;=0.1,IF(ISBLANK(N127),"ERROR",""),IF(ISBLANK(N127),"","WARNING")))</f>
        <v/>
      </c>
      <c r="AP127" s="138" t="str">
        <f t="shared" si="17"/>
        <v/>
      </c>
      <c r="AQ127" s="138" t="str">
        <f t="shared" si="18"/>
        <v/>
      </c>
      <c r="AR127" s="138" t="str">
        <f t="shared" si="19"/>
        <v/>
      </c>
      <c r="AS127" s="138" t="str">
        <f t="shared" si="20"/>
        <v/>
      </c>
      <c r="AT127" s="138" t="str">
        <f t="shared" si="21"/>
        <v/>
      </c>
      <c r="AU127" s="138" t="str">
        <f t="shared" si="22"/>
        <v/>
      </c>
      <c r="AV127" s="138" t="str">
        <f t="shared" si="23"/>
        <v/>
      </c>
      <c r="AW127" s="138" t="str">
        <f t="shared" si="24"/>
        <v/>
      </c>
    </row>
    <row r="128" spans="1:49" ht="20.149999999999999" customHeight="1" x14ac:dyDescent="0.25">
      <c r="A128" s="123"/>
      <c r="B128" s="100"/>
      <c r="C128" s="86"/>
      <c r="D128" s="123"/>
      <c r="E128" s="55">
        <f>ROW()</f>
        <v>128</v>
      </c>
      <c r="F128" s="52"/>
      <c r="G128" s="52"/>
      <c r="H128" s="52"/>
      <c r="I128" s="52"/>
      <c r="J128" s="98"/>
      <c r="K128" s="118"/>
      <c r="L128" s="144"/>
      <c r="M128" s="116"/>
      <c r="N128" s="117"/>
      <c r="O128" s="118"/>
      <c r="P128" s="145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117"/>
      <c r="AI128" s="116"/>
      <c r="AJ128" s="55"/>
      <c r="AL128" s="138" t="str">
        <f t="shared" si="15"/>
        <v/>
      </c>
      <c r="AM128" s="138" t="str">
        <f t="shared" si="16"/>
        <v/>
      </c>
      <c r="AN128" s="138" t="str">
        <f>IF(ISBLANK(M128),"",IF(OR(Z128/SUM(LER_01!$K$22:$L$23)&gt;=0.1,OR(O128="G0T",O128="G0B",O128="G1T", O128="G1B")),"","ERROR"))</f>
        <v/>
      </c>
      <c r="AO128" s="138" t="str">
        <f>IF(ISBLANK(M128),"",IF(AE128/SUM(LER_01!$K$22:$L$23)&gt;=0.1,IF(ISBLANK(N128),"ERROR",""),IF(ISBLANK(N128),"","WARNING")))</f>
        <v/>
      </c>
      <c r="AP128" s="138" t="str">
        <f t="shared" si="17"/>
        <v/>
      </c>
      <c r="AQ128" s="138" t="str">
        <f t="shared" si="18"/>
        <v/>
      </c>
      <c r="AR128" s="138" t="str">
        <f t="shared" si="19"/>
        <v/>
      </c>
      <c r="AS128" s="138" t="str">
        <f t="shared" si="20"/>
        <v/>
      </c>
      <c r="AT128" s="138" t="str">
        <f t="shared" si="21"/>
        <v/>
      </c>
      <c r="AU128" s="138" t="str">
        <f t="shared" si="22"/>
        <v/>
      </c>
      <c r="AV128" s="138" t="str">
        <f t="shared" si="23"/>
        <v/>
      </c>
      <c r="AW128" s="138" t="str">
        <f t="shared" si="24"/>
        <v/>
      </c>
    </row>
    <row r="129" spans="1:49" ht="20.149999999999999" customHeight="1" x14ac:dyDescent="0.25">
      <c r="A129" s="123"/>
      <c r="B129" s="100"/>
      <c r="C129" s="86"/>
      <c r="D129" s="123"/>
      <c r="E129" s="55">
        <f>ROW()</f>
        <v>129</v>
      </c>
      <c r="F129" s="52"/>
      <c r="G129" s="52"/>
      <c r="H129" s="52"/>
      <c r="I129" s="52"/>
      <c r="J129" s="98"/>
      <c r="K129" s="118"/>
      <c r="L129" s="144"/>
      <c r="M129" s="116"/>
      <c r="N129" s="117"/>
      <c r="O129" s="118"/>
      <c r="P129" s="145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117"/>
      <c r="AI129" s="116"/>
      <c r="AJ129" s="55"/>
      <c r="AL129" s="138" t="str">
        <f t="shared" si="15"/>
        <v/>
      </c>
      <c r="AM129" s="138" t="str">
        <f t="shared" si="16"/>
        <v/>
      </c>
      <c r="AN129" s="138" t="str">
        <f>IF(ISBLANK(M129),"",IF(OR(Z129/SUM(LER_01!$K$22:$L$23)&gt;=0.1,OR(O129="G0T",O129="G0B",O129="G1T", O129="G1B")),"","ERROR"))</f>
        <v/>
      </c>
      <c r="AO129" s="138" t="str">
        <f>IF(ISBLANK(M129),"",IF(AE129/SUM(LER_01!$K$22:$L$23)&gt;=0.1,IF(ISBLANK(N129),"ERROR",""),IF(ISBLANK(N129),"","WARNING")))</f>
        <v/>
      </c>
      <c r="AP129" s="138" t="str">
        <f t="shared" si="17"/>
        <v/>
      </c>
      <c r="AQ129" s="138" t="str">
        <f t="shared" si="18"/>
        <v/>
      </c>
      <c r="AR129" s="138" t="str">
        <f t="shared" si="19"/>
        <v/>
      </c>
      <c r="AS129" s="138" t="str">
        <f t="shared" si="20"/>
        <v/>
      </c>
      <c r="AT129" s="138" t="str">
        <f t="shared" si="21"/>
        <v/>
      </c>
      <c r="AU129" s="138" t="str">
        <f t="shared" si="22"/>
        <v/>
      </c>
      <c r="AV129" s="138" t="str">
        <f t="shared" si="23"/>
        <v/>
      </c>
      <c r="AW129" s="138" t="str">
        <f t="shared" si="24"/>
        <v/>
      </c>
    </row>
    <row r="130" spans="1:49" ht="20.149999999999999" customHeight="1" x14ac:dyDescent="0.25">
      <c r="A130" s="123"/>
      <c r="B130" s="100"/>
      <c r="C130" s="86"/>
      <c r="D130" s="123"/>
      <c r="E130" s="55">
        <f>ROW()</f>
        <v>130</v>
      </c>
      <c r="F130" s="52"/>
      <c r="G130" s="52"/>
      <c r="H130" s="52"/>
      <c r="I130" s="52"/>
      <c r="J130" s="98"/>
      <c r="K130" s="118"/>
      <c r="L130" s="144"/>
      <c r="M130" s="116"/>
      <c r="N130" s="117"/>
      <c r="O130" s="118"/>
      <c r="P130" s="145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117"/>
      <c r="AI130" s="116"/>
      <c r="AJ130" s="55"/>
      <c r="AL130" s="138" t="str">
        <f t="shared" si="15"/>
        <v/>
      </c>
      <c r="AM130" s="138" t="str">
        <f t="shared" si="16"/>
        <v/>
      </c>
      <c r="AN130" s="138" t="str">
        <f>IF(ISBLANK(M130),"",IF(OR(Z130/SUM(LER_01!$K$22:$L$23)&gt;=0.1,OR(O130="G0T",O130="G0B",O130="G1T", O130="G1B")),"","ERROR"))</f>
        <v/>
      </c>
      <c r="AO130" s="138" t="str">
        <f>IF(ISBLANK(M130),"",IF(AE130/SUM(LER_01!$K$22:$L$23)&gt;=0.1,IF(ISBLANK(N130),"ERROR",""),IF(ISBLANK(N130),"","WARNING")))</f>
        <v/>
      </c>
      <c r="AP130" s="138" t="str">
        <f t="shared" si="17"/>
        <v/>
      </c>
      <c r="AQ130" s="138" t="str">
        <f t="shared" si="18"/>
        <v/>
      </c>
      <c r="AR130" s="138" t="str">
        <f t="shared" si="19"/>
        <v/>
      </c>
      <c r="AS130" s="138" t="str">
        <f t="shared" si="20"/>
        <v/>
      </c>
      <c r="AT130" s="138" t="str">
        <f t="shared" si="21"/>
        <v/>
      </c>
      <c r="AU130" s="138" t="str">
        <f t="shared" si="22"/>
        <v/>
      </c>
      <c r="AV130" s="138" t="str">
        <f t="shared" si="23"/>
        <v/>
      </c>
      <c r="AW130" s="138" t="str">
        <f t="shared" si="24"/>
        <v/>
      </c>
    </row>
    <row r="131" spans="1:49" ht="20.149999999999999" customHeight="1" x14ac:dyDescent="0.25">
      <c r="A131" s="123"/>
      <c r="B131" s="100"/>
      <c r="C131" s="86"/>
      <c r="D131" s="123"/>
      <c r="E131" s="55">
        <f>ROW()</f>
        <v>131</v>
      </c>
      <c r="F131" s="52"/>
      <c r="G131" s="52"/>
      <c r="H131" s="52"/>
      <c r="I131" s="52"/>
      <c r="J131" s="98"/>
      <c r="K131" s="118"/>
      <c r="L131" s="144"/>
      <c r="M131" s="116"/>
      <c r="N131" s="117"/>
      <c r="O131" s="118"/>
      <c r="P131" s="145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117"/>
      <c r="AI131" s="116"/>
      <c r="AJ131" s="55"/>
      <c r="AL131" s="138" t="str">
        <f t="shared" si="15"/>
        <v/>
      </c>
      <c r="AM131" s="138" t="str">
        <f t="shared" si="16"/>
        <v/>
      </c>
      <c r="AN131" s="138" t="str">
        <f>IF(ISBLANK(M131),"",IF(OR(Z131/SUM(LER_01!$K$22:$L$23)&gt;=0.1,OR(O131="G0T",O131="G0B",O131="G1T", O131="G1B")),"","ERROR"))</f>
        <v/>
      </c>
      <c r="AO131" s="138" t="str">
        <f>IF(ISBLANK(M131),"",IF(AE131/SUM(LER_01!$K$22:$L$23)&gt;=0.1,IF(ISBLANK(N131),"ERROR",""),IF(ISBLANK(N131),"","WARNING")))</f>
        <v/>
      </c>
      <c r="AP131" s="138" t="str">
        <f t="shared" si="17"/>
        <v/>
      </c>
      <c r="AQ131" s="138" t="str">
        <f t="shared" si="18"/>
        <v/>
      </c>
      <c r="AR131" s="138" t="str">
        <f t="shared" si="19"/>
        <v/>
      </c>
      <c r="AS131" s="138" t="str">
        <f t="shared" si="20"/>
        <v/>
      </c>
      <c r="AT131" s="138" t="str">
        <f t="shared" si="21"/>
        <v/>
      </c>
      <c r="AU131" s="138" t="str">
        <f t="shared" si="22"/>
        <v/>
      </c>
      <c r="AV131" s="138" t="str">
        <f t="shared" si="23"/>
        <v/>
      </c>
      <c r="AW131" s="138" t="str">
        <f t="shared" si="24"/>
        <v/>
      </c>
    </row>
    <row r="132" spans="1:49" ht="20.149999999999999" customHeight="1" x14ac:dyDescent="0.25">
      <c r="A132" s="123"/>
      <c r="B132" s="100"/>
      <c r="C132" s="86"/>
      <c r="D132" s="123"/>
      <c r="E132" s="55">
        <f>ROW()</f>
        <v>132</v>
      </c>
      <c r="F132" s="52"/>
      <c r="G132" s="52"/>
      <c r="H132" s="52"/>
      <c r="I132" s="52"/>
      <c r="J132" s="98"/>
      <c r="K132" s="118"/>
      <c r="L132" s="144"/>
      <c r="M132" s="116"/>
      <c r="N132" s="117"/>
      <c r="O132" s="118"/>
      <c r="P132" s="145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117"/>
      <c r="AI132" s="116"/>
      <c r="AJ132" s="55"/>
      <c r="AL132" s="138" t="str">
        <f t="shared" si="15"/>
        <v/>
      </c>
      <c r="AM132" s="138" t="str">
        <f t="shared" si="16"/>
        <v/>
      </c>
      <c r="AN132" s="138" t="str">
        <f>IF(ISBLANK(M132),"",IF(OR(Z132/SUM(LER_01!$K$22:$L$23)&gt;=0.1,OR(O132="G0T",O132="G0B",O132="G1T", O132="G1B")),"","ERROR"))</f>
        <v/>
      </c>
      <c r="AO132" s="138" t="str">
        <f>IF(ISBLANK(M132),"",IF(AE132/SUM(LER_01!$K$22:$L$23)&gt;=0.1,IF(ISBLANK(N132),"ERROR",""),IF(ISBLANK(N132),"","WARNING")))</f>
        <v/>
      </c>
      <c r="AP132" s="138" t="str">
        <f t="shared" si="17"/>
        <v/>
      </c>
      <c r="AQ132" s="138" t="str">
        <f t="shared" si="18"/>
        <v/>
      </c>
      <c r="AR132" s="138" t="str">
        <f t="shared" si="19"/>
        <v/>
      </c>
      <c r="AS132" s="138" t="str">
        <f t="shared" si="20"/>
        <v/>
      </c>
      <c r="AT132" s="138" t="str">
        <f t="shared" si="21"/>
        <v/>
      </c>
      <c r="AU132" s="138" t="str">
        <f t="shared" si="22"/>
        <v/>
      </c>
      <c r="AV132" s="138" t="str">
        <f t="shared" si="23"/>
        <v/>
      </c>
      <c r="AW132" s="138" t="str">
        <f t="shared" si="24"/>
        <v/>
      </c>
    </row>
    <row r="133" spans="1:49" ht="20.149999999999999" customHeight="1" x14ac:dyDescent="0.25">
      <c r="A133" s="123"/>
      <c r="B133" s="100"/>
      <c r="C133" s="86"/>
      <c r="D133" s="123"/>
      <c r="E133" s="55">
        <f>ROW()</f>
        <v>133</v>
      </c>
      <c r="F133" s="52"/>
      <c r="G133" s="52"/>
      <c r="H133" s="52"/>
      <c r="I133" s="52"/>
      <c r="J133" s="98"/>
      <c r="K133" s="118"/>
      <c r="L133" s="144"/>
      <c r="M133" s="116"/>
      <c r="N133" s="117"/>
      <c r="O133" s="118"/>
      <c r="P133" s="145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117"/>
      <c r="AI133" s="116"/>
      <c r="AJ133" s="55"/>
      <c r="AL133" s="138" t="str">
        <f t="shared" si="15"/>
        <v/>
      </c>
      <c r="AM133" s="138" t="str">
        <f t="shared" si="16"/>
        <v/>
      </c>
      <c r="AN133" s="138" t="str">
        <f>IF(ISBLANK(M133),"",IF(OR(Z133/SUM(LER_01!$K$22:$L$23)&gt;=0.1,OR(O133="G0T",O133="G0B",O133="G1T", O133="G1B")),"","ERROR"))</f>
        <v/>
      </c>
      <c r="AO133" s="138" t="str">
        <f>IF(ISBLANK(M133),"",IF(AE133/SUM(LER_01!$K$22:$L$23)&gt;=0.1,IF(ISBLANK(N133),"ERROR",""),IF(ISBLANK(N133),"","WARNING")))</f>
        <v/>
      </c>
      <c r="AP133" s="138" t="str">
        <f t="shared" si="17"/>
        <v/>
      </c>
      <c r="AQ133" s="138" t="str">
        <f t="shared" si="18"/>
        <v/>
      </c>
      <c r="AR133" s="138" t="str">
        <f t="shared" si="19"/>
        <v/>
      </c>
      <c r="AS133" s="138" t="str">
        <f t="shared" si="20"/>
        <v/>
      </c>
      <c r="AT133" s="138" t="str">
        <f t="shared" si="21"/>
        <v/>
      </c>
      <c r="AU133" s="138" t="str">
        <f t="shared" si="22"/>
        <v/>
      </c>
      <c r="AV133" s="138" t="str">
        <f t="shared" si="23"/>
        <v/>
      </c>
      <c r="AW133" s="138" t="str">
        <f t="shared" si="24"/>
        <v/>
      </c>
    </row>
    <row r="134" spans="1:49" ht="20.149999999999999" customHeight="1" x14ac:dyDescent="0.25">
      <c r="A134" s="123"/>
      <c r="B134" s="100"/>
      <c r="C134" s="86"/>
      <c r="D134" s="123"/>
      <c r="E134" s="55">
        <f>ROW()</f>
        <v>134</v>
      </c>
      <c r="F134" s="52"/>
      <c r="G134" s="52"/>
      <c r="H134" s="52"/>
      <c r="I134" s="52"/>
      <c r="J134" s="98"/>
      <c r="K134" s="118"/>
      <c r="L134" s="144"/>
      <c r="M134" s="116"/>
      <c r="N134" s="117"/>
      <c r="O134" s="118"/>
      <c r="P134" s="145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117"/>
      <c r="AI134" s="116"/>
      <c r="AJ134" s="55"/>
      <c r="AL134" s="138" t="str">
        <f t="shared" si="15"/>
        <v/>
      </c>
      <c r="AM134" s="138" t="str">
        <f t="shared" si="16"/>
        <v/>
      </c>
      <c r="AN134" s="138" t="str">
        <f>IF(ISBLANK(M134),"",IF(OR(Z134/SUM(LER_01!$K$22:$L$23)&gt;=0.1,OR(O134="G0T",O134="G0B",O134="G1T", O134="G1B")),"","ERROR"))</f>
        <v/>
      </c>
      <c r="AO134" s="138" t="str">
        <f>IF(ISBLANK(M134),"",IF(AE134/SUM(LER_01!$K$22:$L$23)&gt;=0.1,IF(ISBLANK(N134),"ERROR",""),IF(ISBLANK(N134),"","WARNING")))</f>
        <v/>
      </c>
      <c r="AP134" s="138" t="str">
        <f t="shared" si="17"/>
        <v/>
      </c>
      <c r="AQ134" s="138" t="str">
        <f t="shared" si="18"/>
        <v/>
      </c>
      <c r="AR134" s="138" t="str">
        <f t="shared" si="19"/>
        <v/>
      </c>
      <c r="AS134" s="138" t="str">
        <f t="shared" si="20"/>
        <v/>
      </c>
      <c r="AT134" s="138" t="str">
        <f t="shared" si="21"/>
        <v/>
      </c>
      <c r="AU134" s="138" t="str">
        <f t="shared" si="22"/>
        <v/>
      </c>
      <c r="AV134" s="138" t="str">
        <f t="shared" si="23"/>
        <v/>
      </c>
      <c r="AW134" s="138" t="str">
        <f t="shared" si="24"/>
        <v/>
      </c>
    </row>
    <row r="135" spans="1:49" ht="20.149999999999999" customHeight="1" x14ac:dyDescent="0.25">
      <c r="A135" s="123"/>
      <c r="B135" s="100"/>
      <c r="C135" s="86"/>
      <c r="D135" s="123"/>
      <c r="E135" s="55">
        <f>ROW()</f>
        <v>135</v>
      </c>
      <c r="F135" s="52"/>
      <c r="G135" s="52"/>
      <c r="H135" s="52"/>
      <c r="I135" s="52"/>
      <c r="J135" s="98"/>
      <c r="K135" s="118"/>
      <c r="L135" s="144"/>
      <c r="M135" s="116"/>
      <c r="N135" s="117"/>
      <c r="O135" s="118"/>
      <c r="P135" s="145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117"/>
      <c r="AI135" s="116"/>
      <c r="AJ135" s="55"/>
      <c r="AL135" s="138" t="str">
        <f t="shared" si="15"/>
        <v/>
      </c>
      <c r="AM135" s="138" t="str">
        <f t="shared" si="16"/>
        <v/>
      </c>
      <c r="AN135" s="138" t="str">
        <f>IF(ISBLANK(M135),"",IF(OR(Z135/SUM(LER_01!$K$22:$L$23)&gt;=0.1,OR(O135="G0T",O135="G0B",O135="G1T", O135="G1B")),"","ERROR"))</f>
        <v/>
      </c>
      <c r="AO135" s="138" t="str">
        <f>IF(ISBLANK(M135),"",IF(AE135/SUM(LER_01!$K$22:$L$23)&gt;=0.1,IF(ISBLANK(N135),"ERROR",""),IF(ISBLANK(N135),"","WARNING")))</f>
        <v/>
      </c>
      <c r="AP135" s="138" t="str">
        <f t="shared" si="17"/>
        <v/>
      </c>
      <c r="AQ135" s="138" t="str">
        <f t="shared" si="18"/>
        <v/>
      </c>
      <c r="AR135" s="138" t="str">
        <f t="shared" si="19"/>
        <v/>
      </c>
      <c r="AS135" s="138" t="str">
        <f t="shared" si="20"/>
        <v/>
      </c>
      <c r="AT135" s="138" t="str">
        <f t="shared" si="21"/>
        <v/>
      </c>
      <c r="AU135" s="138" t="str">
        <f t="shared" si="22"/>
        <v/>
      </c>
      <c r="AV135" s="138" t="str">
        <f t="shared" si="23"/>
        <v/>
      </c>
      <c r="AW135" s="138" t="str">
        <f t="shared" si="24"/>
        <v/>
      </c>
    </row>
    <row r="136" spans="1:49" ht="20.149999999999999" customHeight="1" x14ac:dyDescent="0.25">
      <c r="A136" s="123"/>
      <c r="B136" s="100"/>
      <c r="C136" s="86"/>
      <c r="D136" s="123"/>
      <c r="E136" s="55">
        <f>ROW()</f>
        <v>136</v>
      </c>
      <c r="F136" s="52"/>
      <c r="G136" s="52"/>
      <c r="H136" s="52"/>
      <c r="I136" s="52"/>
      <c r="J136" s="98"/>
      <c r="K136" s="118"/>
      <c r="L136" s="144"/>
      <c r="M136" s="116"/>
      <c r="N136" s="117"/>
      <c r="O136" s="118"/>
      <c r="P136" s="145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117"/>
      <c r="AI136" s="116"/>
      <c r="AJ136" s="55"/>
      <c r="AL136" s="138" t="str">
        <f t="shared" si="15"/>
        <v/>
      </c>
      <c r="AM136" s="138" t="str">
        <f t="shared" si="16"/>
        <v/>
      </c>
      <c r="AN136" s="138" t="str">
        <f>IF(ISBLANK(M136),"",IF(OR(Z136/SUM(LER_01!$K$22:$L$23)&gt;=0.1,OR(O136="G0T",O136="G0B",O136="G1T", O136="G1B")),"","ERROR"))</f>
        <v/>
      </c>
      <c r="AO136" s="138" t="str">
        <f>IF(ISBLANK(M136),"",IF(AE136/SUM(LER_01!$K$22:$L$23)&gt;=0.1,IF(ISBLANK(N136),"ERROR",""),IF(ISBLANK(N136),"","WARNING")))</f>
        <v/>
      </c>
      <c r="AP136" s="138" t="str">
        <f t="shared" si="17"/>
        <v/>
      </c>
      <c r="AQ136" s="138" t="str">
        <f t="shared" si="18"/>
        <v/>
      </c>
      <c r="AR136" s="138" t="str">
        <f t="shared" si="19"/>
        <v/>
      </c>
      <c r="AS136" s="138" t="str">
        <f t="shared" si="20"/>
        <v/>
      </c>
      <c r="AT136" s="138" t="str">
        <f t="shared" si="21"/>
        <v/>
      </c>
      <c r="AU136" s="138" t="str">
        <f t="shared" si="22"/>
        <v/>
      </c>
      <c r="AV136" s="138" t="str">
        <f t="shared" si="23"/>
        <v/>
      </c>
      <c r="AW136" s="138" t="str">
        <f t="shared" si="24"/>
        <v/>
      </c>
    </row>
    <row r="137" spans="1:49" ht="20.149999999999999" customHeight="1" x14ac:dyDescent="0.25">
      <c r="A137" s="123"/>
      <c r="B137" s="100"/>
      <c r="C137" s="86"/>
      <c r="D137" s="123"/>
      <c r="E137" s="55">
        <f>ROW()</f>
        <v>137</v>
      </c>
      <c r="F137" s="52"/>
      <c r="G137" s="52"/>
      <c r="H137" s="52"/>
      <c r="I137" s="52"/>
      <c r="J137" s="98"/>
      <c r="K137" s="118"/>
      <c r="L137" s="144"/>
      <c r="M137" s="116"/>
      <c r="N137" s="117"/>
      <c r="O137" s="118"/>
      <c r="P137" s="145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117"/>
      <c r="AI137" s="116"/>
      <c r="AJ137" s="55"/>
      <c r="AL137" s="138" t="str">
        <f t="shared" si="15"/>
        <v/>
      </c>
      <c r="AM137" s="138" t="str">
        <f t="shared" si="16"/>
        <v/>
      </c>
      <c r="AN137" s="138" t="str">
        <f>IF(ISBLANK(M137),"",IF(OR(Z137/SUM(LER_01!$K$22:$L$23)&gt;=0.1,OR(O137="G0T",O137="G0B",O137="G1T", O137="G1B")),"","ERROR"))</f>
        <v/>
      </c>
      <c r="AO137" s="138" t="str">
        <f>IF(ISBLANK(M137),"",IF(AE137/SUM(LER_01!$K$22:$L$23)&gt;=0.1,IF(ISBLANK(N137),"ERROR",""),IF(ISBLANK(N137),"","WARNING")))</f>
        <v/>
      </c>
      <c r="AP137" s="138" t="str">
        <f t="shared" si="17"/>
        <v/>
      </c>
      <c r="AQ137" s="138" t="str">
        <f t="shared" si="18"/>
        <v/>
      </c>
      <c r="AR137" s="138" t="str">
        <f t="shared" si="19"/>
        <v/>
      </c>
      <c r="AS137" s="138" t="str">
        <f t="shared" si="20"/>
        <v/>
      </c>
      <c r="AT137" s="138" t="str">
        <f t="shared" si="21"/>
        <v/>
      </c>
      <c r="AU137" s="138" t="str">
        <f t="shared" si="22"/>
        <v/>
      </c>
      <c r="AV137" s="138" t="str">
        <f t="shared" si="23"/>
        <v/>
      </c>
      <c r="AW137" s="138" t="str">
        <f t="shared" si="24"/>
        <v/>
      </c>
    </row>
    <row r="138" spans="1:49" ht="20.149999999999999" customHeight="1" x14ac:dyDescent="0.25">
      <c r="A138" s="111"/>
      <c r="B138" s="100"/>
      <c r="C138" s="86"/>
      <c r="D138" s="111"/>
      <c r="E138" s="55">
        <f>ROW()</f>
        <v>138</v>
      </c>
      <c r="F138" s="52"/>
      <c r="G138" s="52"/>
      <c r="H138" s="52"/>
      <c r="I138" s="52"/>
      <c r="J138" s="98"/>
      <c r="K138" s="118"/>
      <c r="L138" s="144"/>
      <c r="M138" s="116"/>
      <c r="N138" s="117"/>
      <c r="O138" s="118"/>
      <c r="P138" s="145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117"/>
      <c r="AI138" s="116"/>
      <c r="AJ138" s="55"/>
      <c r="AL138" s="138" t="str">
        <f t="shared" si="15"/>
        <v/>
      </c>
      <c r="AM138" s="138" t="str">
        <f t="shared" si="16"/>
        <v/>
      </c>
      <c r="AN138" s="138" t="str">
        <f>IF(ISBLANK(M138),"",IF(OR(Z138/SUM(LER_01!$K$22:$L$23)&gt;=0.1,OR(O138="G0T",O138="G0B",O138="G1T", O138="G1B")),"","ERROR"))</f>
        <v/>
      </c>
      <c r="AO138" s="138" t="str">
        <f>IF(ISBLANK(M138),"",IF(AE138/SUM(LER_01!$K$22:$L$23)&gt;=0.1,IF(ISBLANK(N138),"ERROR",""),IF(ISBLANK(N138),"","WARNING")))</f>
        <v/>
      </c>
      <c r="AP138" s="138" t="str">
        <f t="shared" si="17"/>
        <v/>
      </c>
      <c r="AQ138" s="138" t="str">
        <f t="shared" si="18"/>
        <v/>
      </c>
      <c r="AR138" s="138" t="str">
        <f t="shared" si="19"/>
        <v/>
      </c>
      <c r="AS138" s="138" t="str">
        <f t="shared" si="20"/>
        <v/>
      </c>
      <c r="AT138" s="138" t="str">
        <f t="shared" si="21"/>
        <v/>
      </c>
      <c r="AU138" s="138" t="str">
        <f t="shared" si="22"/>
        <v/>
      </c>
      <c r="AV138" s="138" t="str">
        <f t="shared" si="23"/>
        <v/>
      </c>
      <c r="AW138" s="138" t="str">
        <f t="shared" si="24"/>
        <v/>
      </c>
    </row>
    <row r="139" spans="1:49" ht="20.149999999999999" customHeight="1" x14ac:dyDescent="0.25">
      <c r="A139" s="111"/>
      <c r="B139" s="100"/>
      <c r="C139" s="86"/>
      <c r="D139" s="111"/>
      <c r="E139" s="55">
        <f>ROW()</f>
        <v>139</v>
      </c>
      <c r="F139" s="52"/>
      <c r="G139" s="52"/>
      <c r="H139" s="52"/>
      <c r="I139" s="52"/>
      <c r="J139" s="98"/>
      <c r="K139" s="118"/>
      <c r="L139" s="144"/>
      <c r="M139" s="116"/>
      <c r="N139" s="117"/>
      <c r="O139" s="118"/>
      <c r="P139" s="145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117"/>
      <c r="AI139" s="116"/>
      <c r="AJ139" s="55"/>
      <c r="AL139" s="138" t="str">
        <f t="shared" si="15"/>
        <v/>
      </c>
      <c r="AM139" s="138" t="str">
        <f t="shared" si="16"/>
        <v/>
      </c>
      <c r="AN139" s="138" t="str">
        <f>IF(ISBLANK(M139),"",IF(OR(Z139/SUM(LER_01!$K$22:$L$23)&gt;=0.1,OR(O139="G0T",O139="G0B",O139="G1T", O139="G1B")),"","ERROR"))</f>
        <v/>
      </c>
      <c r="AO139" s="138" t="str">
        <f>IF(ISBLANK(M139),"",IF(AE139/SUM(LER_01!$K$22:$L$23)&gt;=0.1,IF(ISBLANK(N139),"ERROR",""),IF(ISBLANK(N139),"","WARNING")))</f>
        <v/>
      </c>
      <c r="AP139" s="138" t="str">
        <f t="shared" si="17"/>
        <v/>
      </c>
      <c r="AQ139" s="138" t="str">
        <f t="shared" si="18"/>
        <v/>
      </c>
      <c r="AR139" s="138" t="str">
        <f t="shared" si="19"/>
        <v/>
      </c>
      <c r="AS139" s="138" t="str">
        <f t="shared" si="20"/>
        <v/>
      </c>
      <c r="AT139" s="138" t="str">
        <f t="shared" si="21"/>
        <v/>
      </c>
      <c r="AU139" s="138" t="str">
        <f t="shared" si="22"/>
        <v/>
      </c>
      <c r="AV139" s="138" t="str">
        <f t="shared" si="23"/>
        <v/>
      </c>
      <c r="AW139" s="138" t="str">
        <f t="shared" si="24"/>
        <v/>
      </c>
    </row>
    <row r="140" spans="1:49" ht="20.149999999999999" customHeight="1" x14ac:dyDescent="0.25">
      <c r="A140" s="111"/>
      <c r="B140" s="100"/>
      <c r="C140" s="86"/>
      <c r="D140" s="111"/>
      <c r="E140" s="55">
        <f>ROW()</f>
        <v>140</v>
      </c>
      <c r="F140" s="52"/>
      <c r="G140" s="52"/>
      <c r="H140" s="52"/>
      <c r="I140" s="52"/>
      <c r="J140" s="98"/>
      <c r="K140" s="118"/>
      <c r="L140" s="144"/>
      <c r="M140" s="116"/>
      <c r="N140" s="117"/>
      <c r="O140" s="118"/>
      <c r="P140" s="145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117"/>
      <c r="AI140" s="116"/>
      <c r="AJ140" s="55"/>
      <c r="AL140" s="138" t="str">
        <f t="shared" si="15"/>
        <v/>
      </c>
      <c r="AM140" s="138" t="str">
        <f t="shared" si="16"/>
        <v/>
      </c>
      <c r="AN140" s="138" t="str">
        <f>IF(ISBLANK(M140),"",IF(OR(Z140/SUM(LER_01!$K$22:$L$23)&gt;=0.1,OR(O140="G0T",O140="G0B",O140="G1T", O140="G1B")),"","ERROR"))</f>
        <v/>
      </c>
      <c r="AO140" s="138" t="str">
        <f>IF(ISBLANK(M140),"",IF(AE140/SUM(LER_01!$K$22:$L$23)&gt;=0.1,IF(ISBLANK(N140),"ERROR",""),IF(ISBLANK(N140),"","WARNING")))</f>
        <v/>
      </c>
      <c r="AP140" s="138" t="str">
        <f t="shared" si="17"/>
        <v/>
      </c>
      <c r="AQ140" s="138" t="str">
        <f t="shared" si="18"/>
        <v/>
      </c>
      <c r="AR140" s="138" t="str">
        <f t="shared" si="19"/>
        <v/>
      </c>
      <c r="AS140" s="138" t="str">
        <f t="shared" si="20"/>
        <v/>
      </c>
      <c r="AT140" s="138" t="str">
        <f t="shared" si="21"/>
        <v/>
      </c>
      <c r="AU140" s="138" t="str">
        <f t="shared" si="22"/>
        <v/>
      </c>
      <c r="AV140" s="138" t="str">
        <f t="shared" si="23"/>
        <v/>
      </c>
      <c r="AW140" s="138" t="str">
        <f t="shared" si="24"/>
        <v/>
      </c>
    </row>
    <row r="141" spans="1:49" ht="20.149999999999999" customHeight="1" x14ac:dyDescent="0.25">
      <c r="A141" s="111"/>
      <c r="B141" s="100"/>
      <c r="C141" s="86"/>
      <c r="D141" s="111"/>
      <c r="E141" s="55">
        <f>ROW()</f>
        <v>141</v>
      </c>
      <c r="F141" s="52"/>
      <c r="G141" s="52"/>
      <c r="H141" s="52"/>
      <c r="I141" s="52"/>
      <c r="J141" s="98"/>
      <c r="K141" s="118"/>
      <c r="L141" s="144"/>
      <c r="M141" s="116"/>
      <c r="N141" s="117"/>
      <c r="O141" s="118"/>
      <c r="P141" s="145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117"/>
      <c r="AI141" s="116"/>
      <c r="AJ141" s="55"/>
      <c r="AL141" s="138" t="str">
        <f t="shared" si="15"/>
        <v/>
      </c>
      <c r="AM141" s="138" t="str">
        <f t="shared" si="16"/>
        <v/>
      </c>
      <c r="AN141" s="138" t="str">
        <f>IF(ISBLANK(M141),"",IF(OR(Z141/SUM(LER_01!$K$22:$L$23)&gt;=0.1,OR(O141="G0T",O141="G0B",O141="G1T", O141="G1B")),"","ERROR"))</f>
        <v/>
      </c>
      <c r="AO141" s="138" t="str">
        <f>IF(ISBLANK(M141),"",IF(AE141/SUM(LER_01!$K$22:$L$23)&gt;=0.1,IF(ISBLANK(N141),"ERROR",""),IF(ISBLANK(N141),"","WARNING")))</f>
        <v/>
      </c>
      <c r="AP141" s="138" t="str">
        <f t="shared" si="17"/>
        <v/>
      </c>
      <c r="AQ141" s="138" t="str">
        <f t="shared" si="18"/>
        <v/>
      </c>
      <c r="AR141" s="138" t="str">
        <f t="shared" si="19"/>
        <v/>
      </c>
      <c r="AS141" s="138" t="str">
        <f t="shared" si="20"/>
        <v/>
      </c>
      <c r="AT141" s="138" t="str">
        <f t="shared" si="21"/>
        <v/>
      </c>
      <c r="AU141" s="138" t="str">
        <f t="shared" si="22"/>
        <v/>
      </c>
      <c r="AV141" s="138" t="str">
        <f t="shared" si="23"/>
        <v/>
      </c>
      <c r="AW141" s="138" t="str">
        <f t="shared" si="24"/>
        <v/>
      </c>
    </row>
    <row r="142" spans="1:49" ht="20.149999999999999" customHeight="1" x14ac:dyDescent="0.25">
      <c r="A142" s="111"/>
      <c r="B142" s="100"/>
      <c r="C142" s="86"/>
      <c r="D142" s="111"/>
      <c r="E142" s="55">
        <f>ROW()</f>
        <v>142</v>
      </c>
      <c r="F142" s="52"/>
      <c r="G142" s="52"/>
      <c r="H142" s="52"/>
      <c r="I142" s="52"/>
      <c r="J142" s="98"/>
      <c r="K142" s="118"/>
      <c r="L142" s="144"/>
      <c r="M142" s="116"/>
      <c r="N142" s="117"/>
      <c r="O142" s="118"/>
      <c r="P142" s="145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117"/>
      <c r="AI142" s="116"/>
      <c r="AJ142" s="55"/>
      <c r="AL142" s="138" t="str">
        <f t="shared" si="15"/>
        <v/>
      </c>
      <c r="AM142" s="138" t="str">
        <f t="shared" si="16"/>
        <v/>
      </c>
      <c r="AN142" s="138" t="str">
        <f>IF(ISBLANK(M142),"",IF(OR(Z142/SUM(LER_01!$K$22:$L$23)&gt;=0.1,OR(O142="G0T",O142="G0B",O142="G1T", O142="G1B")),"","ERROR"))</f>
        <v/>
      </c>
      <c r="AO142" s="138" t="str">
        <f>IF(ISBLANK(M142),"",IF(AE142/SUM(LER_01!$K$22:$L$23)&gt;=0.1,IF(ISBLANK(N142),"ERROR",""),IF(ISBLANK(N142),"","WARNING")))</f>
        <v/>
      </c>
      <c r="AP142" s="138" t="str">
        <f t="shared" si="17"/>
        <v/>
      </c>
      <c r="AQ142" s="138" t="str">
        <f t="shared" si="18"/>
        <v/>
      </c>
      <c r="AR142" s="138" t="str">
        <f t="shared" si="19"/>
        <v/>
      </c>
      <c r="AS142" s="138" t="str">
        <f t="shared" si="20"/>
        <v/>
      </c>
      <c r="AT142" s="138" t="str">
        <f t="shared" si="21"/>
        <v/>
      </c>
      <c r="AU142" s="138" t="str">
        <f t="shared" si="22"/>
        <v/>
      </c>
      <c r="AV142" s="138" t="str">
        <f t="shared" si="23"/>
        <v/>
      </c>
      <c r="AW142" s="138" t="str">
        <f t="shared" si="24"/>
        <v/>
      </c>
    </row>
    <row r="143" spans="1:49" s="41" customFormat="1" ht="20.149999999999999" customHeight="1" x14ac:dyDescent="0.25">
      <c r="A143" s="42"/>
      <c r="B143" s="101"/>
      <c r="C143" s="86"/>
      <c r="D143" s="111"/>
      <c r="E143" s="55">
        <f>ROW()</f>
        <v>143</v>
      </c>
      <c r="F143" s="52"/>
      <c r="G143" s="52"/>
      <c r="H143" s="52"/>
      <c r="I143" s="52"/>
      <c r="J143" s="98"/>
      <c r="K143" s="118"/>
      <c r="L143" s="144"/>
      <c r="M143" s="116"/>
      <c r="N143" s="117"/>
      <c r="O143" s="118"/>
      <c r="P143" s="145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117"/>
      <c r="AI143" s="116"/>
      <c r="AJ143" s="55"/>
      <c r="AL143" s="138" t="str">
        <f t="shared" si="15"/>
        <v/>
      </c>
      <c r="AM143" s="138" t="str">
        <f t="shared" si="16"/>
        <v/>
      </c>
      <c r="AN143" s="138" t="str">
        <f>IF(ISBLANK(M143),"",IF(OR(Z143/SUM(LER_01!$K$22:$L$23)&gt;=0.1,OR(O143="G0T",O143="G0B",O143="G1T", O143="G1B")),"","ERROR"))</f>
        <v/>
      </c>
      <c r="AO143" s="138" t="str">
        <f>IF(ISBLANK(M143),"",IF(AE143/SUM(LER_01!$K$22:$L$23)&gt;=0.1,IF(ISBLANK(N143),"ERROR",""),IF(ISBLANK(N143),"","WARNING")))</f>
        <v/>
      </c>
      <c r="AP143" s="138" t="str">
        <f t="shared" si="17"/>
        <v/>
      </c>
      <c r="AQ143" s="138" t="str">
        <f t="shared" si="18"/>
        <v/>
      </c>
      <c r="AR143" s="138" t="str">
        <f t="shared" si="19"/>
        <v/>
      </c>
      <c r="AS143" s="138" t="str">
        <f t="shared" si="20"/>
        <v/>
      </c>
      <c r="AT143" s="138" t="str">
        <f t="shared" si="21"/>
        <v/>
      </c>
      <c r="AU143" s="138" t="str">
        <f t="shared" si="22"/>
        <v/>
      </c>
      <c r="AV143" s="138" t="str">
        <f t="shared" si="23"/>
        <v/>
      </c>
      <c r="AW143" s="138" t="str">
        <f t="shared" si="24"/>
        <v/>
      </c>
    </row>
    <row r="144" spans="1:49" ht="20.149999999999999" customHeight="1" x14ac:dyDescent="0.25">
      <c r="A144" s="111"/>
      <c r="B144" s="100"/>
      <c r="C144" s="86"/>
      <c r="D144" s="111"/>
      <c r="E144" s="55">
        <f>ROW()</f>
        <v>144</v>
      </c>
      <c r="F144" s="52"/>
      <c r="G144" s="52"/>
      <c r="H144" s="52"/>
      <c r="I144" s="52"/>
      <c r="J144" s="98"/>
      <c r="K144" s="118"/>
      <c r="L144" s="144"/>
      <c r="M144" s="116"/>
      <c r="N144" s="117"/>
      <c r="O144" s="118"/>
      <c r="P144" s="145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117"/>
      <c r="AI144" s="116"/>
      <c r="AJ144" s="55"/>
      <c r="AL144" s="138" t="str">
        <f t="shared" si="15"/>
        <v/>
      </c>
      <c r="AM144" s="138" t="str">
        <f t="shared" si="16"/>
        <v/>
      </c>
      <c r="AN144" s="138" t="str">
        <f>IF(ISBLANK(M144),"",IF(OR(Z144/SUM(LER_01!$K$22:$L$23)&gt;=0.1,OR(O144="G0T",O144="G0B",O144="G1T", O144="G1B")),"","ERROR"))</f>
        <v/>
      </c>
      <c r="AO144" s="138" t="str">
        <f>IF(ISBLANK(M144),"",IF(AE144/SUM(LER_01!$K$22:$L$23)&gt;=0.1,IF(ISBLANK(N144),"ERROR",""),IF(ISBLANK(N144),"","WARNING")))</f>
        <v/>
      </c>
      <c r="AP144" s="138" t="str">
        <f t="shared" si="17"/>
        <v/>
      </c>
      <c r="AQ144" s="138" t="str">
        <f t="shared" si="18"/>
        <v/>
      </c>
      <c r="AR144" s="138" t="str">
        <f t="shared" si="19"/>
        <v/>
      </c>
      <c r="AS144" s="138" t="str">
        <f t="shared" si="20"/>
        <v/>
      </c>
      <c r="AT144" s="138" t="str">
        <f t="shared" si="21"/>
        <v/>
      </c>
      <c r="AU144" s="138" t="str">
        <f t="shared" si="22"/>
        <v/>
      </c>
      <c r="AV144" s="138" t="str">
        <f t="shared" si="23"/>
        <v/>
      </c>
      <c r="AW144" s="138" t="str">
        <f t="shared" si="24"/>
        <v/>
      </c>
    </row>
    <row r="145" spans="1:49" ht="20.149999999999999" customHeight="1" x14ac:dyDescent="0.25">
      <c r="A145" s="111"/>
      <c r="B145" s="100"/>
      <c r="C145" s="86"/>
      <c r="D145" s="111"/>
      <c r="E145" s="55">
        <f>ROW()</f>
        <v>145</v>
      </c>
      <c r="F145" s="52"/>
      <c r="G145" s="52"/>
      <c r="H145" s="52"/>
      <c r="I145" s="52"/>
      <c r="J145" s="98"/>
      <c r="K145" s="118"/>
      <c r="L145" s="144"/>
      <c r="M145" s="116"/>
      <c r="N145" s="117"/>
      <c r="O145" s="118"/>
      <c r="P145" s="145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117"/>
      <c r="AI145" s="116"/>
      <c r="AJ145" s="55"/>
      <c r="AL145" s="138" t="str">
        <f t="shared" si="15"/>
        <v/>
      </c>
      <c r="AM145" s="138" t="str">
        <f t="shared" si="16"/>
        <v/>
      </c>
      <c r="AN145" s="138" t="str">
        <f>IF(ISBLANK(M145),"",IF(OR(Z145/SUM(LER_01!$K$22:$L$23)&gt;=0.1,OR(O145="G0T",O145="G0B",O145="G1T", O145="G1B")),"","ERROR"))</f>
        <v/>
      </c>
      <c r="AO145" s="138" t="str">
        <f>IF(ISBLANK(M145),"",IF(AE145/SUM(LER_01!$K$22:$L$23)&gt;=0.1,IF(ISBLANK(N145),"ERROR",""),IF(ISBLANK(N145),"","WARNING")))</f>
        <v/>
      </c>
      <c r="AP145" s="138" t="str">
        <f t="shared" si="17"/>
        <v/>
      </c>
      <c r="AQ145" s="138" t="str">
        <f t="shared" si="18"/>
        <v/>
      </c>
      <c r="AR145" s="138" t="str">
        <f t="shared" si="19"/>
        <v/>
      </c>
      <c r="AS145" s="138" t="str">
        <f t="shared" si="20"/>
        <v/>
      </c>
      <c r="AT145" s="138" t="str">
        <f t="shared" si="21"/>
        <v/>
      </c>
      <c r="AU145" s="138" t="str">
        <f t="shared" si="22"/>
        <v/>
      </c>
      <c r="AV145" s="138" t="str">
        <f t="shared" si="23"/>
        <v/>
      </c>
      <c r="AW145" s="138" t="str">
        <f t="shared" si="24"/>
        <v/>
      </c>
    </row>
    <row r="146" spans="1:49" ht="20.149999999999999" customHeight="1" x14ac:dyDescent="0.25">
      <c r="A146" s="111"/>
      <c r="B146" s="100"/>
      <c r="C146" s="86"/>
      <c r="D146" s="111"/>
      <c r="E146" s="55">
        <f>ROW()</f>
        <v>146</v>
      </c>
      <c r="F146" s="52"/>
      <c r="G146" s="52"/>
      <c r="H146" s="52"/>
      <c r="I146" s="52"/>
      <c r="J146" s="98"/>
      <c r="K146" s="118"/>
      <c r="L146" s="144"/>
      <c r="M146" s="116"/>
      <c r="N146" s="117"/>
      <c r="O146" s="118"/>
      <c r="P146" s="145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117"/>
      <c r="AI146" s="116"/>
      <c r="AJ146" s="55"/>
      <c r="AL146" s="138" t="str">
        <f t="shared" si="15"/>
        <v/>
      </c>
      <c r="AM146" s="138" t="str">
        <f t="shared" si="16"/>
        <v/>
      </c>
      <c r="AN146" s="138" t="str">
        <f>IF(ISBLANK(M146),"",IF(OR(Z146/SUM(LER_01!$K$22:$L$23)&gt;=0.1,OR(O146="G0T",O146="G0B",O146="G1T", O146="G1B")),"","ERROR"))</f>
        <v/>
      </c>
      <c r="AO146" s="138" t="str">
        <f>IF(ISBLANK(M146),"",IF(AE146/SUM(LER_01!$K$22:$L$23)&gt;=0.1,IF(ISBLANK(N146),"ERROR",""),IF(ISBLANK(N146),"","WARNING")))</f>
        <v/>
      </c>
      <c r="AP146" s="138" t="str">
        <f t="shared" si="17"/>
        <v/>
      </c>
      <c r="AQ146" s="138" t="str">
        <f t="shared" si="18"/>
        <v/>
      </c>
      <c r="AR146" s="138" t="str">
        <f t="shared" si="19"/>
        <v/>
      </c>
      <c r="AS146" s="138" t="str">
        <f t="shared" si="20"/>
        <v/>
      </c>
      <c r="AT146" s="138" t="str">
        <f t="shared" si="21"/>
        <v/>
      </c>
      <c r="AU146" s="138" t="str">
        <f t="shared" si="22"/>
        <v/>
      </c>
      <c r="AV146" s="138" t="str">
        <f t="shared" si="23"/>
        <v/>
      </c>
      <c r="AW146" s="138" t="str">
        <f t="shared" si="24"/>
        <v/>
      </c>
    </row>
    <row r="147" spans="1:49" ht="20.149999999999999" customHeight="1" x14ac:dyDescent="0.25">
      <c r="A147" s="111"/>
      <c r="B147" s="100"/>
      <c r="C147" s="86"/>
      <c r="D147" s="111"/>
      <c r="E147" s="55">
        <f>ROW()</f>
        <v>147</v>
      </c>
      <c r="F147" s="52"/>
      <c r="G147" s="52"/>
      <c r="H147" s="52"/>
      <c r="I147" s="52"/>
      <c r="J147" s="98"/>
      <c r="K147" s="118"/>
      <c r="L147" s="144"/>
      <c r="M147" s="116"/>
      <c r="N147" s="117"/>
      <c r="O147" s="118"/>
      <c r="P147" s="145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117"/>
      <c r="AI147" s="116"/>
      <c r="AJ147" s="55"/>
      <c r="AL147" s="138" t="str">
        <f t="shared" si="15"/>
        <v/>
      </c>
      <c r="AM147" s="138" t="str">
        <f t="shared" si="16"/>
        <v/>
      </c>
      <c r="AN147" s="138" t="str">
        <f>IF(ISBLANK(M147),"",IF(OR(Z147/SUM(LER_01!$K$22:$L$23)&gt;=0.1,OR(O147="G0T",O147="G0B",O147="G1T", O147="G1B")),"","ERROR"))</f>
        <v/>
      </c>
      <c r="AO147" s="138" t="str">
        <f>IF(ISBLANK(M147),"",IF(AE147/SUM(LER_01!$K$22:$L$23)&gt;=0.1,IF(ISBLANK(N147),"ERROR",""),IF(ISBLANK(N147),"","WARNING")))</f>
        <v/>
      </c>
      <c r="AP147" s="138" t="str">
        <f t="shared" si="17"/>
        <v/>
      </c>
      <c r="AQ147" s="138" t="str">
        <f t="shared" si="18"/>
        <v/>
      </c>
      <c r="AR147" s="138" t="str">
        <f t="shared" si="19"/>
        <v/>
      </c>
      <c r="AS147" s="138" t="str">
        <f t="shared" si="20"/>
        <v/>
      </c>
      <c r="AT147" s="138" t="str">
        <f t="shared" si="21"/>
        <v/>
      </c>
      <c r="AU147" s="138" t="str">
        <f t="shared" si="22"/>
        <v/>
      </c>
      <c r="AV147" s="138" t="str">
        <f t="shared" si="23"/>
        <v/>
      </c>
      <c r="AW147" s="138" t="str">
        <f t="shared" si="24"/>
        <v/>
      </c>
    </row>
    <row r="148" spans="1:49" ht="20.149999999999999" customHeight="1" x14ac:dyDescent="0.25">
      <c r="A148" s="111"/>
      <c r="B148" s="100"/>
      <c r="C148" s="86"/>
      <c r="D148" s="111"/>
      <c r="E148" s="55">
        <f>ROW()</f>
        <v>148</v>
      </c>
      <c r="F148" s="52"/>
      <c r="G148" s="52"/>
      <c r="H148" s="52"/>
      <c r="I148" s="52"/>
      <c r="J148" s="98"/>
      <c r="K148" s="118"/>
      <c r="L148" s="144"/>
      <c r="M148" s="116"/>
      <c r="N148" s="117"/>
      <c r="O148" s="118"/>
      <c r="P148" s="145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117"/>
      <c r="AI148" s="116"/>
      <c r="AJ148" s="55"/>
      <c r="AL148" s="138" t="str">
        <f t="shared" si="15"/>
        <v/>
      </c>
      <c r="AM148" s="138" t="str">
        <f t="shared" si="16"/>
        <v/>
      </c>
      <c r="AN148" s="138" t="str">
        <f>IF(ISBLANK(M148),"",IF(OR(Z148/SUM(LER_01!$K$22:$L$23)&gt;=0.1,OR(O148="G0T",O148="G0B",O148="G1T", O148="G1B")),"","ERROR"))</f>
        <v/>
      </c>
      <c r="AO148" s="138" t="str">
        <f>IF(ISBLANK(M148),"",IF(AE148/SUM(LER_01!$K$22:$L$23)&gt;=0.1,IF(ISBLANK(N148),"ERROR",""),IF(ISBLANK(N148),"","WARNING")))</f>
        <v/>
      </c>
      <c r="AP148" s="138" t="str">
        <f t="shared" si="17"/>
        <v/>
      </c>
      <c r="AQ148" s="138" t="str">
        <f t="shared" si="18"/>
        <v/>
      </c>
      <c r="AR148" s="138" t="str">
        <f t="shared" si="19"/>
        <v/>
      </c>
      <c r="AS148" s="138" t="str">
        <f t="shared" si="20"/>
        <v/>
      </c>
      <c r="AT148" s="138" t="str">
        <f t="shared" si="21"/>
        <v/>
      </c>
      <c r="AU148" s="138" t="str">
        <f t="shared" si="22"/>
        <v/>
      </c>
      <c r="AV148" s="138" t="str">
        <f t="shared" ref="AV148:AV170" si="25">IF(ISBLANK(M148),"",IF(N148&lt;=I_ReferDate,"","ERROR"))</f>
        <v/>
      </c>
      <c r="AW148" s="138" t="str">
        <f t="shared" ref="AW148:AW170" si="26">IF(ISBLANK(M148),"",IF(ISBLANK(AH148),"",IF(AH148&gt;=I_ReferDate,IF(AH148&lt;=I_ReferDate+92,"","ERROR"),"ERROR")))</f>
        <v/>
      </c>
    </row>
    <row r="149" spans="1:49" ht="20.149999999999999" customHeight="1" x14ac:dyDescent="0.25">
      <c r="A149" s="111"/>
      <c r="B149" s="100"/>
      <c r="C149" s="86"/>
      <c r="D149" s="111"/>
      <c r="E149" s="55">
        <f>ROW()</f>
        <v>149</v>
      </c>
      <c r="F149" s="52"/>
      <c r="G149" s="52"/>
      <c r="H149" s="52"/>
      <c r="I149" s="52"/>
      <c r="J149" s="98"/>
      <c r="K149" s="118"/>
      <c r="L149" s="144"/>
      <c r="M149" s="116"/>
      <c r="N149" s="117"/>
      <c r="O149" s="118"/>
      <c r="P149" s="145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117"/>
      <c r="AI149" s="116"/>
      <c r="AJ149" s="55"/>
      <c r="AL149" s="138" t="str">
        <f t="shared" ref="AL149:AL170" si="27">IF(COUNTBLANK(K149:AI149)=25,"",IF(COUNTA(K149,L149,M149,O149,P149,Z149,AE149,AF149)=8,"","ERROR"))</f>
        <v/>
      </c>
      <c r="AM149" s="138" t="str">
        <f t="shared" ref="AM149:AM170" si="28">IF(COUNTIF(M$20:M$150,M149)&gt;1,"Duplicate","")</f>
        <v/>
      </c>
      <c r="AN149" s="138" t="str">
        <f>IF(ISBLANK(M149),"",IF(OR(Z149/SUM(LER_01!$K$22:$L$23)&gt;=0.1,OR(O149="G0T",O149="G0B",O149="G1T", O149="G1B")),"","ERROR"))</f>
        <v/>
      </c>
      <c r="AO149" s="138" t="str">
        <f>IF(ISBLANK(M149),"",IF(AE149/SUM(LER_01!$K$22:$L$23)&gt;=0.1,IF(ISBLANK(N149),"ERROR",""),IF(ISBLANK(N149),"","WARNING")))</f>
        <v/>
      </c>
      <c r="AP149" s="138" t="str">
        <f t="shared" ref="AP149:AP170" si="29">IF(ISBLANK(M149),"",IF(ABS(Z149-SUM(R149:Y149))&lt;=0.5,"","ERROR"))</f>
        <v/>
      </c>
      <c r="AQ149" s="138" t="str">
        <f t="shared" ref="AQ149:AQ170" si="30">IF(ISBLANK(M149),"",IF(Z149+SUM(AA149:AD149)&gt;=AE149-0.5,"","ERROR"))</f>
        <v/>
      </c>
      <c r="AR149" s="138" t="str">
        <f t="shared" ref="AR149:AR170" si="31">IF(ISBLANK(M149),"",IF(AE149&gt;=AF149-0.5,"","ERROR"))</f>
        <v/>
      </c>
      <c r="AS149" s="138" t="str">
        <f t="shared" ref="AS149:AS170" si="32">IF(ISBLANK(M149),"",IF(AF149&gt;=AG149-0.5,"","ERROR"))</f>
        <v/>
      </c>
      <c r="AT149" s="138" t="str">
        <f t="shared" ref="AT149:AT170" si="33">IF(ISBLANK(M149),"",IF(Q149&gt;=0,"","ERROR"))</f>
        <v/>
      </c>
      <c r="AU149" s="138" t="str">
        <f t="shared" ref="AU149:AU170" si="34">IF(ISBLANK(M149),"",IF(COUNTIF(AA149:AD149,"&gt;0")&gt;0,"ERROR",""))</f>
        <v/>
      </c>
      <c r="AV149" s="138" t="str">
        <f t="shared" si="25"/>
        <v/>
      </c>
      <c r="AW149" s="138" t="str">
        <f t="shared" si="26"/>
        <v/>
      </c>
    </row>
    <row r="150" spans="1:49" ht="20.149999999999999" customHeight="1" x14ac:dyDescent="0.25">
      <c r="A150" s="111"/>
      <c r="B150" s="100"/>
      <c r="C150" s="86"/>
      <c r="D150" s="111"/>
      <c r="E150" s="55">
        <f>ROW()</f>
        <v>150</v>
      </c>
      <c r="F150" s="52"/>
      <c r="G150" s="52"/>
      <c r="H150" s="52"/>
      <c r="I150" s="52"/>
      <c r="J150" s="98"/>
      <c r="K150" s="118"/>
      <c r="L150" s="144"/>
      <c r="M150" s="116"/>
      <c r="N150" s="117"/>
      <c r="O150" s="118"/>
      <c r="P150" s="145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117"/>
      <c r="AI150" s="116"/>
      <c r="AJ150" s="55"/>
      <c r="AL150" s="138" t="str">
        <f t="shared" si="27"/>
        <v/>
      </c>
      <c r="AM150" s="138" t="str">
        <f t="shared" si="28"/>
        <v/>
      </c>
      <c r="AN150" s="138" t="str">
        <f>IF(ISBLANK(M150),"",IF(OR(Z150/SUM(LER_01!$K$22:$L$23)&gt;=0.1,OR(O150="G0T",O150="G0B",O150="G1T", O150="G1B")),"","ERROR"))</f>
        <v/>
      </c>
      <c r="AO150" s="138" t="str">
        <f>IF(ISBLANK(M150),"",IF(AE150/SUM(LER_01!$K$22:$L$23)&gt;=0.1,IF(ISBLANK(N150),"ERROR",""),IF(ISBLANK(N150),"","WARNING")))</f>
        <v/>
      </c>
      <c r="AP150" s="138" t="str">
        <f t="shared" si="29"/>
        <v/>
      </c>
      <c r="AQ150" s="138" t="str">
        <f t="shared" si="30"/>
        <v/>
      </c>
      <c r="AR150" s="138" t="str">
        <f t="shared" si="31"/>
        <v/>
      </c>
      <c r="AS150" s="138" t="str">
        <f t="shared" si="32"/>
        <v/>
      </c>
      <c r="AT150" s="138" t="str">
        <f t="shared" si="33"/>
        <v/>
      </c>
      <c r="AU150" s="138" t="str">
        <f t="shared" si="34"/>
        <v/>
      </c>
      <c r="AV150" s="138" t="str">
        <f t="shared" si="25"/>
        <v/>
      </c>
      <c r="AW150" s="138" t="str">
        <f t="shared" si="26"/>
        <v/>
      </c>
    </row>
    <row r="151" spans="1:49" ht="20.149999999999999" customHeight="1" x14ac:dyDescent="0.25">
      <c r="A151" s="111"/>
      <c r="B151" s="100"/>
      <c r="C151" s="86"/>
      <c r="D151" s="111"/>
      <c r="E151" s="55">
        <f>ROW()</f>
        <v>151</v>
      </c>
      <c r="F151" s="52"/>
      <c r="G151" s="52"/>
      <c r="H151" s="52"/>
      <c r="I151" s="52"/>
      <c r="J151" s="98"/>
      <c r="K151" s="118"/>
      <c r="L151" s="144"/>
      <c r="M151" s="116"/>
      <c r="N151" s="117"/>
      <c r="O151" s="118"/>
      <c r="P151" s="145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117"/>
      <c r="AI151" s="116"/>
      <c r="AJ151" s="55"/>
      <c r="AL151" s="138" t="str">
        <f t="shared" si="27"/>
        <v/>
      </c>
      <c r="AM151" s="138" t="str">
        <f t="shared" si="28"/>
        <v/>
      </c>
      <c r="AN151" s="138" t="str">
        <f>IF(ISBLANK(M151),"",IF(OR(Z151/SUM(LER_01!$K$22:$L$23)&gt;=0.1,OR(O151="G0T",O151="G0B",O151="G1T", O151="G1B")),"","ERROR"))</f>
        <v/>
      </c>
      <c r="AO151" s="138" t="str">
        <f>IF(ISBLANK(M151),"",IF(AE151/SUM(LER_01!$K$22:$L$23)&gt;=0.1,IF(ISBLANK(N151),"ERROR",""),IF(ISBLANK(N151),"","WARNING")))</f>
        <v/>
      </c>
      <c r="AP151" s="138" t="str">
        <f t="shared" si="29"/>
        <v/>
      </c>
      <c r="AQ151" s="138" t="str">
        <f t="shared" si="30"/>
        <v/>
      </c>
      <c r="AR151" s="138" t="str">
        <f t="shared" si="31"/>
        <v/>
      </c>
      <c r="AS151" s="138" t="str">
        <f t="shared" si="32"/>
        <v/>
      </c>
      <c r="AT151" s="138" t="str">
        <f t="shared" si="33"/>
        <v/>
      </c>
      <c r="AU151" s="138" t="str">
        <f t="shared" si="34"/>
        <v/>
      </c>
      <c r="AV151" s="138" t="str">
        <f t="shared" si="25"/>
        <v/>
      </c>
      <c r="AW151" s="138" t="str">
        <f t="shared" si="26"/>
        <v/>
      </c>
    </row>
    <row r="152" spans="1:49" s="41" customFormat="1" ht="20.149999999999999" customHeight="1" x14ac:dyDescent="0.25">
      <c r="A152" s="42"/>
      <c r="B152" s="101"/>
      <c r="C152" s="86"/>
      <c r="D152" s="111"/>
      <c r="E152" s="55">
        <f>ROW()</f>
        <v>152</v>
      </c>
      <c r="F152" s="52"/>
      <c r="G152" s="52"/>
      <c r="H152" s="52"/>
      <c r="I152" s="52"/>
      <c r="J152" s="98"/>
      <c r="K152" s="118"/>
      <c r="L152" s="144"/>
      <c r="M152" s="116"/>
      <c r="N152" s="117"/>
      <c r="O152" s="118"/>
      <c r="P152" s="145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117"/>
      <c r="AI152" s="116"/>
      <c r="AJ152" s="55"/>
      <c r="AL152" s="138" t="str">
        <f t="shared" si="27"/>
        <v/>
      </c>
      <c r="AM152" s="138" t="str">
        <f t="shared" si="28"/>
        <v/>
      </c>
      <c r="AN152" s="138" t="str">
        <f>IF(ISBLANK(M152),"",IF(OR(Z152/SUM(LER_01!$K$22:$L$23)&gt;=0.1,OR(O152="G0T",O152="G0B",O152="G1T", O152="G1B")),"","ERROR"))</f>
        <v/>
      </c>
      <c r="AO152" s="138" t="str">
        <f>IF(ISBLANK(M152),"",IF(AE152/SUM(LER_01!$K$22:$L$23)&gt;=0.1,IF(ISBLANK(N152),"ERROR",""),IF(ISBLANK(N152),"","WARNING")))</f>
        <v/>
      </c>
      <c r="AP152" s="138" t="str">
        <f t="shared" si="29"/>
        <v/>
      </c>
      <c r="AQ152" s="138" t="str">
        <f t="shared" si="30"/>
        <v/>
      </c>
      <c r="AR152" s="138" t="str">
        <f t="shared" si="31"/>
        <v/>
      </c>
      <c r="AS152" s="138" t="str">
        <f t="shared" si="32"/>
        <v/>
      </c>
      <c r="AT152" s="138" t="str">
        <f t="shared" si="33"/>
        <v/>
      </c>
      <c r="AU152" s="138" t="str">
        <f t="shared" si="34"/>
        <v/>
      </c>
      <c r="AV152" s="138" t="str">
        <f t="shared" si="25"/>
        <v/>
      </c>
      <c r="AW152" s="138" t="str">
        <f t="shared" si="26"/>
        <v/>
      </c>
    </row>
    <row r="153" spans="1:49" s="41" customFormat="1" ht="20.149999999999999" customHeight="1" x14ac:dyDescent="0.25">
      <c r="A153" s="42"/>
      <c r="B153" s="101"/>
      <c r="C153" s="86"/>
      <c r="D153" s="111"/>
      <c r="E153" s="55">
        <f>ROW()</f>
        <v>153</v>
      </c>
      <c r="F153" s="52"/>
      <c r="G153" s="52"/>
      <c r="H153" s="52"/>
      <c r="I153" s="52"/>
      <c r="J153" s="98"/>
      <c r="K153" s="118"/>
      <c r="L153" s="144"/>
      <c r="M153" s="116"/>
      <c r="N153" s="117"/>
      <c r="O153" s="118"/>
      <c r="P153" s="145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117"/>
      <c r="AI153" s="116"/>
      <c r="AJ153" s="55"/>
      <c r="AL153" s="138" t="str">
        <f t="shared" si="27"/>
        <v/>
      </c>
      <c r="AM153" s="138" t="str">
        <f t="shared" si="28"/>
        <v/>
      </c>
      <c r="AN153" s="138" t="str">
        <f>IF(ISBLANK(M153),"",IF(OR(Z153/SUM(LER_01!$K$22:$L$23)&gt;=0.1,OR(O153="G0T",O153="G0B",O153="G1T", O153="G1B")),"","ERROR"))</f>
        <v/>
      </c>
      <c r="AO153" s="138" t="str">
        <f>IF(ISBLANK(M153),"",IF(AE153/SUM(LER_01!$K$22:$L$23)&gt;=0.1,IF(ISBLANK(N153),"ERROR",""),IF(ISBLANK(N153),"","WARNING")))</f>
        <v/>
      </c>
      <c r="AP153" s="138" t="str">
        <f t="shared" si="29"/>
        <v/>
      </c>
      <c r="AQ153" s="138" t="str">
        <f t="shared" si="30"/>
        <v/>
      </c>
      <c r="AR153" s="138" t="str">
        <f t="shared" si="31"/>
        <v/>
      </c>
      <c r="AS153" s="138" t="str">
        <f t="shared" si="32"/>
        <v/>
      </c>
      <c r="AT153" s="138" t="str">
        <f t="shared" si="33"/>
        <v/>
      </c>
      <c r="AU153" s="138" t="str">
        <f t="shared" si="34"/>
        <v/>
      </c>
      <c r="AV153" s="138" t="str">
        <f t="shared" si="25"/>
        <v/>
      </c>
      <c r="AW153" s="138" t="str">
        <f t="shared" si="26"/>
        <v/>
      </c>
    </row>
    <row r="154" spans="1:49" s="41" customFormat="1" ht="20.149999999999999" customHeight="1" x14ac:dyDescent="0.25">
      <c r="A154" s="42"/>
      <c r="B154" s="101"/>
      <c r="C154" s="86"/>
      <c r="D154" s="111"/>
      <c r="E154" s="55">
        <f>ROW()</f>
        <v>154</v>
      </c>
      <c r="F154" s="52"/>
      <c r="G154" s="52"/>
      <c r="H154" s="52"/>
      <c r="I154" s="52"/>
      <c r="J154" s="98"/>
      <c r="K154" s="118"/>
      <c r="L154" s="144"/>
      <c r="M154" s="116"/>
      <c r="N154" s="117"/>
      <c r="O154" s="118"/>
      <c r="P154" s="145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117"/>
      <c r="AI154" s="116"/>
      <c r="AJ154" s="55"/>
      <c r="AL154" s="138" t="str">
        <f t="shared" si="27"/>
        <v/>
      </c>
      <c r="AM154" s="138" t="str">
        <f t="shared" si="28"/>
        <v/>
      </c>
      <c r="AN154" s="138" t="str">
        <f>IF(ISBLANK(M154),"",IF(OR(Z154/SUM(LER_01!$K$22:$L$23)&gt;=0.1,OR(O154="G0T",O154="G0B",O154="G1T", O154="G1B")),"","ERROR"))</f>
        <v/>
      </c>
      <c r="AO154" s="138" t="str">
        <f>IF(ISBLANK(M154),"",IF(AE154/SUM(LER_01!$K$22:$L$23)&gt;=0.1,IF(ISBLANK(N154),"ERROR",""),IF(ISBLANK(N154),"","WARNING")))</f>
        <v/>
      </c>
      <c r="AP154" s="138" t="str">
        <f t="shared" si="29"/>
        <v/>
      </c>
      <c r="AQ154" s="138" t="str">
        <f t="shared" si="30"/>
        <v/>
      </c>
      <c r="AR154" s="138" t="str">
        <f t="shared" si="31"/>
        <v/>
      </c>
      <c r="AS154" s="138" t="str">
        <f t="shared" si="32"/>
        <v/>
      </c>
      <c r="AT154" s="138" t="str">
        <f t="shared" si="33"/>
        <v/>
      </c>
      <c r="AU154" s="138" t="str">
        <f t="shared" si="34"/>
        <v/>
      </c>
      <c r="AV154" s="138" t="str">
        <f t="shared" si="25"/>
        <v/>
      </c>
      <c r="AW154" s="138" t="str">
        <f t="shared" si="26"/>
        <v/>
      </c>
    </row>
    <row r="155" spans="1:49" s="41" customFormat="1" ht="20.149999999999999" customHeight="1" x14ac:dyDescent="0.25">
      <c r="A155" s="42"/>
      <c r="B155" s="101"/>
      <c r="C155" s="86"/>
      <c r="D155" s="111"/>
      <c r="E155" s="55">
        <f>ROW()</f>
        <v>155</v>
      </c>
      <c r="F155" s="52"/>
      <c r="G155" s="52"/>
      <c r="H155" s="52"/>
      <c r="I155" s="52"/>
      <c r="J155" s="98"/>
      <c r="K155" s="118"/>
      <c r="L155" s="144"/>
      <c r="M155" s="116"/>
      <c r="N155" s="117"/>
      <c r="O155" s="118"/>
      <c r="P155" s="145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117"/>
      <c r="AI155" s="116"/>
      <c r="AJ155" s="55"/>
      <c r="AL155" s="138" t="str">
        <f t="shared" si="27"/>
        <v/>
      </c>
      <c r="AM155" s="138" t="str">
        <f t="shared" si="28"/>
        <v/>
      </c>
      <c r="AN155" s="138" t="str">
        <f>IF(ISBLANK(M155),"",IF(OR(Z155/SUM(LER_01!$K$22:$L$23)&gt;=0.1,OR(O155="G0T",O155="G0B",O155="G1T", O155="G1B")),"","ERROR"))</f>
        <v/>
      </c>
      <c r="AO155" s="138" t="str">
        <f>IF(ISBLANK(M155),"",IF(AE155/SUM(LER_01!$K$22:$L$23)&gt;=0.1,IF(ISBLANK(N155),"ERROR",""),IF(ISBLANK(N155),"","WARNING")))</f>
        <v/>
      </c>
      <c r="AP155" s="138" t="str">
        <f t="shared" si="29"/>
        <v/>
      </c>
      <c r="AQ155" s="138" t="str">
        <f t="shared" si="30"/>
        <v/>
      </c>
      <c r="AR155" s="138" t="str">
        <f t="shared" si="31"/>
        <v/>
      </c>
      <c r="AS155" s="138" t="str">
        <f t="shared" si="32"/>
        <v/>
      </c>
      <c r="AT155" s="138" t="str">
        <f t="shared" si="33"/>
        <v/>
      </c>
      <c r="AU155" s="138" t="str">
        <f t="shared" si="34"/>
        <v/>
      </c>
      <c r="AV155" s="138" t="str">
        <f t="shared" si="25"/>
        <v/>
      </c>
      <c r="AW155" s="138" t="str">
        <f t="shared" si="26"/>
        <v/>
      </c>
    </row>
    <row r="156" spans="1:49" s="41" customFormat="1" ht="20.149999999999999" customHeight="1" x14ac:dyDescent="0.25">
      <c r="A156" s="42"/>
      <c r="B156" s="101"/>
      <c r="C156" s="86"/>
      <c r="D156" s="111"/>
      <c r="E156" s="55">
        <f>ROW()</f>
        <v>156</v>
      </c>
      <c r="F156" s="52"/>
      <c r="G156" s="52"/>
      <c r="H156" s="52"/>
      <c r="I156" s="52"/>
      <c r="J156" s="98"/>
      <c r="K156" s="118"/>
      <c r="L156" s="144"/>
      <c r="M156" s="116"/>
      <c r="N156" s="117"/>
      <c r="O156" s="118"/>
      <c r="P156" s="145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117"/>
      <c r="AI156" s="116"/>
      <c r="AJ156" s="55"/>
      <c r="AL156" s="138" t="str">
        <f t="shared" si="27"/>
        <v/>
      </c>
      <c r="AM156" s="138" t="str">
        <f t="shared" si="28"/>
        <v/>
      </c>
      <c r="AN156" s="138" t="str">
        <f>IF(ISBLANK(M156),"",IF(OR(Z156/SUM(LER_01!$K$22:$L$23)&gt;=0.1,OR(O156="G0T",O156="G0B",O156="G1T", O156="G1B")),"","ERROR"))</f>
        <v/>
      </c>
      <c r="AO156" s="138" t="str">
        <f>IF(ISBLANK(M156),"",IF(AE156/SUM(LER_01!$K$22:$L$23)&gt;=0.1,IF(ISBLANK(N156),"ERROR",""),IF(ISBLANK(N156),"","WARNING")))</f>
        <v/>
      </c>
      <c r="AP156" s="138" t="str">
        <f t="shared" si="29"/>
        <v/>
      </c>
      <c r="AQ156" s="138" t="str">
        <f t="shared" si="30"/>
        <v/>
      </c>
      <c r="AR156" s="138" t="str">
        <f t="shared" si="31"/>
        <v/>
      </c>
      <c r="AS156" s="138" t="str">
        <f t="shared" si="32"/>
        <v/>
      </c>
      <c r="AT156" s="138" t="str">
        <f t="shared" si="33"/>
        <v/>
      </c>
      <c r="AU156" s="138" t="str">
        <f t="shared" si="34"/>
        <v/>
      </c>
      <c r="AV156" s="138" t="str">
        <f t="shared" si="25"/>
        <v/>
      </c>
      <c r="AW156" s="138" t="str">
        <f t="shared" si="26"/>
        <v/>
      </c>
    </row>
    <row r="157" spans="1:49" s="41" customFormat="1" ht="20.149999999999999" customHeight="1" x14ac:dyDescent="0.25">
      <c r="A157" s="42"/>
      <c r="B157" s="101"/>
      <c r="C157" s="86"/>
      <c r="D157" s="111"/>
      <c r="E157" s="55">
        <f>ROW()</f>
        <v>157</v>
      </c>
      <c r="F157" s="52"/>
      <c r="G157" s="52"/>
      <c r="H157" s="52"/>
      <c r="I157" s="52"/>
      <c r="J157" s="98"/>
      <c r="K157" s="118"/>
      <c r="L157" s="144"/>
      <c r="M157" s="116"/>
      <c r="N157" s="117"/>
      <c r="O157" s="118"/>
      <c r="P157" s="145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117"/>
      <c r="AI157" s="116"/>
      <c r="AJ157" s="55"/>
      <c r="AL157" s="138" t="str">
        <f t="shared" si="27"/>
        <v/>
      </c>
      <c r="AM157" s="138" t="str">
        <f t="shared" si="28"/>
        <v/>
      </c>
      <c r="AN157" s="138" t="str">
        <f>IF(ISBLANK(M157),"",IF(OR(Z157/SUM(LER_01!$K$22:$L$23)&gt;=0.1,OR(O157="G0T",O157="G0B",O157="G1T", O157="G1B")),"","ERROR"))</f>
        <v/>
      </c>
      <c r="AO157" s="138" t="str">
        <f>IF(ISBLANK(M157),"",IF(AE157/SUM(LER_01!$K$22:$L$23)&gt;=0.1,IF(ISBLANK(N157),"ERROR",""),IF(ISBLANK(N157),"","WARNING")))</f>
        <v/>
      </c>
      <c r="AP157" s="138" t="str">
        <f t="shared" si="29"/>
        <v/>
      </c>
      <c r="AQ157" s="138" t="str">
        <f t="shared" si="30"/>
        <v/>
      </c>
      <c r="AR157" s="138" t="str">
        <f t="shared" si="31"/>
        <v/>
      </c>
      <c r="AS157" s="138" t="str">
        <f t="shared" si="32"/>
        <v/>
      </c>
      <c r="AT157" s="138" t="str">
        <f t="shared" si="33"/>
        <v/>
      </c>
      <c r="AU157" s="138" t="str">
        <f t="shared" si="34"/>
        <v/>
      </c>
      <c r="AV157" s="138" t="str">
        <f t="shared" si="25"/>
        <v/>
      </c>
      <c r="AW157" s="138" t="str">
        <f t="shared" si="26"/>
        <v/>
      </c>
    </row>
    <row r="158" spans="1:49" s="41" customFormat="1" ht="20.149999999999999" customHeight="1" x14ac:dyDescent="0.25">
      <c r="A158" s="42"/>
      <c r="B158" s="101"/>
      <c r="C158" s="86"/>
      <c r="D158" s="111"/>
      <c r="E158" s="55">
        <f>ROW()</f>
        <v>158</v>
      </c>
      <c r="F158" s="52"/>
      <c r="G158" s="52"/>
      <c r="H158" s="52"/>
      <c r="I158" s="52"/>
      <c r="J158" s="98"/>
      <c r="K158" s="118"/>
      <c r="L158" s="144"/>
      <c r="M158" s="116"/>
      <c r="N158" s="117"/>
      <c r="O158" s="118"/>
      <c r="P158" s="145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117"/>
      <c r="AI158" s="116"/>
      <c r="AJ158" s="55"/>
      <c r="AL158" s="138" t="str">
        <f t="shared" si="27"/>
        <v/>
      </c>
      <c r="AM158" s="138" t="str">
        <f t="shared" si="28"/>
        <v/>
      </c>
      <c r="AN158" s="138" t="str">
        <f>IF(ISBLANK(M158),"",IF(OR(Z158/SUM(LER_01!$K$22:$L$23)&gt;=0.1,OR(O158="G0T",O158="G0B",O158="G1T", O158="G1B")),"","ERROR"))</f>
        <v/>
      </c>
      <c r="AO158" s="138" t="str">
        <f>IF(ISBLANK(M158),"",IF(AE158/SUM(LER_01!$K$22:$L$23)&gt;=0.1,IF(ISBLANK(N158),"ERROR",""),IF(ISBLANK(N158),"","WARNING")))</f>
        <v/>
      </c>
      <c r="AP158" s="138" t="str">
        <f t="shared" si="29"/>
        <v/>
      </c>
      <c r="AQ158" s="138" t="str">
        <f t="shared" si="30"/>
        <v/>
      </c>
      <c r="AR158" s="138" t="str">
        <f t="shared" si="31"/>
        <v/>
      </c>
      <c r="AS158" s="138" t="str">
        <f t="shared" si="32"/>
        <v/>
      </c>
      <c r="AT158" s="138" t="str">
        <f t="shared" si="33"/>
        <v/>
      </c>
      <c r="AU158" s="138" t="str">
        <f t="shared" si="34"/>
        <v/>
      </c>
      <c r="AV158" s="138" t="str">
        <f t="shared" si="25"/>
        <v/>
      </c>
      <c r="AW158" s="138" t="str">
        <f t="shared" si="26"/>
        <v/>
      </c>
    </row>
    <row r="159" spans="1:49" ht="20.149999999999999" customHeight="1" x14ac:dyDescent="0.25">
      <c r="A159" s="111"/>
      <c r="B159" s="100"/>
      <c r="C159" s="86"/>
      <c r="D159" s="111"/>
      <c r="E159" s="55">
        <f>ROW()</f>
        <v>159</v>
      </c>
      <c r="F159" s="52"/>
      <c r="G159" s="52"/>
      <c r="H159" s="52"/>
      <c r="I159" s="52"/>
      <c r="J159" s="98"/>
      <c r="K159" s="118"/>
      <c r="L159" s="144"/>
      <c r="M159" s="116"/>
      <c r="N159" s="117"/>
      <c r="O159" s="118"/>
      <c r="P159" s="145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117"/>
      <c r="AI159" s="116"/>
      <c r="AJ159" s="55"/>
      <c r="AL159" s="138" t="str">
        <f t="shared" si="27"/>
        <v/>
      </c>
      <c r="AM159" s="138" t="str">
        <f t="shared" si="28"/>
        <v/>
      </c>
      <c r="AN159" s="138" t="str">
        <f>IF(ISBLANK(M159),"",IF(OR(Z159/SUM(LER_01!$K$22:$L$23)&gt;=0.1,OR(O159="G0T",O159="G0B",O159="G1T", O159="G1B")),"","ERROR"))</f>
        <v/>
      </c>
      <c r="AO159" s="138" t="str">
        <f>IF(ISBLANK(M159),"",IF(AE159/SUM(LER_01!$K$22:$L$23)&gt;=0.1,IF(ISBLANK(N159),"ERROR",""),IF(ISBLANK(N159),"","WARNING")))</f>
        <v/>
      </c>
      <c r="AP159" s="138" t="str">
        <f t="shared" si="29"/>
        <v/>
      </c>
      <c r="AQ159" s="138" t="str">
        <f t="shared" si="30"/>
        <v/>
      </c>
      <c r="AR159" s="138" t="str">
        <f t="shared" si="31"/>
        <v/>
      </c>
      <c r="AS159" s="138" t="str">
        <f t="shared" si="32"/>
        <v/>
      </c>
      <c r="AT159" s="138" t="str">
        <f t="shared" si="33"/>
        <v/>
      </c>
      <c r="AU159" s="138" t="str">
        <f t="shared" si="34"/>
        <v/>
      </c>
      <c r="AV159" s="138" t="str">
        <f t="shared" si="25"/>
        <v/>
      </c>
      <c r="AW159" s="138" t="str">
        <f t="shared" si="26"/>
        <v/>
      </c>
    </row>
    <row r="160" spans="1:49" ht="20.149999999999999" customHeight="1" x14ac:dyDescent="0.25">
      <c r="A160" s="111"/>
      <c r="B160" s="100"/>
      <c r="C160" s="86"/>
      <c r="D160" s="111"/>
      <c r="E160" s="55">
        <f>ROW()</f>
        <v>160</v>
      </c>
      <c r="F160" s="52"/>
      <c r="G160" s="52"/>
      <c r="H160" s="52"/>
      <c r="I160" s="52"/>
      <c r="J160" s="98"/>
      <c r="K160" s="118"/>
      <c r="L160" s="144"/>
      <c r="M160" s="116"/>
      <c r="N160" s="117"/>
      <c r="O160" s="118"/>
      <c r="P160" s="145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117"/>
      <c r="AI160" s="116"/>
      <c r="AJ160" s="55"/>
      <c r="AL160" s="138" t="str">
        <f t="shared" si="27"/>
        <v/>
      </c>
      <c r="AM160" s="138" t="str">
        <f t="shared" si="28"/>
        <v/>
      </c>
      <c r="AN160" s="138" t="str">
        <f>IF(ISBLANK(M160),"",IF(OR(Z160/SUM(LER_01!$K$22:$L$23)&gt;=0.1,OR(O160="G0T",O160="G0B",O160="G1T", O160="G1B")),"","ERROR"))</f>
        <v/>
      </c>
      <c r="AO160" s="138" t="str">
        <f>IF(ISBLANK(M160),"",IF(AE160/SUM(LER_01!$K$22:$L$23)&gt;=0.1,IF(ISBLANK(N160),"ERROR",""),IF(ISBLANK(N160),"","WARNING")))</f>
        <v/>
      </c>
      <c r="AP160" s="138" t="str">
        <f t="shared" si="29"/>
        <v/>
      </c>
      <c r="AQ160" s="138" t="str">
        <f t="shared" si="30"/>
        <v/>
      </c>
      <c r="AR160" s="138" t="str">
        <f t="shared" si="31"/>
        <v/>
      </c>
      <c r="AS160" s="138" t="str">
        <f t="shared" si="32"/>
        <v/>
      </c>
      <c r="AT160" s="138" t="str">
        <f t="shared" si="33"/>
        <v/>
      </c>
      <c r="AU160" s="138" t="str">
        <f t="shared" si="34"/>
        <v/>
      </c>
      <c r="AV160" s="138" t="str">
        <f t="shared" si="25"/>
        <v/>
      </c>
      <c r="AW160" s="138" t="str">
        <f t="shared" si="26"/>
        <v/>
      </c>
    </row>
    <row r="161" spans="1:49" ht="20.149999999999999" customHeight="1" x14ac:dyDescent="0.25">
      <c r="A161" s="111"/>
      <c r="B161" s="100"/>
      <c r="C161" s="86"/>
      <c r="D161" s="111"/>
      <c r="E161" s="55">
        <f>ROW()</f>
        <v>161</v>
      </c>
      <c r="F161" s="52"/>
      <c r="G161" s="52"/>
      <c r="H161" s="52"/>
      <c r="I161" s="52"/>
      <c r="J161" s="98"/>
      <c r="K161" s="118"/>
      <c r="L161" s="144"/>
      <c r="M161" s="116"/>
      <c r="N161" s="117"/>
      <c r="O161" s="118"/>
      <c r="P161" s="145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117"/>
      <c r="AI161" s="116"/>
      <c r="AJ161" s="55"/>
      <c r="AL161" s="138" t="str">
        <f t="shared" si="27"/>
        <v/>
      </c>
      <c r="AM161" s="138" t="str">
        <f t="shared" si="28"/>
        <v/>
      </c>
      <c r="AN161" s="138" t="str">
        <f>IF(ISBLANK(M161),"",IF(OR(Z161/SUM(LER_01!$K$22:$L$23)&gt;=0.1,OR(O161="G0T",O161="G0B",O161="G1T", O161="G1B")),"","ERROR"))</f>
        <v/>
      </c>
      <c r="AO161" s="138" t="str">
        <f>IF(ISBLANK(M161),"",IF(AE161/SUM(LER_01!$K$22:$L$23)&gt;=0.1,IF(ISBLANK(N161),"ERROR",""),IF(ISBLANK(N161),"","WARNING")))</f>
        <v/>
      </c>
      <c r="AP161" s="138" t="str">
        <f t="shared" si="29"/>
        <v/>
      </c>
      <c r="AQ161" s="138" t="str">
        <f t="shared" si="30"/>
        <v/>
      </c>
      <c r="AR161" s="138" t="str">
        <f t="shared" si="31"/>
        <v/>
      </c>
      <c r="AS161" s="138" t="str">
        <f t="shared" si="32"/>
        <v/>
      </c>
      <c r="AT161" s="138" t="str">
        <f t="shared" si="33"/>
        <v/>
      </c>
      <c r="AU161" s="138" t="str">
        <f t="shared" si="34"/>
        <v/>
      </c>
      <c r="AV161" s="138" t="str">
        <f t="shared" si="25"/>
        <v/>
      </c>
      <c r="AW161" s="138" t="str">
        <f t="shared" si="26"/>
        <v/>
      </c>
    </row>
    <row r="162" spans="1:49" s="41" customFormat="1" ht="20.149999999999999" customHeight="1" x14ac:dyDescent="0.25">
      <c r="A162" s="42"/>
      <c r="B162" s="101"/>
      <c r="C162" s="86"/>
      <c r="D162" s="111"/>
      <c r="E162" s="55">
        <f>ROW()</f>
        <v>162</v>
      </c>
      <c r="F162" s="52"/>
      <c r="G162" s="52"/>
      <c r="H162" s="52"/>
      <c r="I162" s="52"/>
      <c r="J162" s="98"/>
      <c r="K162" s="118"/>
      <c r="L162" s="144"/>
      <c r="M162" s="116"/>
      <c r="N162" s="117"/>
      <c r="O162" s="118"/>
      <c r="P162" s="145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117"/>
      <c r="AI162" s="116"/>
      <c r="AJ162" s="55"/>
      <c r="AL162" s="138" t="str">
        <f t="shared" si="27"/>
        <v/>
      </c>
      <c r="AM162" s="138" t="str">
        <f t="shared" si="28"/>
        <v/>
      </c>
      <c r="AN162" s="138" t="str">
        <f>IF(ISBLANK(M162),"",IF(OR(Z162/SUM(LER_01!$K$22:$L$23)&gt;=0.1,OR(O162="G0T",O162="G0B",O162="G1T", O162="G1B")),"","ERROR"))</f>
        <v/>
      </c>
      <c r="AO162" s="138" t="str">
        <f>IF(ISBLANK(M162),"",IF(AE162/SUM(LER_01!$K$22:$L$23)&gt;=0.1,IF(ISBLANK(N162),"ERROR",""),IF(ISBLANK(N162),"","WARNING")))</f>
        <v/>
      </c>
      <c r="AP162" s="138" t="str">
        <f t="shared" si="29"/>
        <v/>
      </c>
      <c r="AQ162" s="138" t="str">
        <f t="shared" si="30"/>
        <v/>
      </c>
      <c r="AR162" s="138" t="str">
        <f t="shared" si="31"/>
        <v/>
      </c>
      <c r="AS162" s="138" t="str">
        <f t="shared" si="32"/>
        <v/>
      </c>
      <c r="AT162" s="138" t="str">
        <f t="shared" si="33"/>
        <v/>
      </c>
      <c r="AU162" s="138" t="str">
        <f t="shared" si="34"/>
        <v/>
      </c>
      <c r="AV162" s="138" t="str">
        <f t="shared" si="25"/>
        <v/>
      </c>
      <c r="AW162" s="138" t="str">
        <f t="shared" si="26"/>
        <v/>
      </c>
    </row>
    <row r="163" spans="1:49" s="41" customFormat="1" ht="20.149999999999999" customHeight="1" x14ac:dyDescent="0.25">
      <c r="A163" s="42"/>
      <c r="B163" s="101"/>
      <c r="C163" s="86"/>
      <c r="D163" s="111"/>
      <c r="E163" s="55">
        <f>ROW()</f>
        <v>163</v>
      </c>
      <c r="F163" s="52"/>
      <c r="G163" s="52"/>
      <c r="H163" s="52"/>
      <c r="I163" s="52"/>
      <c r="J163" s="98"/>
      <c r="K163" s="118"/>
      <c r="L163" s="144"/>
      <c r="M163" s="116"/>
      <c r="N163" s="117"/>
      <c r="O163" s="118"/>
      <c r="P163" s="145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117"/>
      <c r="AI163" s="116"/>
      <c r="AJ163" s="55"/>
      <c r="AL163" s="138" t="str">
        <f t="shared" si="27"/>
        <v/>
      </c>
      <c r="AM163" s="138" t="str">
        <f t="shared" si="28"/>
        <v/>
      </c>
      <c r="AN163" s="138" t="str">
        <f>IF(ISBLANK(M163),"",IF(OR(Z163/SUM(LER_01!$K$22:$L$23)&gt;=0.1,OR(O163="G0T",O163="G0B",O163="G1T", O163="G1B")),"","ERROR"))</f>
        <v/>
      </c>
      <c r="AO163" s="138" t="str">
        <f>IF(ISBLANK(M163),"",IF(AE163/SUM(LER_01!$K$22:$L$23)&gt;=0.1,IF(ISBLANK(N163),"ERROR",""),IF(ISBLANK(N163),"","WARNING")))</f>
        <v/>
      </c>
      <c r="AP163" s="138" t="str">
        <f t="shared" si="29"/>
        <v/>
      </c>
      <c r="AQ163" s="138" t="str">
        <f t="shared" si="30"/>
        <v/>
      </c>
      <c r="AR163" s="138" t="str">
        <f t="shared" si="31"/>
        <v/>
      </c>
      <c r="AS163" s="138" t="str">
        <f t="shared" si="32"/>
        <v/>
      </c>
      <c r="AT163" s="138" t="str">
        <f t="shared" si="33"/>
        <v/>
      </c>
      <c r="AU163" s="138" t="str">
        <f t="shared" si="34"/>
        <v/>
      </c>
      <c r="AV163" s="138" t="str">
        <f t="shared" si="25"/>
        <v/>
      </c>
      <c r="AW163" s="138" t="str">
        <f t="shared" si="26"/>
        <v/>
      </c>
    </row>
    <row r="164" spans="1:49" s="41" customFormat="1" ht="20.149999999999999" customHeight="1" x14ac:dyDescent="0.25">
      <c r="A164" s="42"/>
      <c r="B164" s="101"/>
      <c r="C164" s="86"/>
      <c r="D164" s="111"/>
      <c r="E164" s="55">
        <f>ROW()</f>
        <v>164</v>
      </c>
      <c r="F164" s="52"/>
      <c r="G164" s="52"/>
      <c r="H164" s="52"/>
      <c r="I164" s="52"/>
      <c r="J164" s="98"/>
      <c r="K164" s="118"/>
      <c r="L164" s="144"/>
      <c r="M164" s="116"/>
      <c r="N164" s="117"/>
      <c r="O164" s="118"/>
      <c r="P164" s="145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117"/>
      <c r="AI164" s="116"/>
      <c r="AJ164" s="55"/>
      <c r="AL164" s="138" t="str">
        <f t="shared" si="27"/>
        <v/>
      </c>
      <c r="AM164" s="138" t="str">
        <f t="shared" si="28"/>
        <v/>
      </c>
      <c r="AN164" s="138" t="str">
        <f>IF(ISBLANK(M164),"",IF(OR(Z164/SUM(LER_01!$K$22:$L$23)&gt;=0.1,OR(O164="G0T",O164="G0B",O164="G1T", O164="G1B")),"","ERROR"))</f>
        <v/>
      </c>
      <c r="AO164" s="138" t="str">
        <f>IF(ISBLANK(M164),"",IF(AE164/SUM(LER_01!$K$22:$L$23)&gt;=0.1,IF(ISBLANK(N164),"ERROR",""),IF(ISBLANK(N164),"","WARNING")))</f>
        <v/>
      </c>
      <c r="AP164" s="138" t="str">
        <f t="shared" si="29"/>
        <v/>
      </c>
      <c r="AQ164" s="138" t="str">
        <f t="shared" si="30"/>
        <v/>
      </c>
      <c r="AR164" s="138" t="str">
        <f t="shared" si="31"/>
        <v/>
      </c>
      <c r="AS164" s="138" t="str">
        <f t="shared" si="32"/>
        <v/>
      </c>
      <c r="AT164" s="138" t="str">
        <f t="shared" si="33"/>
        <v/>
      </c>
      <c r="AU164" s="138" t="str">
        <f t="shared" si="34"/>
        <v/>
      </c>
      <c r="AV164" s="138" t="str">
        <f t="shared" si="25"/>
        <v/>
      </c>
      <c r="AW164" s="138" t="str">
        <f t="shared" si="26"/>
        <v/>
      </c>
    </row>
    <row r="165" spans="1:49" s="41" customFormat="1" ht="20.149999999999999" customHeight="1" x14ac:dyDescent="0.25">
      <c r="A165" s="42"/>
      <c r="B165" s="101"/>
      <c r="C165" s="86"/>
      <c r="D165" s="111"/>
      <c r="E165" s="55">
        <f>ROW()</f>
        <v>165</v>
      </c>
      <c r="F165" s="52"/>
      <c r="G165" s="52"/>
      <c r="H165" s="52"/>
      <c r="I165" s="52"/>
      <c r="J165" s="98"/>
      <c r="K165" s="118"/>
      <c r="L165" s="144"/>
      <c r="M165" s="116"/>
      <c r="N165" s="117"/>
      <c r="O165" s="118"/>
      <c r="P165" s="145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117"/>
      <c r="AI165" s="116"/>
      <c r="AJ165" s="55"/>
      <c r="AL165" s="138" t="str">
        <f t="shared" si="27"/>
        <v/>
      </c>
      <c r="AM165" s="138" t="str">
        <f t="shared" si="28"/>
        <v/>
      </c>
      <c r="AN165" s="138" t="str">
        <f>IF(ISBLANK(M165),"",IF(OR(Z165/SUM(LER_01!$K$22:$L$23)&gt;=0.1,OR(O165="G0T",O165="G0B",O165="G1T", O165="G1B")),"","ERROR"))</f>
        <v/>
      </c>
      <c r="AO165" s="138" t="str">
        <f>IF(ISBLANK(M165),"",IF(AE165/SUM(LER_01!$K$22:$L$23)&gt;=0.1,IF(ISBLANK(N165),"ERROR",""),IF(ISBLANK(N165),"","WARNING")))</f>
        <v/>
      </c>
      <c r="AP165" s="138" t="str">
        <f t="shared" si="29"/>
        <v/>
      </c>
      <c r="AQ165" s="138" t="str">
        <f t="shared" si="30"/>
        <v/>
      </c>
      <c r="AR165" s="138" t="str">
        <f t="shared" si="31"/>
        <v/>
      </c>
      <c r="AS165" s="138" t="str">
        <f t="shared" si="32"/>
        <v/>
      </c>
      <c r="AT165" s="138" t="str">
        <f t="shared" si="33"/>
        <v/>
      </c>
      <c r="AU165" s="138" t="str">
        <f t="shared" si="34"/>
        <v/>
      </c>
      <c r="AV165" s="138" t="str">
        <f t="shared" si="25"/>
        <v/>
      </c>
      <c r="AW165" s="138" t="str">
        <f t="shared" si="26"/>
        <v/>
      </c>
    </row>
    <row r="166" spans="1:49" s="41" customFormat="1" ht="20.149999999999999" customHeight="1" x14ac:dyDescent="0.25">
      <c r="A166" s="42"/>
      <c r="B166" s="101"/>
      <c r="C166" s="86"/>
      <c r="D166" s="111"/>
      <c r="E166" s="55">
        <f>ROW()</f>
        <v>166</v>
      </c>
      <c r="F166" s="52"/>
      <c r="G166" s="52"/>
      <c r="H166" s="52"/>
      <c r="I166" s="52"/>
      <c r="J166" s="98"/>
      <c r="K166" s="118"/>
      <c r="L166" s="144"/>
      <c r="M166" s="116"/>
      <c r="N166" s="117"/>
      <c r="O166" s="118"/>
      <c r="P166" s="145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117"/>
      <c r="AI166" s="116"/>
      <c r="AJ166" s="55"/>
      <c r="AL166" s="138" t="str">
        <f t="shared" si="27"/>
        <v/>
      </c>
      <c r="AM166" s="138" t="str">
        <f t="shared" si="28"/>
        <v/>
      </c>
      <c r="AN166" s="138" t="str">
        <f>IF(ISBLANK(M166),"",IF(OR(Z166/SUM(LER_01!$K$22:$L$23)&gt;=0.1,OR(O166="G0T",O166="G0B",O166="G1T", O166="G1B")),"","ERROR"))</f>
        <v/>
      </c>
      <c r="AO166" s="138" t="str">
        <f>IF(ISBLANK(M166),"",IF(AE166/SUM(LER_01!$K$22:$L$23)&gt;=0.1,IF(ISBLANK(N166),"ERROR",""),IF(ISBLANK(N166),"","WARNING")))</f>
        <v/>
      </c>
      <c r="AP166" s="138" t="str">
        <f t="shared" si="29"/>
        <v/>
      </c>
      <c r="AQ166" s="138" t="str">
        <f t="shared" si="30"/>
        <v/>
      </c>
      <c r="AR166" s="138" t="str">
        <f t="shared" si="31"/>
        <v/>
      </c>
      <c r="AS166" s="138" t="str">
        <f t="shared" si="32"/>
        <v/>
      </c>
      <c r="AT166" s="138" t="str">
        <f t="shared" si="33"/>
        <v/>
      </c>
      <c r="AU166" s="138" t="str">
        <f t="shared" si="34"/>
        <v/>
      </c>
      <c r="AV166" s="138" t="str">
        <f t="shared" si="25"/>
        <v/>
      </c>
      <c r="AW166" s="138" t="str">
        <f t="shared" si="26"/>
        <v/>
      </c>
    </row>
    <row r="167" spans="1:49" s="41" customFormat="1" ht="20.149999999999999" customHeight="1" x14ac:dyDescent="0.25">
      <c r="A167" s="42"/>
      <c r="B167" s="101"/>
      <c r="C167" s="86"/>
      <c r="D167" s="111"/>
      <c r="E167" s="55">
        <f>ROW()</f>
        <v>167</v>
      </c>
      <c r="F167" s="52"/>
      <c r="G167" s="52"/>
      <c r="H167" s="52"/>
      <c r="I167" s="52"/>
      <c r="J167" s="98"/>
      <c r="K167" s="118"/>
      <c r="L167" s="144"/>
      <c r="M167" s="116"/>
      <c r="N167" s="117"/>
      <c r="O167" s="118"/>
      <c r="P167" s="145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117"/>
      <c r="AI167" s="116"/>
      <c r="AJ167" s="55"/>
      <c r="AL167" s="138" t="str">
        <f t="shared" si="27"/>
        <v/>
      </c>
      <c r="AM167" s="138" t="str">
        <f t="shared" si="28"/>
        <v/>
      </c>
      <c r="AN167" s="138" t="str">
        <f>IF(ISBLANK(M167),"",IF(OR(Z167/SUM(LER_01!$K$22:$L$23)&gt;=0.1,OR(O167="G0T",O167="G0B",O167="G1T", O167="G1B")),"","ERROR"))</f>
        <v/>
      </c>
      <c r="AO167" s="138" t="str">
        <f>IF(ISBLANK(M167),"",IF(AE167/SUM(LER_01!$K$22:$L$23)&gt;=0.1,IF(ISBLANK(N167),"ERROR",""),IF(ISBLANK(N167),"","WARNING")))</f>
        <v/>
      </c>
      <c r="AP167" s="138" t="str">
        <f t="shared" si="29"/>
        <v/>
      </c>
      <c r="AQ167" s="138" t="str">
        <f t="shared" si="30"/>
        <v/>
      </c>
      <c r="AR167" s="138" t="str">
        <f t="shared" si="31"/>
        <v/>
      </c>
      <c r="AS167" s="138" t="str">
        <f t="shared" si="32"/>
        <v/>
      </c>
      <c r="AT167" s="138" t="str">
        <f t="shared" si="33"/>
        <v/>
      </c>
      <c r="AU167" s="138" t="str">
        <f t="shared" si="34"/>
        <v/>
      </c>
      <c r="AV167" s="138" t="str">
        <f t="shared" si="25"/>
        <v/>
      </c>
      <c r="AW167" s="138" t="str">
        <f t="shared" si="26"/>
        <v/>
      </c>
    </row>
    <row r="168" spans="1:49" s="41" customFormat="1" ht="20.149999999999999" customHeight="1" x14ac:dyDescent="0.25">
      <c r="A168" s="42"/>
      <c r="B168" s="101"/>
      <c r="C168" s="86"/>
      <c r="D168" s="111"/>
      <c r="E168" s="55">
        <f>ROW()</f>
        <v>168</v>
      </c>
      <c r="F168" s="52"/>
      <c r="G168" s="52"/>
      <c r="H168" s="52"/>
      <c r="I168" s="52"/>
      <c r="J168" s="98"/>
      <c r="K168" s="118"/>
      <c r="L168" s="144"/>
      <c r="M168" s="116"/>
      <c r="N168" s="117"/>
      <c r="O168" s="118"/>
      <c r="P168" s="145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117"/>
      <c r="AI168" s="116"/>
      <c r="AJ168" s="55"/>
      <c r="AL168" s="138" t="str">
        <f t="shared" si="27"/>
        <v/>
      </c>
      <c r="AM168" s="138" t="str">
        <f t="shared" si="28"/>
        <v/>
      </c>
      <c r="AN168" s="138" t="str">
        <f>IF(ISBLANK(M168),"",IF(OR(Z168/SUM(LER_01!$K$22:$L$23)&gt;=0.1,OR(O168="G0T",O168="G0B",O168="G1T", O168="G1B")),"","ERROR"))</f>
        <v/>
      </c>
      <c r="AO168" s="138" t="str">
        <f>IF(ISBLANK(M168),"",IF(AE168/SUM(LER_01!$K$22:$L$23)&gt;=0.1,IF(ISBLANK(N168),"ERROR",""),IF(ISBLANK(N168),"","WARNING")))</f>
        <v/>
      </c>
      <c r="AP168" s="138" t="str">
        <f t="shared" si="29"/>
        <v/>
      </c>
      <c r="AQ168" s="138" t="str">
        <f t="shared" si="30"/>
        <v/>
      </c>
      <c r="AR168" s="138" t="str">
        <f t="shared" si="31"/>
        <v/>
      </c>
      <c r="AS168" s="138" t="str">
        <f t="shared" si="32"/>
        <v/>
      </c>
      <c r="AT168" s="138" t="str">
        <f t="shared" si="33"/>
        <v/>
      </c>
      <c r="AU168" s="138" t="str">
        <f t="shared" si="34"/>
        <v/>
      </c>
      <c r="AV168" s="138" t="str">
        <f t="shared" si="25"/>
        <v/>
      </c>
      <c r="AW168" s="138" t="str">
        <f t="shared" si="26"/>
        <v/>
      </c>
    </row>
    <row r="169" spans="1:49" s="41" customFormat="1" ht="20.149999999999999" customHeight="1" x14ac:dyDescent="0.25">
      <c r="A169" s="42"/>
      <c r="B169" s="101"/>
      <c r="C169" s="86"/>
      <c r="D169" s="111"/>
      <c r="E169" s="55">
        <f>ROW()</f>
        <v>169</v>
      </c>
      <c r="F169" s="52"/>
      <c r="G169" s="52"/>
      <c r="H169" s="52"/>
      <c r="I169" s="52"/>
      <c r="J169" s="98"/>
      <c r="K169" s="118"/>
      <c r="L169" s="144"/>
      <c r="M169" s="116"/>
      <c r="N169" s="117"/>
      <c r="O169" s="118"/>
      <c r="P169" s="145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117"/>
      <c r="AI169" s="116"/>
      <c r="AJ169" s="55"/>
      <c r="AL169" s="138" t="str">
        <f t="shared" si="27"/>
        <v/>
      </c>
      <c r="AM169" s="138" t="str">
        <f t="shared" si="28"/>
        <v/>
      </c>
      <c r="AN169" s="138" t="str">
        <f>IF(ISBLANK(M169),"",IF(OR(Z169/SUM(LER_01!$K$22:$L$23)&gt;=0.1,OR(O169="G0T",O169="G0B",O169="G1T", O169="G1B")),"","ERROR"))</f>
        <v/>
      </c>
      <c r="AO169" s="138" t="str">
        <f>IF(ISBLANK(M169),"",IF(AE169/SUM(LER_01!$K$22:$L$23)&gt;=0.1,IF(ISBLANK(N169),"ERROR",""),IF(ISBLANK(N169),"","WARNING")))</f>
        <v/>
      </c>
      <c r="AP169" s="138" t="str">
        <f t="shared" si="29"/>
        <v/>
      </c>
      <c r="AQ169" s="138" t="str">
        <f t="shared" si="30"/>
        <v/>
      </c>
      <c r="AR169" s="138" t="str">
        <f t="shared" si="31"/>
        <v/>
      </c>
      <c r="AS169" s="138" t="str">
        <f t="shared" si="32"/>
        <v/>
      </c>
      <c r="AT169" s="138" t="str">
        <f t="shared" si="33"/>
        <v/>
      </c>
      <c r="AU169" s="138" t="str">
        <f t="shared" si="34"/>
        <v/>
      </c>
      <c r="AV169" s="138" t="str">
        <f t="shared" si="25"/>
        <v/>
      </c>
      <c r="AW169" s="138" t="str">
        <f t="shared" si="26"/>
        <v/>
      </c>
    </row>
    <row r="170" spans="1:49" s="41" customFormat="1" ht="20.149999999999999" customHeight="1" x14ac:dyDescent="0.25">
      <c r="A170" s="42"/>
      <c r="B170" s="101"/>
      <c r="C170" s="86"/>
      <c r="D170" s="111"/>
      <c r="E170" s="55">
        <f>ROW()</f>
        <v>170</v>
      </c>
      <c r="F170" s="52"/>
      <c r="G170" s="52"/>
      <c r="H170" s="52"/>
      <c r="I170" s="52"/>
      <c r="J170" s="98"/>
      <c r="K170" s="118"/>
      <c r="L170" s="144"/>
      <c r="M170" s="116"/>
      <c r="N170" s="117"/>
      <c r="O170" s="118"/>
      <c r="P170" s="145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117"/>
      <c r="AI170" s="116"/>
      <c r="AJ170" s="55"/>
      <c r="AL170" s="138" t="str">
        <f t="shared" si="27"/>
        <v/>
      </c>
      <c r="AM170" s="138" t="str">
        <f t="shared" si="28"/>
        <v/>
      </c>
      <c r="AN170" s="138" t="str">
        <f>IF(ISBLANK(M170),"",IF(OR(Z170/SUM(LER_01!$K$22:$L$23)&gt;=0.1,OR(O170="G0T",O170="G0B",O170="G1T", O170="G1B")),"","ERROR"))</f>
        <v/>
      </c>
      <c r="AO170" s="138" t="str">
        <f>IF(ISBLANK(M170),"",IF(AE170/SUM(LER_01!$K$22:$L$23)&gt;=0.1,IF(ISBLANK(N170),"ERROR",""),IF(ISBLANK(N170),"","WARNING")))</f>
        <v/>
      </c>
      <c r="AP170" s="138" t="str">
        <f t="shared" si="29"/>
        <v/>
      </c>
      <c r="AQ170" s="138" t="str">
        <f t="shared" si="30"/>
        <v/>
      </c>
      <c r="AR170" s="138" t="str">
        <f t="shared" si="31"/>
        <v/>
      </c>
      <c r="AS170" s="138" t="str">
        <f t="shared" si="32"/>
        <v/>
      </c>
      <c r="AT170" s="138" t="str">
        <f t="shared" si="33"/>
        <v/>
      </c>
      <c r="AU170" s="138" t="str">
        <f t="shared" si="34"/>
        <v/>
      </c>
      <c r="AV170" s="138" t="str">
        <f t="shared" si="25"/>
        <v/>
      </c>
      <c r="AW170" s="138" t="str">
        <f t="shared" si="26"/>
        <v/>
      </c>
    </row>
    <row r="171" spans="1:49" ht="6" customHeight="1" x14ac:dyDescent="0.25">
      <c r="B171" s="21"/>
      <c r="C171" s="21"/>
      <c r="D171" s="21"/>
      <c r="E171" s="21"/>
      <c r="F171" s="53"/>
      <c r="G171" s="53"/>
      <c r="H171" s="53"/>
      <c r="I171" s="53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</row>
  </sheetData>
  <sheetProtection sheet="1" objects="1" scenarios="1"/>
  <mergeCells count="14">
    <mergeCell ref="K16:K17"/>
    <mergeCell ref="M16:M17"/>
    <mergeCell ref="O16:O17"/>
    <mergeCell ref="Q16:Q17"/>
    <mergeCell ref="L16:L17"/>
    <mergeCell ref="AI16:AI17"/>
    <mergeCell ref="N16:N17"/>
    <mergeCell ref="P16:P17"/>
    <mergeCell ref="AE16:AE17"/>
    <mergeCell ref="AF16:AF17"/>
    <mergeCell ref="R16:W16"/>
    <mergeCell ref="X16:Y16"/>
    <mergeCell ref="AA16:AD16"/>
    <mergeCell ref="Z16:Z17"/>
  </mergeCells>
  <dataValidations count="3">
    <dataValidation type="list" allowBlank="1" showInputMessage="1" showErrorMessage="1" sqref="O20:O170" xr:uid="{00000000-0002-0000-0200-000000000000}">
      <formula1>Enum_Counterparty</formula1>
    </dataValidation>
    <dataValidation type="list" allowBlank="1" showInputMessage="1" showErrorMessage="1" sqref="L20:L170" xr:uid="{00000000-0002-0000-0200-000001000000}">
      <formula1>Country</formula1>
    </dataValidation>
    <dataValidation type="list" allowBlank="1" showInputMessage="1" showErrorMessage="1" sqref="P20:P170" xr:uid="{00000000-0002-0000-0200-000002000000}">
      <formula1>NOGA</formula1>
    </dataValidation>
  </dataValidations>
  <hyperlinks>
    <hyperlink ref="O16:O17" location="Enum_Counterparty" display="Counterparty type" xr:uid="{00000000-0004-0000-0200-000000000000}"/>
  </hyperlinks>
  <printOptions gridLinesSet="0"/>
  <pageMargins left="0.39370078740157483" right="0.39370078740157483" top="0.47244094488188981" bottom="0.59055118110236227" header="0.31496062992125984" footer="0.31496062992125984"/>
  <pageSetup paperSize="8" scale="50" pageOrder="overThenDown" orientation="landscape" r:id="rId1"/>
  <headerFooter>
    <oddFooter><![CDATA[&L&G   &"Arial,Fett"confidential&C&D&RPage &P]]></oddFooter>
  </headerFooter>
  <legacyDrawingHF r:id="rId2"/>
  <tableParts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F391"/>
  <sheetViews>
    <sheetView showGridLines="0" workbookViewId="0"/>
  </sheetViews>
  <sheetFormatPr baseColWidth="10" defaultRowHeight="12.5" x14ac:dyDescent="0.25"/>
  <cols>
    <col min="2" max="2" style="141" width="11.453125"/>
    <col min="3" max="3" bestFit="true" customWidth="true" width="24.1796875"/>
  </cols>
  <sheetData>
    <row r="5" spans="2:3" ht="13" x14ac:dyDescent="0.3">
      <c r="B5" s="125" t="s">
        <v>110</v>
      </c>
    </row>
    <row r="8" spans="2:3" x14ac:dyDescent="0.25">
      <c r="B8" s="141" t="s">
        <v>76</v>
      </c>
      <c r="C8" t="s" s="0">
        <v>173</v>
      </c>
    </row>
    <row r="9" spans="2:3" x14ac:dyDescent="0.25">
      <c r="B9" s="141" t="s">
        <v>74</v>
      </c>
      <c r="C9" t="s" s="0">
        <v>96</v>
      </c>
    </row>
    <row r="10" spans="2:3" x14ac:dyDescent="0.25">
      <c r="B10" s="141" t="s">
        <v>75</v>
      </c>
      <c r="C10" t="s" s="0">
        <v>97</v>
      </c>
    </row>
    <row r="11" spans="2:3" x14ac:dyDescent="0.25">
      <c r="B11" s="141" t="s">
        <v>73</v>
      </c>
      <c r="C11" t="s" s="0">
        <v>95</v>
      </c>
    </row>
    <row r="12" spans="2:3" x14ac:dyDescent="0.25">
      <c r="B12" s="141" t="s">
        <v>70</v>
      </c>
      <c r="C12" t="s" s="0">
        <v>92</v>
      </c>
    </row>
    <row r="13" spans="2:3" x14ac:dyDescent="0.25">
      <c r="B13" s="141" t="s">
        <v>77</v>
      </c>
      <c r="C13" t="s" s="0">
        <v>98</v>
      </c>
    </row>
    <row r="14" spans="2:3" x14ac:dyDescent="0.25">
      <c r="B14" s="141" t="s">
        <v>79</v>
      </c>
      <c r="C14" t="s" s="0">
        <v>100</v>
      </c>
    </row>
    <row r="15" spans="2:3" x14ac:dyDescent="0.25">
      <c r="B15" s="141" t="s">
        <v>78</v>
      </c>
      <c r="C15" t="s" s="0">
        <v>99</v>
      </c>
    </row>
    <row r="16" spans="2:3" x14ac:dyDescent="0.25">
      <c r="B16" s="141" t="s">
        <v>80</v>
      </c>
      <c r="C16" t="s" s="0">
        <v>101</v>
      </c>
    </row>
    <row r="17" spans="2:3" x14ac:dyDescent="0.25">
      <c r="B17" s="141" t="s">
        <v>72</v>
      </c>
      <c r="C17" t="s" s="0">
        <v>94</v>
      </c>
    </row>
    <row r="18" spans="2:3" x14ac:dyDescent="0.25">
      <c r="B18" s="141" t="s">
        <v>86</v>
      </c>
      <c r="C18" t="s" s="0">
        <v>107</v>
      </c>
    </row>
    <row r="19" spans="2:3" x14ac:dyDescent="0.25">
      <c r="B19" s="141" t="s">
        <v>85</v>
      </c>
      <c r="C19" t="s" s="0">
        <v>106</v>
      </c>
    </row>
    <row r="20" spans="2:3" x14ac:dyDescent="0.25">
      <c r="B20" s="141" t="s">
        <v>88</v>
      </c>
      <c r="C20" t="s" s="0">
        <v>109</v>
      </c>
    </row>
    <row r="21" spans="2:3" x14ac:dyDescent="0.25">
      <c r="B21" s="141" t="s">
        <v>87</v>
      </c>
      <c r="C21" t="s" s="0">
        <v>108</v>
      </c>
    </row>
    <row r="22" spans="2:3" x14ac:dyDescent="0.25">
      <c r="B22" s="141" t="s">
        <v>81</v>
      </c>
      <c r="C22" t="s" s="0">
        <v>102</v>
      </c>
    </row>
    <row r="23" spans="2:3" x14ac:dyDescent="0.25">
      <c r="B23" s="141" t="s">
        <v>71</v>
      </c>
      <c r="C23" t="s" s="0">
        <v>93</v>
      </c>
    </row>
    <row r="24" spans="2:3" x14ac:dyDescent="0.25">
      <c r="B24" s="141" t="s">
        <v>83</v>
      </c>
      <c r="C24" t="s" s="0">
        <v>104</v>
      </c>
    </row>
    <row r="25" spans="2:3" x14ac:dyDescent="0.25">
      <c r="B25" s="141" t="s">
        <v>532</v>
      </c>
      <c r="C25" t="s" s="0">
        <v>171</v>
      </c>
    </row>
    <row r="26" spans="2:3" s="147" customFormat="1" x14ac:dyDescent="0.25">
      <c r="B26" s="147" t="s">
        <v>138</v>
      </c>
      <c r="C26" s="147" t="s">
        <v>172</v>
      </c>
    </row>
    <row r="27" spans="2:3" x14ac:dyDescent="0.25">
      <c r="B27" s="141" t="s">
        <v>539</v>
      </c>
      <c r="C27" t="s" s="0">
        <v>540</v>
      </c>
    </row>
    <row r="28" spans="2:3" s="128" customFormat="1" x14ac:dyDescent="0.25">
      <c r="B28" s="141" t="s">
        <v>84</v>
      </c>
      <c r="C28" s="128" t="s">
        <v>105</v>
      </c>
    </row>
    <row r="29" spans="2:3" x14ac:dyDescent="0.25">
      <c r="B29" s="141" t="s">
        <v>68</v>
      </c>
      <c r="C29" t="s" s="0">
        <v>90</v>
      </c>
    </row>
    <row r="30" spans="2:3" x14ac:dyDescent="0.25">
      <c r="B30" s="141" t="s">
        <v>69</v>
      </c>
      <c r="C30" t="s" s="0">
        <v>91</v>
      </c>
    </row>
    <row r="31" spans="2:3" x14ac:dyDescent="0.25">
      <c r="B31" s="141" t="s">
        <v>67</v>
      </c>
      <c r="C31" t="s" s="0">
        <v>89</v>
      </c>
    </row>
    <row r="32" spans="2:3" x14ac:dyDescent="0.25">
      <c r="B32" s="141" t="s">
        <v>82</v>
      </c>
      <c r="C32" t="s" s="0">
        <v>103</v>
      </c>
    </row>
    <row r="35" spans="2:2" ht="13" x14ac:dyDescent="0.25">
      <c r="B35" s="142" t="s">
        <v>177</v>
      </c>
    </row>
    <row r="36" spans="2:2" x14ac:dyDescent="0.25">
      <c r="B36" s="59" t="s">
        <v>178</v>
      </c>
    </row>
    <row r="37" spans="2:2" x14ac:dyDescent="0.25">
      <c r="B37" s="59" t="s">
        <v>179</v>
      </c>
    </row>
    <row r="38" spans="2:2" x14ac:dyDescent="0.25">
      <c r="B38" s="59" t="s">
        <v>180</v>
      </c>
    </row>
    <row r="39" spans="2:2" x14ac:dyDescent="0.25">
      <c r="B39" s="59" t="s">
        <v>181</v>
      </c>
    </row>
    <row r="40" spans="2:2" x14ac:dyDescent="0.25">
      <c r="B40" s="59" t="s">
        <v>182</v>
      </c>
    </row>
    <row r="41" spans="2:2" x14ac:dyDescent="0.25">
      <c r="B41" s="59" t="s">
        <v>183</v>
      </c>
    </row>
    <row r="42" spans="2:2" x14ac:dyDescent="0.25">
      <c r="B42" s="59" t="s">
        <v>184</v>
      </c>
    </row>
    <row r="43" spans="2:2" x14ac:dyDescent="0.25">
      <c r="B43" s="59" t="s">
        <v>185</v>
      </c>
    </row>
    <row r="44" spans="2:2" x14ac:dyDescent="0.25">
      <c r="B44" s="59" t="s">
        <v>186</v>
      </c>
    </row>
    <row r="45" spans="2:2" x14ac:dyDescent="0.25">
      <c r="B45" s="59" t="s">
        <v>187</v>
      </c>
    </row>
    <row r="46" spans="2:2" x14ac:dyDescent="0.25">
      <c r="B46" s="59" t="s">
        <v>188</v>
      </c>
    </row>
    <row r="47" spans="2:2" x14ac:dyDescent="0.25">
      <c r="B47" s="59" t="s">
        <v>189</v>
      </c>
    </row>
    <row r="48" spans="2:2" x14ac:dyDescent="0.25">
      <c r="B48" s="59" t="s">
        <v>190</v>
      </c>
    </row>
    <row r="49" spans="2:2" x14ac:dyDescent="0.25">
      <c r="B49" s="59" t="s">
        <v>191</v>
      </c>
    </row>
    <row r="50" spans="2:2" x14ac:dyDescent="0.25">
      <c r="B50" s="59" t="s">
        <v>192</v>
      </c>
    </row>
    <row r="51" spans="2:2" x14ac:dyDescent="0.25">
      <c r="B51" s="59" t="s">
        <v>193</v>
      </c>
    </row>
    <row r="52" spans="2:2" x14ac:dyDescent="0.25">
      <c r="B52" s="59" t="s">
        <v>194</v>
      </c>
    </row>
    <row r="53" spans="2:2" x14ac:dyDescent="0.25">
      <c r="B53" s="59" t="s">
        <v>195</v>
      </c>
    </row>
    <row r="54" spans="2:2" x14ac:dyDescent="0.25">
      <c r="B54" s="59" t="s">
        <v>196</v>
      </c>
    </row>
    <row r="55" spans="2:2" x14ac:dyDescent="0.25">
      <c r="B55" s="59" t="s">
        <v>197</v>
      </c>
    </row>
    <row r="56" spans="2:2" x14ac:dyDescent="0.25">
      <c r="B56" s="59" t="s">
        <v>198</v>
      </c>
    </row>
    <row r="57" spans="2:2" x14ac:dyDescent="0.25">
      <c r="B57" s="59" t="s">
        <v>199</v>
      </c>
    </row>
    <row r="58" spans="2:2" x14ac:dyDescent="0.25">
      <c r="B58" s="59" t="s">
        <v>200</v>
      </c>
    </row>
    <row r="59" spans="2:2" x14ac:dyDescent="0.25">
      <c r="B59" s="59" t="s">
        <v>201</v>
      </c>
    </row>
    <row r="60" spans="2:2" x14ac:dyDescent="0.25">
      <c r="B60" s="59" t="s">
        <v>202</v>
      </c>
    </row>
    <row r="61" spans="2:2" x14ac:dyDescent="0.25">
      <c r="B61" s="59" t="s">
        <v>203</v>
      </c>
    </row>
    <row r="62" spans="2:2" x14ac:dyDescent="0.25">
      <c r="B62" s="59" t="s">
        <v>204</v>
      </c>
    </row>
    <row r="63" spans="2:2" x14ac:dyDescent="0.25">
      <c r="B63" s="59" t="s">
        <v>205</v>
      </c>
    </row>
    <row r="64" spans="2:2" x14ac:dyDescent="0.25">
      <c r="B64" s="59" t="s">
        <v>206</v>
      </c>
    </row>
    <row r="65" spans="2:2" x14ac:dyDescent="0.25">
      <c r="B65" s="59" t="s">
        <v>207</v>
      </c>
    </row>
    <row r="66" spans="2:2" x14ac:dyDescent="0.25">
      <c r="B66" s="59" t="s">
        <v>208</v>
      </c>
    </row>
    <row r="67" spans="2:2" x14ac:dyDescent="0.25">
      <c r="B67" s="59" t="s">
        <v>209</v>
      </c>
    </row>
    <row r="68" spans="2:2" x14ac:dyDescent="0.25">
      <c r="B68" s="59" t="s">
        <v>210</v>
      </c>
    </row>
    <row r="69" spans="2:2" x14ac:dyDescent="0.25">
      <c r="B69" s="59" t="s">
        <v>211</v>
      </c>
    </row>
    <row r="70" spans="2:2" x14ac:dyDescent="0.25">
      <c r="B70" s="59" t="s">
        <v>212</v>
      </c>
    </row>
    <row r="71" spans="2:2" x14ac:dyDescent="0.25">
      <c r="B71" s="59" t="s">
        <v>213</v>
      </c>
    </row>
    <row r="72" spans="2:2" x14ac:dyDescent="0.25">
      <c r="B72" s="59" t="s">
        <v>214</v>
      </c>
    </row>
    <row r="73" spans="2:2" x14ac:dyDescent="0.25">
      <c r="B73" s="59" t="s">
        <v>215</v>
      </c>
    </row>
    <row r="74" spans="2:2" x14ac:dyDescent="0.25">
      <c r="B74" s="59" t="s">
        <v>216</v>
      </c>
    </row>
    <row r="75" spans="2:2" x14ac:dyDescent="0.25">
      <c r="B75" s="59" t="s">
        <v>217</v>
      </c>
    </row>
    <row r="76" spans="2:2" x14ac:dyDescent="0.25">
      <c r="B76" s="59" t="s">
        <v>218</v>
      </c>
    </row>
    <row r="77" spans="2:2" x14ac:dyDescent="0.25">
      <c r="B77" s="59" t="s">
        <v>219</v>
      </c>
    </row>
    <row r="78" spans="2:2" x14ac:dyDescent="0.25">
      <c r="B78" s="59" t="s">
        <v>220</v>
      </c>
    </row>
    <row r="79" spans="2:2" x14ac:dyDescent="0.25">
      <c r="B79" s="59" t="s">
        <v>221</v>
      </c>
    </row>
    <row r="80" spans="2:2" x14ac:dyDescent="0.25">
      <c r="B80" s="59" t="s">
        <v>222</v>
      </c>
    </row>
    <row r="81" spans="2:2" x14ac:dyDescent="0.25">
      <c r="B81" s="59" t="s">
        <v>223</v>
      </c>
    </row>
    <row r="82" spans="2:2" x14ac:dyDescent="0.25">
      <c r="B82" s="59" t="s">
        <v>224</v>
      </c>
    </row>
    <row r="83" spans="2:2" x14ac:dyDescent="0.25">
      <c r="B83" s="59" t="s">
        <v>225</v>
      </c>
    </row>
    <row r="84" spans="2:2" x14ac:dyDescent="0.25">
      <c r="B84" s="59" t="s">
        <v>226</v>
      </c>
    </row>
    <row r="85" spans="2:2" x14ac:dyDescent="0.25">
      <c r="B85" s="59" t="s">
        <v>227</v>
      </c>
    </row>
    <row r="86" spans="2:2" x14ac:dyDescent="0.25">
      <c r="B86" s="59" t="s">
        <v>228</v>
      </c>
    </row>
    <row r="87" spans="2:2" x14ac:dyDescent="0.25">
      <c r="B87" s="59" t="s">
        <v>229</v>
      </c>
    </row>
    <row r="88" spans="2:2" x14ac:dyDescent="0.25">
      <c r="B88" s="59" t="s">
        <v>230</v>
      </c>
    </row>
    <row r="89" spans="2:2" x14ac:dyDescent="0.25">
      <c r="B89" s="59" t="s">
        <v>231</v>
      </c>
    </row>
    <row r="90" spans="2:2" x14ac:dyDescent="0.25">
      <c r="B90" s="59" t="s">
        <v>232</v>
      </c>
    </row>
    <row r="91" spans="2:2" x14ac:dyDescent="0.25">
      <c r="B91" s="59" t="s">
        <v>233</v>
      </c>
    </row>
    <row r="92" spans="2:2" x14ac:dyDescent="0.25">
      <c r="B92" s="59" t="s">
        <v>234</v>
      </c>
    </row>
    <row r="93" spans="2:2" x14ac:dyDescent="0.25">
      <c r="B93" s="59" t="s">
        <v>235</v>
      </c>
    </row>
    <row r="94" spans="2:2" x14ac:dyDescent="0.25">
      <c r="B94" s="59" t="s">
        <v>236</v>
      </c>
    </row>
    <row r="95" spans="2:2" x14ac:dyDescent="0.25">
      <c r="B95" s="59" t="s">
        <v>237</v>
      </c>
    </row>
    <row r="96" spans="2:2" x14ac:dyDescent="0.25">
      <c r="B96" s="59" t="s">
        <v>238</v>
      </c>
    </row>
    <row r="97" spans="2:2" x14ac:dyDescent="0.25">
      <c r="B97" s="59" t="s">
        <v>239</v>
      </c>
    </row>
    <row r="98" spans="2:2" x14ac:dyDescent="0.25">
      <c r="B98" s="59" t="s">
        <v>240</v>
      </c>
    </row>
    <row r="99" spans="2:2" x14ac:dyDescent="0.25">
      <c r="B99" s="59" t="s">
        <v>241</v>
      </c>
    </row>
    <row r="100" spans="2:2" x14ac:dyDescent="0.25">
      <c r="B100" s="59" t="s">
        <v>242</v>
      </c>
    </row>
    <row r="101" spans="2:2" x14ac:dyDescent="0.25">
      <c r="B101" s="59" t="s">
        <v>243</v>
      </c>
    </row>
    <row r="102" spans="2:2" x14ac:dyDescent="0.25">
      <c r="B102" s="59" t="s">
        <v>244</v>
      </c>
    </row>
    <row r="103" spans="2:2" x14ac:dyDescent="0.25">
      <c r="B103" s="59" t="s">
        <v>245</v>
      </c>
    </row>
    <row r="104" spans="2:2" x14ac:dyDescent="0.25">
      <c r="B104" s="59" t="s">
        <v>246</v>
      </c>
    </row>
    <row r="105" spans="2:2" x14ac:dyDescent="0.25">
      <c r="B105" s="59" t="s">
        <v>247</v>
      </c>
    </row>
    <row r="106" spans="2:2" x14ac:dyDescent="0.25">
      <c r="B106" s="59" t="s">
        <v>248</v>
      </c>
    </row>
    <row r="107" spans="2:2" x14ac:dyDescent="0.25">
      <c r="B107" s="59" t="s">
        <v>249</v>
      </c>
    </row>
    <row r="108" spans="2:2" x14ac:dyDescent="0.25">
      <c r="B108" s="59" t="s">
        <v>250</v>
      </c>
    </row>
    <row r="109" spans="2:2" x14ac:dyDescent="0.25">
      <c r="B109" s="59" t="s">
        <v>251</v>
      </c>
    </row>
    <row r="110" spans="2:2" x14ac:dyDescent="0.25">
      <c r="B110" s="59" t="s">
        <v>252</v>
      </c>
    </row>
    <row r="111" spans="2:2" x14ac:dyDescent="0.25">
      <c r="B111" s="59" t="s">
        <v>253</v>
      </c>
    </row>
    <row r="112" spans="2:2" x14ac:dyDescent="0.25">
      <c r="B112" s="59" t="s">
        <v>254</v>
      </c>
    </row>
    <row r="113" spans="2:6" x14ac:dyDescent="0.25">
      <c r="B113" s="59" t="s">
        <v>255</v>
      </c>
    </row>
    <row r="114" spans="2:6" x14ac:dyDescent="0.25">
      <c r="B114" s="59" t="s">
        <v>256</v>
      </c>
    </row>
    <row r="115" spans="2:6" x14ac:dyDescent="0.25">
      <c r="B115" s="59" t="s">
        <v>257</v>
      </c>
    </row>
    <row r="116" spans="2:6" x14ac:dyDescent="0.25">
      <c r="B116" s="59" t="s">
        <v>258</v>
      </c>
    </row>
    <row r="117" spans="2:6" x14ac:dyDescent="0.25">
      <c r="B117" s="59" t="s">
        <v>259</v>
      </c>
    </row>
    <row r="118" spans="2:6" x14ac:dyDescent="0.25">
      <c r="B118" s="59" t="s">
        <v>260</v>
      </c>
    </row>
    <row r="119" spans="2:6" x14ac:dyDescent="0.25">
      <c r="B119" s="59" t="s">
        <v>261</v>
      </c>
    </row>
    <row r="120" spans="2:6" x14ac:dyDescent="0.25">
      <c r="B120" s="59" t="s">
        <v>262</v>
      </c>
    </row>
    <row r="121" spans="2:6" x14ac:dyDescent="0.25">
      <c r="B121" s="59" t="s">
        <v>263</v>
      </c>
    </row>
    <row r="122" spans="2:6" x14ac:dyDescent="0.25">
      <c r="B122" s="59" t="s">
        <v>264</v>
      </c>
    </row>
    <row r="123" spans="2:6" x14ac:dyDescent="0.25">
      <c r="B123" s="59" t="s">
        <v>265</v>
      </c>
    </row>
    <row r="124" spans="2:6" x14ac:dyDescent="0.25">
      <c r="B124" s="59"/>
    </row>
    <row r="125" spans="2:6" x14ac:dyDescent="0.25">
      <c r="B125" s="59"/>
    </row>
    <row r="126" spans="2:6" x14ac:dyDescent="0.25">
      <c r="B126" s="59"/>
    </row>
    <row r="127" spans="2:6" ht="13" x14ac:dyDescent="0.25">
      <c r="B127" s="143" t="s">
        <v>266</v>
      </c>
      <c r="C127" s="141"/>
      <c r="D127" s="141"/>
      <c r="E127" s="141"/>
      <c r="F127" s="141"/>
    </row>
    <row r="128" spans="2:6" x14ac:dyDescent="0.25">
      <c r="B128" s="141" t="s">
        <v>267</v>
      </c>
      <c r="C128" s="141"/>
      <c r="D128" s="141"/>
      <c r="E128" s="141"/>
      <c r="F128" s="141"/>
    </row>
    <row r="129" spans="2:6" x14ac:dyDescent="0.25">
      <c r="B129" s="141" t="s">
        <v>268</v>
      </c>
      <c r="C129" s="141"/>
      <c r="D129" s="141"/>
      <c r="E129" s="141"/>
      <c r="F129" s="141"/>
    </row>
    <row r="130" spans="2:6" x14ac:dyDescent="0.25">
      <c r="B130" s="59" t="s">
        <v>269</v>
      </c>
      <c r="C130" s="141"/>
      <c r="D130" s="141"/>
      <c r="E130" s="141"/>
      <c r="F130" s="141"/>
    </row>
    <row r="131" spans="2:6" x14ac:dyDescent="0.25">
      <c r="B131" s="59" t="s">
        <v>270</v>
      </c>
      <c r="C131" s="141"/>
      <c r="D131" s="141"/>
      <c r="E131" s="141"/>
      <c r="F131" s="141"/>
    </row>
    <row r="132" spans="2:6" x14ac:dyDescent="0.25">
      <c r="B132" s="59" t="s">
        <v>271</v>
      </c>
      <c r="C132" s="141"/>
      <c r="D132" s="141"/>
      <c r="E132" s="141"/>
      <c r="F132" s="141"/>
    </row>
    <row r="133" spans="2:6" x14ac:dyDescent="0.25">
      <c r="B133" s="59" t="s">
        <v>272</v>
      </c>
      <c r="C133" s="141"/>
      <c r="D133" s="141"/>
      <c r="E133" s="141"/>
      <c r="F133" s="141"/>
    </row>
    <row r="134" spans="2:6" x14ac:dyDescent="0.25">
      <c r="B134" s="59" t="s">
        <v>273</v>
      </c>
      <c r="C134" s="141"/>
      <c r="D134" s="141"/>
      <c r="E134" s="141"/>
      <c r="F134" s="141"/>
    </row>
    <row r="135" spans="2:6" x14ac:dyDescent="0.25">
      <c r="B135" s="59" t="s">
        <v>274</v>
      </c>
      <c r="C135" s="141"/>
      <c r="D135" s="141"/>
      <c r="E135" s="141"/>
      <c r="F135" s="141"/>
    </row>
    <row r="136" spans="2:6" x14ac:dyDescent="0.25">
      <c r="B136" s="59" t="s">
        <v>275</v>
      </c>
      <c r="C136" s="141"/>
      <c r="D136" s="141"/>
      <c r="E136" s="141"/>
      <c r="F136" s="141"/>
    </row>
    <row r="137" spans="2:6" x14ac:dyDescent="0.25">
      <c r="B137" s="59" t="s">
        <v>276</v>
      </c>
      <c r="C137" s="141"/>
      <c r="D137" s="141"/>
      <c r="E137" s="141"/>
      <c r="F137" s="141"/>
    </row>
    <row r="138" spans="2:6" x14ac:dyDescent="0.25">
      <c r="B138" s="59" t="s">
        <v>277</v>
      </c>
      <c r="C138" s="141"/>
      <c r="D138" s="141"/>
      <c r="E138" s="141"/>
      <c r="F138" s="141"/>
    </row>
    <row r="139" spans="2:6" x14ac:dyDescent="0.25">
      <c r="B139" s="59" t="s">
        <v>278</v>
      </c>
      <c r="C139" s="141"/>
      <c r="D139" s="141"/>
      <c r="E139" s="141"/>
      <c r="F139" s="141"/>
    </row>
    <row r="140" spans="2:6" x14ac:dyDescent="0.25">
      <c r="B140" s="59" t="s">
        <v>279</v>
      </c>
      <c r="C140" s="141"/>
      <c r="D140" s="141"/>
      <c r="E140" s="141"/>
      <c r="F140" s="141"/>
    </row>
    <row r="141" spans="2:6" x14ac:dyDescent="0.25">
      <c r="B141" s="59" t="s">
        <v>280</v>
      </c>
      <c r="C141" s="141"/>
      <c r="D141" s="141"/>
      <c r="E141" s="141"/>
      <c r="F141" s="141"/>
    </row>
    <row r="142" spans="2:6" x14ac:dyDescent="0.25">
      <c r="B142" s="59" t="s">
        <v>281</v>
      </c>
      <c r="C142" s="141"/>
      <c r="D142" s="141"/>
      <c r="E142" s="141"/>
      <c r="F142" s="141"/>
    </row>
    <row r="143" spans="2:6" x14ac:dyDescent="0.25">
      <c r="B143" s="59" t="s">
        <v>282</v>
      </c>
      <c r="C143" s="141"/>
      <c r="D143" s="141"/>
      <c r="E143" s="141"/>
      <c r="F143" s="141"/>
    </row>
    <row r="144" spans="2:6" x14ac:dyDescent="0.25">
      <c r="B144" s="59" t="s">
        <v>283</v>
      </c>
      <c r="C144" s="141"/>
      <c r="D144" s="141"/>
      <c r="E144" s="141"/>
      <c r="F144" s="141"/>
    </row>
    <row r="145" spans="2:6" x14ac:dyDescent="0.25">
      <c r="B145" s="59" t="s">
        <v>284</v>
      </c>
      <c r="C145" s="141"/>
      <c r="D145" s="141"/>
      <c r="E145" s="141"/>
      <c r="F145" s="141"/>
    </row>
    <row r="146" spans="2:6" x14ac:dyDescent="0.25">
      <c r="B146" s="59" t="s">
        <v>285</v>
      </c>
      <c r="C146" s="141"/>
      <c r="D146" s="141"/>
      <c r="E146" s="141"/>
      <c r="F146" s="141"/>
    </row>
    <row r="147" spans="2:6" x14ac:dyDescent="0.25">
      <c r="B147" s="59" t="s">
        <v>286</v>
      </c>
      <c r="C147" s="141"/>
      <c r="D147" s="141"/>
      <c r="E147" s="141"/>
      <c r="F147" s="141"/>
    </row>
    <row r="148" spans="2:6" x14ac:dyDescent="0.25">
      <c r="B148" s="59" t="s">
        <v>287</v>
      </c>
      <c r="C148" s="141"/>
      <c r="D148" s="141"/>
      <c r="E148" s="141"/>
      <c r="F148" s="141"/>
    </row>
    <row r="149" spans="2:6" x14ac:dyDescent="0.25">
      <c r="B149" s="59" t="s">
        <v>288</v>
      </c>
      <c r="C149" s="141"/>
      <c r="D149" s="141"/>
      <c r="E149" s="141"/>
      <c r="F149" s="141"/>
    </row>
    <row r="150" spans="2:6" x14ac:dyDescent="0.25">
      <c r="B150" s="59" t="s">
        <v>289</v>
      </c>
      <c r="C150" s="141"/>
      <c r="D150" s="141"/>
      <c r="E150" s="141"/>
      <c r="F150" s="141"/>
    </row>
    <row r="151" spans="2:6" x14ac:dyDescent="0.25">
      <c r="B151" s="59" t="s">
        <v>290</v>
      </c>
      <c r="C151" s="141"/>
      <c r="D151" s="141"/>
      <c r="E151" s="141"/>
      <c r="F151" s="141"/>
    </row>
    <row r="152" spans="2:6" x14ac:dyDescent="0.25">
      <c r="B152" s="59" t="s">
        <v>291</v>
      </c>
      <c r="C152" s="141"/>
      <c r="D152" s="141"/>
      <c r="E152" s="141"/>
      <c r="F152" s="141"/>
    </row>
    <row r="153" spans="2:6" x14ac:dyDescent="0.25">
      <c r="B153" s="59" t="s">
        <v>292</v>
      </c>
      <c r="C153" s="141"/>
      <c r="D153" s="141"/>
      <c r="E153" s="141"/>
      <c r="F153" s="141"/>
    </row>
    <row r="154" spans="2:6" x14ac:dyDescent="0.25">
      <c r="B154" s="59" t="s">
        <v>293</v>
      </c>
      <c r="C154" s="141"/>
      <c r="D154" s="141"/>
      <c r="E154" s="141"/>
      <c r="F154" s="141"/>
    </row>
    <row r="155" spans="2:6" x14ac:dyDescent="0.25">
      <c r="B155" s="59" t="s">
        <v>294</v>
      </c>
      <c r="C155" s="141"/>
      <c r="D155" s="141"/>
      <c r="E155" s="141"/>
      <c r="F155" s="141"/>
    </row>
    <row r="156" spans="2:6" x14ac:dyDescent="0.25">
      <c r="B156" s="59" t="s">
        <v>295</v>
      </c>
      <c r="C156" s="141"/>
      <c r="D156" s="141"/>
      <c r="E156" s="141"/>
      <c r="F156" s="141"/>
    </row>
    <row r="157" spans="2:6" x14ac:dyDescent="0.25">
      <c r="B157" s="59" t="s">
        <v>296</v>
      </c>
      <c r="C157" s="141"/>
      <c r="D157" s="141"/>
      <c r="E157" s="141"/>
      <c r="F157" s="141"/>
    </row>
    <row r="158" spans="2:6" x14ac:dyDescent="0.25">
      <c r="B158" s="59" t="s">
        <v>297</v>
      </c>
      <c r="C158" s="141"/>
      <c r="D158" s="141"/>
      <c r="E158" s="141"/>
      <c r="F158" s="141"/>
    </row>
    <row r="159" spans="2:6" x14ac:dyDescent="0.25">
      <c r="B159" s="59" t="s">
        <v>298</v>
      </c>
      <c r="C159" s="141"/>
      <c r="D159" s="141"/>
      <c r="E159" s="141"/>
      <c r="F159" s="141"/>
    </row>
    <row r="160" spans="2:6" x14ac:dyDescent="0.25">
      <c r="B160" s="59" t="s">
        <v>299</v>
      </c>
      <c r="C160" s="141"/>
      <c r="D160" s="141"/>
      <c r="E160" s="141"/>
      <c r="F160" s="141"/>
    </row>
    <row r="161" spans="2:6" x14ac:dyDescent="0.25">
      <c r="B161" s="141" t="s">
        <v>300</v>
      </c>
      <c r="C161" s="141"/>
      <c r="D161" s="141"/>
      <c r="E161" s="141"/>
      <c r="F161" s="141"/>
    </row>
    <row r="162" spans="2:6" x14ac:dyDescent="0.25">
      <c r="B162" s="141" t="s">
        <v>301</v>
      </c>
      <c r="C162" s="141"/>
      <c r="D162" s="141"/>
      <c r="E162" s="141"/>
      <c r="F162" s="141"/>
    </row>
    <row r="163" spans="2:6" x14ac:dyDescent="0.25">
      <c r="B163" s="141" t="s">
        <v>302</v>
      </c>
      <c r="C163" s="141"/>
      <c r="D163" s="141"/>
      <c r="E163" s="141"/>
      <c r="F163" s="141"/>
    </row>
    <row r="164" spans="2:6" x14ac:dyDescent="0.25">
      <c r="B164" s="141" t="s">
        <v>303</v>
      </c>
      <c r="C164" s="141"/>
      <c r="D164" s="141"/>
      <c r="E164" s="141"/>
      <c r="F164" s="141"/>
    </row>
    <row r="165" spans="2:6" x14ac:dyDescent="0.25">
      <c r="B165" s="141" t="s">
        <v>304</v>
      </c>
      <c r="C165" s="141"/>
      <c r="D165" s="141"/>
      <c r="E165" s="141"/>
      <c r="F165" s="141"/>
    </row>
    <row r="166" spans="2:6" x14ac:dyDescent="0.25">
      <c r="B166" s="141" t="s">
        <v>305</v>
      </c>
      <c r="C166" s="141"/>
      <c r="D166" s="141"/>
      <c r="E166" s="141"/>
      <c r="F166" s="141"/>
    </row>
    <row r="167" spans="2:6" x14ac:dyDescent="0.25">
      <c r="B167" s="141" t="s">
        <v>306</v>
      </c>
      <c r="C167" s="141"/>
      <c r="D167" s="141"/>
      <c r="E167" s="141"/>
      <c r="F167" s="141"/>
    </row>
    <row r="168" spans="2:6" x14ac:dyDescent="0.25">
      <c r="B168" s="141" t="s">
        <v>307</v>
      </c>
      <c r="C168" s="141"/>
      <c r="D168" s="141"/>
      <c r="E168" s="141"/>
      <c r="F168" s="141"/>
    </row>
    <row r="169" spans="2:6" x14ac:dyDescent="0.25">
      <c r="B169" s="141" t="s">
        <v>308</v>
      </c>
      <c r="C169" s="141"/>
      <c r="D169" s="141"/>
      <c r="E169" s="141"/>
      <c r="F169" s="141"/>
    </row>
    <row r="170" spans="2:6" x14ac:dyDescent="0.25">
      <c r="B170" s="141" t="s">
        <v>70</v>
      </c>
      <c r="C170" s="141"/>
      <c r="D170" s="141"/>
      <c r="E170" s="141"/>
      <c r="F170" s="141"/>
    </row>
    <row r="171" spans="2:6" x14ac:dyDescent="0.25">
      <c r="B171" s="141" t="s">
        <v>309</v>
      </c>
      <c r="C171" s="141"/>
      <c r="D171" s="141"/>
      <c r="E171" s="141"/>
      <c r="F171" s="141"/>
    </row>
    <row r="172" spans="2:6" x14ac:dyDescent="0.25">
      <c r="B172" s="141" t="s">
        <v>310</v>
      </c>
      <c r="C172" s="141"/>
      <c r="D172" s="141"/>
      <c r="E172" s="141"/>
      <c r="F172" s="141"/>
    </row>
    <row r="173" spans="2:6" x14ac:dyDescent="0.25">
      <c r="B173" s="141" t="s">
        <v>311</v>
      </c>
      <c r="C173" s="141"/>
      <c r="D173" s="141"/>
      <c r="E173" s="141"/>
      <c r="F173" s="141"/>
    </row>
    <row r="174" spans="2:6" x14ac:dyDescent="0.25">
      <c r="B174" s="141" t="s">
        <v>312</v>
      </c>
      <c r="C174" s="141"/>
      <c r="D174" s="141"/>
      <c r="E174" s="141"/>
      <c r="F174" s="141"/>
    </row>
    <row r="175" spans="2:6" x14ac:dyDescent="0.25">
      <c r="B175" s="141" t="s">
        <v>313</v>
      </c>
      <c r="C175" s="141"/>
      <c r="D175" s="141"/>
      <c r="E175" s="141"/>
      <c r="F175" s="141"/>
    </row>
    <row r="176" spans="2:6" x14ac:dyDescent="0.25">
      <c r="B176" s="141" t="s">
        <v>314</v>
      </c>
      <c r="C176" s="141"/>
      <c r="D176" s="141"/>
      <c r="E176" s="141"/>
      <c r="F176" s="141"/>
    </row>
    <row r="177" spans="2:6" x14ac:dyDescent="0.25">
      <c r="B177" s="141" t="s">
        <v>315</v>
      </c>
      <c r="C177" s="141"/>
      <c r="D177" s="141"/>
      <c r="E177" s="141"/>
      <c r="F177" s="141"/>
    </row>
    <row r="178" spans="2:6" x14ac:dyDescent="0.25">
      <c r="B178" s="141" t="s">
        <v>316</v>
      </c>
      <c r="C178" s="141"/>
      <c r="D178" s="141"/>
      <c r="E178" s="141"/>
      <c r="F178" s="141"/>
    </row>
    <row r="179" spans="2:6" x14ac:dyDescent="0.25">
      <c r="B179" s="141" t="s">
        <v>317</v>
      </c>
      <c r="C179" s="141"/>
      <c r="D179" s="141"/>
      <c r="E179" s="141"/>
      <c r="F179" s="141"/>
    </row>
    <row r="180" spans="2:6" x14ac:dyDescent="0.25">
      <c r="B180" s="141" t="s">
        <v>318</v>
      </c>
      <c r="C180" s="141"/>
      <c r="D180" s="141"/>
      <c r="E180" s="141"/>
      <c r="F180" s="141"/>
    </row>
    <row r="181" spans="2:6" x14ac:dyDescent="0.25">
      <c r="B181" s="141" t="s">
        <v>319</v>
      </c>
      <c r="C181" s="141"/>
      <c r="D181" s="141"/>
      <c r="E181" s="141"/>
      <c r="F181" s="141"/>
    </row>
    <row r="182" spans="2:6" x14ac:dyDescent="0.25">
      <c r="B182" s="141" t="s">
        <v>320</v>
      </c>
      <c r="C182" s="141"/>
      <c r="D182" s="141"/>
      <c r="E182" s="141"/>
      <c r="F182" s="141"/>
    </row>
    <row r="183" spans="2:6" x14ac:dyDescent="0.25">
      <c r="B183" s="141" t="s">
        <v>321</v>
      </c>
      <c r="C183" s="141"/>
      <c r="D183" s="141"/>
      <c r="E183" s="141"/>
      <c r="F183" s="141"/>
    </row>
    <row r="184" spans="2:6" x14ac:dyDescent="0.25">
      <c r="B184" s="141" t="s">
        <v>322</v>
      </c>
      <c r="C184" s="141"/>
      <c r="D184" s="141"/>
      <c r="E184" s="141"/>
      <c r="F184" s="141"/>
    </row>
    <row r="185" spans="2:6" x14ac:dyDescent="0.25">
      <c r="B185" s="141" t="s">
        <v>323</v>
      </c>
      <c r="C185" s="141"/>
      <c r="D185" s="141"/>
      <c r="E185" s="141"/>
      <c r="F185" s="141"/>
    </row>
    <row r="186" spans="2:6" x14ac:dyDescent="0.25">
      <c r="B186" s="141" t="s">
        <v>324</v>
      </c>
      <c r="C186" s="141"/>
      <c r="D186" s="141"/>
      <c r="E186" s="141"/>
      <c r="F186" s="141"/>
    </row>
    <row r="187" spans="2:6" x14ac:dyDescent="0.25">
      <c r="B187" s="141" t="s">
        <v>325</v>
      </c>
      <c r="C187" s="141"/>
      <c r="D187" s="141"/>
      <c r="E187" s="141"/>
      <c r="F187" s="141"/>
    </row>
    <row r="188" spans="2:6" x14ac:dyDescent="0.25">
      <c r="B188" s="141" t="s">
        <v>326</v>
      </c>
      <c r="C188" s="141"/>
      <c r="D188" s="141"/>
      <c r="E188" s="141"/>
      <c r="F188" s="141"/>
    </row>
    <row r="189" spans="2:6" x14ac:dyDescent="0.25">
      <c r="B189" s="141" t="s">
        <v>327</v>
      </c>
      <c r="C189" s="141"/>
      <c r="D189" s="141"/>
      <c r="E189" s="141"/>
      <c r="F189" s="141"/>
    </row>
    <row r="190" spans="2:6" x14ac:dyDescent="0.25">
      <c r="B190" s="141" t="s">
        <v>328</v>
      </c>
      <c r="C190" s="141"/>
      <c r="D190" s="141"/>
      <c r="E190" s="141"/>
      <c r="F190" s="141"/>
    </row>
    <row r="191" spans="2:6" x14ac:dyDescent="0.25">
      <c r="B191" s="141" t="s">
        <v>329</v>
      </c>
      <c r="C191" s="141"/>
      <c r="D191" s="141"/>
      <c r="E191" s="141"/>
      <c r="F191" s="141"/>
    </row>
    <row r="192" spans="2:6" x14ac:dyDescent="0.25">
      <c r="B192" s="141" t="s">
        <v>330</v>
      </c>
      <c r="C192" s="141"/>
      <c r="D192" s="141"/>
      <c r="E192" s="141"/>
      <c r="F192" s="141"/>
    </row>
    <row r="193" spans="2:6" x14ac:dyDescent="0.25">
      <c r="B193" s="141" t="s">
        <v>331</v>
      </c>
      <c r="C193" s="141"/>
      <c r="D193" s="141"/>
      <c r="E193" s="141"/>
      <c r="F193" s="141"/>
    </row>
    <row r="194" spans="2:6" x14ac:dyDescent="0.25">
      <c r="B194" s="141" t="s">
        <v>332</v>
      </c>
      <c r="C194" s="141"/>
      <c r="D194" s="141"/>
      <c r="E194" s="141"/>
      <c r="F194" s="141"/>
    </row>
    <row r="195" spans="2:6" x14ac:dyDescent="0.25">
      <c r="B195" s="141" t="s">
        <v>333</v>
      </c>
      <c r="C195" s="141"/>
      <c r="D195" s="141"/>
      <c r="E195" s="141"/>
      <c r="F195" s="141"/>
    </row>
    <row r="196" spans="2:6" x14ac:dyDescent="0.25">
      <c r="B196" s="141" t="s">
        <v>334</v>
      </c>
      <c r="C196" s="141"/>
      <c r="D196" s="141"/>
      <c r="E196" s="141"/>
      <c r="F196" s="141"/>
    </row>
    <row r="197" spans="2:6" x14ac:dyDescent="0.25">
      <c r="B197" s="141" t="s">
        <v>335</v>
      </c>
      <c r="C197" s="141"/>
      <c r="D197" s="141"/>
      <c r="E197" s="141"/>
      <c r="F197" s="141"/>
    </row>
    <row r="198" spans="2:6" x14ac:dyDescent="0.25">
      <c r="B198" s="141" t="s">
        <v>336</v>
      </c>
      <c r="C198" s="141"/>
      <c r="D198" s="141"/>
      <c r="E198" s="141"/>
      <c r="F198" s="141"/>
    </row>
    <row r="199" spans="2:6" x14ac:dyDescent="0.25">
      <c r="B199" s="141" t="s">
        <v>337</v>
      </c>
      <c r="C199" s="141"/>
      <c r="D199" s="141"/>
      <c r="E199" s="141"/>
      <c r="F199" s="141"/>
    </row>
    <row r="200" spans="2:6" x14ac:dyDescent="0.25">
      <c r="B200" s="141" t="s">
        <v>338</v>
      </c>
      <c r="C200" s="141"/>
      <c r="D200" s="141"/>
      <c r="E200" s="141"/>
      <c r="F200" s="141"/>
    </row>
    <row r="201" spans="2:6" x14ac:dyDescent="0.25">
      <c r="B201" s="141" t="s">
        <v>339</v>
      </c>
      <c r="C201" s="141"/>
      <c r="D201" s="141"/>
      <c r="E201" s="141"/>
      <c r="F201" s="141"/>
    </row>
    <row r="202" spans="2:6" x14ac:dyDescent="0.25">
      <c r="B202" s="141" t="s">
        <v>340</v>
      </c>
      <c r="C202" s="141"/>
      <c r="D202" s="141"/>
      <c r="E202" s="141"/>
      <c r="F202" s="141"/>
    </row>
    <row r="203" spans="2:6" x14ac:dyDescent="0.25">
      <c r="B203" s="141" t="s">
        <v>341</v>
      </c>
      <c r="C203" s="141"/>
      <c r="D203" s="141"/>
      <c r="E203" s="141"/>
      <c r="F203" s="141"/>
    </row>
    <row r="204" spans="2:6" x14ac:dyDescent="0.25">
      <c r="B204" s="141" t="s">
        <v>342</v>
      </c>
      <c r="C204" s="141"/>
      <c r="D204" s="141"/>
      <c r="E204" s="141"/>
      <c r="F204" s="141"/>
    </row>
    <row r="205" spans="2:6" x14ac:dyDescent="0.25">
      <c r="B205" s="141" t="s">
        <v>343</v>
      </c>
      <c r="C205" s="141"/>
      <c r="D205" s="141"/>
      <c r="E205" s="141"/>
      <c r="F205" s="141"/>
    </row>
    <row r="206" spans="2:6" x14ac:dyDescent="0.25">
      <c r="B206" s="141" t="s">
        <v>344</v>
      </c>
      <c r="C206" s="141"/>
      <c r="D206" s="141"/>
      <c r="E206" s="141"/>
      <c r="F206" s="141"/>
    </row>
    <row r="207" spans="2:6" x14ac:dyDescent="0.25">
      <c r="B207" s="141" t="s">
        <v>345</v>
      </c>
      <c r="C207" s="141"/>
      <c r="D207" s="141"/>
      <c r="E207" s="141"/>
      <c r="F207" s="141"/>
    </row>
    <row r="208" spans="2:6" x14ac:dyDescent="0.25">
      <c r="B208" s="141" t="s">
        <v>346</v>
      </c>
      <c r="C208" s="141"/>
      <c r="D208" s="141"/>
      <c r="E208" s="141"/>
      <c r="F208" s="141"/>
    </row>
    <row r="209" spans="2:6" x14ac:dyDescent="0.25">
      <c r="B209" s="141" t="s">
        <v>347</v>
      </c>
      <c r="C209" s="141"/>
      <c r="D209" s="141"/>
      <c r="E209" s="141"/>
      <c r="F209" s="141"/>
    </row>
    <row r="210" spans="2:6" x14ac:dyDescent="0.25">
      <c r="B210" s="141" t="s">
        <v>348</v>
      </c>
      <c r="C210" s="141"/>
      <c r="D210" s="141"/>
      <c r="E210" s="141"/>
      <c r="F210" s="141"/>
    </row>
    <row r="211" spans="2:6" x14ac:dyDescent="0.25">
      <c r="B211" s="141" t="s">
        <v>349</v>
      </c>
      <c r="C211" s="141"/>
      <c r="D211" s="141"/>
      <c r="E211" s="141"/>
      <c r="F211" s="141"/>
    </row>
    <row r="212" spans="2:6" x14ac:dyDescent="0.25">
      <c r="B212" s="141" t="s">
        <v>350</v>
      </c>
      <c r="C212" s="141"/>
      <c r="D212" s="141"/>
      <c r="E212" s="141"/>
      <c r="F212" s="141"/>
    </row>
    <row r="213" spans="2:6" x14ac:dyDescent="0.25">
      <c r="B213" s="141" t="s">
        <v>351</v>
      </c>
      <c r="C213" s="141"/>
      <c r="D213" s="141"/>
      <c r="E213" s="141"/>
      <c r="F213" s="141"/>
    </row>
    <row r="214" spans="2:6" x14ac:dyDescent="0.25">
      <c r="B214" s="141" t="s">
        <v>352</v>
      </c>
      <c r="C214" s="141"/>
      <c r="D214" s="141"/>
      <c r="E214" s="141"/>
      <c r="F214" s="141"/>
    </row>
    <row r="215" spans="2:6" x14ac:dyDescent="0.25">
      <c r="B215" s="141" t="s">
        <v>353</v>
      </c>
      <c r="C215" s="141"/>
      <c r="D215" s="141"/>
      <c r="E215" s="141"/>
      <c r="F215" s="141"/>
    </row>
    <row r="216" spans="2:6" x14ac:dyDescent="0.25">
      <c r="B216" s="141" t="s">
        <v>354</v>
      </c>
      <c r="C216" s="141"/>
      <c r="D216" s="141"/>
      <c r="E216" s="141"/>
      <c r="F216" s="141"/>
    </row>
    <row r="217" spans="2:6" x14ac:dyDescent="0.25">
      <c r="B217" s="141" t="s">
        <v>355</v>
      </c>
      <c r="C217" s="141"/>
      <c r="D217" s="141"/>
      <c r="E217" s="141"/>
      <c r="F217" s="141"/>
    </row>
    <row r="218" spans="2:6" x14ac:dyDescent="0.25">
      <c r="B218" s="141" t="s">
        <v>356</v>
      </c>
      <c r="C218" s="141"/>
      <c r="D218" s="141"/>
      <c r="E218" s="141"/>
      <c r="F218" s="141"/>
    </row>
    <row r="219" spans="2:6" x14ac:dyDescent="0.25">
      <c r="B219" s="141" t="s">
        <v>357</v>
      </c>
      <c r="C219" s="141"/>
      <c r="D219" s="141"/>
      <c r="E219" s="141"/>
      <c r="F219" s="141"/>
    </row>
    <row r="220" spans="2:6" x14ac:dyDescent="0.25">
      <c r="B220" s="141" t="s">
        <v>358</v>
      </c>
      <c r="C220" s="141"/>
      <c r="D220" s="141"/>
      <c r="E220" s="141"/>
      <c r="F220" s="141"/>
    </row>
    <row r="221" spans="2:6" x14ac:dyDescent="0.25">
      <c r="B221" s="141" t="s">
        <v>359</v>
      </c>
      <c r="C221" s="141"/>
      <c r="D221" s="141"/>
      <c r="E221" s="141"/>
      <c r="F221" s="141"/>
    </row>
    <row r="222" spans="2:6" x14ac:dyDescent="0.25">
      <c r="B222" s="141" t="s">
        <v>360</v>
      </c>
      <c r="C222" s="141"/>
      <c r="D222" s="141"/>
      <c r="E222" s="141"/>
      <c r="F222" s="141"/>
    </row>
    <row r="223" spans="2:6" x14ac:dyDescent="0.25">
      <c r="B223" s="141" t="s">
        <v>361</v>
      </c>
      <c r="C223" s="141"/>
      <c r="D223" s="141"/>
      <c r="E223" s="141"/>
      <c r="F223" s="141"/>
    </row>
    <row r="224" spans="2:6" x14ac:dyDescent="0.25">
      <c r="B224" s="141" t="s">
        <v>362</v>
      </c>
      <c r="C224" s="141"/>
      <c r="D224" s="141"/>
      <c r="E224" s="141"/>
      <c r="F224" s="141"/>
    </row>
    <row r="225" spans="2:6" x14ac:dyDescent="0.25">
      <c r="B225" s="141" t="s">
        <v>363</v>
      </c>
      <c r="C225" s="141"/>
      <c r="D225" s="141"/>
      <c r="E225" s="141"/>
      <c r="F225" s="141"/>
    </row>
    <row r="226" spans="2:6" x14ac:dyDescent="0.25">
      <c r="B226" s="141" t="s">
        <v>364</v>
      </c>
      <c r="C226" s="141"/>
      <c r="D226" s="141"/>
      <c r="E226" s="141"/>
      <c r="F226" s="141"/>
    </row>
    <row r="227" spans="2:6" x14ac:dyDescent="0.25">
      <c r="B227" s="141" t="s">
        <v>365</v>
      </c>
      <c r="C227" s="141"/>
      <c r="D227" s="141"/>
      <c r="E227" s="141"/>
      <c r="F227" s="141"/>
    </row>
    <row r="228" spans="2:6" x14ac:dyDescent="0.25">
      <c r="B228" s="141" t="s">
        <v>366</v>
      </c>
      <c r="C228" s="141"/>
      <c r="D228" s="141"/>
      <c r="E228" s="141"/>
      <c r="F228" s="141"/>
    </row>
    <row r="229" spans="2:6" x14ac:dyDescent="0.25">
      <c r="B229" s="141" t="s">
        <v>367</v>
      </c>
      <c r="C229" s="141"/>
      <c r="D229" s="141"/>
      <c r="E229" s="141"/>
      <c r="F229" s="141"/>
    </row>
    <row r="230" spans="2:6" x14ac:dyDescent="0.25">
      <c r="B230" s="141" t="s">
        <v>368</v>
      </c>
      <c r="C230" s="141"/>
      <c r="D230" s="141"/>
      <c r="E230" s="141"/>
      <c r="F230" s="141"/>
    </row>
    <row r="231" spans="2:6" x14ac:dyDescent="0.25">
      <c r="B231" s="141" t="s">
        <v>369</v>
      </c>
      <c r="C231" s="141"/>
      <c r="D231" s="141"/>
      <c r="E231" s="141"/>
      <c r="F231" s="141"/>
    </row>
    <row r="232" spans="2:6" x14ac:dyDescent="0.25">
      <c r="B232" s="141" t="s">
        <v>370</v>
      </c>
      <c r="C232" s="141"/>
      <c r="D232" s="141"/>
      <c r="E232" s="141"/>
      <c r="F232" s="141"/>
    </row>
    <row r="233" spans="2:6" x14ac:dyDescent="0.25">
      <c r="B233" s="141" t="s">
        <v>371</v>
      </c>
      <c r="C233" s="141"/>
      <c r="D233" s="141"/>
      <c r="E233" s="141"/>
      <c r="F233" s="141"/>
    </row>
    <row r="234" spans="2:6" x14ac:dyDescent="0.25">
      <c r="B234" s="141" t="s">
        <v>372</v>
      </c>
      <c r="C234" s="141"/>
      <c r="D234" s="141"/>
      <c r="E234" s="141"/>
      <c r="F234" s="141"/>
    </row>
    <row r="235" spans="2:6" x14ac:dyDescent="0.25">
      <c r="B235" s="141" t="s">
        <v>373</v>
      </c>
      <c r="C235" s="141"/>
      <c r="D235" s="141"/>
      <c r="E235" s="141"/>
      <c r="F235" s="141"/>
    </row>
    <row r="236" spans="2:6" x14ac:dyDescent="0.25">
      <c r="B236" s="141" t="s">
        <v>374</v>
      </c>
      <c r="C236" s="141"/>
      <c r="D236" s="141"/>
      <c r="E236" s="141"/>
      <c r="F236" s="141"/>
    </row>
    <row r="237" spans="2:6" x14ac:dyDescent="0.25">
      <c r="B237" s="141" t="s">
        <v>375</v>
      </c>
      <c r="C237" s="141"/>
      <c r="D237" s="141"/>
      <c r="E237" s="141"/>
      <c r="F237" s="141"/>
    </row>
    <row r="238" spans="2:6" x14ac:dyDescent="0.25">
      <c r="B238" s="141" t="s">
        <v>376</v>
      </c>
      <c r="C238" s="141"/>
      <c r="D238" s="141"/>
      <c r="E238" s="141"/>
      <c r="F238" s="141"/>
    </row>
    <row r="239" spans="2:6" x14ac:dyDescent="0.25">
      <c r="B239" s="141" t="s">
        <v>377</v>
      </c>
      <c r="C239" s="141"/>
      <c r="D239" s="141"/>
      <c r="E239" s="141"/>
      <c r="F239" s="141"/>
    </row>
    <row r="240" spans="2:6" x14ac:dyDescent="0.25">
      <c r="B240" s="141" t="s">
        <v>378</v>
      </c>
      <c r="C240" s="141"/>
      <c r="D240" s="141"/>
      <c r="E240" s="141"/>
      <c r="F240" s="141"/>
    </row>
    <row r="241" spans="2:6" x14ac:dyDescent="0.25">
      <c r="B241" s="141" t="s">
        <v>379</v>
      </c>
      <c r="C241" s="141"/>
      <c r="D241" s="141"/>
      <c r="E241" s="141"/>
      <c r="F241" s="141"/>
    </row>
    <row r="242" spans="2:6" x14ac:dyDescent="0.25">
      <c r="B242" s="141" t="s">
        <v>380</v>
      </c>
      <c r="C242" s="141"/>
      <c r="D242" s="141"/>
      <c r="E242" s="141"/>
      <c r="F242" s="141"/>
    </row>
    <row r="243" spans="2:6" x14ac:dyDescent="0.25">
      <c r="B243" s="141" t="s">
        <v>381</v>
      </c>
      <c r="C243" s="141"/>
      <c r="D243" s="141"/>
      <c r="E243" s="141"/>
      <c r="F243" s="141"/>
    </row>
    <row r="244" spans="2:6" x14ac:dyDescent="0.25">
      <c r="B244" s="141" t="s">
        <v>382</v>
      </c>
      <c r="C244" s="141"/>
      <c r="D244" s="141"/>
      <c r="E244" s="141"/>
      <c r="F244" s="141"/>
    </row>
    <row r="245" spans="2:6" x14ac:dyDescent="0.25">
      <c r="B245" s="141" t="s">
        <v>383</v>
      </c>
      <c r="C245" s="141"/>
      <c r="D245" s="141"/>
      <c r="E245" s="141"/>
      <c r="F245" s="141"/>
    </row>
    <row r="246" spans="2:6" x14ac:dyDescent="0.25">
      <c r="B246" s="141" t="s">
        <v>384</v>
      </c>
      <c r="C246" s="141"/>
      <c r="D246" s="141"/>
      <c r="E246" s="141"/>
      <c r="F246" s="141"/>
    </row>
    <row r="247" spans="2:6" x14ac:dyDescent="0.25">
      <c r="B247" s="141" t="s">
        <v>385</v>
      </c>
      <c r="C247" s="141"/>
      <c r="D247" s="141"/>
      <c r="E247" s="141"/>
      <c r="F247" s="141"/>
    </row>
    <row r="248" spans="2:6" x14ac:dyDescent="0.25">
      <c r="B248" s="141" t="s">
        <v>386</v>
      </c>
      <c r="C248" s="141"/>
      <c r="D248" s="141"/>
      <c r="E248" s="141"/>
      <c r="F248" s="141"/>
    </row>
    <row r="249" spans="2:6" x14ac:dyDescent="0.25">
      <c r="B249" s="141" t="s">
        <v>387</v>
      </c>
      <c r="C249" s="141"/>
      <c r="D249" s="141"/>
      <c r="E249" s="141"/>
      <c r="F249" s="141"/>
    </row>
    <row r="250" spans="2:6" x14ac:dyDescent="0.25">
      <c r="B250" s="141" t="s">
        <v>388</v>
      </c>
      <c r="C250" s="141"/>
      <c r="D250" s="141"/>
      <c r="E250" s="141"/>
      <c r="F250" s="141"/>
    </row>
    <row r="251" spans="2:6" x14ac:dyDescent="0.25">
      <c r="B251" s="141" t="s">
        <v>389</v>
      </c>
      <c r="C251" s="141"/>
      <c r="D251" s="141"/>
      <c r="E251" s="141"/>
      <c r="F251" s="141"/>
    </row>
    <row r="252" spans="2:6" x14ac:dyDescent="0.25">
      <c r="B252" s="141" t="s">
        <v>390</v>
      </c>
      <c r="C252" s="141"/>
      <c r="D252" s="141"/>
      <c r="E252" s="141"/>
      <c r="F252" s="141"/>
    </row>
    <row r="253" spans="2:6" x14ac:dyDescent="0.25">
      <c r="B253" s="141" t="s">
        <v>391</v>
      </c>
      <c r="C253" s="141"/>
      <c r="D253" s="141"/>
      <c r="E253" s="141"/>
      <c r="F253" s="141"/>
    </row>
    <row r="254" spans="2:6" x14ac:dyDescent="0.25">
      <c r="B254" s="141" t="s">
        <v>392</v>
      </c>
      <c r="C254" s="141"/>
      <c r="D254" s="141"/>
      <c r="E254" s="141"/>
      <c r="F254" s="141"/>
    </row>
    <row r="255" spans="2:6" x14ac:dyDescent="0.25">
      <c r="B255" s="141" t="s">
        <v>393</v>
      </c>
      <c r="C255" s="141"/>
      <c r="D255" s="141"/>
      <c r="E255" s="141"/>
      <c r="F255" s="141"/>
    </row>
    <row r="256" spans="2:6" x14ac:dyDescent="0.25">
      <c r="B256" s="141" t="s">
        <v>394</v>
      </c>
      <c r="C256" s="141"/>
      <c r="D256" s="141"/>
      <c r="E256" s="141"/>
      <c r="F256" s="141"/>
    </row>
    <row r="257" spans="2:6" x14ac:dyDescent="0.25">
      <c r="B257" s="141" t="s">
        <v>395</v>
      </c>
      <c r="C257" s="141"/>
      <c r="D257" s="141"/>
      <c r="E257" s="141"/>
      <c r="F257" s="141"/>
    </row>
    <row r="258" spans="2:6" x14ac:dyDescent="0.25">
      <c r="B258" s="141" t="s">
        <v>396</v>
      </c>
      <c r="C258" s="141"/>
      <c r="D258" s="141"/>
      <c r="E258" s="141"/>
      <c r="F258" s="141"/>
    </row>
    <row r="259" spans="2:6" x14ac:dyDescent="0.25">
      <c r="B259" s="141" t="s">
        <v>397</v>
      </c>
      <c r="C259" s="141"/>
      <c r="D259" s="141"/>
      <c r="E259" s="141"/>
      <c r="F259" s="141"/>
    </row>
    <row r="260" spans="2:6" x14ac:dyDescent="0.25">
      <c r="B260" s="141" t="s">
        <v>398</v>
      </c>
      <c r="C260" s="141"/>
      <c r="D260" s="141"/>
      <c r="E260" s="141"/>
      <c r="F260" s="141"/>
    </row>
    <row r="261" spans="2:6" x14ac:dyDescent="0.25">
      <c r="B261" s="141" t="s">
        <v>399</v>
      </c>
      <c r="C261" s="141"/>
      <c r="D261" s="141"/>
      <c r="E261" s="141"/>
      <c r="F261" s="141"/>
    </row>
    <row r="262" spans="2:6" x14ac:dyDescent="0.25">
      <c r="B262" s="141" t="s">
        <v>400</v>
      </c>
      <c r="C262" s="141"/>
      <c r="D262" s="141"/>
      <c r="E262" s="141"/>
      <c r="F262" s="141"/>
    </row>
    <row r="263" spans="2:6" x14ac:dyDescent="0.25">
      <c r="B263" s="141" t="s">
        <v>401</v>
      </c>
      <c r="C263" s="141"/>
      <c r="D263" s="141"/>
      <c r="E263" s="141"/>
      <c r="F263" s="141"/>
    </row>
    <row r="264" spans="2:6" x14ac:dyDescent="0.25">
      <c r="B264" s="141" t="s">
        <v>402</v>
      </c>
      <c r="C264" s="141"/>
      <c r="D264" s="141"/>
      <c r="E264" s="141"/>
      <c r="F264" s="141"/>
    </row>
    <row r="265" spans="2:6" x14ac:dyDescent="0.25">
      <c r="B265" s="141" t="s">
        <v>403</v>
      </c>
      <c r="C265" s="141"/>
      <c r="D265" s="141"/>
      <c r="E265" s="141"/>
      <c r="F265" s="141"/>
    </row>
    <row r="266" spans="2:6" x14ac:dyDescent="0.25">
      <c r="B266" s="141" t="s">
        <v>404</v>
      </c>
      <c r="C266" s="141"/>
      <c r="D266" s="141"/>
      <c r="E266" s="141"/>
      <c r="F266" s="141"/>
    </row>
    <row r="267" spans="2:6" x14ac:dyDescent="0.25">
      <c r="B267" s="141" t="s">
        <v>405</v>
      </c>
      <c r="C267" s="141"/>
      <c r="D267" s="141"/>
      <c r="E267" s="141"/>
      <c r="F267" s="141"/>
    </row>
    <row r="268" spans="2:6" x14ac:dyDescent="0.25">
      <c r="B268" s="141" t="s">
        <v>406</v>
      </c>
      <c r="C268" s="141"/>
      <c r="D268" s="141"/>
      <c r="E268" s="141"/>
      <c r="F268" s="141"/>
    </row>
    <row r="269" spans="2:6" x14ac:dyDescent="0.25">
      <c r="B269" s="141" t="s">
        <v>407</v>
      </c>
      <c r="C269" s="141"/>
      <c r="D269" s="141"/>
      <c r="E269" s="141"/>
      <c r="F269" s="141"/>
    </row>
    <row r="270" spans="2:6" x14ac:dyDescent="0.25">
      <c r="B270" s="141" t="s">
        <v>408</v>
      </c>
      <c r="C270" s="141"/>
      <c r="D270" s="141"/>
      <c r="E270" s="141"/>
      <c r="F270" s="141"/>
    </row>
    <row r="271" spans="2:6" x14ac:dyDescent="0.25">
      <c r="B271" s="141" t="s">
        <v>409</v>
      </c>
      <c r="C271" s="141"/>
      <c r="D271" s="141"/>
      <c r="E271" s="141"/>
      <c r="F271" s="141"/>
    </row>
    <row r="272" spans="2:6" x14ac:dyDescent="0.25">
      <c r="B272" s="141" t="s">
        <v>410</v>
      </c>
      <c r="C272" s="141"/>
      <c r="D272" s="141"/>
      <c r="E272" s="141"/>
      <c r="F272" s="141"/>
    </row>
    <row r="273" spans="2:6" x14ac:dyDescent="0.25">
      <c r="B273" s="141" t="s">
        <v>411</v>
      </c>
      <c r="C273" s="141"/>
      <c r="D273" s="141"/>
      <c r="E273" s="141"/>
      <c r="F273" s="141"/>
    </row>
    <row r="274" spans="2:6" x14ac:dyDescent="0.25">
      <c r="B274" s="141" t="s">
        <v>412</v>
      </c>
      <c r="C274" s="141"/>
      <c r="D274" s="141"/>
      <c r="E274" s="141"/>
      <c r="F274" s="141"/>
    </row>
    <row r="275" spans="2:6" x14ac:dyDescent="0.25">
      <c r="B275" s="141" t="s">
        <v>413</v>
      </c>
      <c r="C275" s="141"/>
      <c r="D275" s="141"/>
      <c r="E275" s="141"/>
      <c r="F275" s="141"/>
    </row>
    <row r="276" spans="2:6" x14ac:dyDescent="0.25">
      <c r="B276" s="141" t="s">
        <v>414</v>
      </c>
      <c r="C276" s="141"/>
      <c r="D276" s="141"/>
      <c r="E276" s="141"/>
      <c r="F276" s="141"/>
    </row>
    <row r="277" spans="2:6" x14ac:dyDescent="0.25">
      <c r="B277" s="141" t="s">
        <v>415</v>
      </c>
      <c r="C277" s="141"/>
      <c r="D277" s="141"/>
      <c r="E277" s="141"/>
      <c r="F277" s="141"/>
    </row>
    <row r="278" spans="2:6" x14ac:dyDescent="0.25">
      <c r="B278" s="141" t="s">
        <v>416</v>
      </c>
      <c r="C278" s="141"/>
      <c r="D278" s="141"/>
      <c r="E278" s="141"/>
      <c r="F278" s="141"/>
    </row>
    <row r="279" spans="2:6" x14ac:dyDescent="0.25">
      <c r="B279" s="141" t="s">
        <v>417</v>
      </c>
      <c r="C279" s="141"/>
      <c r="D279" s="141"/>
      <c r="E279" s="141"/>
      <c r="F279" s="141"/>
    </row>
    <row r="280" spans="2:6" x14ac:dyDescent="0.25">
      <c r="B280" s="141" t="s">
        <v>418</v>
      </c>
      <c r="C280" s="141"/>
      <c r="D280" s="141"/>
      <c r="E280" s="141"/>
      <c r="F280" s="141"/>
    </row>
    <row r="281" spans="2:6" x14ac:dyDescent="0.25">
      <c r="B281" s="141" t="s">
        <v>419</v>
      </c>
      <c r="C281" s="141"/>
      <c r="D281" s="141"/>
      <c r="E281" s="141"/>
      <c r="F281" s="141"/>
    </row>
    <row r="282" spans="2:6" x14ac:dyDescent="0.25">
      <c r="B282" s="141" t="s">
        <v>420</v>
      </c>
      <c r="C282" s="141"/>
      <c r="D282" s="141"/>
      <c r="E282" s="141"/>
      <c r="F282" s="141"/>
    </row>
    <row r="283" spans="2:6" x14ac:dyDescent="0.25">
      <c r="B283" s="141" t="s">
        <v>421</v>
      </c>
      <c r="C283" s="141"/>
      <c r="D283" s="141"/>
      <c r="E283" s="141"/>
      <c r="F283" s="141"/>
    </row>
    <row r="284" spans="2:6" x14ac:dyDescent="0.25">
      <c r="B284" s="141" t="s">
        <v>422</v>
      </c>
      <c r="C284" s="141"/>
      <c r="D284" s="141"/>
      <c r="E284" s="141"/>
      <c r="F284" s="141"/>
    </row>
    <row r="285" spans="2:6" x14ac:dyDescent="0.25">
      <c r="B285" s="141" t="s">
        <v>423</v>
      </c>
      <c r="C285" s="141"/>
      <c r="D285" s="141"/>
      <c r="E285" s="141"/>
      <c r="F285" s="141"/>
    </row>
    <row r="286" spans="2:6" x14ac:dyDescent="0.25">
      <c r="B286" s="141" t="s">
        <v>424</v>
      </c>
      <c r="C286" s="141"/>
      <c r="D286" s="141"/>
      <c r="E286" s="141"/>
      <c r="F286" s="141"/>
    </row>
    <row r="287" spans="2:6" x14ac:dyDescent="0.25">
      <c r="B287" s="141" t="s">
        <v>425</v>
      </c>
      <c r="C287" s="141"/>
      <c r="D287" s="141"/>
      <c r="E287" s="141"/>
      <c r="F287" s="141"/>
    </row>
    <row r="288" spans="2:6" x14ac:dyDescent="0.25">
      <c r="B288" s="141" t="s">
        <v>426</v>
      </c>
      <c r="C288" s="141"/>
      <c r="D288" s="141"/>
      <c r="E288" s="141"/>
      <c r="F288" s="141"/>
    </row>
    <row r="289" spans="2:6" x14ac:dyDescent="0.25">
      <c r="B289" s="141" t="s">
        <v>427</v>
      </c>
      <c r="C289" s="141"/>
      <c r="D289" s="141"/>
      <c r="E289" s="141"/>
      <c r="F289" s="141"/>
    </row>
    <row r="290" spans="2:6" x14ac:dyDescent="0.25">
      <c r="B290" s="141" t="s">
        <v>428</v>
      </c>
      <c r="C290" s="141"/>
      <c r="D290" s="141"/>
      <c r="E290" s="141"/>
      <c r="F290" s="141"/>
    </row>
    <row r="291" spans="2:6" x14ac:dyDescent="0.25">
      <c r="B291" s="141" t="s">
        <v>429</v>
      </c>
      <c r="C291" s="141"/>
      <c r="D291" s="141"/>
      <c r="E291" s="141"/>
      <c r="F291" s="141"/>
    </row>
    <row r="292" spans="2:6" x14ac:dyDescent="0.25">
      <c r="B292" s="141" t="s">
        <v>430</v>
      </c>
      <c r="C292" s="141"/>
      <c r="D292" s="141"/>
      <c r="E292" s="141"/>
      <c r="F292" s="141"/>
    </row>
    <row r="293" spans="2:6" x14ac:dyDescent="0.25">
      <c r="B293" s="141" t="s">
        <v>431</v>
      </c>
      <c r="C293" s="141"/>
      <c r="D293" s="141"/>
      <c r="E293" s="141"/>
      <c r="F293" s="141"/>
    </row>
    <row r="294" spans="2:6" x14ac:dyDescent="0.25">
      <c r="B294" s="141" t="s">
        <v>432</v>
      </c>
      <c r="C294" s="141"/>
      <c r="D294" s="141"/>
      <c r="E294" s="141"/>
      <c r="F294" s="141"/>
    </row>
    <row r="295" spans="2:6" x14ac:dyDescent="0.25">
      <c r="B295" s="141" t="s">
        <v>433</v>
      </c>
      <c r="C295" s="141"/>
      <c r="D295" s="141"/>
      <c r="E295" s="141"/>
      <c r="F295" s="141"/>
    </row>
    <row r="296" spans="2:6" x14ac:dyDescent="0.25">
      <c r="B296" s="141" t="s">
        <v>434</v>
      </c>
      <c r="C296" s="141"/>
      <c r="D296" s="141"/>
      <c r="E296" s="141"/>
      <c r="F296" s="141"/>
    </row>
    <row r="297" spans="2:6" x14ac:dyDescent="0.25">
      <c r="B297" s="141" t="s">
        <v>435</v>
      </c>
      <c r="C297" s="141"/>
      <c r="D297" s="141"/>
      <c r="E297" s="141"/>
      <c r="F297" s="141"/>
    </row>
    <row r="298" spans="2:6" x14ac:dyDescent="0.25">
      <c r="B298" s="141" t="s">
        <v>436</v>
      </c>
      <c r="C298" s="141"/>
      <c r="D298" s="141"/>
      <c r="E298" s="141"/>
      <c r="F298" s="141"/>
    </row>
    <row r="299" spans="2:6" x14ac:dyDescent="0.25">
      <c r="B299" s="141" t="s">
        <v>437</v>
      </c>
      <c r="C299" s="141"/>
      <c r="D299" s="141"/>
      <c r="E299" s="141"/>
      <c r="F299" s="141"/>
    </row>
    <row r="300" spans="2:6" x14ac:dyDescent="0.25">
      <c r="B300" s="141" t="s">
        <v>438</v>
      </c>
      <c r="C300" s="141"/>
      <c r="D300" s="141"/>
      <c r="E300" s="141"/>
      <c r="F300" s="141"/>
    </row>
    <row r="301" spans="2:6" x14ac:dyDescent="0.25">
      <c r="B301" s="141" t="s">
        <v>439</v>
      </c>
      <c r="C301" s="141"/>
      <c r="D301" s="141"/>
      <c r="E301" s="141"/>
      <c r="F301" s="141"/>
    </row>
    <row r="302" spans="2:6" x14ac:dyDescent="0.25">
      <c r="B302" s="141" t="s">
        <v>440</v>
      </c>
      <c r="C302" s="141"/>
      <c r="D302" s="141"/>
      <c r="E302" s="141"/>
      <c r="F302" s="141"/>
    </row>
    <row r="303" spans="2:6" x14ac:dyDescent="0.25">
      <c r="B303" s="141" t="s">
        <v>441</v>
      </c>
      <c r="C303" s="141"/>
      <c r="D303" s="141"/>
      <c r="E303" s="141"/>
      <c r="F303" s="141"/>
    </row>
    <row r="304" spans="2:6" x14ac:dyDescent="0.25">
      <c r="B304" s="141" t="s">
        <v>442</v>
      </c>
      <c r="C304" s="141"/>
      <c r="D304" s="141"/>
      <c r="E304" s="141"/>
      <c r="F304" s="141"/>
    </row>
    <row r="305" spans="2:6" x14ac:dyDescent="0.25">
      <c r="B305" s="141" t="s">
        <v>443</v>
      </c>
      <c r="C305" s="141"/>
      <c r="D305" s="141"/>
      <c r="E305" s="141"/>
      <c r="F305" s="141"/>
    </row>
    <row r="306" spans="2:6" x14ac:dyDescent="0.25">
      <c r="B306" s="141" t="s">
        <v>444</v>
      </c>
      <c r="C306" s="141"/>
      <c r="D306" s="141"/>
      <c r="E306" s="141"/>
      <c r="F306" s="141"/>
    </row>
    <row r="307" spans="2:6" x14ac:dyDescent="0.25">
      <c r="B307" s="141" t="s">
        <v>445</v>
      </c>
      <c r="C307" s="141"/>
      <c r="D307" s="141"/>
      <c r="E307" s="141"/>
      <c r="F307" s="141"/>
    </row>
    <row r="308" spans="2:6" x14ac:dyDescent="0.25">
      <c r="B308" s="141" t="s">
        <v>446</v>
      </c>
      <c r="C308" s="141"/>
      <c r="D308" s="141"/>
      <c r="E308" s="141"/>
      <c r="F308" s="141"/>
    </row>
    <row r="309" spans="2:6" x14ac:dyDescent="0.25">
      <c r="B309" s="141" t="s">
        <v>447</v>
      </c>
      <c r="C309" s="141"/>
      <c r="D309" s="141"/>
      <c r="E309" s="141"/>
      <c r="F309" s="141"/>
    </row>
    <row r="310" spans="2:6" x14ac:dyDescent="0.25">
      <c r="B310" s="141" t="s">
        <v>448</v>
      </c>
      <c r="C310" s="141"/>
      <c r="D310" s="141"/>
      <c r="E310" s="141"/>
      <c r="F310" s="141"/>
    </row>
    <row r="311" spans="2:6" x14ac:dyDescent="0.25">
      <c r="B311" s="141" t="s">
        <v>449</v>
      </c>
      <c r="C311" s="141"/>
      <c r="D311" s="141"/>
      <c r="E311" s="141"/>
      <c r="F311" s="141"/>
    </row>
    <row r="312" spans="2:6" x14ac:dyDescent="0.25">
      <c r="B312" s="141" t="s">
        <v>450</v>
      </c>
      <c r="C312" s="141"/>
      <c r="D312" s="141"/>
      <c r="E312" s="141"/>
      <c r="F312" s="141"/>
    </row>
    <row r="313" spans="2:6" x14ac:dyDescent="0.25">
      <c r="B313" s="141" t="s">
        <v>451</v>
      </c>
      <c r="C313" s="141"/>
      <c r="D313" s="141"/>
      <c r="E313" s="141"/>
      <c r="F313" s="141"/>
    </row>
    <row r="314" spans="2:6" x14ac:dyDescent="0.25">
      <c r="B314" s="141" t="s">
        <v>452</v>
      </c>
      <c r="C314" s="141"/>
      <c r="D314" s="141"/>
      <c r="E314" s="141"/>
      <c r="F314" s="141"/>
    </row>
    <row r="315" spans="2:6" x14ac:dyDescent="0.25">
      <c r="B315" s="141" t="s">
        <v>453</v>
      </c>
      <c r="C315" s="141"/>
      <c r="D315" s="141"/>
      <c r="E315" s="141"/>
      <c r="F315" s="141"/>
    </row>
    <row r="316" spans="2:6" x14ac:dyDescent="0.25">
      <c r="B316" s="141" t="s">
        <v>454</v>
      </c>
      <c r="C316" s="141"/>
      <c r="D316" s="141"/>
      <c r="E316" s="141"/>
      <c r="F316" s="141"/>
    </row>
    <row r="317" spans="2:6" x14ac:dyDescent="0.25">
      <c r="B317" s="141" t="s">
        <v>455</v>
      </c>
      <c r="C317" s="141"/>
      <c r="D317" s="141"/>
      <c r="E317" s="141"/>
      <c r="F317" s="141"/>
    </row>
    <row r="318" spans="2:6" x14ac:dyDescent="0.25">
      <c r="B318" s="141" t="s">
        <v>456</v>
      </c>
      <c r="C318" s="141"/>
      <c r="D318" s="141"/>
      <c r="E318" s="141"/>
      <c r="F318" s="141"/>
    </row>
    <row r="319" spans="2:6" x14ac:dyDescent="0.25">
      <c r="B319" s="141" t="s">
        <v>457</v>
      </c>
      <c r="C319" s="141"/>
      <c r="D319" s="141"/>
      <c r="E319" s="141"/>
      <c r="F319" s="141"/>
    </row>
    <row r="320" spans="2:6" x14ac:dyDescent="0.25">
      <c r="B320" s="141" t="s">
        <v>458</v>
      </c>
      <c r="C320" s="141"/>
      <c r="D320" s="141"/>
      <c r="E320" s="141"/>
      <c r="F320" s="141"/>
    </row>
    <row r="321" spans="2:6" x14ac:dyDescent="0.25">
      <c r="B321" s="141" t="s">
        <v>459</v>
      </c>
      <c r="C321" s="141"/>
      <c r="D321" s="141"/>
      <c r="E321" s="141"/>
      <c r="F321" s="141"/>
    </row>
    <row r="322" spans="2:6" x14ac:dyDescent="0.25">
      <c r="B322" s="141" t="s">
        <v>460</v>
      </c>
      <c r="C322" s="141"/>
      <c r="D322" s="141"/>
      <c r="E322" s="141"/>
      <c r="F322" s="141"/>
    </row>
    <row r="323" spans="2:6" x14ac:dyDescent="0.25">
      <c r="B323" s="141" t="s">
        <v>461</v>
      </c>
      <c r="C323" s="141"/>
      <c r="D323" s="141"/>
      <c r="E323" s="141"/>
      <c r="F323" s="141"/>
    </row>
    <row r="324" spans="2:6" x14ac:dyDescent="0.25">
      <c r="B324" s="141" t="s">
        <v>462</v>
      </c>
      <c r="C324" s="141"/>
      <c r="D324" s="141"/>
      <c r="E324" s="141"/>
      <c r="F324" s="141"/>
    </row>
    <row r="325" spans="2:6" x14ac:dyDescent="0.25">
      <c r="B325" s="141" t="s">
        <v>463</v>
      </c>
      <c r="C325" s="141"/>
      <c r="D325" s="141"/>
      <c r="E325" s="141"/>
      <c r="F325" s="141"/>
    </row>
    <row r="326" spans="2:6" x14ac:dyDescent="0.25">
      <c r="B326" s="141" t="s">
        <v>464</v>
      </c>
      <c r="C326" s="141"/>
      <c r="D326" s="141"/>
      <c r="E326" s="141"/>
      <c r="F326" s="141"/>
    </row>
    <row r="327" spans="2:6" x14ac:dyDescent="0.25">
      <c r="B327" s="141" t="s">
        <v>465</v>
      </c>
      <c r="C327" s="141"/>
      <c r="D327" s="141"/>
      <c r="E327" s="141"/>
      <c r="F327" s="141"/>
    </row>
    <row r="328" spans="2:6" x14ac:dyDescent="0.25">
      <c r="B328" s="141" t="s">
        <v>466</v>
      </c>
      <c r="C328" s="141"/>
      <c r="D328" s="141"/>
      <c r="E328" s="141"/>
      <c r="F328" s="141"/>
    </row>
    <row r="329" spans="2:6" x14ac:dyDescent="0.25">
      <c r="B329" s="141" t="s">
        <v>467</v>
      </c>
      <c r="C329" s="141"/>
      <c r="D329" s="141"/>
      <c r="E329" s="141"/>
      <c r="F329" s="141"/>
    </row>
    <row r="330" spans="2:6" x14ac:dyDescent="0.25">
      <c r="B330" s="141" t="s">
        <v>468</v>
      </c>
      <c r="C330" s="141"/>
      <c r="D330" s="141"/>
      <c r="E330" s="141"/>
      <c r="F330" s="141"/>
    </row>
    <row r="331" spans="2:6" x14ac:dyDescent="0.25">
      <c r="B331" s="141" t="s">
        <v>469</v>
      </c>
      <c r="C331" s="141"/>
      <c r="D331" s="141"/>
      <c r="E331" s="141"/>
      <c r="F331" s="141"/>
    </row>
    <row r="332" spans="2:6" x14ac:dyDescent="0.25">
      <c r="B332" s="141" t="s">
        <v>470</v>
      </c>
      <c r="C332" s="141"/>
      <c r="D332" s="141"/>
      <c r="E332" s="141"/>
      <c r="F332" s="141"/>
    </row>
    <row r="333" spans="2:6" x14ac:dyDescent="0.25">
      <c r="B333" s="141" t="s">
        <v>471</v>
      </c>
      <c r="C333" s="141"/>
      <c r="D333" s="141"/>
      <c r="E333" s="141"/>
      <c r="F333" s="141"/>
    </row>
    <row r="334" spans="2:6" x14ac:dyDescent="0.25">
      <c r="B334" s="141" t="s">
        <v>472</v>
      </c>
      <c r="C334" s="141"/>
      <c r="D334" s="141"/>
      <c r="E334" s="141"/>
      <c r="F334" s="141"/>
    </row>
    <row r="335" spans="2:6" x14ac:dyDescent="0.25">
      <c r="B335" s="141" t="s">
        <v>473</v>
      </c>
      <c r="C335" s="141"/>
      <c r="D335" s="141"/>
      <c r="E335" s="141"/>
      <c r="F335" s="141"/>
    </row>
    <row r="336" spans="2:6" x14ac:dyDescent="0.25">
      <c r="B336" s="141" t="s">
        <v>474</v>
      </c>
      <c r="C336" s="141"/>
      <c r="D336" s="141"/>
      <c r="E336" s="141"/>
      <c r="F336" s="141"/>
    </row>
    <row r="337" spans="2:6" x14ac:dyDescent="0.25">
      <c r="B337" s="141" t="s">
        <v>475</v>
      </c>
      <c r="C337" s="141"/>
      <c r="D337" s="141"/>
      <c r="E337" s="141"/>
      <c r="F337" s="141"/>
    </row>
    <row r="338" spans="2:6" x14ac:dyDescent="0.25">
      <c r="B338" s="141" t="s">
        <v>476</v>
      </c>
      <c r="C338" s="141"/>
      <c r="D338" s="141"/>
      <c r="E338" s="141"/>
      <c r="F338" s="141"/>
    </row>
    <row r="339" spans="2:6" x14ac:dyDescent="0.25">
      <c r="B339" s="141" t="s">
        <v>477</v>
      </c>
      <c r="C339" s="141"/>
      <c r="D339" s="141"/>
      <c r="E339" s="141"/>
      <c r="F339" s="141"/>
    </row>
    <row r="340" spans="2:6" x14ac:dyDescent="0.25">
      <c r="B340" s="141" t="s">
        <v>478</v>
      </c>
      <c r="C340" s="141"/>
      <c r="D340" s="141"/>
      <c r="E340" s="141"/>
      <c r="F340" s="141"/>
    </row>
    <row r="341" spans="2:6" x14ac:dyDescent="0.25">
      <c r="B341" s="141" t="s">
        <v>479</v>
      </c>
      <c r="C341" s="141"/>
      <c r="D341" s="141"/>
      <c r="E341" s="141"/>
      <c r="F341" s="141"/>
    </row>
    <row r="342" spans="2:6" x14ac:dyDescent="0.25">
      <c r="B342" s="141" t="s">
        <v>480</v>
      </c>
      <c r="C342" s="141"/>
      <c r="D342" s="141"/>
      <c r="E342" s="141"/>
      <c r="F342" s="141"/>
    </row>
    <row r="343" spans="2:6" x14ac:dyDescent="0.25">
      <c r="B343" s="141" t="s">
        <v>481</v>
      </c>
      <c r="C343" s="141"/>
      <c r="D343" s="141"/>
      <c r="E343" s="141"/>
      <c r="F343" s="141"/>
    </row>
    <row r="344" spans="2:6" x14ac:dyDescent="0.25">
      <c r="B344" s="141" t="s">
        <v>482</v>
      </c>
      <c r="C344" s="141"/>
      <c r="D344" s="141"/>
      <c r="E344" s="141"/>
      <c r="F344" s="141"/>
    </row>
    <row r="345" spans="2:6" x14ac:dyDescent="0.25">
      <c r="B345" s="141" t="s">
        <v>483</v>
      </c>
      <c r="C345" s="141"/>
      <c r="D345" s="141"/>
      <c r="E345" s="141"/>
      <c r="F345" s="141"/>
    </row>
    <row r="346" spans="2:6" x14ac:dyDescent="0.25">
      <c r="B346" s="141" t="s">
        <v>484</v>
      </c>
      <c r="C346" s="141"/>
      <c r="D346" s="141"/>
      <c r="E346" s="141"/>
      <c r="F346" s="141"/>
    </row>
    <row r="347" spans="2:6" x14ac:dyDescent="0.25">
      <c r="B347" s="141" t="s">
        <v>485</v>
      </c>
      <c r="C347" s="141"/>
      <c r="D347" s="141"/>
      <c r="E347" s="141"/>
      <c r="F347" s="141"/>
    </row>
    <row r="348" spans="2:6" x14ac:dyDescent="0.25">
      <c r="B348" s="141" t="s">
        <v>486</v>
      </c>
      <c r="C348" s="141"/>
      <c r="D348" s="141"/>
      <c r="E348" s="141"/>
      <c r="F348" s="141"/>
    </row>
    <row r="349" spans="2:6" x14ac:dyDescent="0.25">
      <c r="B349" s="141" t="s">
        <v>487</v>
      </c>
      <c r="C349" s="141"/>
      <c r="D349" s="141"/>
      <c r="E349" s="141"/>
      <c r="F349" s="141"/>
    </row>
    <row r="350" spans="2:6" x14ac:dyDescent="0.25">
      <c r="B350" s="141" t="s">
        <v>488</v>
      </c>
      <c r="C350" s="141"/>
      <c r="D350" s="141"/>
      <c r="E350" s="141"/>
      <c r="F350" s="141"/>
    </row>
    <row r="351" spans="2:6" x14ac:dyDescent="0.25">
      <c r="B351" s="141" t="s">
        <v>489</v>
      </c>
      <c r="C351" s="141"/>
      <c r="D351" s="141"/>
      <c r="E351" s="141"/>
      <c r="F351" s="141"/>
    </row>
    <row r="352" spans="2:6" x14ac:dyDescent="0.25">
      <c r="B352" s="141" t="s">
        <v>490</v>
      </c>
      <c r="C352" s="141"/>
      <c r="D352" s="141"/>
      <c r="E352" s="141"/>
      <c r="F352" s="141"/>
    </row>
    <row r="353" spans="2:6" x14ac:dyDescent="0.25">
      <c r="B353" s="141" t="s">
        <v>491</v>
      </c>
      <c r="C353" s="141"/>
      <c r="D353" s="141"/>
      <c r="E353" s="141"/>
      <c r="F353" s="141"/>
    </row>
    <row r="354" spans="2:6" x14ac:dyDescent="0.25">
      <c r="B354" s="141" t="s">
        <v>492</v>
      </c>
      <c r="C354" s="141"/>
      <c r="D354" s="141"/>
      <c r="E354" s="141"/>
      <c r="F354" s="141"/>
    </row>
    <row r="355" spans="2:6" x14ac:dyDescent="0.25">
      <c r="B355" s="141" t="s">
        <v>493</v>
      </c>
      <c r="C355" s="141"/>
      <c r="D355" s="141"/>
      <c r="E355" s="141"/>
      <c r="F355" s="141"/>
    </row>
    <row r="356" spans="2:6" x14ac:dyDescent="0.25">
      <c r="B356" s="141" t="s">
        <v>494</v>
      </c>
      <c r="C356" s="141"/>
      <c r="D356" s="141"/>
      <c r="E356" s="141"/>
      <c r="F356" s="141"/>
    </row>
    <row r="357" spans="2:6" x14ac:dyDescent="0.25">
      <c r="B357" s="141" t="s">
        <v>495</v>
      </c>
      <c r="C357" s="141"/>
      <c r="D357" s="141"/>
      <c r="E357" s="141"/>
      <c r="F357" s="141"/>
    </row>
    <row r="358" spans="2:6" x14ac:dyDescent="0.25">
      <c r="B358" s="141" t="s">
        <v>496</v>
      </c>
      <c r="C358" s="141"/>
      <c r="D358" s="141"/>
      <c r="E358" s="141"/>
      <c r="F358" s="141"/>
    </row>
    <row r="359" spans="2:6" x14ac:dyDescent="0.25">
      <c r="B359" s="141" t="s">
        <v>497</v>
      </c>
      <c r="C359" s="141"/>
      <c r="D359" s="141"/>
      <c r="E359" s="141"/>
      <c r="F359" s="141"/>
    </row>
    <row r="360" spans="2:6" x14ac:dyDescent="0.25">
      <c r="B360" s="141" t="s">
        <v>498</v>
      </c>
      <c r="C360" s="141"/>
      <c r="D360" s="141"/>
      <c r="E360" s="141"/>
      <c r="F360" s="141"/>
    </row>
    <row r="361" spans="2:6" x14ac:dyDescent="0.25">
      <c r="B361" s="141" t="s">
        <v>499</v>
      </c>
      <c r="C361" s="141"/>
      <c r="D361" s="141"/>
      <c r="E361" s="141"/>
      <c r="F361" s="141"/>
    </row>
    <row r="362" spans="2:6" x14ac:dyDescent="0.25">
      <c r="B362" s="141" t="s">
        <v>500</v>
      </c>
      <c r="C362" s="141"/>
      <c r="D362" s="141"/>
      <c r="E362" s="141"/>
      <c r="F362" s="141"/>
    </row>
    <row r="363" spans="2:6" x14ac:dyDescent="0.25">
      <c r="B363" s="141" t="s">
        <v>501</v>
      </c>
      <c r="C363" s="141"/>
      <c r="D363" s="141"/>
      <c r="E363" s="141"/>
      <c r="F363" s="141"/>
    </row>
    <row r="364" spans="2:6" x14ac:dyDescent="0.25">
      <c r="B364" s="141" t="s">
        <v>502</v>
      </c>
      <c r="C364" s="141"/>
      <c r="D364" s="141"/>
      <c r="E364" s="141"/>
      <c r="F364" s="141"/>
    </row>
    <row r="365" spans="2:6" x14ac:dyDescent="0.25">
      <c r="B365" s="141" t="s">
        <v>503</v>
      </c>
      <c r="C365" s="141"/>
      <c r="D365" s="141"/>
      <c r="E365" s="141"/>
      <c r="F365" s="141"/>
    </row>
    <row r="366" spans="2:6" x14ac:dyDescent="0.25">
      <c r="B366" s="141" t="s">
        <v>504</v>
      </c>
      <c r="C366" s="141"/>
      <c r="D366" s="141"/>
      <c r="E366" s="141"/>
      <c r="F366" s="141"/>
    </row>
    <row r="367" spans="2:6" x14ac:dyDescent="0.25">
      <c r="B367" s="141" t="s">
        <v>505</v>
      </c>
      <c r="C367" s="141"/>
      <c r="D367" s="141"/>
      <c r="E367" s="141"/>
      <c r="F367" s="141"/>
    </row>
    <row r="368" spans="2:6" x14ac:dyDescent="0.25">
      <c r="B368" s="141" t="s">
        <v>506</v>
      </c>
      <c r="C368" s="141"/>
      <c r="D368" s="141"/>
      <c r="E368" s="141"/>
      <c r="F368" s="141"/>
    </row>
    <row r="369" spans="2:6" x14ac:dyDescent="0.25">
      <c r="B369" s="141" t="s">
        <v>507</v>
      </c>
      <c r="C369" s="141"/>
      <c r="D369" s="141"/>
      <c r="E369" s="141"/>
      <c r="F369" s="141"/>
    </row>
    <row r="370" spans="2:6" x14ac:dyDescent="0.25">
      <c r="B370" s="141" t="s">
        <v>508</v>
      </c>
      <c r="C370" s="141"/>
      <c r="D370" s="141"/>
      <c r="E370" s="141"/>
      <c r="F370" s="141"/>
    </row>
    <row r="371" spans="2:6" x14ac:dyDescent="0.25">
      <c r="B371" s="141" t="s">
        <v>509</v>
      </c>
      <c r="C371" s="141"/>
      <c r="D371" s="141"/>
      <c r="E371" s="141"/>
      <c r="F371" s="141"/>
    </row>
    <row r="372" spans="2:6" x14ac:dyDescent="0.25">
      <c r="B372" s="141" t="s">
        <v>510</v>
      </c>
      <c r="C372" s="141"/>
      <c r="D372" s="141"/>
      <c r="E372" s="141"/>
      <c r="F372" s="141"/>
    </row>
    <row r="373" spans="2:6" x14ac:dyDescent="0.25">
      <c r="B373" s="141" t="s">
        <v>511</v>
      </c>
      <c r="C373" s="141"/>
      <c r="D373" s="141"/>
      <c r="E373" s="141"/>
      <c r="F373" s="141"/>
    </row>
    <row r="374" spans="2:6" x14ac:dyDescent="0.25">
      <c r="B374" s="141" t="s">
        <v>512</v>
      </c>
      <c r="C374" s="141"/>
      <c r="D374" s="141"/>
      <c r="E374" s="141"/>
      <c r="F374" s="141"/>
    </row>
    <row r="375" spans="2:6" x14ac:dyDescent="0.25">
      <c r="B375" s="141" t="s">
        <v>513</v>
      </c>
      <c r="C375" s="141"/>
      <c r="D375" s="141"/>
      <c r="E375" s="141"/>
      <c r="F375" s="141"/>
    </row>
    <row r="376" spans="2:6" x14ac:dyDescent="0.25">
      <c r="B376" s="141" t="s">
        <v>514</v>
      </c>
      <c r="C376" s="141"/>
      <c r="D376" s="141"/>
      <c r="E376" s="141"/>
      <c r="F376" s="141"/>
    </row>
    <row r="377" spans="2:6" x14ac:dyDescent="0.25">
      <c r="B377" s="141" t="s">
        <v>515</v>
      </c>
      <c r="C377" s="141"/>
      <c r="D377" s="141"/>
      <c r="E377" s="141"/>
      <c r="F377" s="141"/>
    </row>
    <row r="378" spans="2:6" x14ac:dyDescent="0.25">
      <c r="B378" s="141" t="s">
        <v>516</v>
      </c>
      <c r="C378" s="141"/>
      <c r="D378" s="141"/>
      <c r="E378" s="141"/>
      <c r="F378" s="141"/>
    </row>
    <row r="379" spans="2:6" x14ac:dyDescent="0.25">
      <c r="B379" s="141" t="s">
        <v>517</v>
      </c>
      <c r="C379" s="141"/>
      <c r="D379" s="141"/>
      <c r="E379" s="141"/>
      <c r="F379" s="141"/>
    </row>
    <row r="380" spans="2:6" x14ac:dyDescent="0.25">
      <c r="B380" s="141" t="s">
        <v>518</v>
      </c>
      <c r="C380" s="141"/>
      <c r="D380" s="141"/>
      <c r="E380" s="141"/>
      <c r="F380" s="141"/>
    </row>
    <row r="381" spans="2:6" x14ac:dyDescent="0.25">
      <c r="B381" s="141" t="s">
        <v>519</v>
      </c>
      <c r="C381" s="141"/>
      <c r="D381" s="141"/>
      <c r="E381" s="141"/>
      <c r="F381" s="141"/>
    </row>
    <row r="382" spans="2:6" x14ac:dyDescent="0.25">
      <c r="B382" s="141" t="s">
        <v>520</v>
      </c>
      <c r="C382" s="141"/>
      <c r="D382" s="141"/>
      <c r="E382" s="141"/>
      <c r="F382" s="141"/>
    </row>
    <row r="383" spans="2:6" x14ac:dyDescent="0.25">
      <c r="B383" s="141" t="s">
        <v>521</v>
      </c>
      <c r="C383" s="141"/>
      <c r="D383" s="141"/>
      <c r="E383" s="141"/>
      <c r="F383" s="141"/>
    </row>
    <row r="384" spans="2:6" x14ac:dyDescent="0.25">
      <c r="B384" s="141" t="s">
        <v>522</v>
      </c>
      <c r="C384" s="141"/>
      <c r="D384" s="141"/>
      <c r="E384" s="141"/>
      <c r="F384" s="141"/>
    </row>
    <row r="385" spans="2:6" x14ac:dyDescent="0.25">
      <c r="B385" s="141" t="s">
        <v>523</v>
      </c>
      <c r="C385" s="141"/>
      <c r="D385" s="141"/>
      <c r="E385" s="141"/>
      <c r="F385" s="141"/>
    </row>
    <row r="386" spans="2:6" x14ac:dyDescent="0.25">
      <c r="B386" s="141" t="s">
        <v>524</v>
      </c>
      <c r="C386" s="141"/>
      <c r="D386" s="141"/>
      <c r="E386" s="141"/>
      <c r="F386" s="141"/>
    </row>
    <row r="387" spans="2:6" x14ac:dyDescent="0.25">
      <c r="B387" s="141" t="s">
        <v>525</v>
      </c>
      <c r="C387" s="141"/>
      <c r="D387" s="141"/>
      <c r="E387" s="141"/>
      <c r="F387" s="141"/>
    </row>
    <row r="388" spans="2:6" x14ac:dyDescent="0.25">
      <c r="B388" s="141" t="s">
        <v>526</v>
      </c>
      <c r="C388" s="141"/>
      <c r="D388" s="141"/>
      <c r="E388" s="141"/>
      <c r="F388" s="141"/>
    </row>
    <row r="389" spans="2:6" x14ac:dyDescent="0.25">
      <c r="C389" s="141"/>
      <c r="D389" s="141"/>
      <c r="E389" s="141"/>
      <c r="F389" s="141"/>
    </row>
    <row r="390" spans="2:6" x14ac:dyDescent="0.25">
      <c r="C390" s="141"/>
      <c r="D390" s="141"/>
      <c r="E390" s="141"/>
      <c r="F390" s="141"/>
    </row>
    <row r="391" spans="2:6" x14ac:dyDescent="0.25">
      <c r="C391" s="141"/>
      <c r="D391" s="141"/>
      <c r="E391" s="141"/>
      <c r="F391" s="141"/>
    </row>
  </sheetData>
  <sheetProtection sheet="1" objects="1" scenarios="1"/>
  <sortState xmlns:xlrd2="http://schemas.microsoft.com/office/spreadsheetml/2017/richdata2" ref="B8:C32">
    <sortCondition ref="B8:B32"/>
  </sortState>
  <conditionalFormatting sqref="B8:B32 B130:B160 B36:B127">
    <cfRule type="expression" dxfId="4" priority="5">
      <formula>_xlfn.ISFORMULA(B8)</formula>
    </cfRule>
  </conditionalFormatting>
  <conditionalFormatting sqref="B8:B32 B130:B160 B36:B127">
    <cfRule type="expression" dxfId="3" priority="1">
      <formula>$B8="IGNORE"</formula>
    </cfRule>
    <cfRule type="expression" dxfId="2" priority="2">
      <formula>$B8="UPDATE"</formula>
    </cfRule>
    <cfRule type="expression" dxfId="1" priority="3">
      <formula>$B8="DELETE"</formula>
    </cfRule>
    <cfRule type="expression" dxfId="0" priority="4">
      <formula>$B8="NEW"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no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no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LER_K.xls</K_x00fc_rzel>
    <ZIP_x0020_Anzeige xmlns="a51d903e-b287-4697-a864-dff44a858ca1">false</ZIP_x0020_Anzeige>
    <Titel xmlns="5f0592f7-ddc3-4725-828f-13a4b1adedb7">Large Exposure Reporting (LER), (Group)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3</Sortierung>
    <Beschreibung0 xmlns="5f0592f7-ddc3-4725-828f-13a4b1adedb7" xsi:nil="true"/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2025-03-30T22:00:00+00:00</G_x00fc_ltigkeitsdatum>
    <G_x00fc_ltigkeitsdatumBis xmlns="5f0592f7-ddc3-4725-828f-13a4b1aded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782E7-B0BE-4172-A4E0-C64770B0C2CD}">
  <ds:schemaRefs>
    <ds:schemaRef ds:uri="0d96647b-f9ad-4bbf-868a-1da536342ba3"/>
    <ds:schemaRef ds:uri="http://schemas.microsoft.com/office/2006/metadata/properties"/>
    <ds:schemaRef ds:uri="http://schemas.microsoft.com/office/2006/documentManagement/types"/>
    <ds:schemaRef ds:uri="ded30a4c-2856-4edc-b239-cb3ecee15ba7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7B92CD4-28E5-4312-9CAA-A8BF9D55BF79}"/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58</vt:i4>
      </vt:variant>
    </vt:vector>
  </HeadingPairs>
  <TitlesOfParts>
    <vt:vector size="62" baseType="lpstr">
      <vt:lpstr>Start</vt:lpstr>
      <vt:lpstr>LER_01</vt:lpstr>
      <vt:lpstr>LER_02</vt:lpstr>
      <vt:lpstr>Values</vt:lpstr>
      <vt:lpstr>LER_01!C_CPB.HIR</vt:lpstr>
      <vt:lpstr>LER_01!C_CPB.T1C</vt:lpstr>
      <vt:lpstr>Country</vt:lpstr>
      <vt:lpstr>LER_01!D1_CUP</vt:lpstr>
      <vt:lpstr>LER_01!D1_PRP</vt:lpstr>
      <vt:lpstr>LER_01!Druckbereich</vt:lpstr>
      <vt:lpstr>LER_02!Druckbereich</vt:lpstr>
      <vt:lpstr>Start!Druckbereich</vt:lpstr>
      <vt:lpstr>LER_02!Drucktitel</vt:lpstr>
      <vt:lpstr>Enum_Counterparty</vt:lpstr>
      <vt:lpstr>I_Language</vt:lpstr>
      <vt:lpstr>I_ReferDate</vt:lpstr>
      <vt:lpstr>I_ReportName</vt:lpstr>
      <vt:lpstr>I_Revision</vt:lpstr>
      <vt:lpstr>I_SubjectId</vt:lpstr>
      <vt:lpstr>I_TechNumber</vt:lpstr>
      <vt:lpstr>I_Version</vt:lpstr>
      <vt:lpstr>LER_01!INTERNAL</vt:lpstr>
      <vt:lpstr>LER_02!INTERNAL</vt:lpstr>
      <vt:lpstr>NOGA</vt:lpstr>
      <vt:lpstr>P_Subtitle</vt:lpstr>
      <vt:lpstr>P_Title</vt:lpstr>
      <vt:lpstr>LER_02!S_CRD_CRDType_COD</vt:lpstr>
      <vt:lpstr>LER_02!S_CRD_CRDType_COM</vt:lpstr>
      <vt:lpstr>LER_02!S_CRD_CRDType_CPN</vt:lpstr>
      <vt:lpstr>LER_02!S_CRD_CRDType_CPT</vt:lpstr>
      <vt:lpstr>LER_02!S_CRD_CRDType_CRM.CRD</vt:lpstr>
      <vt:lpstr>LER_02!S_CRD_CRDType_CRM.FIC</vt:lpstr>
      <vt:lpstr>LER_02!S_CRD_CRDType_CRM.GUA</vt:lpstr>
      <vt:lpstr>LER_02!S_CRD_CRDType_CRM.NET</vt:lpstr>
      <vt:lpstr>LER_02!S_CRD_CRDType_DIP.CED</vt:lpstr>
      <vt:lpstr>LER_02!S_CRD_CRDType_DIP.CES</vt:lpstr>
      <vt:lpstr>LER_02!S_CRD_CRDType_DIP.MOR</vt:lpstr>
      <vt:lpstr>LER_02!S_CRD_CRDType_DIP.OBP</vt:lpstr>
      <vt:lpstr>LER_02!S_CRD_CRDType_DIP.OTH</vt:lpstr>
      <vt:lpstr>LER_02!S_CRD_CRDType_DIP.UAS</vt:lpstr>
      <vt:lpstr>LER_02!S_CRD_CRDType_ID</vt:lpstr>
      <vt:lpstr>LER_02!S_CRD_CRDType_INP.FIC</vt:lpstr>
      <vt:lpstr>LER_02!S_CRD_CRDType_INP.GCD</vt:lpstr>
      <vt:lpstr>LER_02!S_CRD_CRDType_LES</vt:lpstr>
      <vt:lpstr>LER_02!S_CRD_CRDType_NOG</vt:lpstr>
      <vt:lpstr>LER_02!S_CRD_CRDType_PBR</vt:lpstr>
      <vt:lpstr>LER_02!S_CRD_CRDType_PRM.EGP</vt:lpstr>
      <vt:lpstr>LER_02!S_CRD_CRDType_PRM.TAI</vt:lpstr>
      <vt:lpstr>LER_02!S_CRD_CRDType_SPP</vt:lpstr>
      <vt:lpstr>LER_02!S_CRD_CRDType_TAP</vt:lpstr>
      <vt:lpstr>LER_02!S_CRD_CRDType_TOP</vt:lpstr>
      <vt:lpstr>LER_01!T_Konsi_Errors</vt:lpstr>
      <vt:lpstr>LER_02!T_Konsi_Errors</vt:lpstr>
      <vt:lpstr>LER_01!T_Konsi_Rules_Column</vt:lpstr>
      <vt:lpstr>LER_02!T_Konsi_Rules_Column</vt:lpstr>
      <vt:lpstr>LER_01!T_Konsi_Rules_Cross</vt:lpstr>
      <vt:lpstr>LER_02!T_Konsi_Rules_Cross</vt:lpstr>
      <vt:lpstr>LER_01!T_Konsi_Rules_Row</vt:lpstr>
      <vt:lpstr>LER_02!T_Konsi_Rules_Row</vt:lpstr>
      <vt:lpstr>Start!T_Konsi_Summary</vt:lpstr>
      <vt:lpstr>LER_01!T_Konsi_Warnings</vt:lpstr>
      <vt:lpstr>LER_02!T_Konsi_Warnings</vt:lpstr>
    </vt:vector>
  </TitlesOfParts>
  <Company xsi:nil="true"/>
  <LinksUpToDate>false</LinksUpToDate>
  <SharedDoc>false</SharedDoc>
  <HyperlinksChanged>false</HyperlinksChanged>
  <AppVersion>16.0300</AppVersion>
  <HyperlinkBase xsi:nil="true"/>
  <Template xsi:nil="true"/>
  <Manager xsi:nil="true"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Large Exposure Reporting (LER)</dc:title>
  <dc:subject>survey documents</dc:subject>
  <dc:creator>SNB BNS</dc:creator>
  <cp:keywords>statistics, surveys, survey documents</cp:keywords>
  <cp:lastPrinted>2018-01-08T14:29:07Z</cp:lastPrinted>
  <dcterms:created xsi:type="dcterms:W3CDTF">2009-02-17T07:47:47Z</dcterms:created>
  <dcterms:modified xsi:type="dcterms:W3CDTF">2025-01-15T10:30:55Z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el">
    <vt:lpwstr>Large Exposure Reporting (LER), (Group)</vt:lpwstr>
  </property>
  <property fmtid="{D5CDD505-2E9C-101B-9397-08002B2CF9AE}" pid="3" name="In Arbeit">
    <vt:lpwstr>in Arbeit</vt:lpwstr>
  </property>
  <property fmtid="{D5CDD505-2E9C-101B-9397-08002B2CF9AE}" pid="4" name="Beschreibung">
    <vt:lpwstr>Release</vt:lpwstr>
  </property>
  <property fmtid="{D5CDD505-2E9C-101B-9397-08002B2CF9AE}" pid="5" name="Beschreibung1">
    <vt:lpwstr>forms</vt:lpwstr>
  </property>
  <property fmtid="{D5CDD505-2E9C-101B-9397-08002B2CF9AE}" pid="6" name="ContentTypeId">
    <vt:lpwstr>0x0101007D2F1A9EF0CD26458704E34F920B1F40</vt:lpwstr>
  </property>
</Properties>
</file>