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Koordinatenbasierte EHM\BSTA\CSIB_CRIRB\01.07.2023\"/>
    </mc:Choice>
  </mc:AlternateContent>
  <bookViews>
    <workbookView xWindow="75" yWindow="15" windowWidth="9615" windowHeight="10275" tabRatio="848"/>
  </bookViews>
  <sheets>
    <sheet name="Delivery note" sheetId="13" r:id="rId1"/>
    <sheet name="CSIB_CREQUIRB.MELD" sheetId="11" r:id="rId2"/>
    <sheet name="CSIB_CRIRB_01.MELD" sheetId="2" r:id="rId3"/>
    <sheet name="CSIB_CRIRB_02.MELD" sheetId="3" r:id="rId4"/>
    <sheet name="CSIB_CRIRB_03.MELD" sheetId="4" r:id="rId5"/>
    <sheet name="CSIB_CRIRB_04.MELD" sheetId="9" r:id="rId6"/>
    <sheet name="CSIB_CRIRB_05.MELD" sheetId="8" r:id="rId7"/>
    <sheet name="CSIB_CRIRB_06.MELD" sheetId="7" r:id="rId8"/>
    <sheet name="CSIB_CRIRB_07.MELD" sheetId="6" r:id="rId9"/>
    <sheet name="CSIB_CRIRB_08.MELD" sheetId="5" r:id="rId10"/>
    <sheet name="CSIB_CRIRB.CNTR" sheetId="12" r:id="rId11"/>
  </sheets>
  <externalReferences>
    <externalReference r:id="rId12"/>
  </externalReferences>
  <definedNames>
    <definedName name="_xlnm.Print_Area" localSheetId="1">'CSIB_CREQUIRB.MELD'!$A$1:$Q$56</definedName>
    <definedName name="_xlnm.Print_Area" localSheetId="10">'CSIB_CRIRB.CNTR'!$A$1:$H$28</definedName>
    <definedName name="_xlnm.Print_Area" localSheetId="2">'CSIB_CRIRB_01.MELD'!$D$18:$Y$86</definedName>
    <definedName name="_xlnm.Print_Area" localSheetId="3">'CSIB_CRIRB_02.MELD'!$D$18:$Y$86</definedName>
    <definedName name="_xlnm.Print_Area" localSheetId="4">'CSIB_CRIRB_03.MELD'!$D$18:$Y$86</definedName>
    <definedName name="_xlnm.Print_Area" localSheetId="5">'CSIB_CRIRB_04.MELD'!$D$18:$Y$86</definedName>
    <definedName name="_xlnm.Print_Area" localSheetId="6">'CSIB_CRIRB_05.MELD'!$D$18:$Y$86</definedName>
    <definedName name="_xlnm.Print_Area" localSheetId="7">'CSIB_CRIRB_06.MELD'!$D$18:$Y$86</definedName>
    <definedName name="_xlnm.Print_Area" localSheetId="8">'CSIB_CRIRB_07.MELD'!$D$18:$Y$86</definedName>
    <definedName name="_xlnm.Print_Area" localSheetId="9">'CSIB_CRIRB_08.MELD'!$D$18:$Y$86</definedName>
    <definedName name="_xlnm.Print_Area" localSheetId="0">'Delivery note'!$A$1:$H$50</definedName>
    <definedName name="_xlnm.Print_Titles" localSheetId="2">'CSIB_CRIRB_01.MELD'!$A:$C,'CSIB_CRIRB_01.MELD'!$1:$17</definedName>
    <definedName name="_xlnm.Print_Titles" localSheetId="3">'CSIB_CRIRB_02.MELD'!$A:$C,'CSIB_CRIRB_02.MELD'!$1:$17</definedName>
    <definedName name="_xlnm.Print_Titles" localSheetId="4">'CSIB_CRIRB_03.MELD'!$A:$C,'CSIB_CRIRB_03.MELD'!$1:$17</definedName>
    <definedName name="_xlnm.Print_Titles" localSheetId="5">'CSIB_CRIRB_04.MELD'!$A:$C,'CSIB_CRIRB_04.MELD'!$1:$17</definedName>
    <definedName name="_xlnm.Print_Titles" localSheetId="6">'CSIB_CRIRB_05.MELD'!$A:$C,'CSIB_CRIRB_05.MELD'!$1:$17</definedName>
    <definedName name="_xlnm.Print_Titles" localSheetId="7">'CSIB_CRIRB_06.MELD'!$A:$C,'CSIB_CRIRB_06.MELD'!$1:$17</definedName>
    <definedName name="_xlnm.Print_Titles" localSheetId="8">'CSIB_CRIRB_07.MELD'!$A:$C,'CSIB_CRIRB_07.MELD'!$1:$17</definedName>
    <definedName name="_xlnm.Print_Titles" localSheetId="9">'CSIB_CRIRB_08.MELD'!$A:$C,'CSIB_CRIRB_08.MELD'!$1:$17</definedName>
    <definedName name="P_Subtitle">'Delivery note'!$B$7</definedName>
    <definedName name="P_Title">'Delivery note'!$B$8</definedName>
  </definedNames>
  <calcPr calcId="162913"/>
</workbook>
</file>

<file path=xl/calcChain.xml><?xml version="1.0" encoding="utf-8"?>
<calcChain xmlns="http://schemas.openxmlformats.org/spreadsheetml/2006/main">
  <c r="D28" i="12" l="1"/>
  <c r="D26" i="12"/>
  <c r="D24" i="12"/>
  <c r="D22" i="12"/>
  <c r="D20" i="12"/>
  <c r="D18" i="12"/>
  <c r="D16" i="12"/>
  <c r="D14" i="12"/>
  <c r="D12" i="12"/>
  <c r="N16" i="11" l="1"/>
  <c r="M16" i="11"/>
  <c r="K16" i="11"/>
  <c r="F16" i="11"/>
  <c r="K67" i="11" s="1"/>
  <c r="E16" i="11"/>
  <c r="B39" i="13"/>
  <c r="H43" i="13"/>
  <c r="H41" i="13" s="1"/>
  <c r="B84" i="3"/>
  <c r="B84" i="4"/>
  <c r="B84" i="9"/>
  <c r="B84" i="8"/>
  <c r="B84" i="7"/>
  <c r="B84" i="6"/>
  <c r="B84" i="5"/>
  <c r="B84" i="2"/>
  <c r="B54" i="11"/>
  <c r="J3" i="3"/>
  <c r="X3" i="3" s="1"/>
  <c r="D90" i="3" s="1"/>
  <c r="J3" i="4"/>
  <c r="X3" i="4" s="1"/>
  <c r="D90" i="4" s="1"/>
  <c r="J3" i="9"/>
  <c r="Q3" i="9" s="1"/>
  <c r="X3" i="9" s="1"/>
  <c r="D90" i="9" s="1"/>
  <c r="J3" i="8"/>
  <c r="X3" i="8" s="1"/>
  <c r="D90" i="8" s="1"/>
  <c r="J3" i="7"/>
  <c r="Q3" i="7" s="1"/>
  <c r="J3" i="6"/>
  <c r="X3" i="6" s="1"/>
  <c r="D90" i="6" s="1"/>
  <c r="J3" i="5"/>
  <c r="X3" i="5" s="1"/>
  <c r="D90" i="5" s="1"/>
  <c r="J3" i="2"/>
  <c r="Q3" i="2" s="1"/>
  <c r="P3" i="11"/>
  <c r="D60" i="11" s="1"/>
  <c r="AD65" i="3"/>
  <c r="AA65" i="3"/>
  <c r="AD64" i="3"/>
  <c r="AA64" i="3"/>
  <c r="AD63" i="3"/>
  <c r="AA63" i="3"/>
  <c r="AD62" i="3"/>
  <c r="AA62" i="3"/>
  <c r="AD61" i="3"/>
  <c r="AA61" i="3"/>
  <c r="AD60" i="3"/>
  <c r="AA60" i="3"/>
  <c r="AD59" i="3"/>
  <c r="AA59" i="3"/>
  <c r="AD58" i="3"/>
  <c r="AA58" i="3"/>
  <c r="AD57" i="3"/>
  <c r="AA57" i="3"/>
  <c r="AD56" i="3"/>
  <c r="AA56" i="3"/>
  <c r="AD65" i="4"/>
  <c r="AA65" i="4"/>
  <c r="AD64" i="4"/>
  <c r="AA64" i="4"/>
  <c r="AD63" i="4"/>
  <c r="AA63" i="4"/>
  <c r="AD62" i="4"/>
  <c r="AA62" i="4"/>
  <c r="AD61" i="4"/>
  <c r="AA61" i="4"/>
  <c r="AD60" i="4"/>
  <c r="AA60" i="4"/>
  <c r="AD59" i="4"/>
  <c r="AA59" i="4"/>
  <c r="AD58" i="4"/>
  <c r="AA58" i="4"/>
  <c r="AD57" i="4"/>
  <c r="AA57" i="4"/>
  <c r="AD56" i="4"/>
  <c r="AA56" i="4"/>
  <c r="AD65" i="9"/>
  <c r="AA65" i="9"/>
  <c r="AD64" i="9"/>
  <c r="AA64" i="9"/>
  <c r="AD63" i="9"/>
  <c r="AA63" i="9"/>
  <c r="AD62" i="9"/>
  <c r="AA62" i="9"/>
  <c r="AD61" i="9"/>
  <c r="AA61" i="9"/>
  <c r="AD60" i="9"/>
  <c r="AA60" i="9"/>
  <c r="AD59" i="9"/>
  <c r="AA59" i="9"/>
  <c r="AD58" i="9"/>
  <c r="AA58" i="9"/>
  <c r="AD57" i="9"/>
  <c r="AA57" i="9"/>
  <c r="AD56" i="9"/>
  <c r="AA56" i="9"/>
  <c r="AD65" i="8"/>
  <c r="AA65" i="8"/>
  <c r="AD64" i="8"/>
  <c r="AA64" i="8"/>
  <c r="AD63" i="8"/>
  <c r="AA63" i="8"/>
  <c r="AD62" i="8"/>
  <c r="AA62" i="8"/>
  <c r="AD61" i="8"/>
  <c r="AA61" i="8"/>
  <c r="AD60" i="8"/>
  <c r="AA60" i="8"/>
  <c r="AD59" i="8"/>
  <c r="AA59" i="8"/>
  <c r="AD58" i="8"/>
  <c r="AA58" i="8"/>
  <c r="AD57" i="8"/>
  <c r="AA57" i="8"/>
  <c r="AD56" i="8"/>
  <c r="AA56" i="8"/>
  <c r="AD65" i="7"/>
  <c r="AA65" i="7"/>
  <c r="AD64" i="7"/>
  <c r="AA64" i="7"/>
  <c r="AD63" i="7"/>
  <c r="AA63" i="7"/>
  <c r="AD62" i="7"/>
  <c r="AA62" i="7"/>
  <c r="AD61" i="7"/>
  <c r="AA61" i="7"/>
  <c r="AD60" i="7"/>
  <c r="AA60" i="7"/>
  <c r="AD59" i="7"/>
  <c r="AA59" i="7"/>
  <c r="AD58" i="7"/>
  <c r="AA58" i="7"/>
  <c r="AD57" i="7"/>
  <c r="AA57" i="7"/>
  <c r="AD56" i="7"/>
  <c r="AA56" i="7"/>
  <c r="AD65" i="6"/>
  <c r="AA65" i="6"/>
  <c r="AD64" i="6"/>
  <c r="AA64" i="6"/>
  <c r="AD63" i="6"/>
  <c r="AA63" i="6"/>
  <c r="AD62" i="6"/>
  <c r="AA62" i="6"/>
  <c r="AD61" i="6"/>
  <c r="AA61" i="6"/>
  <c r="AD60" i="6"/>
  <c r="AA60" i="6"/>
  <c r="AD59" i="6"/>
  <c r="AA59" i="6"/>
  <c r="AD58" i="6"/>
  <c r="AA58" i="6"/>
  <c r="AD57" i="6"/>
  <c r="AA57" i="6"/>
  <c r="AD56" i="6"/>
  <c r="AA56" i="6"/>
  <c r="AD65" i="5"/>
  <c r="AA65" i="5"/>
  <c r="AD64" i="5"/>
  <c r="AA64" i="5"/>
  <c r="AD63" i="5"/>
  <c r="AA63" i="5"/>
  <c r="AD62" i="5"/>
  <c r="AA62" i="5"/>
  <c r="AD61" i="5"/>
  <c r="AA61" i="5"/>
  <c r="AD60" i="5"/>
  <c r="AA60" i="5"/>
  <c r="AD59" i="5"/>
  <c r="AA59" i="5"/>
  <c r="AD58" i="5"/>
  <c r="AA58" i="5"/>
  <c r="AD57" i="5"/>
  <c r="AA57" i="5"/>
  <c r="AD56" i="5"/>
  <c r="AA56" i="5"/>
  <c r="AD65" i="2"/>
  <c r="AA65" i="2"/>
  <c r="AD64" i="2"/>
  <c r="AA64" i="2"/>
  <c r="AD63" i="2"/>
  <c r="AA63" i="2"/>
  <c r="AD62" i="2"/>
  <c r="AA62" i="2"/>
  <c r="AD61" i="2"/>
  <c r="AA61" i="2"/>
  <c r="AD60" i="2"/>
  <c r="AA60" i="2"/>
  <c r="AD59" i="2"/>
  <c r="AA59" i="2"/>
  <c r="AD58" i="2"/>
  <c r="AA58" i="2"/>
  <c r="AD57" i="2"/>
  <c r="AA57" i="2"/>
  <c r="AD56" i="2"/>
  <c r="AA56" i="2"/>
  <c r="H1" i="12"/>
  <c r="J2" i="5"/>
  <c r="Q2" i="5" s="1"/>
  <c r="J2" i="6"/>
  <c r="X2" i="6" s="1"/>
  <c r="D88" i="6" s="1"/>
  <c r="J2" i="7"/>
  <c r="X2" i="7"/>
  <c r="D88" i="7" s="1"/>
  <c r="J2" i="8"/>
  <c r="Q2" i="8" s="1"/>
  <c r="J2" i="9"/>
  <c r="Q2" i="9" s="1"/>
  <c r="X2" i="9" s="1"/>
  <c r="D88" i="9" s="1"/>
  <c r="J2" i="4"/>
  <c r="Q2" i="4" s="1"/>
  <c r="J2" i="3"/>
  <c r="X2" i="3" s="1"/>
  <c r="D88" i="3" s="1"/>
  <c r="J2" i="2"/>
  <c r="X2" i="2" s="1"/>
  <c r="D88" i="2" s="1"/>
  <c r="P2" i="11"/>
  <c r="D58" i="11" s="1"/>
  <c r="A22" i="12"/>
  <c r="A20" i="12"/>
  <c r="A18" i="12"/>
  <c r="A16" i="12"/>
  <c r="A14" i="12"/>
  <c r="AD82" i="3"/>
  <c r="AD82" i="4"/>
  <c r="F44" i="2"/>
  <c r="K98" i="2"/>
  <c r="K44" i="2"/>
  <c r="AA82" i="2"/>
  <c r="AD81" i="2"/>
  <c r="AD82" i="2"/>
  <c r="V52" i="11"/>
  <c r="V18" i="4"/>
  <c r="B18" i="12" s="1"/>
  <c r="V18" i="9"/>
  <c r="B20" i="12" s="1"/>
  <c r="V18" i="8"/>
  <c r="B22" i="12" s="1"/>
  <c r="H5" i="12"/>
  <c r="X99" i="5"/>
  <c r="W99" i="5"/>
  <c r="V99" i="5"/>
  <c r="U99" i="5"/>
  <c r="K99" i="5"/>
  <c r="H99" i="5"/>
  <c r="G99" i="5"/>
  <c r="F99" i="5"/>
  <c r="E99" i="5"/>
  <c r="F44" i="5"/>
  <c r="F18" i="5"/>
  <c r="K97" i="5" s="1"/>
  <c r="AD82" i="5"/>
  <c r="AA82" i="5"/>
  <c r="AD81" i="5"/>
  <c r="AA81" i="5"/>
  <c r="AD80" i="5"/>
  <c r="AA80" i="5"/>
  <c r="AD79" i="5"/>
  <c r="AA79" i="5"/>
  <c r="AD78" i="5"/>
  <c r="AA78" i="5"/>
  <c r="AD77" i="5"/>
  <c r="AA77" i="5"/>
  <c r="AD76" i="5"/>
  <c r="AA76" i="5"/>
  <c r="AD75" i="5"/>
  <c r="AA75" i="5"/>
  <c r="AD74" i="5"/>
  <c r="AA74" i="5"/>
  <c r="AD73" i="5"/>
  <c r="AA73" i="5"/>
  <c r="AD72" i="5"/>
  <c r="AA72" i="5"/>
  <c r="AD71" i="5"/>
  <c r="AA71" i="5"/>
  <c r="AD70" i="5"/>
  <c r="AA70" i="5"/>
  <c r="AD69" i="5"/>
  <c r="AA69" i="5"/>
  <c r="AD68" i="5"/>
  <c r="AA68" i="5"/>
  <c r="AD67" i="5"/>
  <c r="AA67" i="5"/>
  <c r="AD66" i="5"/>
  <c r="AA66" i="5"/>
  <c r="AD55" i="5"/>
  <c r="AA55" i="5"/>
  <c r="AD54" i="5"/>
  <c r="AA54" i="5"/>
  <c r="AD53" i="5"/>
  <c r="AA53" i="5"/>
  <c r="AD52" i="5"/>
  <c r="AA52" i="5"/>
  <c r="AD51" i="5"/>
  <c r="AA51" i="5"/>
  <c r="AD50" i="5"/>
  <c r="AA50" i="5"/>
  <c r="AD49" i="5"/>
  <c r="AA49" i="5"/>
  <c r="AD48" i="5"/>
  <c r="AA48" i="5"/>
  <c r="AD47" i="5"/>
  <c r="AA47" i="5"/>
  <c r="K44" i="5"/>
  <c r="U44" i="5"/>
  <c r="V44" i="5"/>
  <c r="W44" i="5"/>
  <c r="X44" i="5"/>
  <c r="AC44" i="5"/>
  <c r="AB44" i="5"/>
  <c r="E44" i="5"/>
  <c r="K42" i="5"/>
  <c r="AD42" i="5" s="1"/>
  <c r="AC42" i="5"/>
  <c r="AB42" i="5"/>
  <c r="AA42" i="5"/>
  <c r="K40" i="5"/>
  <c r="AD40" i="5" s="1"/>
  <c r="AC40" i="5"/>
  <c r="AB40" i="5"/>
  <c r="AA40" i="5"/>
  <c r="AD38" i="5"/>
  <c r="AA38" i="5"/>
  <c r="AD37" i="5"/>
  <c r="AA37" i="5"/>
  <c r="AD36" i="5"/>
  <c r="AA36" i="5"/>
  <c r="AD35" i="5"/>
  <c r="AA35" i="5"/>
  <c r="AD34" i="5"/>
  <c r="AA34" i="5"/>
  <c r="AD33" i="5"/>
  <c r="AA33" i="5"/>
  <c r="AD32" i="5"/>
  <c r="AA32" i="5"/>
  <c r="AD31" i="5"/>
  <c r="AA31" i="5"/>
  <c r="AD30" i="5"/>
  <c r="AA30" i="5"/>
  <c r="AD29" i="5"/>
  <c r="AA29" i="5"/>
  <c r="K26" i="5"/>
  <c r="U26" i="5"/>
  <c r="V26" i="5"/>
  <c r="W26" i="5"/>
  <c r="X26" i="5"/>
  <c r="E26" i="5"/>
  <c r="F26" i="5"/>
  <c r="AD24" i="5"/>
  <c r="AA24" i="5"/>
  <c r="AD23" i="5"/>
  <c r="AA23" i="5"/>
  <c r="AD22" i="5"/>
  <c r="AA22" i="5"/>
  <c r="AD21" i="5"/>
  <c r="AA21" i="5"/>
  <c r="AD20" i="5"/>
  <c r="AA20" i="5"/>
  <c r="K18" i="5"/>
  <c r="L18" i="5"/>
  <c r="M18" i="5"/>
  <c r="N18" i="5"/>
  <c r="O18" i="5"/>
  <c r="P18" i="5"/>
  <c r="Q18" i="5"/>
  <c r="R18" i="5"/>
  <c r="U18" i="5"/>
  <c r="V18" i="5"/>
  <c r="B28" i="12" s="1"/>
  <c r="F28" i="12" s="1"/>
  <c r="I28" i="12" s="1"/>
  <c r="W18" i="5"/>
  <c r="X18" i="5"/>
  <c r="AC18" i="5"/>
  <c r="AB18" i="5"/>
  <c r="E18" i="5"/>
  <c r="G18" i="5"/>
  <c r="H18" i="5"/>
  <c r="D92" i="5"/>
  <c r="X1" i="5"/>
  <c r="D89" i="5" s="1"/>
  <c r="Q1" i="5"/>
  <c r="X99" i="6"/>
  <c r="W99" i="6"/>
  <c r="V99" i="6"/>
  <c r="U99" i="6"/>
  <c r="K99" i="6"/>
  <c r="H99" i="6"/>
  <c r="G99" i="6"/>
  <c r="F99" i="6"/>
  <c r="E99" i="6"/>
  <c r="F44" i="6"/>
  <c r="K98" i="6" s="1"/>
  <c r="F18" i="6"/>
  <c r="K97" i="6" s="1"/>
  <c r="AD82" i="6"/>
  <c r="AA82" i="6"/>
  <c r="AD81" i="6"/>
  <c r="AA81" i="6"/>
  <c r="AD80" i="6"/>
  <c r="AA80" i="6"/>
  <c r="AD79" i="6"/>
  <c r="AA79" i="6"/>
  <c r="AD78" i="6"/>
  <c r="AA78" i="6"/>
  <c r="AD77" i="6"/>
  <c r="AA77" i="6"/>
  <c r="AD76" i="6"/>
  <c r="AA76" i="6"/>
  <c r="AD75" i="6"/>
  <c r="AA75" i="6"/>
  <c r="AD74" i="6"/>
  <c r="AA74" i="6"/>
  <c r="AD73" i="6"/>
  <c r="AA73" i="6"/>
  <c r="AD72" i="6"/>
  <c r="AA72" i="6"/>
  <c r="AD71" i="6"/>
  <c r="AA71" i="6"/>
  <c r="AD70" i="6"/>
  <c r="AA70" i="6"/>
  <c r="AD69" i="6"/>
  <c r="AA69" i="6"/>
  <c r="AD68" i="6"/>
  <c r="AA68" i="6"/>
  <c r="AD67" i="6"/>
  <c r="AA67" i="6"/>
  <c r="AD66" i="6"/>
  <c r="AA66" i="6"/>
  <c r="AD55" i="6"/>
  <c r="AA55" i="6"/>
  <c r="AD54" i="6"/>
  <c r="AA54" i="6"/>
  <c r="AD53" i="6"/>
  <c r="AA53" i="6"/>
  <c r="AD52" i="6"/>
  <c r="AA52" i="6"/>
  <c r="AD51" i="6"/>
  <c r="AA51" i="6"/>
  <c r="AD50" i="6"/>
  <c r="AA50" i="6"/>
  <c r="AD49" i="6"/>
  <c r="AA49" i="6"/>
  <c r="AD48" i="6"/>
  <c r="AA48" i="6"/>
  <c r="AD47" i="6"/>
  <c r="AA47" i="6"/>
  <c r="K44" i="6"/>
  <c r="U44" i="6"/>
  <c r="V44" i="6"/>
  <c r="W44" i="6"/>
  <c r="X44" i="6"/>
  <c r="AC44" i="6"/>
  <c r="AB44" i="6"/>
  <c r="E44" i="6"/>
  <c r="K42" i="6"/>
  <c r="AD42" i="6" s="1"/>
  <c r="AC42" i="6"/>
  <c r="AB42" i="6"/>
  <c r="AA42" i="6"/>
  <c r="K40" i="6"/>
  <c r="AD40" i="6" s="1"/>
  <c r="AC40" i="6"/>
  <c r="AB40" i="6"/>
  <c r="AA40" i="6"/>
  <c r="AD38" i="6"/>
  <c r="AA38" i="6"/>
  <c r="AD37" i="6"/>
  <c r="AA37" i="6"/>
  <c r="AD36" i="6"/>
  <c r="AA36" i="6"/>
  <c r="AD35" i="6"/>
  <c r="AA35" i="6"/>
  <c r="AD34" i="6"/>
  <c r="AA34" i="6"/>
  <c r="AD33" i="6"/>
  <c r="AA33" i="6"/>
  <c r="AD32" i="6"/>
  <c r="AA32" i="6"/>
  <c r="AD31" i="6"/>
  <c r="AA31" i="6"/>
  <c r="AD30" i="6"/>
  <c r="AA30" i="6"/>
  <c r="AD29" i="6"/>
  <c r="AA29" i="6"/>
  <c r="K26" i="6"/>
  <c r="U26" i="6"/>
  <c r="V26" i="6"/>
  <c r="W26" i="6"/>
  <c r="X26" i="6"/>
  <c r="E26" i="6"/>
  <c r="F26" i="6"/>
  <c r="AD24" i="6"/>
  <c r="AA24" i="6"/>
  <c r="AD23" i="6"/>
  <c r="AA23" i="6"/>
  <c r="AD22" i="6"/>
  <c r="AA22" i="6"/>
  <c r="AD21" i="6"/>
  <c r="AA21" i="6"/>
  <c r="AD20" i="6"/>
  <c r="AA20" i="6"/>
  <c r="K18" i="6"/>
  <c r="L18" i="6"/>
  <c r="M18" i="6"/>
  <c r="N18" i="6"/>
  <c r="O18" i="6"/>
  <c r="P18" i="6"/>
  <c r="Q18" i="6"/>
  <c r="R18" i="6"/>
  <c r="U18" i="6"/>
  <c r="V18" i="6"/>
  <c r="B26" i="12" s="1"/>
  <c r="F26" i="12" s="1"/>
  <c r="I26" i="12" s="1"/>
  <c r="W18" i="6"/>
  <c r="X18" i="6"/>
  <c r="AC18" i="6"/>
  <c r="AB18" i="6"/>
  <c r="E18" i="6"/>
  <c r="G18" i="6"/>
  <c r="H18" i="6"/>
  <c r="D92" i="6"/>
  <c r="X1" i="6"/>
  <c r="D89" i="6" s="1"/>
  <c r="Q1" i="6"/>
  <c r="X99" i="7"/>
  <c r="W99" i="7"/>
  <c r="V99" i="7"/>
  <c r="U99" i="7"/>
  <c r="K99" i="7"/>
  <c r="H99" i="7"/>
  <c r="G99" i="7"/>
  <c r="F99" i="7"/>
  <c r="E99" i="7"/>
  <c r="F44" i="7"/>
  <c r="K98" i="7" s="1"/>
  <c r="F18" i="7"/>
  <c r="K97" i="7" s="1"/>
  <c r="AD82" i="7"/>
  <c r="AA82" i="7"/>
  <c r="AD81" i="7"/>
  <c r="AA81" i="7"/>
  <c r="AD80" i="7"/>
  <c r="AA80" i="7"/>
  <c r="AD79" i="7"/>
  <c r="AA79" i="7"/>
  <c r="AD78" i="7"/>
  <c r="AA78" i="7"/>
  <c r="AD77" i="7"/>
  <c r="AA77" i="7"/>
  <c r="AD76" i="7"/>
  <c r="AA76" i="7"/>
  <c r="AD75" i="7"/>
  <c r="AA75" i="7"/>
  <c r="AD74" i="7"/>
  <c r="AA74" i="7"/>
  <c r="AD73" i="7"/>
  <c r="AA73" i="7"/>
  <c r="AD72" i="7"/>
  <c r="AA72" i="7"/>
  <c r="AD71" i="7"/>
  <c r="AA71" i="7"/>
  <c r="AD70" i="7"/>
  <c r="AA70" i="7"/>
  <c r="AD69" i="7"/>
  <c r="AA69" i="7"/>
  <c r="AD68" i="7"/>
  <c r="AA68" i="7"/>
  <c r="AD67" i="7"/>
  <c r="AA67" i="7"/>
  <c r="AD66" i="7"/>
  <c r="AA66" i="7"/>
  <c r="AD55" i="7"/>
  <c r="AA55" i="7"/>
  <c r="AD54" i="7"/>
  <c r="AA54" i="7"/>
  <c r="AD53" i="7"/>
  <c r="AA53" i="7"/>
  <c r="AD52" i="7"/>
  <c r="AA52" i="7"/>
  <c r="AD51" i="7"/>
  <c r="AA51" i="7"/>
  <c r="AD50" i="7"/>
  <c r="AA50" i="7"/>
  <c r="AD49" i="7"/>
  <c r="AA49" i="7"/>
  <c r="AD48" i="7"/>
  <c r="AA48" i="7"/>
  <c r="AD47" i="7"/>
  <c r="AA47" i="7"/>
  <c r="K44" i="7"/>
  <c r="U44" i="7"/>
  <c r="V44" i="7"/>
  <c r="W44" i="7"/>
  <c r="X44" i="7"/>
  <c r="AC44" i="7"/>
  <c r="AB44" i="7"/>
  <c r="E44" i="7"/>
  <c r="AA44" i="7" s="1"/>
  <c r="K42" i="7"/>
  <c r="AD42" i="7" s="1"/>
  <c r="AC42" i="7"/>
  <c r="AB42" i="7"/>
  <c r="AA42" i="7"/>
  <c r="K40" i="7"/>
  <c r="AD40" i="7" s="1"/>
  <c r="AC40" i="7"/>
  <c r="AB40" i="7"/>
  <c r="AA40" i="7"/>
  <c r="AD38" i="7"/>
  <c r="AA38" i="7"/>
  <c r="AD37" i="7"/>
  <c r="AA37" i="7"/>
  <c r="AD36" i="7"/>
  <c r="AA36" i="7"/>
  <c r="AD35" i="7"/>
  <c r="AA35" i="7"/>
  <c r="AD34" i="7"/>
  <c r="AA34" i="7"/>
  <c r="AD33" i="7"/>
  <c r="AA33" i="7"/>
  <c r="AD32" i="7"/>
  <c r="AA32" i="7"/>
  <c r="AD31" i="7"/>
  <c r="AA31" i="7"/>
  <c r="AD30" i="7"/>
  <c r="AA30" i="7"/>
  <c r="AD29" i="7"/>
  <c r="AA29" i="7"/>
  <c r="K26" i="7"/>
  <c r="U26" i="7"/>
  <c r="V26" i="7"/>
  <c r="W26" i="7"/>
  <c r="X26" i="7"/>
  <c r="E26" i="7"/>
  <c r="F26" i="7"/>
  <c r="AD24" i="7"/>
  <c r="AA24" i="7"/>
  <c r="AD23" i="7"/>
  <c r="AA23" i="7"/>
  <c r="AD22" i="7"/>
  <c r="AA22" i="7"/>
  <c r="AD21" i="7"/>
  <c r="AA21" i="7"/>
  <c r="AD20" i="7"/>
  <c r="AA20" i="7"/>
  <c r="K18" i="7"/>
  <c r="L18" i="7"/>
  <c r="M18" i="7"/>
  <c r="N18" i="7"/>
  <c r="O18" i="7"/>
  <c r="P18" i="7"/>
  <c r="Q18" i="7"/>
  <c r="R18" i="7"/>
  <c r="U18" i="7"/>
  <c r="V18" i="7"/>
  <c r="W18" i="7"/>
  <c r="X18" i="7"/>
  <c r="AC18" i="7"/>
  <c r="AB18" i="7"/>
  <c r="E18" i="7"/>
  <c r="G18" i="7"/>
  <c r="H18" i="7"/>
  <c r="D92" i="7"/>
  <c r="X1" i="7"/>
  <c r="D89" i="7" s="1"/>
  <c r="Q1" i="7"/>
  <c r="X99" i="8"/>
  <c r="W99" i="8"/>
  <c r="V99" i="8"/>
  <c r="U99" i="8"/>
  <c r="K99" i="8"/>
  <c r="H99" i="8"/>
  <c r="G99" i="8"/>
  <c r="F99" i="8"/>
  <c r="E99" i="8"/>
  <c r="F44" i="8"/>
  <c r="K98" i="8" s="1"/>
  <c r="F18" i="8"/>
  <c r="K97" i="8" s="1"/>
  <c r="AD82" i="8"/>
  <c r="AA82" i="8"/>
  <c r="AD81" i="8"/>
  <c r="AA81" i="8"/>
  <c r="AD80" i="8"/>
  <c r="AA80" i="8"/>
  <c r="AD79" i="8"/>
  <c r="AA79" i="8"/>
  <c r="AD78" i="8"/>
  <c r="AA78" i="8"/>
  <c r="AD77" i="8"/>
  <c r="AA77" i="8"/>
  <c r="AD76" i="8"/>
  <c r="AA76" i="8"/>
  <c r="AD75" i="8"/>
  <c r="AA75" i="8"/>
  <c r="AD74" i="8"/>
  <c r="AA74" i="8"/>
  <c r="AD73" i="8"/>
  <c r="AA73" i="8"/>
  <c r="AD72" i="8"/>
  <c r="AA72" i="8"/>
  <c r="AD71" i="8"/>
  <c r="AA71" i="8"/>
  <c r="AD70" i="8"/>
  <c r="AA70" i="8"/>
  <c r="AD69" i="8"/>
  <c r="AA69" i="8"/>
  <c r="AD68" i="8"/>
  <c r="AA68" i="8"/>
  <c r="AD67" i="8"/>
  <c r="AA67" i="8"/>
  <c r="AD66" i="8"/>
  <c r="AA66" i="8"/>
  <c r="AD55" i="8"/>
  <c r="AA55" i="8"/>
  <c r="AD54" i="8"/>
  <c r="AA54" i="8"/>
  <c r="AD53" i="8"/>
  <c r="AA53" i="8"/>
  <c r="AD52" i="8"/>
  <c r="AA52" i="8"/>
  <c r="AD51" i="8"/>
  <c r="AA51" i="8"/>
  <c r="AD50" i="8"/>
  <c r="AA50" i="8"/>
  <c r="AD49" i="8"/>
  <c r="AA49" i="8"/>
  <c r="AD48" i="8"/>
  <c r="AA48" i="8"/>
  <c r="AD47" i="8"/>
  <c r="AA47" i="8"/>
  <c r="K44" i="8"/>
  <c r="U44" i="8"/>
  <c r="V44" i="8"/>
  <c r="W44" i="8"/>
  <c r="X44" i="8"/>
  <c r="AC44" i="8"/>
  <c r="AB44" i="8"/>
  <c r="E44" i="8"/>
  <c r="AA44" i="8" s="1"/>
  <c r="K42" i="8"/>
  <c r="AD42" i="8" s="1"/>
  <c r="AC42" i="8"/>
  <c r="AB42" i="8"/>
  <c r="AA42" i="8"/>
  <c r="K40" i="8"/>
  <c r="AD40" i="8" s="1"/>
  <c r="AC40" i="8"/>
  <c r="AB40" i="8"/>
  <c r="AA40" i="8"/>
  <c r="AD38" i="8"/>
  <c r="AA38" i="8"/>
  <c r="AD37" i="8"/>
  <c r="AA37" i="8"/>
  <c r="AD36" i="8"/>
  <c r="AA36" i="8"/>
  <c r="AD35" i="8"/>
  <c r="AA35" i="8"/>
  <c r="AD34" i="8"/>
  <c r="AA34" i="8"/>
  <c r="AD33" i="8"/>
  <c r="AA33" i="8"/>
  <c r="AD32" i="8"/>
  <c r="AA32" i="8"/>
  <c r="AD31" i="8"/>
  <c r="AA31" i="8"/>
  <c r="AD30" i="8"/>
  <c r="AA30" i="8"/>
  <c r="AD29" i="8"/>
  <c r="AA29" i="8"/>
  <c r="K26" i="8"/>
  <c r="U26" i="8"/>
  <c r="V26" i="8"/>
  <c r="W26" i="8"/>
  <c r="X26" i="8"/>
  <c r="E26" i="8"/>
  <c r="F26" i="8"/>
  <c r="AD24" i="8"/>
  <c r="AA24" i="8"/>
  <c r="AD23" i="8"/>
  <c r="AA23" i="8"/>
  <c r="AD22" i="8"/>
  <c r="AA22" i="8"/>
  <c r="AD21" i="8"/>
  <c r="AA21" i="8"/>
  <c r="AD20" i="8"/>
  <c r="AA20" i="8"/>
  <c r="K18" i="8"/>
  <c r="L18" i="8"/>
  <c r="M18" i="8"/>
  <c r="N18" i="8"/>
  <c r="O18" i="8"/>
  <c r="P18" i="8"/>
  <c r="Q18" i="8"/>
  <c r="R18" i="8"/>
  <c r="U18" i="8"/>
  <c r="W18" i="8"/>
  <c r="X18" i="8"/>
  <c r="AC18" i="8"/>
  <c r="AB18" i="8"/>
  <c r="E18" i="8"/>
  <c r="G18" i="8"/>
  <c r="H18" i="8"/>
  <c r="D92" i="8"/>
  <c r="X1" i="8"/>
  <c r="D89" i="8" s="1"/>
  <c r="Q1" i="8"/>
  <c r="X99" i="9"/>
  <c r="W99" i="9"/>
  <c r="V99" i="9"/>
  <c r="U99" i="9"/>
  <c r="K99" i="9"/>
  <c r="H99" i="9"/>
  <c r="G99" i="9"/>
  <c r="F99" i="9"/>
  <c r="E99" i="9"/>
  <c r="F44" i="9"/>
  <c r="F18" i="9"/>
  <c r="K97" i="9" s="1"/>
  <c r="AD82" i="9"/>
  <c r="AA82" i="9"/>
  <c r="AD81" i="9"/>
  <c r="AA81" i="9"/>
  <c r="AD80" i="9"/>
  <c r="AA80" i="9"/>
  <c r="AD79" i="9"/>
  <c r="AA79" i="9"/>
  <c r="AD78" i="9"/>
  <c r="AA78" i="9"/>
  <c r="AD77" i="9"/>
  <c r="AA77" i="9"/>
  <c r="AD76" i="9"/>
  <c r="AA76" i="9"/>
  <c r="AD75" i="9"/>
  <c r="AA75" i="9"/>
  <c r="AD74" i="9"/>
  <c r="AA74" i="9"/>
  <c r="AD73" i="9"/>
  <c r="AA73" i="9"/>
  <c r="AD72" i="9"/>
  <c r="AA72" i="9"/>
  <c r="AD71" i="9"/>
  <c r="AA71" i="9"/>
  <c r="AD70" i="9"/>
  <c r="AA70" i="9"/>
  <c r="AD69" i="9"/>
  <c r="AA69" i="9"/>
  <c r="AD68" i="9"/>
  <c r="AA68" i="9"/>
  <c r="AD67" i="9"/>
  <c r="AA67" i="9"/>
  <c r="AD66" i="9"/>
  <c r="AA66" i="9"/>
  <c r="AD55" i="9"/>
  <c r="AA55" i="9"/>
  <c r="AD54" i="9"/>
  <c r="AA54" i="9"/>
  <c r="AD53" i="9"/>
  <c r="AA53" i="9"/>
  <c r="AD52" i="9"/>
  <c r="AA52" i="9"/>
  <c r="AD51" i="9"/>
  <c r="AA51" i="9"/>
  <c r="AD50" i="9"/>
  <c r="AA50" i="9"/>
  <c r="AD49" i="9"/>
  <c r="AA49" i="9"/>
  <c r="AD48" i="9"/>
  <c r="AA48" i="9"/>
  <c r="AD47" i="9"/>
  <c r="AA47" i="9"/>
  <c r="K44" i="9"/>
  <c r="U44" i="9"/>
  <c r="V44" i="9"/>
  <c r="W44" i="9"/>
  <c r="X44" i="9"/>
  <c r="AC44" i="9"/>
  <c r="AB44" i="9"/>
  <c r="E44" i="9"/>
  <c r="K42" i="9"/>
  <c r="AD42" i="9" s="1"/>
  <c r="AC42" i="9"/>
  <c r="AB42" i="9"/>
  <c r="AA42" i="9"/>
  <c r="K40" i="9"/>
  <c r="AD40" i="9" s="1"/>
  <c r="AC40" i="9"/>
  <c r="AB40" i="9"/>
  <c r="AA40" i="9"/>
  <c r="AD38" i="9"/>
  <c r="AA38" i="9"/>
  <c r="AD37" i="9"/>
  <c r="AA37" i="9"/>
  <c r="AD36" i="9"/>
  <c r="AA36" i="9"/>
  <c r="AD35" i="9"/>
  <c r="AA35" i="9"/>
  <c r="AD34" i="9"/>
  <c r="AA34" i="9"/>
  <c r="AD33" i="9"/>
  <c r="AA33" i="9"/>
  <c r="AD32" i="9"/>
  <c r="AA32" i="9"/>
  <c r="AD31" i="9"/>
  <c r="AA31" i="9"/>
  <c r="AD30" i="9"/>
  <c r="AA30" i="9"/>
  <c r="AD29" i="9"/>
  <c r="AA29" i="9"/>
  <c r="K26" i="9"/>
  <c r="U26" i="9"/>
  <c r="V26" i="9"/>
  <c r="W26" i="9"/>
  <c r="X26" i="9"/>
  <c r="E26" i="9"/>
  <c r="F26" i="9"/>
  <c r="AD24" i="9"/>
  <c r="AA24" i="9"/>
  <c r="AD23" i="9"/>
  <c r="AA23" i="9"/>
  <c r="AD22" i="9"/>
  <c r="AA22" i="9"/>
  <c r="AD21" i="9"/>
  <c r="AA21" i="9"/>
  <c r="AD20" i="9"/>
  <c r="AA20" i="9"/>
  <c r="K18" i="9"/>
  <c r="L18" i="9"/>
  <c r="M18" i="9"/>
  <c r="N18" i="9"/>
  <c r="O18" i="9"/>
  <c r="P18" i="9"/>
  <c r="Q18" i="9"/>
  <c r="R18" i="9"/>
  <c r="U18" i="9"/>
  <c r="W18" i="9"/>
  <c r="X18" i="9"/>
  <c r="AC18" i="9"/>
  <c r="AB18" i="9"/>
  <c r="E18" i="9"/>
  <c r="G18" i="9"/>
  <c r="H18" i="9"/>
  <c r="D92" i="9"/>
  <c r="X1" i="9"/>
  <c r="D89" i="9" s="1"/>
  <c r="Q1" i="9"/>
  <c r="X99" i="4"/>
  <c r="W99" i="4"/>
  <c r="V99" i="4"/>
  <c r="U99" i="4"/>
  <c r="K99" i="4"/>
  <c r="H99" i="4"/>
  <c r="G99" i="4"/>
  <c r="F99" i="4"/>
  <c r="E99" i="4"/>
  <c r="F44" i="4"/>
  <c r="K98" i="4" s="1"/>
  <c r="F18" i="4"/>
  <c r="K97" i="4" s="1"/>
  <c r="AA82" i="4"/>
  <c r="AD81" i="4"/>
  <c r="AA81" i="4"/>
  <c r="AD80" i="4"/>
  <c r="AA80" i="4"/>
  <c r="AD79" i="4"/>
  <c r="AA79" i="4"/>
  <c r="AD78" i="4"/>
  <c r="AA78" i="4"/>
  <c r="AD77" i="4"/>
  <c r="AA77" i="4"/>
  <c r="AD76" i="4"/>
  <c r="AA76" i="4"/>
  <c r="AD75" i="4"/>
  <c r="AA75" i="4"/>
  <c r="AD74" i="4"/>
  <c r="AA74" i="4"/>
  <c r="AD73" i="4"/>
  <c r="AA73" i="4"/>
  <c r="AD72" i="4"/>
  <c r="AA72" i="4"/>
  <c r="AD71" i="4"/>
  <c r="AA71" i="4"/>
  <c r="AD70" i="4"/>
  <c r="AA70" i="4"/>
  <c r="AD69" i="4"/>
  <c r="AA69" i="4"/>
  <c r="AD68" i="4"/>
  <c r="AA68" i="4"/>
  <c r="AD67" i="4"/>
  <c r="AA67" i="4"/>
  <c r="AD66" i="4"/>
  <c r="AA66" i="4"/>
  <c r="AD55" i="4"/>
  <c r="AA55" i="4"/>
  <c r="AD54" i="4"/>
  <c r="AA54" i="4"/>
  <c r="AD53" i="4"/>
  <c r="AA53" i="4"/>
  <c r="AD52" i="4"/>
  <c r="AA52" i="4"/>
  <c r="AD51" i="4"/>
  <c r="AA51" i="4"/>
  <c r="AD50" i="4"/>
  <c r="AA50" i="4"/>
  <c r="AD49" i="4"/>
  <c r="AA49" i="4"/>
  <c r="AD48" i="4"/>
  <c r="AA48" i="4"/>
  <c r="AD47" i="4"/>
  <c r="AA47" i="4"/>
  <c r="K44" i="4"/>
  <c r="U44" i="4"/>
  <c r="V44" i="4"/>
  <c r="W44" i="4"/>
  <c r="X44" i="4"/>
  <c r="AC44" i="4"/>
  <c r="AB44" i="4"/>
  <c r="E44" i="4"/>
  <c r="AA44" i="4" s="1"/>
  <c r="K42" i="4"/>
  <c r="AD42" i="4" s="1"/>
  <c r="AC42" i="4"/>
  <c r="AB42" i="4"/>
  <c r="AA42" i="4"/>
  <c r="K40" i="4"/>
  <c r="AD40" i="4" s="1"/>
  <c r="AC40" i="4"/>
  <c r="AB40" i="4"/>
  <c r="AA40" i="4"/>
  <c r="AD38" i="4"/>
  <c r="AA38" i="4"/>
  <c r="AD37" i="4"/>
  <c r="AA37" i="4"/>
  <c r="AD36" i="4"/>
  <c r="AA36" i="4"/>
  <c r="AD35" i="4"/>
  <c r="AA35" i="4"/>
  <c r="AD34" i="4"/>
  <c r="AA34" i="4"/>
  <c r="AD33" i="4"/>
  <c r="AA33" i="4"/>
  <c r="AD32" i="4"/>
  <c r="AA32" i="4"/>
  <c r="AD31" i="4"/>
  <c r="AA31" i="4"/>
  <c r="AD30" i="4"/>
  <c r="AA30" i="4"/>
  <c r="AD29" i="4"/>
  <c r="AA29" i="4"/>
  <c r="K26" i="4"/>
  <c r="U26" i="4"/>
  <c r="V26" i="4"/>
  <c r="W26" i="4"/>
  <c r="X26" i="4"/>
  <c r="E26" i="4"/>
  <c r="F26" i="4"/>
  <c r="AD24" i="4"/>
  <c r="AA24" i="4"/>
  <c r="AD23" i="4"/>
  <c r="AA23" i="4"/>
  <c r="AD22" i="4"/>
  <c r="AA22" i="4"/>
  <c r="AD21" i="4"/>
  <c r="AA21" i="4"/>
  <c r="AD20" i="4"/>
  <c r="AA20" i="4"/>
  <c r="K18" i="4"/>
  <c r="L18" i="4"/>
  <c r="M18" i="4"/>
  <c r="N18" i="4"/>
  <c r="O18" i="4"/>
  <c r="P18" i="4"/>
  <c r="Q18" i="4"/>
  <c r="R18" i="4"/>
  <c r="U18" i="4"/>
  <c r="W18" i="4"/>
  <c r="X18" i="4"/>
  <c r="AC18" i="4"/>
  <c r="AB18" i="4"/>
  <c r="E18" i="4"/>
  <c r="G18" i="4"/>
  <c r="H18" i="4"/>
  <c r="D92" i="4"/>
  <c r="X1" i="4"/>
  <c r="D89" i="4"/>
  <c r="Q1" i="4"/>
  <c r="X99" i="3"/>
  <c r="W99" i="3"/>
  <c r="V99" i="3"/>
  <c r="U99" i="3"/>
  <c r="K99" i="3"/>
  <c r="H99" i="3"/>
  <c r="G99" i="3"/>
  <c r="F99" i="3"/>
  <c r="E99" i="3"/>
  <c r="F44" i="3"/>
  <c r="K98" i="3" s="1"/>
  <c r="F18" i="3"/>
  <c r="K97" i="3" s="1"/>
  <c r="AA82" i="3"/>
  <c r="AD81" i="3"/>
  <c r="AA81" i="3"/>
  <c r="AD80" i="3"/>
  <c r="AA80" i="3"/>
  <c r="AD79" i="3"/>
  <c r="AA79" i="3"/>
  <c r="AD78" i="3"/>
  <c r="AA78" i="3"/>
  <c r="AD77" i="3"/>
  <c r="AA77" i="3"/>
  <c r="AD76" i="3"/>
  <c r="AA76" i="3"/>
  <c r="AD75" i="3"/>
  <c r="AA75" i="3"/>
  <c r="AD74" i="3"/>
  <c r="AA74" i="3"/>
  <c r="AD73" i="3"/>
  <c r="AA73" i="3"/>
  <c r="AD72" i="3"/>
  <c r="AA72" i="3"/>
  <c r="AD71" i="3"/>
  <c r="AA71" i="3"/>
  <c r="AD70" i="3"/>
  <c r="AA70" i="3"/>
  <c r="AD69" i="3"/>
  <c r="AA69" i="3"/>
  <c r="AD68" i="3"/>
  <c r="AA68" i="3"/>
  <c r="AD67" i="3"/>
  <c r="AA67" i="3"/>
  <c r="AD66" i="3"/>
  <c r="AA66" i="3"/>
  <c r="AD55" i="3"/>
  <c r="AA55" i="3"/>
  <c r="AD54" i="3"/>
  <c r="AA54" i="3"/>
  <c r="AD53" i="3"/>
  <c r="AA53" i="3"/>
  <c r="AD52" i="3"/>
  <c r="AA52" i="3"/>
  <c r="AD51" i="3"/>
  <c r="AA51" i="3"/>
  <c r="AD50" i="3"/>
  <c r="AA50" i="3"/>
  <c r="AD49" i="3"/>
  <c r="AA49" i="3"/>
  <c r="AD48" i="3"/>
  <c r="AA48" i="3"/>
  <c r="AD47" i="3"/>
  <c r="AA47" i="3"/>
  <c r="K44" i="3"/>
  <c r="U44" i="3"/>
  <c r="V44" i="3"/>
  <c r="W44" i="3"/>
  <c r="X44" i="3"/>
  <c r="AC44" i="3"/>
  <c r="AB44" i="3"/>
  <c r="E44" i="3"/>
  <c r="AA44" i="3" s="1"/>
  <c r="K42" i="3"/>
  <c r="AD42" i="3" s="1"/>
  <c r="AC42" i="3"/>
  <c r="AB42" i="3"/>
  <c r="AA42" i="3"/>
  <c r="K40" i="3"/>
  <c r="AD40" i="3" s="1"/>
  <c r="AC40" i="3"/>
  <c r="AB40" i="3"/>
  <c r="AA40" i="3"/>
  <c r="AD38" i="3"/>
  <c r="AA38" i="3"/>
  <c r="AD37" i="3"/>
  <c r="AA37" i="3"/>
  <c r="AD36" i="3"/>
  <c r="AA36" i="3"/>
  <c r="AD35" i="3"/>
  <c r="AA35" i="3"/>
  <c r="AD34" i="3"/>
  <c r="AA34" i="3"/>
  <c r="AD33" i="3"/>
  <c r="AA33" i="3"/>
  <c r="AD32" i="3"/>
  <c r="AA32" i="3"/>
  <c r="AD31" i="3"/>
  <c r="AA31" i="3"/>
  <c r="AD30" i="3"/>
  <c r="AA30" i="3"/>
  <c r="AD29" i="3"/>
  <c r="AA29" i="3"/>
  <c r="K26" i="3"/>
  <c r="U26" i="3"/>
  <c r="V26" i="3"/>
  <c r="W26" i="3"/>
  <c r="X26" i="3"/>
  <c r="E26" i="3"/>
  <c r="F26" i="3"/>
  <c r="AD24" i="3"/>
  <c r="AA24" i="3"/>
  <c r="AD23" i="3"/>
  <c r="AA23" i="3"/>
  <c r="AD22" i="3"/>
  <c r="AA22" i="3"/>
  <c r="AD21" i="3"/>
  <c r="AA21" i="3"/>
  <c r="AD20" i="3"/>
  <c r="AA20" i="3"/>
  <c r="K18" i="3"/>
  <c r="L18" i="3"/>
  <c r="M18" i="3"/>
  <c r="N18" i="3"/>
  <c r="O18" i="3"/>
  <c r="P18" i="3"/>
  <c r="Q18" i="3"/>
  <c r="R18" i="3"/>
  <c r="U18" i="3"/>
  <c r="V18" i="3"/>
  <c r="B16" i="12" s="1"/>
  <c r="W18" i="3"/>
  <c r="X18" i="3"/>
  <c r="AC18" i="3"/>
  <c r="AB18" i="3"/>
  <c r="E18" i="3"/>
  <c r="G18" i="3"/>
  <c r="H18" i="3"/>
  <c r="D92" i="3"/>
  <c r="X1" i="3"/>
  <c r="D89" i="3" s="1"/>
  <c r="Q1" i="3"/>
  <c r="E18" i="2"/>
  <c r="K42" i="2"/>
  <c r="AD42" i="2" s="1"/>
  <c r="K40" i="2"/>
  <c r="AD40" i="2" s="1"/>
  <c r="H18" i="2"/>
  <c r="F18" i="2"/>
  <c r="K97" i="2" s="1"/>
  <c r="K18" i="2"/>
  <c r="E44" i="2"/>
  <c r="AA20" i="2"/>
  <c r="AD20" i="2"/>
  <c r="AA47" i="2"/>
  <c r="AD47" i="2"/>
  <c r="AC44" i="2"/>
  <c r="AB44" i="2"/>
  <c r="AC42" i="2"/>
  <c r="AB42" i="2"/>
  <c r="AC40" i="2"/>
  <c r="AB40" i="2"/>
  <c r="AC18" i="2"/>
  <c r="AB18" i="2"/>
  <c r="AA21" i="2"/>
  <c r="AA22" i="2"/>
  <c r="AA23" i="2"/>
  <c r="AA24" i="2"/>
  <c r="AA50" i="2"/>
  <c r="AA40" i="2"/>
  <c r="AA42" i="2"/>
  <c r="T16" i="11"/>
  <c r="U16" i="11"/>
  <c r="F24" i="11"/>
  <c r="K68" i="11"/>
  <c r="S27" i="11"/>
  <c r="E24" i="11"/>
  <c r="T24" i="11"/>
  <c r="U24" i="11"/>
  <c r="V27" i="11"/>
  <c r="K24" i="11"/>
  <c r="O24" i="11"/>
  <c r="S36" i="11"/>
  <c r="V36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5" i="11"/>
  <c r="V34" i="11"/>
  <c r="V33" i="11"/>
  <c r="V32" i="11"/>
  <c r="V31" i="11"/>
  <c r="V30" i="11"/>
  <c r="V29" i="11"/>
  <c r="V28" i="11"/>
  <c r="V22" i="11"/>
  <c r="V20" i="11"/>
  <c r="V19" i="11"/>
  <c r="P14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5" i="11"/>
  <c r="S34" i="11"/>
  <c r="S33" i="11"/>
  <c r="S32" i="11"/>
  <c r="S31" i="11"/>
  <c r="S30" i="11"/>
  <c r="S29" i="11"/>
  <c r="S28" i="11"/>
  <c r="S20" i="11"/>
  <c r="S19" i="11"/>
  <c r="M24" i="11"/>
  <c r="N24" i="11"/>
  <c r="D59" i="11"/>
  <c r="D62" i="11"/>
  <c r="AA81" i="2"/>
  <c r="AD80" i="2"/>
  <c r="AA80" i="2"/>
  <c r="AD79" i="2"/>
  <c r="AA79" i="2"/>
  <c r="AD78" i="2"/>
  <c r="AA78" i="2"/>
  <c r="AD77" i="2"/>
  <c r="AA77" i="2"/>
  <c r="AD76" i="2"/>
  <c r="AA76" i="2"/>
  <c r="AD75" i="2"/>
  <c r="AA75" i="2"/>
  <c r="AD74" i="2"/>
  <c r="AA74" i="2"/>
  <c r="AD73" i="2"/>
  <c r="AA73" i="2"/>
  <c r="AD72" i="2"/>
  <c r="AA72" i="2"/>
  <c r="AD71" i="2"/>
  <c r="AA71" i="2"/>
  <c r="AD70" i="2"/>
  <c r="AA70" i="2"/>
  <c r="AD69" i="2"/>
  <c r="AA69" i="2"/>
  <c r="AD68" i="2"/>
  <c r="AA68" i="2"/>
  <c r="AD67" i="2"/>
  <c r="AA67" i="2"/>
  <c r="AD66" i="2"/>
  <c r="AA66" i="2"/>
  <c r="AD55" i="2"/>
  <c r="AA55" i="2"/>
  <c r="AD54" i="2"/>
  <c r="AA54" i="2"/>
  <c r="AD53" i="2"/>
  <c r="AA53" i="2"/>
  <c r="AD52" i="2"/>
  <c r="AA52" i="2"/>
  <c r="AD51" i="2"/>
  <c r="AA51" i="2"/>
  <c r="AD50" i="2"/>
  <c r="AD49" i="2"/>
  <c r="AA49" i="2"/>
  <c r="AD48" i="2"/>
  <c r="AA48" i="2"/>
  <c r="AD38" i="2"/>
  <c r="AA38" i="2"/>
  <c r="AD37" i="2"/>
  <c r="AA37" i="2"/>
  <c r="AD36" i="2"/>
  <c r="AA36" i="2"/>
  <c r="AD35" i="2"/>
  <c r="AA35" i="2"/>
  <c r="AD34" i="2"/>
  <c r="AA34" i="2"/>
  <c r="AD33" i="2"/>
  <c r="AA33" i="2"/>
  <c r="AD32" i="2"/>
  <c r="AA32" i="2"/>
  <c r="AD31" i="2"/>
  <c r="AA31" i="2"/>
  <c r="AD30" i="2"/>
  <c r="AA30" i="2"/>
  <c r="AD29" i="2"/>
  <c r="AA29" i="2"/>
  <c r="W26" i="2"/>
  <c r="AD24" i="2"/>
  <c r="AD23" i="2"/>
  <c r="AD22" i="2"/>
  <c r="AD21" i="2"/>
  <c r="E99" i="2"/>
  <c r="X99" i="2"/>
  <c r="W99" i="2"/>
  <c r="V99" i="2"/>
  <c r="U99" i="2"/>
  <c r="K99" i="2"/>
  <c r="F99" i="2"/>
  <c r="X1" i="2"/>
  <c r="D89" i="2" s="1"/>
  <c r="Q1" i="2"/>
  <c r="X44" i="2"/>
  <c r="W44" i="2"/>
  <c r="V44" i="2"/>
  <c r="U44" i="2"/>
  <c r="H99" i="2"/>
  <c r="G99" i="2"/>
  <c r="X26" i="2"/>
  <c r="V26" i="2"/>
  <c r="U26" i="2"/>
  <c r="K26" i="2"/>
  <c r="F26" i="2"/>
  <c r="E26" i="2"/>
  <c r="X18" i="2"/>
  <c r="W18" i="2"/>
  <c r="V18" i="2"/>
  <c r="B14" i="12" s="1"/>
  <c r="U18" i="2"/>
  <c r="R18" i="2"/>
  <c r="Q18" i="2"/>
  <c r="P18" i="2"/>
  <c r="O18" i="2"/>
  <c r="N18" i="2"/>
  <c r="M18" i="2"/>
  <c r="L18" i="2"/>
  <c r="G18" i="2"/>
  <c r="D92" i="2"/>
  <c r="AA26" i="8"/>
  <c r="S24" i="11"/>
  <c r="B24" i="12"/>
  <c r="F24" i="12" s="1"/>
  <c r="I24" i="12" s="1"/>
  <c r="K98" i="9"/>
  <c r="Q2" i="7"/>
  <c r="Q3" i="3"/>
  <c r="AA26" i="9" l="1"/>
  <c r="AD26" i="9"/>
  <c r="AA26" i="4"/>
  <c r="AD26" i="6"/>
  <c r="AA44" i="5"/>
  <c r="AD26" i="3"/>
  <c r="AA44" i="9"/>
  <c r="AA44" i="6"/>
  <c r="Q3" i="8"/>
  <c r="S16" i="11"/>
  <c r="Q3" i="6"/>
  <c r="X3" i="2"/>
  <c r="D90" i="2" s="1"/>
  <c r="F20" i="12"/>
  <c r="I20" i="12" s="1"/>
  <c r="AA18" i="5"/>
  <c r="AA18" i="6"/>
  <c r="F18" i="12"/>
  <c r="I18" i="12" s="1"/>
  <c r="X3" i="7"/>
  <c r="D90" i="7" s="1"/>
  <c r="F14" i="12"/>
  <c r="I14" i="12" s="1"/>
  <c r="N14" i="11"/>
  <c r="B12" i="12" s="1"/>
  <c r="F12" i="12" s="1"/>
  <c r="I12" i="12" s="1"/>
  <c r="AA44" i="2"/>
  <c r="AA18" i="9"/>
  <c r="AD18" i="7"/>
  <c r="AD44" i="6"/>
  <c r="AA26" i="5"/>
  <c r="K98" i="5"/>
  <c r="V16" i="11"/>
  <c r="AA26" i="2"/>
  <c r="AA18" i="2"/>
  <c r="AA26" i="3"/>
  <c r="AD44" i="4"/>
  <c r="AA18" i="8"/>
  <c r="AA26" i="6"/>
  <c r="X2" i="5"/>
  <c r="D88" i="5" s="1"/>
  <c r="AD18" i="3"/>
  <c r="E10" i="7"/>
  <c r="V24" i="11"/>
  <c r="AD18" i="2"/>
  <c r="AD44" i="9"/>
  <c r="E10" i="6"/>
  <c r="AD18" i="5"/>
  <c r="AD44" i="5"/>
  <c r="E10" i="3"/>
  <c r="X2" i="4"/>
  <c r="D88" i="4" s="1"/>
  <c r="AD44" i="2"/>
  <c r="AD44" i="3"/>
  <c r="AA18" i="4"/>
  <c r="AD26" i="4"/>
  <c r="AD18" i="9"/>
  <c r="AA26" i="7"/>
  <c r="AD18" i="6"/>
  <c r="AD18" i="4"/>
  <c r="AD44" i="7"/>
  <c r="AD26" i="2"/>
  <c r="AD44" i="8"/>
  <c r="AD26" i="5"/>
  <c r="F22" i="12"/>
  <c r="I22" i="12" s="1"/>
  <c r="AD18" i="8"/>
  <c r="D93" i="8" s="1"/>
  <c r="D27" i="13" s="1"/>
  <c r="AD26" i="7"/>
  <c r="Q2" i="6"/>
  <c r="E10" i="2"/>
  <c r="E10" i="9"/>
  <c r="E10" i="8"/>
  <c r="AD26" i="8"/>
  <c r="D93" i="6"/>
  <c r="D29" i="13" s="1"/>
  <c r="F16" i="12"/>
  <c r="I16" i="12" s="1"/>
  <c r="M14" i="11"/>
  <c r="V14" i="11" s="1"/>
  <c r="E10" i="4"/>
  <c r="E10" i="5"/>
  <c r="D93" i="5" s="1"/>
  <c r="D30" i="13" s="1"/>
  <c r="Q3" i="5"/>
  <c r="H42" i="13"/>
  <c r="Q3" i="4"/>
  <c r="Q2" i="2"/>
  <c r="X2" i="8"/>
  <c r="D88" i="8" s="1"/>
  <c r="Q2" i="3"/>
  <c r="AA18" i="3"/>
  <c r="AA18" i="7"/>
  <c r="D93" i="7" s="1"/>
  <c r="D28" i="13" s="1"/>
  <c r="D63" i="11" l="1"/>
  <c r="D22" i="13" s="1"/>
  <c r="D93" i="9"/>
  <c r="D26" i="13" s="1"/>
  <c r="D93" i="2"/>
  <c r="D23" i="13" s="1"/>
  <c r="D93" i="4"/>
  <c r="D25" i="13" s="1"/>
  <c r="H2" i="12"/>
  <c r="D31" i="13" s="1"/>
  <c r="D93" i="3"/>
  <c r="D24" i="13" s="1"/>
  <c r="F5" i="12"/>
  <c r="D33" i="13" l="1"/>
  <c r="B33" i="13" s="1"/>
</calcChain>
</file>

<file path=xl/sharedStrings.xml><?xml version="1.0" encoding="utf-8"?>
<sst xmlns="http://schemas.openxmlformats.org/spreadsheetml/2006/main" count="1491" uniqueCount="237">
  <si>
    <t>XXXXXX</t>
  </si>
  <si>
    <t>Own estimates of LGD and/or conversion factors</t>
  </si>
  <si>
    <t>PD assigned 
to the obligor grade or pool (%)</t>
  </si>
  <si>
    <t>Unfunded credit protection</t>
  </si>
  <si>
    <t>Guarantees</t>
  </si>
  <si>
    <t>Credit 
derivatives</t>
  </si>
  <si>
    <t>Total exposures</t>
  </si>
  <si>
    <t>On-balance sheet items</t>
  </si>
  <si>
    <t>Off-balance sheet items</t>
  </si>
  <si>
    <t>From contractual cross product netting</t>
  </si>
  <si>
    <t>Other eligible collateral</t>
  </si>
  <si>
    <t>Real estate</t>
  </si>
  <si>
    <t>Other physical 
collateral</t>
  </si>
  <si>
    <t>Receivables</t>
  </si>
  <si>
    <t>Value
adjustments
and provisions</t>
  </si>
  <si>
    <t>Breakdown by risk weights of total 
exposure under specialised lending
slotting criteria</t>
  </si>
  <si>
    <t>Risk weight</t>
  </si>
  <si>
    <t>0%</t>
  </si>
  <si>
    <t xml:space="preserve">70%, of which </t>
  </si>
  <si>
    <t xml:space="preserve">        "strong" exposures</t>
  </si>
  <si>
    <t>Breakdown of total exposures
assigned to obligor grades or 
pools</t>
  </si>
  <si>
    <t>Defaulted assets</t>
  </si>
  <si>
    <t>(in thousands of CHF)</t>
  </si>
  <si>
    <t>factors</t>
  </si>
  <si>
    <t>Credit risk mitigation (CRM) techniques with substitution</t>
  </si>
  <si>
    <t>Internal rating</t>
  </si>
  <si>
    <t>system</t>
  </si>
  <si>
    <t>Original exposure</t>
  </si>
  <si>
    <t>pre conversion</t>
  </si>
  <si>
    <t>Exposure after</t>
  </si>
  <si>
    <t>conversion factors</t>
  </si>
  <si>
    <t>effects on the exposure</t>
  </si>
  <si>
    <t xml:space="preserve">Exposure after
</t>
  </si>
  <si>
    <t xml:space="preserve">CRM substitution
</t>
  </si>
  <si>
    <t>due to CRM</t>
  </si>
  <si>
    <t>effects and after</t>
  </si>
  <si>
    <t xml:space="preserve">conversion </t>
  </si>
  <si>
    <t>Substitution of the exposure</t>
  </si>
  <si>
    <t>Total inflows 
(+)</t>
  </si>
  <si>
    <t>Own estimates of LGD's are used:</t>
  </si>
  <si>
    <t>unfunded credit protection</t>
  </si>
  <si>
    <t>Eligible financial</t>
  </si>
  <si>
    <t>collateral</t>
  </si>
  <si>
    <t>Subject to</t>
  </si>
  <si>
    <t>double default</t>
  </si>
  <si>
    <t>treatment:</t>
  </si>
  <si>
    <t>unfunded credit</t>
  </si>
  <si>
    <t>protection</t>
  </si>
  <si>
    <t>Exposure</t>
  </si>
  <si>
    <t xml:space="preserve">weighted </t>
  </si>
  <si>
    <t>average LGD</t>
  </si>
  <si>
    <t>(%)</t>
  </si>
  <si>
    <t xml:space="preserve">Exposure </t>
  </si>
  <si>
    <t xml:space="preserve">average </t>
  </si>
  <si>
    <t>maturity value</t>
  </si>
  <si>
    <t>(days)</t>
  </si>
  <si>
    <t>Risk weighted ex-</t>
  </si>
  <si>
    <t>posure amount</t>
  </si>
  <si>
    <t>Capital</t>
  </si>
  <si>
    <t>requirements</t>
  </si>
  <si>
    <t>Specialised lending slotting 
criteria: total</t>
  </si>
  <si>
    <t>Exposure from free deliveries
applying standardised risk
weights or 100% under the 
alternative treatment</t>
  </si>
  <si>
    <t>Dilution risk: total purchased 
receivables</t>
  </si>
  <si>
    <t>Exposures assigned to obligor 
grades: total</t>
  </si>
  <si>
    <t>Memorandum items</t>
  </si>
  <si>
    <t xml:space="preserve">Credit risk mitigation techniques taken into account in LGD estimates excluding doulbe </t>
  </si>
  <si>
    <t>default treatement</t>
  </si>
  <si>
    <t>Form</t>
  </si>
  <si>
    <t>YES/NO</t>
  </si>
  <si>
    <t>Simple risk weight approach:
total</t>
  </si>
  <si>
    <t>Breakdown of total exposures
under the simple risk weight
approach by risk weights</t>
  </si>
  <si>
    <t>Internal models approach</t>
  </si>
  <si>
    <t>PD/LGD approach: total</t>
  </si>
  <si>
    <t>Breakdown of total exposures
under the PD/LGD approach
by obligor grades</t>
  </si>
  <si>
    <r>
      <t xml:space="preserve">Total IRB equity exposures
</t>
    </r>
    <r>
      <rPr>
        <sz val="10"/>
        <rFont val="Arial"/>
        <family val="2"/>
      </rPr>
      <t>(rows 02+06+07)</t>
    </r>
  </si>
  <si>
    <t>PD assigned 
to the obligor 
grade (%)</t>
  </si>
  <si>
    <t xml:space="preserve">Risk weighted </t>
  </si>
  <si>
    <t xml:space="preserve">exposure </t>
  </si>
  <si>
    <t>amounts</t>
  </si>
  <si>
    <t>Memorandum item</t>
  </si>
  <si>
    <t>Expected loss
amount</t>
  </si>
  <si>
    <t>col. 01</t>
  </si>
  <si>
    <t>col. 02</t>
  </si>
  <si>
    <t>col. 03</t>
  </si>
  <si>
    <t>col. 04</t>
  </si>
  <si>
    <t>col. 05</t>
  </si>
  <si>
    <t>col. 06</t>
  </si>
  <si>
    <t>col. 08</t>
  </si>
  <si>
    <t>col. 07 &gt;= 0</t>
  </si>
  <si>
    <t>col. 09</t>
  </si>
  <si>
    <t>col. 10</t>
  </si>
  <si>
    <t>col. 11</t>
  </si>
  <si>
    <t>col. 12</t>
  </si>
  <si>
    <t>col. 13</t>
  </si>
  <si>
    <t>col. 14</t>
  </si>
  <si>
    <t>=</t>
  </si>
  <si>
    <t>A-IRB</t>
  </si>
  <si>
    <t>Pos.1</t>
  </si>
  <si>
    <t>Pos. 2</t>
  </si>
  <si>
    <t>-&gt;</t>
  </si>
  <si>
    <t>Plausibility Checks</t>
  </si>
  <si>
    <t>Form(Row[s] / Columns[n])</t>
  </si>
  <si>
    <t>Number of Errors:</t>
  </si>
  <si>
    <t>Total Differences</t>
  </si>
  <si>
    <t>Differences</t>
  </si>
  <si>
    <t>Tolerances</t>
  </si>
  <si>
    <t>Total Tolerances</t>
  </si>
  <si>
    <t>SUM r07(c03+c06+c07) = SUM (r08 to r100)c08</t>
  </si>
  <si>
    <t xml:space="preserve">factors
(col. 03+06+07)
</t>
  </si>
  <si>
    <t>col. 07</t>
  </si>
  <si>
    <t>col. 01 to col. 05 &gt;= 0</t>
  </si>
  <si>
    <t>col. 06 &lt;= 0</t>
  </si>
  <si>
    <t>col. 08 to col. 13 &gt;= 0</t>
  </si>
  <si>
    <t>col.08</t>
  </si>
  <si>
    <t>factors
(col. 04+07+08)</t>
  </si>
  <si>
    <t>col.09</t>
  </si>
  <si>
    <t>col. 15</t>
  </si>
  <si>
    <t>col. 16</t>
  </si>
  <si>
    <t>col. 17</t>
  </si>
  <si>
    <t>col. 18</t>
  </si>
  <si>
    <t>col. 19</t>
  </si>
  <si>
    <t>col. 20</t>
  </si>
  <si>
    <t>col. 21</t>
  </si>
  <si>
    <t>col. 22</t>
  </si>
  <si>
    <t>col. 01 to col. 06 &gt;= 0</t>
  </si>
  <si>
    <t>col. 7 &lt;= 0</t>
  </si>
  <si>
    <t>col. 8 &gt;= 0</t>
  </si>
  <si>
    <t>col. 09 to col. 22 &gt;= 0</t>
  </si>
  <si>
    <t>col. 07 &lt;= 0</t>
  </si>
  <si>
    <t>col. 08 &gt;= 0</t>
  </si>
  <si>
    <t>r11 &gt;= r12</t>
  </si>
  <si>
    <t>SUM r02(c04+c07+c08) = SUM (r03 to r07)c09</t>
  </si>
  <si>
    <t>SUM r21(c04+c07+c08) = SUM (r22 to r100)c09</t>
  </si>
  <si>
    <t>Sovereigns</t>
  </si>
  <si>
    <t>Institutions - Banks and Securities Dealers</t>
  </si>
  <si>
    <t>Institutions - Other Institutions</t>
  </si>
  <si>
    <t>Corporates - Specialised lending</t>
  </si>
  <si>
    <t>Corporates - Corporates without specialised lending</t>
  </si>
  <si>
    <t>Retail - Secured by real estate</t>
  </si>
  <si>
    <t>Retail - Qualifying revolving</t>
  </si>
  <si>
    <t>Retail - Other retail</t>
  </si>
  <si>
    <t>Breakdown of total exposures by 
exposures types</t>
  </si>
  <si>
    <t>Total outflows
(–)</t>
  </si>
  <si>
    <t>Swiss National Bank</t>
  </si>
  <si>
    <t>Swiss Financial Market Supervisory Authority FINMA</t>
  </si>
  <si>
    <t>Survey</t>
  </si>
  <si>
    <t>Forms</t>
  </si>
  <si>
    <t>P.O. Box</t>
  </si>
  <si>
    <t>Subject:</t>
  </si>
  <si>
    <t>www.finma.ch</t>
  </si>
  <si>
    <t>CH-3003 Bern</t>
  </si>
  <si>
    <t>Tel: +41 31 327 91 00</t>
  </si>
  <si>
    <r>
      <rPr>
        <b/>
        <sz val="10"/>
        <color indexed="8"/>
        <rFont val="Arial"/>
        <family val="2"/>
      </rPr>
      <t>Comments:</t>
    </r>
    <r>
      <rPr>
        <sz val="10"/>
        <color theme="1"/>
        <rFont val="Arial"/>
        <family val="2"/>
      </rPr>
      <t xml:space="preserve"> Please use a separate document for your </t>
    </r>
    <r>
      <rPr>
        <sz val="10"/>
        <color indexed="8"/>
        <rFont val="Arial"/>
        <family val="2"/>
      </rPr>
      <t>comments to this delivery</t>
    </r>
    <r>
      <rPr>
        <b/>
        <sz val="10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>and include</t>
    </r>
  </si>
  <si>
    <t>8022 Zurich</t>
  </si>
  <si>
    <t>Order from the lower to the higher according to average PD assigned to the obligor.</t>
  </si>
  <si>
    <t>Credit, counterparty credit and delivery risks:</t>
  </si>
  <si>
    <t>IRB approach to capital requirements</t>
  </si>
  <si>
    <t xml:space="preserve">Credit risks: </t>
  </si>
  <si>
    <t>Equity - IRB approaches to capital requirements</t>
  </si>
  <si>
    <t>Validation</t>
  </si>
  <si>
    <t>Errors</t>
  </si>
  <si>
    <t>Obligor grade (1)</t>
  </si>
  <si>
    <t xml:space="preserve">(1) </t>
  </si>
  <si>
    <t>Address</t>
  </si>
  <si>
    <t>E-mail</t>
  </si>
  <si>
    <t>$fid</t>
  </si>
  <si>
    <t>$eod</t>
  </si>
  <si>
    <t>Obligor grade or pool (1)</t>
  </si>
  <si>
    <t>Order from the lower to the higher according to</t>
  </si>
  <si>
    <t xml:space="preserve">average PD assigned to the obligor grade or pool. </t>
  </si>
  <si>
    <t>Ordering survey documents:</t>
  </si>
  <si>
    <t>Questions on surveys:</t>
  </si>
  <si>
    <t>DD.MM.YYYY</t>
  </si>
  <si>
    <t>Securities financing transactions</t>
  </si>
  <si>
    <t>Derivatives and long settlement transactions</t>
  </si>
  <si>
    <t>Reporting date</t>
  </si>
  <si>
    <t>Irregular submission</t>
  </si>
  <si>
    <t>Please complete</t>
  </si>
  <si>
    <t>Company</t>
  </si>
  <si>
    <t>Department</t>
  </si>
  <si>
    <t>Post code/town</t>
  </si>
  <si>
    <t>Contact person</t>
  </si>
  <si>
    <t>Telephone</t>
  </si>
  <si>
    <t xml:space="preserve">  -&gt; Press Tab to move from field to field</t>
  </si>
  <si>
    <r>
      <rPr>
        <b/>
        <sz val="10"/>
        <rFont val="Arial"/>
        <family val="2"/>
      </rPr>
      <t>Submission deadline:</t>
    </r>
    <r>
      <rPr>
        <sz val="10"/>
        <rFont val="Arial"/>
        <family val="2"/>
      </rPr>
      <t xml:space="preserve"> The forms, which are required on a quarterly basis, must be submitted </t>
    </r>
    <r>
      <rPr>
        <b/>
        <sz val="10"/>
        <rFont val="Arial"/>
        <family val="2"/>
      </rPr>
      <t>within</t>
    </r>
  </si>
  <si>
    <r>
      <rPr>
        <b/>
        <sz val="10"/>
        <rFont val="Arial"/>
        <family val="2"/>
      </rPr>
      <t>six weeks</t>
    </r>
    <r>
      <rPr>
        <sz val="10"/>
        <rFont val="Arial"/>
        <family val="2"/>
      </rPr>
      <t xml:space="preserve"> of the reporting date at the latest.</t>
    </r>
  </si>
  <si>
    <t>2.00.E1</t>
  </si>
  <si>
    <t>amount</t>
  </si>
  <si>
    <t>Expected loss</t>
  </si>
  <si>
    <t>adjustments</t>
  </si>
  <si>
    <t>and provisions</t>
  </si>
  <si>
    <t>Value</t>
  </si>
  <si>
    <t>Consolidated group</t>
  </si>
  <si>
    <t>C_CRIRB</t>
  </si>
  <si>
    <t>C_CRSABIS</t>
  </si>
  <si>
    <t>SUM r02(c03+c06+c07) = SUM (r104 to r105)c08</t>
  </si>
  <si>
    <t>CSIB_Basel3</t>
  </si>
  <si>
    <t>CSIB_CRIRB</t>
  </si>
  <si>
    <t>CSIB_CREQUIRB</t>
  </si>
  <si>
    <t>CSIB_CRIRB_01</t>
  </si>
  <si>
    <t>CSIB_CRIRB_02</t>
  </si>
  <si>
    <t>CSIB_CRIRB_03</t>
  </si>
  <si>
    <t>CSIB_CRIRB_04</t>
  </si>
  <si>
    <t>CSIB_CRIRB_05</t>
  </si>
  <si>
    <t>CSIB_CRIRB_06</t>
  </si>
  <si>
    <t>CSIB_CRIRB_07</t>
  </si>
  <si>
    <t>CSIB_CRIRB_08</t>
  </si>
  <si>
    <t>CSIB_CRIRB.CNTR</t>
  </si>
  <si>
    <t>Capital adequacy reporting form in the context of Basel 3
Systemically important banks (SIB)</t>
  </si>
  <si>
    <t>Systemically important banks (SIB)</t>
  </si>
  <si>
    <t>CSIB_CREQUIRB[01/11]</t>
  </si>
  <si>
    <t>CSIB_CRIRB01[02/20]</t>
  </si>
  <si>
    <t>CSIB_CRIRB02[02/20]</t>
  </si>
  <si>
    <t>CSIB_CRIRB03[02/20]</t>
  </si>
  <si>
    <t>CSIB_CRIRB04[02/20]</t>
  </si>
  <si>
    <t>CSIB_CRIRB05[02/20]</t>
  </si>
  <si>
    <t>CSIB_CRIRB06[02/20]</t>
  </si>
  <si>
    <t>CSIB_CRIRB07[02/20]</t>
  </si>
  <si>
    <t>CSIB_CRIRB08[02/20]</t>
  </si>
  <si>
    <t>CSIB_CASABISIRB[145/01]</t>
  </si>
  <si>
    <t>CSIB_CASABISIRB[124/01], [133/01]</t>
  </si>
  <si>
    <t>CSIB_CASABISIRB[126/01], [135/01]</t>
  </si>
  <si>
    <t>CSIB_CASABISIRB[127/01], [136/01]</t>
  </si>
  <si>
    <t>CSIB_CASABISIRB[129/01], [138/01]</t>
  </si>
  <si>
    <t>CSIB_CASABISIRB[130/01], [139/01]</t>
  </si>
  <si>
    <t>CSIB_CASABISIRB[141/01]</t>
  </si>
  <si>
    <t>CSIB_CASABISIRB[142/01]</t>
  </si>
  <si>
    <t>CSIB_CASABISIRB[143/01]</t>
  </si>
  <si>
    <t>2.01.E0</t>
  </si>
  <si>
    <t>Tel: +41 58 631 00 00</t>
  </si>
  <si>
    <t>Please enter SNB code</t>
  </si>
  <si>
    <t>SNB code</t>
  </si>
  <si>
    <t>Laupenstrasse 27</t>
  </si>
  <si>
    <t>Statistics</t>
  </si>
  <si>
    <t>Questions on data collection:</t>
  </si>
  <si>
    <t>basel3@finma.ch</t>
  </si>
  <si>
    <t>Release 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</si>
</sst>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General_)"/>
    <numFmt numFmtId="165" formatCode="0_)"/>
    <numFmt numFmtId="166" formatCode="#,##0_)"/>
    <numFmt numFmtId="167" formatCode="##,##0_)"/>
    <numFmt numFmtId="168" formatCode="0&quot; ERROR&quot;"/>
    <numFmt numFmtId="169" formatCode="000000"/>
    <numFmt numFmtId="170" formatCode="d/mm/yyyy"/>
    <numFmt numFmtId="171" formatCode="d/m/yyyy"/>
    <numFmt numFmtId="172" formatCode="0&quot; Warnung&quot;"/>
    <numFmt numFmtId="173" formatCode="0&quot; ERRORS&quot;"/>
    <numFmt numFmtId="174" formatCode="#,##0_);[Red]\-#,##0_);;@"/>
    <numFmt numFmtId="175" formatCode="000"/>
  </numFmts>
  <fonts count="34">
    <font>
      <sz val="10"/>
      <color theme="1"/>
      <name val="Arial"/>
      <family val="2"/>
    </font>
    <font>
      <sz val="10"/>
      <name val="Helv"/>
    </font>
    <font>
      <b/>
      <sz val="10"/>
      <name val="Helv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Palatino"/>
      <family val="1"/>
    </font>
    <font>
      <i/>
      <sz val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11"/>
      <color rgb="FF0070C0"/>
      <name val="Verdana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6">
    <xf numFmtId="0" fontId="0" fillId="0" borderId="0"/>
    <xf numFmtId="174" fontId="18" fillId="0" borderId="1" applyFill="0">
      <protection locked="0"/>
    </xf>
    <xf numFmtId="10" fontId="3" fillId="0" borderId="2">
      <alignment horizontal="right"/>
      <protection locked="0"/>
    </xf>
    <xf numFmtId="0" fontId="18" fillId="0" borderId="1">
      <alignment wrapText="1"/>
      <protection locked="0"/>
    </xf>
    <xf numFmtId="166" fontId="3" fillId="0" borderId="1">
      <alignment horizontal="center"/>
      <protection locked="0"/>
    </xf>
    <xf numFmtId="0" fontId="18" fillId="2" borderId="3" applyNumberFormat="0">
      <alignment vertical="center"/>
    </xf>
    <xf numFmtId="10" fontId="3" fillId="0" borderId="2">
      <alignment horizontal="center"/>
      <protection locked="0"/>
    </xf>
    <xf numFmtId="174" fontId="18" fillId="0" borderId="4">
      <alignment vertical="center"/>
    </xf>
    <xf numFmtId="167" fontId="1" fillId="0" borderId="5">
      <alignment horizontal="center"/>
      <protection locked="0"/>
    </xf>
    <xf numFmtId="0" fontId="18" fillId="0" borderId="6" applyNumberFormat="0">
      <alignment horizontal="center" vertical="center"/>
    </xf>
    <xf numFmtId="174" fontId="18" fillId="0" borderId="3" applyNumberFormat="0" applyFont="0" applyAlignment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175" fontId="18" fillId="3" borderId="3">
      <alignment horizontal="center"/>
    </xf>
    <xf numFmtId="164" fontId="2" fillId="0" borderId="0" applyFill="0" applyBorder="0">
      <alignment horizontal="left"/>
    </xf>
    <xf numFmtId="0" fontId="20" fillId="0" borderId="0" applyNumberFormat="0" applyFill="0" applyBorder="0" applyAlignment="0" applyProtection="0"/>
    <xf numFmtId="0" fontId="21" fillId="4" borderId="7">
      <alignment horizontal="center" vertical="center"/>
    </xf>
  </cellStyleXfs>
  <cellXfs count="237">
    <xf numFmtId="0" fontId="0" fillId="0" borderId="0" xfId="0"/>
    <xf numFmtId="169" fontId="22" fillId="5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0" xfId="0" applyFont="1" applyBorder="1" applyAlignment="1">
      <alignment horizontal="right"/>
    </xf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Border="1" applyAlignment="1">
      <alignment horizontal="center"/>
    </xf>
    <xf numFmtId="0" fontId="3" fillId="0" borderId="15" xfId="0" applyFont="1" applyBorder="1"/>
    <xf numFmtId="164" fontId="6" fillId="0" borderId="0" xfId="13" applyFont="1" applyBorder="1">
      <alignment horizontal="left"/>
    </xf>
    <xf numFmtId="164" fontId="5" fillId="0" borderId="0" xfId="13" applyFont="1" applyBorder="1">
      <alignment horizontal="left"/>
    </xf>
    <xf numFmtId="164" fontId="8" fillId="0" borderId="0" xfId="13" applyFont="1" applyBorder="1">
      <alignment horizontal="left"/>
    </xf>
    <xf numFmtId="165" fontId="3" fillId="2" borderId="11" xfId="5" applyNumberFormat="1" applyFont="1" applyBorder="1">
      <alignment vertical="center"/>
    </xf>
    <xf numFmtId="165" fontId="18" fillId="2" borderId="3" xfId="5" applyNumberFormat="1">
      <alignment vertical="center"/>
    </xf>
    <xf numFmtId="174" fontId="18" fillId="0" borderId="1" xfId="1">
      <protection locked="0"/>
    </xf>
    <xf numFmtId="0" fontId="9" fillId="0" borderId="0" xfId="0" applyFont="1"/>
    <xf numFmtId="164" fontId="3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1" fontId="3" fillId="0" borderId="12" xfId="0" applyNumberFormat="1" applyFont="1" applyBorder="1" applyAlignment="1">
      <alignment horizontal="left"/>
    </xf>
    <xf numFmtId="168" fontId="8" fillId="0" borderId="11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0" xfId="0" applyNumberFormat="1" applyFont="1"/>
    <xf numFmtId="172" fontId="8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74" fontId="18" fillId="0" borderId="2" xfId="1" applyBorder="1">
      <protection locked="0"/>
    </xf>
    <xf numFmtId="174" fontId="18" fillId="0" borderId="1" xfId="1" applyBorder="1">
      <protection locked="0"/>
    </xf>
    <xf numFmtId="165" fontId="18" fillId="2" borderId="11" xfId="5" applyNumberFormat="1" applyBorder="1">
      <alignment vertical="center"/>
    </xf>
    <xf numFmtId="165" fontId="18" fillId="2" borderId="3" xfId="5" applyNumberFormat="1" applyBorder="1">
      <alignment vertical="center"/>
    </xf>
    <xf numFmtId="0" fontId="0" fillId="0" borderId="12" xfId="0" applyBorder="1"/>
    <xf numFmtId="0" fontId="3" fillId="0" borderId="1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0" fillId="0" borderId="14" xfId="0" applyBorder="1"/>
    <xf numFmtId="0" fontId="0" fillId="0" borderId="6" xfId="0" applyBorder="1"/>
    <xf numFmtId="0" fontId="3" fillId="0" borderId="9" xfId="0" applyFont="1" applyBorder="1" applyAlignment="1">
      <alignment horizontal="right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fill" vertical="top" wrapText="1"/>
    </xf>
    <xf numFmtId="0" fontId="3" fillId="0" borderId="10" xfId="0" applyFont="1" applyBorder="1" applyAlignment="1">
      <alignment horizontal="fill" vertical="top" wrapText="1"/>
    </xf>
    <xf numFmtId="0" fontId="3" fillId="0" borderId="13" xfId="0" applyFont="1" applyBorder="1" applyAlignment="1">
      <alignment horizontal="fill" vertical="top" wrapText="1"/>
    </xf>
    <xf numFmtId="0" fontId="3" fillId="0" borderId="14" xfId="0" applyFont="1" applyBorder="1" applyAlignment="1">
      <alignment horizontal="fill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8" xfId="0" applyFont="1" applyBorder="1" applyAlignment="1"/>
    <xf numFmtId="0" fontId="3" fillId="0" borderId="15" xfId="0" applyFont="1" applyBorder="1" applyAlignment="1"/>
    <xf numFmtId="0" fontId="3" fillId="0" borderId="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4" fontId="5" fillId="0" borderId="9" xfId="13" applyFont="1" applyBorder="1">
      <alignment horizontal="left"/>
    </xf>
    <xf numFmtId="165" fontId="1" fillId="2" borderId="3" xfId="5" applyNumberFormat="1" applyFont="1" applyBorder="1">
      <alignment vertical="center"/>
    </xf>
    <xf numFmtId="165" fontId="1" fillId="2" borderId="3" xfId="5" applyNumberFormat="1" applyFont="1">
      <alignment vertical="center"/>
    </xf>
    <xf numFmtId="0" fontId="3" fillId="0" borderId="17" xfId="0" applyFont="1" applyBorder="1"/>
    <xf numFmtId="10" fontId="18" fillId="2" borderId="3" xfId="5" applyNumberFormat="1" applyAlignment="1">
      <alignment horizontal="center"/>
    </xf>
    <xf numFmtId="174" fontId="18" fillId="0" borderId="1" xfId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3" xfId="0" applyBorder="1"/>
    <xf numFmtId="0" fontId="0" fillId="0" borderId="16" xfId="0" applyBorder="1"/>
    <xf numFmtId="164" fontId="6" fillId="0" borderId="13" xfId="13" applyFont="1" applyBorder="1">
      <alignment horizontal="left"/>
    </xf>
    <xf numFmtId="0" fontId="0" fillId="0" borderId="3" xfId="0" applyBorder="1"/>
    <xf numFmtId="0" fontId="3" fillId="0" borderId="12" xfId="0" applyFont="1" applyBorder="1" applyAlignment="1">
      <alignment vertical="top" wrapText="1"/>
    </xf>
    <xf numFmtId="165" fontId="18" fillId="2" borderId="0" xfId="5" applyNumberFormat="1" applyBorder="1">
      <alignment vertical="center"/>
    </xf>
    <xf numFmtId="174" fontId="18" fillId="0" borderId="18" xfId="1" applyBorder="1">
      <protection locked="0"/>
    </xf>
    <xf numFmtId="174" fontId="18" fillId="0" borderId="18" xfId="1" applyBorder="1" applyProtection="1">
      <protection locked="0"/>
    </xf>
    <xf numFmtId="10" fontId="3" fillId="0" borderId="2" xfId="2" applyAlignment="1">
      <alignment horizontal="center"/>
      <protection locked="0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quotePrefix="1" applyFont="1" applyBorder="1"/>
    <xf numFmtId="166" fontId="3" fillId="0" borderId="0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164" fontId="5" fillId="0" borderId="0" xfId="13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/>
    <xf numFmtId="164" fontId="12" fillId="0" borderId="0" xfId="13" applyFont="1" applyAlignment="1">
      <alignment horizontal="center"/>
    </xf>
    <xf numFmtId="0" fontId="6" fillId="0" borderId="0" xfId="0" applyFont="1" applyAlignment="1">
      <alignment horizontal="left"/>
    </xf>
    <xf numFmtId="167" fontId="3" fillId="0" borderId="5" xfId="8" applyFont="1" applyProtection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 applyBorder="1" applyProtection="1"/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" fillId="0" borderId="0" xfId="0" applyFont="1" applyProtection="1"/>
    <xf numFmtId="167" fontId="3" fillId="0" borderId="5" xfId="8" applyFont="1" applyAlignment="1" applyProtection="1">
      <alignment horizontal="center"/>
    </xf>
    <xf numFmtId="167" fontId="3" fillId="0" borderId="0" xfId="8" applyFont="1" applyBorder="1" applyAlignment="1" applyProtection="1">
      <alignment horizontal="center"/>
    </xf>
    <xf numFmtId="167" fontId="6" fillId="0" borderId="5" xfId="8" applyFont="1" applyProtection="1">
      <alignment horizontal="center"/>
    </xf>
    <xf numFmtId="0" fontId="3" fillId="0" borderId="5" xfId="0" applyFont="1" applyBorder="1" applyProtection="1"/>
    <xf numFmtId="166" fontId="3" fillId="0" borderId="1" xfId="4">
      <alignment horizontal="center"/>
      <protection locked="0"/>
    </xf>
    <xf numFmtId="0" fontId="23" fillId="0" borderId="0" xfId="0" applyFont="1"/>
    <xf numFmtId="0" fontId="0" fillId="0" borderId="0" xfId="0" applyFont="1"/>
    <xf numFmtId="0" fontId="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/>
    <xf numFmtId="0" fontId="24" fillId="0" borderId="0" xfId="0" applyFont="1" applyAlignment="1">
      <alignment vertical="center"/>
    </xf>
    <xf numFmtId="0" fontId="19" fillId="0" borderId="0" xfId="11" applyAlignment="1" applyProtection="1">
      <alignment vertical="center"/>
    </xf>
    <xf numFmtId="0" fontId="22" fillId="0" borderId="0" xfId="0" applyFont="1" applyFill="1" applyAlignment="1">
      <alignment vertical="center" textRotation="90"/>
    </xf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Protection="1"/>
    <xf numFmtId="0" fontId="23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25" fillId="0" borderId="0" xfId="0" applyFont="1"/>
    <xf numFmtId="0" fontId="23" fillId="0" borderId="0" xfId="0" applyFont="1" applyAlignment="1">
      <alignment vertical="center"/>
    </xf>
    <xf numFmtId="0" fontId="26" fillId="0" borderId="0" xfId="0" applyFont="1" applyAlignment="1">
      <alignment horizontal="left" readingOrder="1"/>
    </xf>
    <xf numFmtId="0" fontId="27" fillId="0" borderId="13" xfId="11" applyFont="1" applyBorder="1" applyAlignment="1" applyProtection="1">
      <alignment horizontal="left" readingOrder="1"/>
    </xf>
    <xf numFmtId="0" fontId="0" fillId="4" borderId="0" xfId="0" applyFont="1" applyFill="1" applyAlignment="1">
      <alignment vertical="top"/>
    </xf>
    <xf numFmtId="0" fontId="0" fillId="4" borderId="0" xfId="0" applyFont="1" applyFill="1" applyAlignment="1">
      <alignment horizontal="center" vertical="top"/>
    </xf>
    <xf numFmtId="0" fontId="3" fillId="0" borderId="0" xfId="0" applyFont="1" applyAlignment="1">
      <alignment horizontal="right"/>
    </xf>
    <xf numFmtId="0" fontId="22" fillId="5" borderId="2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14" fontId="21" fillId="0" borderId="0" xfId="0" applyNumberFormat="1" applyFont="1"/>
    <xf numFmtId="0" fontId="0" fillId="0" borderId="13" xfId="0" applyFont="1" applyBorder="1"/>
    <xf numFmtId="0" fontId="28" fillId="0" borderId="0" xfId="0" applyFont="1"/>
    <xf numFmtId="0" fontId="29" fillId="0" borderId="0" xfId="0" applyFont="1" applyAlignment="1">
      <alignment horizontal="right" readingOrder="1"/>
    </xf>
    <xf numFmtId="0" fontId="30" fillId="0" borderId="0" xfId="11" applyFont="1" applyAlignment="1" applyProtection="1">
      <alignment horizontal="right" vertical="center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readingOrder="1"/>
    </xf>
    <xf numFmtId="0" fontId="28" fillId="0" borderId="0" xfId="0" applyFont="1" applyAlignment="1"/>
    <xf numFmtId="175" fontId="18" fillId="3" borderId="3" xfId="12">
      <alignment horizontal="center"/>
    </xf>
    <xf numFmtId="175" fontId="31" fillId="3" borderId="3" xfId="12" applyFont="1">
      <alignment horizontal="center"/>
    </xf>
    <xf numFmtId="0" fontId="21" fillId="4" borderId="7" xfId="15">
      <alignment horizontal="center" vertical="center"/>
    </xf>
    <xf numFmtId="14" fontId="22" fillId="5" borderId="30" xfId="0" applyNumberFormat="1" applyFont="1" applyFill="1" applyBorder="1" applyAlignment="1" applyProtection="1">
      <alignment horizontal="center" vertical="center"/>
      <protection locked="0"/>
    </xf>
    <xf numFmtId="0" fontId="32" fillId="4" borderId="31" xfId="0" applyFont="1" applyFill="1" applyBorder="1" applyAlignment="1">
      <alignment vertical="center"/>
    </xf>
    <xf numFmtId="0" fontId="23" fillId="4" borderId="31" xfId="0" applyFont="1" applyFill="1" applyBorder="1" applyAlignment="1">
      <alignment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vertical="center"/>
    </xf>
    <xf numFmtId="0" fontId="21" fillId="4" borderId="32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32" fillId="4" borderId="32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right" vertical="center"/>
    </xf>
    <xf numFmtId="0" fontId="0" fillId="0" borderId="15" xfId="0" applyBorder="1"/>
    <xf numFmtId="164" fontId="3" fillId="0" borderId="0" xfId="13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5" fillId="0" borderId="0" xfId="0" applyFont="1" applyBorder="1"/>
    <xf numFmtId="0" fontId="18" fillId="0" borderId="6" xfId="9">
      <alignment horizontal="center" vertical="center"/>
    </xf>
    <xf numFmtId="164" fontId="6" fillId="0" borderId="19" xfId="13" applyFont="1" applyBorder="1" applyAlignment="1">
      <alignment horizontal="left" wrapText="1"/>
    </xf>
    <xf numFmtId="174" fontId="18" fillId="0" borderId="4" xfId="7" applyAlignment="1"/>
    <xf numFmtId="0" fontId="9" fillId="0" borderId="11" xfId="0" applyFont="1" applyBorder="1"/>
    <xf numFmtId="164" fontId="3" fillId="0" borderId="14" xfId="13" applyFont="1" applyBorder="1">
      <alignment horizontal="left"/>
    </xf>
    <xf numFmtId="0" fontId="9" fillId="0" borderId="18" xfId="0" applyFont="1" applyBorder="1"/>
    <xf numFmtId="0" fontId="3" fillId="0" borderId="18" xfId="0" applyFont="1" applyBorder="1"/>
    <xf numFmtId="164" fontId="3" fillId="0" borderId="12" xfId="13" applyFont="1" applyBorder="1" applyAlignment="1">
      <alignment horizontal="left" wrapText="1"/>
    </xf>
    <xf numFmtId="165" fontId="18" fillId="0" borderId="3" xfId="10" applyNumberFormat="1">
      <alignment vertical="center"/>
    </xf>
    <xf numFmtId="0" fontId="9" fillId="0" borderId="0" xfId="0" applyFont="1" applyBorder="1"/>
    <xf numFmtId="164" fontId="3" fillId="0" borderId="12" xfId="13" applyFont="1" applyBorder="1">
      <alignment horizontal="left"/>
    </xf>
    <xf numFmtId="9" fontId="3" fillId="0" borderId="20" xfId="13" applyNumberFormat="1" applyFont="1" applyBorder="1">
      <alignment horizontal="left"/>
    </xf>
    <xf numFmtId="0" fontId="3" fillId="0" borderId="21" xfId="0" applyFont="1" applyBorder="1"/>
    <xf numFmtId="0" fontId="3" fillId="0" borderId="22" xfId="0" applyFont="1" applyBorder="1"/>
    <xf numFmtId="164" fontId="6" fillId="0" borderId="20" xfId="13" applyFont="1" applyBorder="1" applyAlignment="1">
      <alignment horizontal="left" wrapText="1"/>
    </xf>
    <xf numFmtId="164" fontId="2" fillId="0" borderId="23" xfId="13" applyBorder="1">
      <alignment horizontal="left"/>
    </xf>
    <xf numFmtId="164" fontId="3" fillId="0" borderId="20" xfId="13" applyFont="1" applyBorder="1">
      <alignment horizontal="left"/>
    </xf>
    <xf numFmtId="164" fontId="3" fillId="0" borderId="24" xfId="13" applyFont="1" applyBorder="1">
      <alignment horizontal="left"/>
    </xf>
    <xf numFmtId="173" fontId="8" fillId="0" borderId="14" xfId="0" quotePrefix="1" applyNumberFormat="1" applyFont="1" applyFill="1" applyBorder="1" applyAlignment="1">
      <alignment horizontal="left"/>
    </xf>
    <xf numFmtId="173" fontId="8" fillId="0" borderId="0" xfId="0" quotePrefix="1" applyNumberFormat="1" applyFont="1" applyFill="1" applyAlignment="1">
      <alignment horizontal="left"/>
    </xf>
    <xf numFmtId="0" fontId="6" fillId="0" borderId="25" xfId="0" applyFont="1" applyBorder="1"/>
    <xf numFmtId="164" fontId="7" fillId="0" borderId="0" xfId="13" applyFont="1" applyBorder="1">
      <alignment horizontal="left"/>
    </xf>
    <xf numFmtId="164" fontId="16" fillId="0" borderId="0" xfId="13" applyFont="1" applyBorder="1">
      <alignment horizontal="left"/>
    </xf>
    <xf numFmtId="0" fontId="3" fillId="0" borderId="16" xfId="0" applyFont="1" applyBorder="1" applyAlignment="1">
      <alignment horizontal="center" wrapText="1"/>
    </xf>
    <xf numFmtId="164" fontId="3" fillId="0" borderId="20" xfId="13" applyFont="1" applyBorder="1" applyAlignment="1">
      <alignment horizontal="left" wrapText="1"/>
    </xf>
    <xf numFmtId="164" fontId="5" fillId="0" borderId="10" xfId="13" applyFont="1" applyBorder="1">
      <alignment horizontal="left"/>
    </xf>
    <xf numFmtId="164" fontId="5" fillId="0" borderId="12" xfId="13" applyFont="1" applyBorder="1">
      <alignment horizontal="left"/>
    </xf>
    <xf numFmtId="164" fontId="6" fillId="0" borderId="14" xfId="13" applyFont="1" applyBorder="1">
      <alignment horizontal="left"/>
    </xf>
    <xf numFmtId="164" fontId="6" fillId="0" borderId="19" xfId="13" applyFont="1" applyBorder="1">
      <alignment horizontal="left"/>
    </xf>
    <xf numFmtId="174" fontId="18" fillId="0" borderId="26" xfId="7" applyBorder="1" applyAlignment="1"/>
    <xf numFmtId="164" fontId="3" fillId="0" borderId="20" xfId="13" quotePrefix="1" applyFont="1" applyBorder="1">
      <alignment horizontal="left"/>
    </xf>
    <xf numFmtId="173" fontId="8" fillId="0" borderId="14" xfId="0" applyNumberFormat="1" applyFont="1" applyFill="1" applyBorder="1" applyAlignment="1">
      <alignment horizontal="left"/>
    </xf>
    <xf numFmtId="0" fontId="18" fillId="0" borderId="5" xfId="9" applyBorder="1">
      <alignment horizontal="center" vertical="center"/>
    </xf>
    <xf numFmtId="164" fontId="5" fillId="0" borderId="9" xfId="13" quotePrefix="1" applyFont="1" applyBorder="1">
      <alignment horizontal="left"/>
    </xf>
    <xf numFmtId="164" fontId="5" fillId="0" borderId="0" xfId="13" quotePrefix="1" applyFont="1" applyBorder="1">
      <alignment horizontal="left"/>
    </xf>
    <xf numFmtId="164" fontId="3" fillId="0" borderId="0" xfId="13" quotePrefix="1" applyFont="1" applyBorder="1">
      <alignment horizontal="left"/>
    </xf>
    <xf numFmtId="164" fontId="6" fillId="0" borderId="0" xfId="13" quotePrefix="1" applyFont="1" applyBorder="1">
      <alignment horizontal="left"/>
    </xf>
    <xf numFmtId="164" fontId="11" fillId="0" borderId="13" xfId="13" quotePrefix="1" applyFont="1" applyBorder="1">
      <alignment horizontal="left"/>
    </xf>
    <xf numFmtId="0" fontId="3" fillId="0" borderId="0" xfId="0" quotePrefix="1" applyFont="1" applyAlignment="1">
      <alignment horizontal="right"/>
    </xf>
    <xf numFmtId="164" fontId="2" fillId="0" borderId="27" xfId="13" applyBorder="1">
      <alignment horizontal="left"/>
    </xf>
    <xf numFmtId="164" fontId="2" fillId="0" borderId="9" xfId="13" applyBorder="1">
      <alignment horizontal="left"/>
    </xf>
    <xf numFmtId="164" fontId="2" fillId="0" borderId="0" xfId="13" applyBorder="1">
      <alignment horizontal="left"/>
    </xf>
    <xf numFmtId="164" fontId="2" fillId="0" borderId="9" xfId="13" quotePrefix="1" applyBorder="1">
      <alignment horizontal="left"/>
    </xf>
    <xf numFmtId="164" fontId="2" fillId="0" borderId="0" xfId="13" quotePrefix="1" applyBorder="1">
      <alignment horizontal="left"/>
    </xf>
    <xf numFmtId="164" fontId="2" fillId="0" borderId="13" xfId="13" quotePrefix="1" applyBorder="1">
      <alignment horizontal="left"/>
    </xf>
    <xf numFmtId="0" fontId="30" fillId="0" borderId="0" xfId="11" applyFont="1" applyAlignment="1" applyProtection="1">
      <alignment horizontal="right"/>
    </xf>
    <xf numFmtId="170" fontId="7" fillId="0" borderId="5" xfId="0" quotePrefix="1" applyNumberFormat="1" applyFont="1" applyBorder="1" applyAlignment="1" applyProtection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3" fillId="0" borderId="0" xfId="0" applyFont="1"/>
    <xf numFmtId="0" fontId="8" fillId="0" borderId="0" xfId="0" applyFont="1" applyBorder="1"/>
    <xf numFmtId="0" fontId="21" fillId="4" borderId="28" xfId="15" applyBorder="1">
      <alignment horizontal="center" vertical="center"/>
    </xf>
    <xf numFmtId="175" fontId="18" fillId="0" borderId="16" xfId="12" applyFill="1" applyBorder="1">
      <alignment horizontal="center"/>
    </xf>
    <xf numFmtId="175" fontId="18" fillId="0" borderId="6" xfId="12" applyFill="1" applyBorder="1">
      <alignment horizontal="center"/>
    </xf>
    <xf numFmtId="0" fontId="18" fillId="0" borderId="6" xfId="9" applyBorder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164" fontId="3" fillId="0" borderId="9" xfId="13" quotePrefix="1" applyFont="1" applyBorder="1">
      <alignment horizontal="left"/>
    </xf>
    <xf numFmtId="164" fontId="6" fillId="0" borderId="9" xfId="13" applyFont="1" applyBorder="1">
      <alignment horizontal="left"/>
    </xf>
    <xf numFmtId="165" fontId="18" fillId="2" borderId="3" xfId="5" applyNumberFormat="1" applyAlignment="1">
      <alignment horizontal="center" vertical="center"/>
    </xf>
    <xf numFmtId="0" fontId="0" fillId="0" borderId="13" xfId="0" applyBorder="1" applyAlignment="1">
      <alignment horizontal="center"/>
    </xf>
    <xf numFmtId="165" fontId="18" fillId="0" borderId="3" xfId="10" applyNumberFormat="1" applyAlignment="1">
      <alignment horizontal="center" vertical="center"/>
    </xf>
    <xf numFmtId="10" fontId="3" fillId="0" borderId="2" xfId="2" applyAlignment="1" applyProtection="1">
      <alignment horizontal="center"/>
      <protection locked="0"/>
    </xf>
    <xf numFmtId="10" fontId="3" fillId="0" borderId="2" xfId="6">
      <alignment horizontal="center"/>
      <protection locked="0"/>
    </xf>
    <xf numFmtId="174" fontId="18" fillId="2" borderId="3" xfId="5" applyNumberFormat="1">
      <alignment vertical="center"/>
    </xf>
    <xf numFmtId="0" fontId="3" fillId="4" borderId="0" xfId="0" applyFont="1" applyFill="1"/>
    <xf numFmtId="0" fontId="5" fillId="0" borderId="0" xfId="0" applyFont="1"/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14" fontId="16" fillId="0" borderId="5" xfId="0" quotePrefix="1" applyNumberFormat="1" applyFont="1" applyBorder="1" applyAlignment="1" applyProtection="1">
      <alignment horizontal="center" vertical="center"/>
    </xf>
    <xf numFmtId="0" fontId="19" fillId="0" borderId="0" xfId="11" applyAlignment="1" applyProtection="1"/>
    <xf numFmtId="0" fontId="0" fillId="5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20" fillId="0" borderId="0" xfId="14" applyAlignment="1">
      <alignment horizontal="left" wrapText="1"/>
    </xf>
    <xf numFmtId="0" fontId="3" fillId="0" borderId="1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16">
    <cellStyle name="Beobachtung" xfId="1"/>
    <cellStyle name="Beobachtung (2)" xfId="2"/>
    <cellStyle name="Beobachtung (alpha)" xfId="3"/>
    <cellStyle name="Beobachtung (F:CRIRBCol01)" xfId="4"/>
    <cellStyle name="Beobachtung (gesperrt)" xfId="5"/>
    <cellStyle name="Beobachtung (inclZero)" xfId="6"/>
    <cellStyle name="Beobachtung (Total)" xfId="7"/>
    <cellStyle name="Betrag" xfId="8"/>
    <cellStyle name="ColPos" xfId="9"/>
    <cellStyle name="EmptyField" xfId="10"/>
    <cellStyle name="LinePos" xfId="12"/>
    <cellStyle name="Link" xfId="11" builtinId="8"/>
    <cellStyle name="Standard" xfId="0" builtinId="0"/>
    <cellStyle name="Titel" xfId="13"/>
    <cellStyle name="Überschrift 5" xfId="14"/>
    <cellStyle name="ValMessage" xfId="15"/>
  </cellStyles>
  <dxfs count="2">
    <dxf>
      <font>
        <b/>
        <i val="0"/>
        <color rgb="FFFF0000"/>
      </font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666750</xdr:colOff>
      <xdr:row>2</xdr:row>
      <xdr:rowOff>209550</xdr:rowOff>
    </xdr:to>
    <xdr:pic>
      <xdr:nvPicPr>
        <xdr:cNvPr id="9581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1571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714375</xdr:colOff>
      <xdr:row>0</xdr:row>
      <xdr:rowOff>57150</xdr:rowOff>
    </xdr:from>
    <xdr:to>
      <xdr:col>4</xdr:col>
      <xdr:colOff>371475</xdr:colOff>
      <xdr:row>2</xdr:row>
      <xdr:rowOff>209550</xdr:rowOff>
    </xdr:to>
    <xdr:pic>
      <xdr:nvPicPr>
        <xdr:cNvPr id="9582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57150"/>
          <a:ext cx="15049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8549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8550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847725</xdr:colOff>
      <xdr:row>2</xdr:row>
      <xdr:rowOff>123825</xdr:rowOff>
    </xdr:to>
    <xdr:pic>
      <xdr:nvPicPr>
        <xdr:cNvPr id="12660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990600</xdr:colOff>
      <xdr:row>0</xdr:row>
      <xdr:rowOff>38100</xdr:rowOff>
    </xdr:from>
    <xdr:to>
      <xdr:col>2</xdr:col>
      <xdr:colOff>1085850</xdr:colOff>
      <xdr:row>2</xdr:row>
      <xdr:rowOff>123825</xdr:rowOff>
    </xdr:to>
    <xdr:pic>
      <xdr:nvPicPr>
        <xdr:cNvPr id="12661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3810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1304925</xdr:colOff>
      <xdr:row>2</xdr:row>
      <xdr:rowOff>152400</xdr:rowOff>
    </xdr:to>
    <xdr:pic>
      <xdr:nvPicPr>
        <xdr:cNvPr id="10592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1495425</xdr:colOff>
      <xdr:row>0</xdr:row>
      <xdr:rowOff>57150</xdr:rowOff>
    </xdr:from>
    <xdr:to>
      <xdr:col>2</xdr:col>
      <xdr:colOff>228600</xdr:colOff>
      <xdr:row>2</xdr:row>
      <xdr:rowOff>152400</xdr:rowOff>
    </xdr:to>
    <xdr:pic>
      <xdr:nvPicPr>
        <xdr:cNvPr id="10593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1387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1388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2405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2406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3429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3430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4453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4454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5477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5478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6501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6502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7522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7523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data/PRIMA/Entwicklung%20Excel-EHM%20mit%20externen%20Referenzen/PCSIB(1.7)/Erhebungsmitteldokumente/E_CSIB_CRSABIS_1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note"/>
      <sheetName val="CSIB_CASABISIRB.MELD"/>
      <sheetName val="CSIB_CRSABIS_01.MELD"/>
      <sheetName val="CSIB_CRSABIS_02.MELD"/>
      <sheetName val="CSIB_CRSABIS_03.MELD"/>
      <sheetName val="CSIB_CRSABIS_04.MELD"/>
      <sheetName val="CSIB_CRSABIS_05.MELD"/>
      <sheetName val="CSIB_CRSABIS_06.MELD"/>
      <sheetName val="CSIB_CRSABIS_07.MELD"/>
      <sheetName val="CSIB_CRFUNDS.MELD"/>
      <sheetName val="CSIB_LERA_BIS.MELD"/>
      <sheetName val="CSIB_MKR_BIS.MELD"/>
      <sheetName val="CSIB_CRSABIS.CNTR"/>
    </sheetNames>
    <sheetDataSet>
      <sheetData sheetId="0"/>
      <sheetData sheetId="1">
        <row r="416">
          <cell r="I416"/>
        </row>
        <row r="418">
          <cell r="I418"/>
        </row>
        <row r="419">
          <cell r="I419"/>
        </row>
        <row r="421">
          <cell r="I421"/>
        </row>
        <row r="422">
          <cell r="I422"/>
        </row>
        <row r="425">
          <cell r="I425"/>
        </row>
        <row r="427">
          <cell r="I427"/>
        </row>
        <row r="428">
          <cell r="I428"/>
        </row>
        <row r="430">
          <cell r="I430"/>
        </row>
        <row r="431">
          <cell r="I431"/>
        </row>
        <row r="433">
          <cell r="I433"/>
        </row>
        <row r="434">
          <cell r="I434"/>
        </row>
        <row r="435">
          <cell r="I435"/>
        </row>
        <row r="437">
          <cell r="I437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sel3@finma.ch" TargetMode="External"/><Relationship Id="rId1" Type="http://schemas.openxmlformats.org/officeDocument/2006/relationships/hyperlink" Target="http://www.finma.ch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50"/>
  <sheetViews>
    <sheetView showGridLines="0" showRowColHeaders="0" tabSelected="1" zoomScale="80" zoomScaleNormal="80" workbookViewId="0">
      <selection activeCell="H3" sqref="H3"/>
    </sheetView>
  </sheetViews>
  <sheetFormatPr baseColWidth="10" defaultRowHeight="14.25"/>
  <cols>
    <col min="1" max="1" width="5.85546875" style="106" customWidth="1"/>
    <col min="2" max="2" width="13.5703125" style="106" customWidth="1"/>
    <col min="3" max="3" width="11.7109375" style="106" customWidth="1"/>
    <col min="4" max="4" width="16" style="106" customWidth="1"/>
    <col min="5" max="5" width="13.42578125" style="106" customWidth="1"/>
    <col min="6" max="6" width="12" style="106" customWidth="1"/>
    <col min="7" max="7" width="14.7109375" style="106" customWidth="1"/>
    <col min="8" max="8" width="14.28515625" style="106" customWidth="1"/>
    <col min="9" max="9" width="8.42578125" style="106" customWidth="1"/>
    <col min="10" max="16384" width="11.42578125" style="106"/>
  </cols>
  <sheetData>
    <row r="1" spans="1:10" ht="21.75" customHeight="1">
      <c r="B1" s="107"/>
      <c r="G1" s="108" t="s">
        <v>145</v>
      </c>
      <c r="H1" s="109" t="s">
        <v>196</v>
      </c>
    </row>
    <row r="2" spans="1:10" ht="15">
      <c r="B2" s="107"/>
      <c r="G2" s="108" t="s">
        <v>146</v>
      </c>
      <c r="H2" s="110" t="s">
        <v>197</v>
      </c>
    </row>
    <row r="3" spans="1:10" ht="21" customHeight="1">
      <c r="B3" s="111"/>
      <c r="G3" s="108" t="s">
        <v>230</v>
      </c>
      <c r="H3" s="1" t="s">
        <v>0</v>
      </c>
      <c r="J3" s="112" t="s">
        <v>183</v>
      </c>
    </row>
    <row r="4" spans="1:10" ht="22.5" customHeight="1">
      <c r="B4" s="113"/>
      <c r="G4" s="108" t="s">
        <v>175</v>
      </c>
      <c r="H4" s="145" t="s">
        <v>172</v>
      </c>
    </row>
    <row r="5" spans="1:10" ht="22.5" customHeight="1">
      <c r="G5" s="108" t="s">
        <v>176</v>
      </c>
      <c r="H5" s="130"/>
    </row>
    <row r="6" spans="1:10" ht="48" customHeight="1">
      <c r="B6" s="234" t="s">
        <v>208</v>
      </c>
      <c r="C6" s="234"/>
      <c r="D6" s="234"/>
      <c r="E6" s="234"/>
      <c r="F6" s="234"/>
      <c r="G6" s="234"/>
      <c r="H6" s="234"/>
    </row>
    <row r="7" spans="1:10" ht="18">
      <c r="B7" s="158" t="s">
        <v>192</v>
      </c>
    </row>
    <row r="8" spans="1:10" ht="18" customHeight="1">
      <c r="B8" s="209" t="s">
        <v>197</v>
      </c>
    </row>
    <row r="9" spans="1:10">
      <c r="B9" s="111" t="s">
        <v>236</v>
      </c>
    </row>
    <row r="10" spans="1:10" ht="18" customHeight="1">
      <c r="A10" s="114"/>
      <c r="B10" s="115"/>
      <c r="C10" s="115"/>
      <c r="D10" s="131" t="s">
        <v>177</v>
      </c>
      <c r="E10" s="116"/>
      <c r="F10" s="116"/>
      <c r="G10" s="116"/>
      <c r="H10" s="115"/>
    </row>
    <row r="11" spans="1:10">
      <c r="A11" s="114"/>
      <c r="B11" s="132" t="s">
        <v>178</v>
      </c>
      <c r="C11" s="115"/>
      <c r="D11" s="232"/>
      <c r="E11" s="232"/>
      <c r="F11" s="232"/>
      <c r="G11" s="232"/>
      <c r="H11" s="115"/>
    </row>
    <row r="12" spans="1:10">
      <c r="A12" s="114"/>
      <c r="B12" s="132" t="s">
        <v>179</v>
      </c>
      <c r="C12" s="115"/>
      <c r="D12" s="232"/>
      <c r="E12" s="232"/>
      <c r="F12" s="232"/>
      <c r="G12" s="232"/>
      <c r="H12" s="115"/>
    </row>
    <row r="13" spans="1:10">
      <c r="A13" s="114"/>
      <c r="B13" s="132" t="s">
        <v>163</v>
      </c>
      <c r="C13" s="115"/>
      <c r="D13" s="232"/>
      <c r="E13" s="232"/>
      <c r="F13" s="232"/>
      <c r="G13" s="232"/>
      <c r="H13" s="115"/>
    </row>
    <row r="14" spans="1:10">
      <c r="A14" s="114"/>
      <c r="B14" s="132" t="s">
        <v>180</v>
      </c>
      <c r="C14" s="115"/>
      <c r="D14" s="232"/>
      <c r="E14" s="232"/>
      <c r="F14" s="232"/>
      <c r="G14" s="232"/>
      <c r="H14" s="115"/>
    </row>
    <row r="15" spans="1:10">
      <c r="A15" s="114"/>
      <c r="B15" s="132" t="s">
        <v>181</v>
      </c>
      <c r="C15" s="115"/>
      <c r="D15" s="232"/>
      <c r="E15" s="232"/>
      <c r="F15" s="232"/>
      <c r="G15" s="232"/>
      <c r="H15" s="115"/>
    </row>
    <row r="16" spans="1:10">
      <c r="A16" s="114"/>
      <c r="B16" s="132" t="s">
        <v>182</v>
      </c>
      <c r="C16" s="115"/>
      <c r="D16" s="232"/>
      <c r="E16" s="232"/>
      <c r="F16" s="232"/>
      <c r="G16" s="232"/>
      <c r="H16" s="115"/>
    </row>
    <row r="17" spans="1:16" hidden="1">
      <c r="A17" s="114"/>
      <c r="B17" s="132"/>
      <c r="C17" s="115"/>
      <c r="D17" s="232"/>
      <c r="E17" s="232"/>
      <c r="F17" s="232"/>
      <c r="G17" s="232"/>
      <c r="H17" s="115"/>
    </row>
    <row r="18" spans="1:16">
      <c r="A18" s="114"/>
      <c r="B18" s="132" t="s">
        <v>164</v>
      </c>
      <c r="C18" s="115"/>
      <c r="D18" s="232"/>
      <c r="E18" s="232"/>
      <c r="F18" s="232"/>
      <c r="G18" s="232"/>
      <c r="H18" s="115"/>
    </row>
    <row r="19" spans="1:16">
      <c r="A19" s="114"/>
      <c r="B19" s="117"/>
      <c r="C19" s="115"/>
      <c r="D19" s="118"/>
      <c r="E19" s="118"/>
      <c r="F19" s="118"/>
      <c r="G19" s="118"/>
      <c r="H19" s="115"/>
    </row>
    <row r="20" spans="1:16">
      <c r="B20" s="146" t="s">
        <v>159</v>
      </c>
      <c r="C20" s="147"/>
      <c r="D20" s="148" t="s">
        <v>160</v>
      </c>
      <c r="E20" s="148"/>
      <c r="F20" s="147"/>
      <c r="G20" s="149"/>
      <c r="H20" s="147"/>
    </row>
    <row r="21" spans="1:16">
      <c r="B21" s="119"/>
      <c r="C21" s="119"/>
      <c r="D21" s="119"/>
      <c r="E21" s="119"/>
      <c r="F21" s="119"/>
      <c r="G21" s="119"/>
      <c r="H21" s="119"/>
    </row>
    <row r="22" spans="1:16">
      <c r="B22" s="120" t="s">
        <v>198</v>
      </c>
      <c r="C22" s="120"/>
      <c r="D22" s="121">
        <f>'CSIB_CREQUIRB.MELD'!D63</f>
        <v>0</v>
      </c>
      <c r="E22" s="121"/>
      <c r="F22" s="120"/>
      <c r="G22" s="120"/>
      <c r="H22" s="122"/>
    </row>
    <row r="23" spans="1:16">
      <c r="B23" s="120" t="s">
        <v>199</v>
      </c>
      <c r="C23" s="120"/>
      <c r="D23" s="121">
        <f>'CSIB_CRIRB_01.MELD'!D93</f>
        <v>0</v>
      </c>
      <c r="E23" s="121"/>
      <c r="F23" s="120"/>
      <c r="G23" s="120"/>
      <c r="H23" s="122"/>
    </row>
    <row r="24" spans="1:16">
      <c r="B24" s="120" t="s">
        <v>200</v>
      </c>
      <c r="C24" s="120"/>
      <c r="D24" s="121">
        <f>'CSIB_CRIRB_02.MELD'!D93</f>
        <v>0</v>
      </c>
      <c r="E24" s="121"/>
      <c r="F24" s="120"/>
      <c r="G24" s="120"/>
      <c r="H24" s="122"/>
    </row>
    <row r="25" spans="1:16">
      <c r="B25" s="120" t="s">
        <v>201</v>
      </c>
      <c r="C25" s="120"/>
      <c r="D25" s="121">
        <f>'CSIB_CRIRB_03.MELD'!D93</f>
        <v>0</v>
      </c>
      <c r="E25" s="121"/>
      <c r="F25" s="120"/>
      <c r="G25" s="120"/>
      <c r="H25" s="122"/>
    </row>
    <row r="26" spans="1:16">
      <c r="B26" s="120" t="s">
        <v>202</v>
      </c>
      <c r="C26" s="120"/>
      <c r="D26" s="121">
        <f>'CSIB_CRIRB_04.MELD'!D93</f>
        <v>0</v>
      </c>
      <c r="E26" s="121"/>
      <c r="F26" s="120"/>
      <c r="G26" s="120"/>
      <c r="H26" s="122"/>
      <c r="J26" s="123"/>
      <c r="P26" s="124"/>
    </row>
    <row r="27" spans="1:16">
      <c r="B27" s="127" t="s">
        <v>203</v>
      </c>
      <c r="C27" s="120"/>
      <c r="D27" s="128">
        <f>'CSIB_CRIRB_05.MELD'!D93</f>
        <v>0</v>
      </c>
      <c r="E27" s="121"/>
      <c r="F27" s="120"/>
      <c r="G27" s="120"/>
      <c r="H27" s="122"/>
      <c r="J27" s="123"/>
      <c r="P27" s="124"/>
    </row>
    <row r="28" spans="1:16">
      <c r="B28" s="120" t="s">
        <v>204</v>
      </c>
      <c r="C28" s="120"/>
      <c r="D28" s="128">
        <f>'CSIB_CRIRB_06.MELD'!D93</f>
        <v>0</v>
      </c>
      <c r="E28" s="121"/>
      <c r="F28" s="120"/>
      <c r="G28" s="120"/>
      <c r="H28" s="122"/>
      <c r="J28" s="123"/>
      <c r="P28" s="124"/>
    </row>
    <row r="29" spans="1:16">
      <c r="B29" s="120" t="s">
        <v>205</v>
      </c>
      <c r="C29" s="120"/>
      <c r="D29" s="128">
        <f>'CSIB_CRIRB_07.MELD'!D93</f>
        <v>0</v>
      </c>
      <c r="E29" s="121"/>
      <c r="F29" s="120"/>
      <c r="G29" s="120"/>
      <c r="H29" s="122"/>
      <c r="J29" s="123"/>
      <c r="P29" s="124"/>
    </row>
    <row r="30" spans="1:16">
      <c r="B30" s="120" t="s">
        <v>206</v>
      </c>
      <c r="C30" s="120"/>
      <c r="D30" s="128">
        <f>'CSIB_CRIRB_08.MELD'!D93</f>
        <v>0</v>
      </c>
      <c r="E30" s="121"/>
      <c r="F30" s="120"/>
      <c r="G30" s="120"/>
      <c r="H30" s="122"/>
      <c r="J30" s="123"/>
      <c r="P30" s="124"/>
    </row>
    <row r="31" spans="1:16">
      <c r="B31" s="226" t="s">
        <v>207</v>
      </c>
      <c r="C31" s="120"/>
      <c r="D31" s="128">
        <f>'CSIB_CRIRB.CNTR'!H2</f>
        <v>0</v>
      </c>
      <c r="E31" s="121"/>
      <c r="F31" s="120"/>
      <c r="G31" s="120"/>
      <c r="H31" s="122"/>
      <c r="J31" s="123"/>
      <c r="P31" s="124"/>
    </row>
    <row r="32" spans="1:16" ht="6" customHeight="1">
      <c r="B32" s="120"/>
      <c r="C32" s="120"/>
      <c r="D32" s="120"/>
      <c r="E32" s="121"/>
      <c r="F32" s="120"/>
      <c r="G32" s="120"/>
      <c r="H32" s="122"/>
      <c r="J32" s="123"/>
      <c r="P32" s="124"/>
    </row>
    <row r="33" spans="2:11">
      <c r="B33" s="150" t="str">
        <f>IF(D33&gt;0,"Data with errors","")</f>
        <v/>
      </c>
      <c r="C33" s="151"/>
      <c r="D33" s="152">
        <f>SUM(D22:D32)</f>
        <v>0</v>
      </c>
      <c r="E33" s="152"/>
      <c r="F33" s="151"/>
      <c r="G33" s="151"/>
      <c r="H33" s="153"/>
    </row>
    <row r="34" spans="2:11" ht="27.95" customHeight="1">
      <c r="B34" s="6" t="s">
        <v>184</v>
      </c>
      <c r="C34" s="133"/>
      <c r="D34" s="134"/>
      <c r="E34" s="133"/>
      <c r="F34" s="133"/>
      <c r="G34" s="133"/>
    </row>
    <row r="35" spans="2:11">
      <c r="B35" s="6" t="s">
        <v>185</v>
      </c>
      <c r="C35" s="133"/>
      <c r="D35" s="133"/>
      <c r="E35" s="133"/>
      <c r="F35" s="133"/>
      <c r="G35" s="133"/>
    </row>
    <row r="36" spans="2:11" ht="21" hidden="1" customHeight="1">
      <c r="B36" s="111"/>
      <c r="C36" s="133"/>
      <c r="D36" s="133"/>
      <c r="G36" s="133"/>
      <c r="K36" s="231"/>
    </row>
    <row r="37" spans="2:11" hidden="1">
      <c r="B37" s="111"/>
    </row>
    <row r="38" spans="2:11" ht="21" customHeight="1">
      <c r="B38" s="2" t="s">
        <v>152</v>
      </c>
    </row>
    <row r="39" spans="2:11">
      <c r="B39" s="233" t="str">
        <f>"the following details: your code ("&amp;H3&amp;"), survey ("&amp;H1&amp;") and reporting date ("&amp;IF(ISTEXT(H4),H4,DAY(H4)&amp;"."&amp;MONTH(H4)&amp;"."&amp;YEAR(H4))&amp;")."</f>
        <v>the following details: your code (XXXXXX), survey (CSIB_Basel3) and reporting date (DD.MM.YYYY).</v>
      </c>
      <c r="C39" s="233"/>
      <c r="D39" s="233"/>
      <c r="E39" s="233"/>
      <c r="F39" s="233"/>
      <c r="G39" s="233"/>
      <c r="H39" s="233"/>
    </row>
    <row r="40" spans="2:11" ht="15" customHeight="1">
      <c r="B40" s="126"/>
      <c r="C40" s="135"/>
      <c r="D40" s="135"/>
      <c r="E40" s="135"/>
      <c r="F40" s="135"/>
      <c r="G40" s="135"/>
      <c r="H40" s="135"/>
    </row>
    <row r="41" spans="2:11" ht="21" customHeight="1">
      <c r="B41" s="140" t="s">
        <v>143</v>
      </c>
      <c r="C41" s="136"/>
      <c r="D41" s="136"/>
      <c r="E41" s="136"/>
      <c r="F41" s="137" t="s">
        <v>170</v>
      </c>
      <c r="G41" s="136"/>
      <c r="H41" s="204" t="str">
        <f>HYPERLINK("mailto:forms@snb.ch?subject="&amp;H43&amp;" Ordering forms","forms@snb.ch")</f>
        <v>forms@snb.ch</v>
      </c>
    </row>
    <row r="42" spans="2:11" ht="15" customHeight="1">
      <c r="B42" s="140" t="s">
        <v>233</v>
      </c>
      <c r="C42" s="136"/>
      <c r="D42" s="136"/>
      <c r="E42" s="136"/>
      <c r="F42" s="139" t="s">
        <v>171</v>
      </c>
      <c r="G42" s="136"/>
      <c r="H42" s="138" t="str">
        <f>HYPERLINK("mailto:statistik.erhebungen@snb.ch?subject="&amp;H43&amp;" Question","statistik.erhebungen@snb.ch")</f>
        <v>statistik.erhebungen@snb.ch</v>
      </c>
    </row>
    <row r="43" spans="2:11" ht="15" customHeight="1">
      <c r="B43" s="140" t="s">
        <v>147</v>
      </c>
      <c r="C43" s="136"/>
      <c r="D43" s="136"/>
      <c r="E43" s="136"/>
      <c r="F43" s="139" t="s">
        <v>148</v>
      </c>
      <c r="G43" s="136"/>
      <c r="H43" s="139" t="str">
        <f>H3&amp;" "&amp;""&amp;H1&amp;" "&amp;IF(ISTEXT(H4),H4,DAY(H4)&amp;"."&amp;MONTH(H4)&amp;"."&amp;YEAR(H4))</f>
        <v>XXXXXX CSIB_Basel3 DD.MM.YYYY</v>
      </c>
      <c r="K43" s="133"/>
    </row>
    <row r="44" spans="2:11" ht="15" customHeight="1">
      <c r="B44" s="140" t="s">
        <v>153</v>
      </c>
      <c r="C44" s="136"/>
      <c r="D44" s="136"/>
      <c r="E44" s="136"/>
      <c r="K44" s="133"/>
    </row>
    <row r="45" spans="2:11" ht="15" customHeight="1">
      <c r="B45" s="140" t="s">
        <v>229</v>
      </c>
      <c r="C45" s="136"/>
      <c r="D45" s="136"/>
      <c r="E45" s="136"/>
    </row>
    <row r="46" spans="2:11" ht="23.1" customHeight="1">
      <c r="B46" s="140" t="s">
        <v>144</v>
      </c>
      <c r="C46" s="141"/>
      <c r="D46" s="141"/>
      <c r="E46" s="141"/>
      <c r="F46" s="141"/>
      <c r="G46" s="141"/>
      <c r="H46" s="204" t="s">
        <v>149</v>
      </c>
    </row>
    <row r="47" spans="2:11" ht="15" customHeight="1">
      <c r="B47" s="140" t="s">
        <v>232</v>
      </c>
      <c r="C47" s="141"/>
      <c r="D47" s="141"/>
      <c r="E47" s="141"/>
      <c r="F47" s="139" t="s">
        <v>234</v>
      </c>
      <c r="G47" s="141"/>
      <c r="H47" s="204" t="s">
        <v>235</v>
      </c>
    </row>
    <row r="48" spans="2:11" ht="15" customHeight="1">
      <c r="B48" s="140" t="s">
        <v>150</v>
      </c>
      <c r="C48" s="141"/>
      <c r="D48" s="141"/>
      <c r="E48" s="141"/>
      <c r="F48" s="141"/>
      <c r="G48" s="141"/>
      <c r="H48" s="141"/>
    </row>
    <row r="49" spans="2:8" ht="15" customHeight="1">
      <c r="B49" s="140" t="s">
        <v>151</v>
      </c>
      <c r="C49" s="141"/>
      <c r="D49" s="141"/>
      <c r="E49" s="141"/>
      <c r="F49" s="141"/>
      <c r="G49" s="141"/>
      <c r="H49" s="141"/>
    </row>
    <row r="50" spans="2:8" ht="12.95" customHeight="1">
      <c r="B50" s="125"/>
    </row>
  </sheetData>
  <sheetProtection sheet="1" objects="1" scenarios="1"/>
  <mergeCells count="10">
    <mergeCell ref="D16:G16"/>
    <mergeCell ref="B39:H39"/>
    <mergeCell ref="D17:G17"/>
    <mergeCell ref="D18:G18"/>
    <mergeCell ref="B6:H6"/>
    <mergeCell ref="D11:G11"/>
    <mergeCell ref="D12:G12"/>
    <mergeCell ref="D13:G13"/>
    <mergeCell ref="D14:G14"/>
    <mergeCell ref="D15:G15"/>
  </mergeCells>
  <conditionalFormatting sqref="B20:H20">
    <cfRule type="expression" dxfId="1" priority="3" stopIfTrue="1">
      <formula>$D33&gt;0</formula>
    </cfRule>
  </conditionalFormatting>
  <conditionalFormatting sqref="D33:E33">
    <cfRule type="cellIs" dxfId="0" priority="1" stopIfTrue="1" operator="greaterThan">
      <formula>0</formula>
    </cfRule>
  </conditionalFormatting>
  <dataValidations disablePrompts="1" count="1">
    <dataValidation type="list" allowBlank="1" showInputMessage="1" showErrorMessage="1" sqref="H5">
      <formula1>"Correction,Test"</formula1>
    </dataValidation>
  </dataValidations>
  <hyperlinks>
    <hyperlink ref="H46" r:id="rId1"/>
    <hyperlink ref="H47" r:id="rId2"/>
  </hyperlinks>
  <pageMargins left="0.59055118110236227" right="0.39370078740157483" top="0.78740157480314965" bottom="0.78740157480314965" header="0.31496062992125984" footer="0.31496062992125984"/>
  <pageSetup paperSize="9" scale="80" orientation="portrait" r:id="rId3"/>
  <headerFooter>
    <oddFooter>&amp;L&amp;D - &amp;T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W2" sqref="W2"/>
      <selection pane="topRight" activeCell="W2" sqref="W2"/>
      <selection pane="bottomLeft" activeCell="W2" sqref="W2"/>
      <selection pane="bottomRight" activeCell="D10" sqref="D10"/>
    </sheetView>
  </sheetViews>
  <sheetFormatPr baseColWidth="10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155</v>
      </c>
      <c r="F1" s="8"/>
      <c r="G1" s="8"/>
      <c r="H1" s="8"/>
      <c r="I1" s="155" t="s">
        <v>67</v>
      </c>
      <c r="J1" s="228" t="s">
        <v>206</v>
      </c>
      <c r="K1" s="8"/>
      <c r="L1" s="16" t="s">
        <v>155</v>
      </c>
      <c r="M1" s="8"/>
      <c r="N1" s="8"/>
      <c r="O1" s="8"/>
      <c r="P1" s="155" t="s">
        <v>67</v>
      </c>
      <c r="Q1" s="228" t="str">
        <f>J1</f>
        <v>CSIB_CRIRB_08</v>
      </c>
      <c r="R1" s="8"/>
      <c r="S1" s="16" t="s">
        <v>155</v>
      </c>
      <c r="T1" s="8"/>
      <c r="U1" s="8"/>
      <c r="V1" s="8"/>
      <c r="W1" s="155" t="s">
        <v>67</v>
      </c>
      <c r="X1" s="228" t="str">
        <f>J1</f>
        <v>CSIB_CRIRB_08</v>
      </c>
      <c r="Y1" s="8"/>
      <c r="Z1" s="8"/>
    </row>
    <row r="2" spans="1:26" ht="20.25" customHeight="1">
      <c r="A2" s="8"/>
      <c r="B2" s="15"/>
      <c r="C2" s="8"/>
      <c r="D2" s="8"/>
      <c r="E2" s="227" t="s">
        <v>209</v>
      </c>
      <c r="G2" s="15"/>
      <c r="H2" s="15"/>
      <c r="I2" s="155" t="s">
        <v>231</v>
      </c>
      <c r="J2" s="229" t="str">
        <f>'Delivery note'!H3</f>
        <v>XXXXXX</v>
      </c>
      <c r="L2" s="227" t="s">
        <v>209</v>
      </c>
      <c r="M2" s="15"/>
      <c r="N2" s="15"/>
      <c r="O2" s="15"/>
      <c r="P2" s="155" t="s">
        <v>231</v>
      </c>
      <c r="Q2" s="229" t="str">
        <f>J2</f>
        <v>XXXXXX</v>
      </c>
      <c r="R2" s="15"/>
      <c r="S2" s="227" t="s">
        <v>209</v>
      </c>
      <c r="T2" s="15"/>
      <c r="U2" s="15"/>
      <c r="V2" s="15"/>
      <c r="W2" s="155" t="s">
        <v>231</v>
      </c>
      <c r="X2" s="229" t="str">
        <f>J2</f>
        <v>XXXXXX</v>
      </c>
      <c r="Y2" s="15"/>
    </row>
    <row r="3" spans="1:26" ht="20.25" customHeight="1">
      <c r="A3" s="8"/>
      <c r="B3" s="15"/>
      <c r="C3" s="8"/>
      <c r="D3" s="8"/>
      <c r="E3" s="158" t="s">
        <v>192</v>
      </c>
      <c r="G3" s="15"/>
      <c r="H3" s="15"/>
      <c r="I3" s="155" t="s">
        <v>175</v>
      </c>
      <c r="J3" s="230" t="str">
        <f>'Delivery note'!H4</f>
        <v>DD.MM.YYYY</v>
      </c>
      <c r="K3" s="111"/>
      <c r="L3" s="158" t="s">
        <v>192</v>
      </c>
      <c r="M3" s="15"/>
      <c r="N3" s="15"/>
      <c r="O3" s="15"/>
      <c r="P3" s="155" t="s">
        <v>175</v>
      </c>
      <c r="Q3" s="230" t="str">
        <f>J3</f>
        <v>DD.MM.YYYY</v>
      </c>
      <c r="R3" s="15"/>
      <c r="S3" s="158" t="s">
        <v>192</v>
      </c>
      <c r="T3" s="15"/>
      <c r="U3" s="15"/>
      <c r="V3" s="15"/>
      <c r="W3" s="155" t="s">
        <v>175</v>
      </c>
      <c r="X3" s="230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80" t="s">
        <v>156</v>
      </c>
      <c r="G4" s="15"/>
      <c r="H4" s="15"/>
      <c r="J4" s="4"/>
      <c r="K4" s="111"/>
      <c r="L4" s="180" t="s">
        <v>156</v>
      </c>
      <c r="M4" s="15"/>
      <c r="N4" s="15"/>
      <c r="O4" s="15"/>
      <c r="Q4" s="4"/>
      <c r="R4" s="15"/>
      <c r="S4" s="180" t="s">
        <v>156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1" t="s">
        <v>140</v>
      </c>
      <c r="I5" s="111"/>
      <c r="J5" s="70"/>
      <c r="K5" s="111"/>
      <c r="L5" s="181" t="s">
        <v>140</v>
      </c>
      <c r="M5" s="15"/>
      <c r="N5" s="15"/>
      <c r="O5" s="15"/>
      <c r="P5" s="15"/>
      <c r="Q5" s="15"/>
      <c r="R5" s="15"/>
      <c r="S5" s="181" t="s">
        <v>140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22</v>
      </c>
      <c r="F6" s="15"/>
      <c r="G6" s="15"/>
      <c r="H6" s="15"/>
      <c r="I6" s="15"/>
      <c r="J6" s="15"/>
      <c r="K6" s="15"/>
      <c r="L6" s="6" t="s">
        <v>22</v>
      </c>
      <c r="M6" s="15"/>
      <c r="N6" s="15"/>
      <c r="O6" s="15"/>
      <c r="P6" s="15"/>
      <c r="Q6" s="15"/>
      <c r="R6" s="15"/>
      <c r="S6" s="6" t="s">
        <v>22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80"/>
      <c r="M7" s="15"/>
      <c r="N7" s="15"/>
      <c r="O7" s="15"/>
      <c r="P7" s="15"/>
      <c r="Q7" s="73"/>
      <c r="R7" s="15"/>
      <c r="S7" s="180"/>
      <c r="T7" s="15"/>
      <c r="U7" s="15"/>
      <c r="V7" s="15"/>
      <c r="W7" s="15"/>
      <c r="X7" s="15"/>
      <c r="Y7" s="73"/>
    </row>
    <row r="8" spans="1:26" ht="20.100000000000001" customHeight="1">
      <c r="A8" s="199"/>
      <c r="B8" s="5"/>
      <c r="C8" s="212"/>
      <c r="D8" s="182" t="s">
        <v>68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2"/>
    </row>
    <row r="9" spans="1:26" ht="20.100000000000001" customHeight="1">
      <c r="A9" s="200"/>
      <c r="B9" s="9"/>
      <c r="C9" s="213"/>
      <c r="D9" s="159" t="s">
        <v>81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3"/>
    </row>
    <row r="10" spans="1:26" ht="31.5" customHeight="1">
      <c r="A10" s="200"/>
      <c r="B10" s="183" t="s">
        <v>1</v>
      </c>
      <c r="C10" s="142">
        <v>1</v>
      </c>
      <c r="D10" s="105"/>
      <c r="E10" s="144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2">
        <v>1</v>
      </c>
    </row>
    <row r="11" spans="1:26" ht="20.100000000000001" customHeight="1">
      <c r="A11" s="200"/>
      <c r="B11" s="9"/>
      <c r="C11" s="142"/>
      <c r="D11" s="167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2"/>
    </row>
    <row r="12" spans="1:26" ht="14.25" customHeight="1">
      <c r="A12" s="201"/>
      <c r="B12" s="184"/>
      <c r="C12" s="142"/>
      <c r="D12" s="36" t="s">
        <v>25</v>
      </c>
      <c r="E12" s="36" t="s">
        <v>27</v>
      </c>
      <c r="F12" s="38" t="s">
        <v>29</v>
      </c>
      <c r="G12" s="51" t="s">
        <v>24</v>
      </c>
      <c r="H12" s="43"/>
      <c r="I12" s="43"/>
      <c r="J12" s="44"/>
      <c r="K12" s="52" t="s">
        <v>32</v>
      </c>
      <c r="L12" s="51" t="s">
        <v>65</v>
      </c>
      <c r="M12" s="59"/>
      <c r="N12" s="59"/>
      <c r="O12" s="59"/>
      <c r="P12" s="59"/>
      <c r="Q12" s="52"/>
      <c r="R12" s="38" t="s">
        <v>43</v>
      </c>
      <c r="S12" s="38" t="s">
        <v>48</v>
      </c>
      <c r="T12" s="38" t="s">
        <v>52</v>
      </c>
      <c r="U12" s="38" t="s">
        <v>56</v>
      </c>
      <c r="V12" s="38" t="s">
        <v>58</v>
      </c>
      <c r="W12" s="51" t="s">
        <v>64</v>
      </c>
      <c r="X12" s="52"/>
      <c r="Y12" s="142"/>
      <c r="Z12" s="28"/>
    </row>
    <row r="13" spans="1:26" ht="14.25" customHeight="1">
      <c r="A13" s="202"/>
      <c r="B13" s="185"/>
      <c r="C13" s="142"/>
      <c r="D13" s="29" t="s">
        <v>26</v>
      </c>
      <c r="E13" s="37" t="s">
        <v>28</v>
      </c>
      <c r="F13" s="42" t="s">
        <v>30</v>
      </c>
      <c r="G13" s="50" t="s">
        <v>31</v>
      </c>
      <c r="H13" s="45"/>
      <c r="I13" s="45"/>
      <c r="J13" s="46"/>
      <c r="K13" s="75" t="s">
        <v>33</v>
      </c>
      <c r="L13" s="50" t="s">
        <v>66</v>
      </c>
      <c r="M13" s="48"/>
      <c r="N13" s="48"/>
      <c r="O13" s="48"/>
      <c r="P13" s="48"/>
      <c r="Q13" s="49"/>
      <c r="R13" s="42" t="s">
        <v>44</v>
      </c>
      <c r="S13" s="42" t="s">
        <v>49</v>
      </c>
      <c r="T13" s="42" t="s">
        <v>49</v>
      </c>
      <c r="U13" s="42" t="s">
        <v>57</v>
      </c>
      <c r="V13" s="42" t="s">
        <v>59</v>
      </c>
      <c r="W13" s="47"/>
      <c r="X13" s="49"/>
      <c r="Y13" s="142"/>
      <c r="Z13" s="28"/>
    </row>
    <row r="14" spans="1:26" ht="14.25" customHeight="1">
      <c r="A14" s="202"/>
      <c r="B14" s="185"/>
      <c r="C14" s="142"/>
      <c r="D14" s="37"/>
      <c r="E14" s="37" t="s">
        <v>23</v>
      </c>
      <c r="F14" s="37"/>
      <c r="G14" s="51" t="s">
        <v>3</v>
      </c>
      <c r="H14" s="52"/>
      <c r="I14" s="51" t="s">
        <v>37</v>
      </c>
      <c r="J14" s="52"/>
      <c r="K14" s="75" t="s">
        <v>35</v>
      </c>
      <c r="L14" s="57" t="s">
        <v>39</v>
      </c>
      <c r="M14" s="55"/>
      <c r="N14" s="38" t="s">
        <v>41</v>
      </c>
      <c r="O14" s="51" t="s">
        <v>10</v>
      </c>
      <c r="P14" s="59"/>
      <c r="Q14" s="52"/>
      <c r="R14" s="42" t="s">
        <v>45</v>
      </c>
      <c r="S14" s="42" t="s">
        <v>50</v>
      </c>
      <c r="T14" s="42" t="s">
        <v>53</v>
      </c>
      <c r="U14" s="42"/>
      <c r="V14" s="42"/>
      <c r="W14" s="38" t="s">
        <v>188</v>
      </c>
      <c r="X14" s="38" t="s">
        <v>191</v>
      </c>
      <c r="Y14" s="142"/>
      <c r="Z14" s="28"/>
    </row>
    <row r="15" spans="1:26" ht="14.25" customHeight="1">
      <c r="A15" s="202"/>
      <c r="B15" s="185"/>
      <c r="C15" s="142"/>
      <c r="D15" s="30"/>
      <c r="E15" s="37"/>
      <c r="F15" s="37"/>
      <c r="G15" s="53"/>
      <c r="H15" s="54"/>
      <c r="I15" s="53" t="s">
        <v>34</v>
      </c>
      <c r="J15" s="54"/>
      <c r="K15" s="75" t="s">
        <v>36</v>
      </c>
      <c r="L15" s="58" t="s">
        <v>40</v>
      </c>
      <c r="M15" s="56"/>
      <c r="N15" s="6" t="s">
        <v>42</v>
      </c>
      <c r="O15" s="60"/>
      <c r="P15" s="61"/>
      <c r="Q15" s="54"/>
      <c r="R15" s="42" t="s">
        <v>46</v>
      </c>
      <c r="S15" s="42" t="s">
        <v>51</v>
      </c>
      <c r="T15" s="42" t="s">
        <v>54</v>
      </c>
      <c r="U15" s="42"/>
      <c r="V15" s="42"/>
      <c r="W15" s="42" t="s">
        <v>187</v>
      </c>
      <c r="X15" s="42" t="s">
        <v>189</v>
      </c>
      <c r="Y15" s="142"/>
      <c r="Z15" s="28"/>
    </row>
    <row r="16" spans="1:26" ht="57.75" customHeight="1">
      <c r="A16" s="200"/>
      <c r="B16" s="9"/>
      <c r="C16" s="142"/>
      <c r="D16" s="36" t="s">
        <v>2</v>
      </c>
      <c r="E16" s="42"/>
      <c r="F16" s="42"/>
      <c r="G16" s="36" t="s">
        <v>4</v>
      </c>
      <c r="H16" s="36" t="s">
        <v>5</v>
      </c>
      <c r="I16" s="36" t="s">
        <v>142</v>
      </c>
      <c r="J16" s="36" t="s">
        <v>38</v>
      </c>
      <c r="K16" s="75" t="s">
        <v>114</v>
      </c>
      <c r="L16" s="36" t="s">
        <v>4</v>
      </c>
      <c r="M16" s="36" t="s">
        <v>5</v>
      </c>
      <c r="N16" s="42"/>
      <c r="O16" s="215" t="s">
        <v>11</v>
      </c>
      <c r="P16" s="216" t="s">
        <v>12</v>
      </c>
      <c r="Q16" s="216" t="s">
        <v>13</v>
      </c>
      <c r="R16" s="42" t="s">
        <v>47</v>
      </c>
      <c r="S16" s="42"/>
      <c r="T16" s="42" t="s">
        <v>55</v>
      </c>
      <c r="U16" s="42"/>
      <c r="V16" s="42"/>
      <c r="W16" s="42"/>
      <c r="X16" s="42" t="s">
        <v>190</v>
      </c>
      <c r="Y16" s="142"/>
      <c r="Z16" s="13"/>
    </row>
    <row r="17" spans="1:30" ht="20.100000000000001" customHeight="1">
      <c r="A17" s="200"/>
      <c r="B17" s="186"/>
      <c r="C17" s="142"/>
      <c r="D17" s="214" t="s">
        <v>82</v>
      </c>
      <c r="E17" s="214" t="s">
        <v>83</v>
      </c>
      <c r="F17" s="214" t="s">
        <v>84</v>
      </c>
      <c r="G17" s="214" t="s">
        <v>85</v>
      </c>
      <c r="H17" s="214" t="s">
        <v>86</v>
      </c>
      <c r="I17" s="214" t="s">
        <v>109</v>
      </c>
      <c r="J17" s="214" t="s">
        <v>87</v>
      </c>
      <c r="K17" s="214" t="s">
        <v>89</v>
      </c>
      <c r="L17" s="214" t="s">
        <v>90</v>
      </c>
      <c r="M17" s="214" t="s">
        <v>91</v>
      </c>
      <c r="N17" s="214" t="s">
        <v>92</v>
      </c>
      <c r="O17" s="214" t="s">
        <v>93</v>
      </c>
      <c r="P17" s="214" t="s">
        <v>94</v>
      </c>
      <c r="Q17" s="214" t="s">
        <v>116</v>
      </c>
      <c r="R17" s="214" t="s">
        <v>117</v>
      </c>
      <c r="S17" s="214" t="s">
        <v>118</v>
      </c>
      <c r="T17" s="214" t="s">
        <v>119</v>
      </c>
      <c r="U17" s="214" t="s">
        <v>120</v>
      </c>
      <c r="V17" s="214" t="s">
        <v>121</v>
      </c>
      <c r="W17" s="214" t="s">
        <v>122</v>
      </c>
      <c r="X17" s="214" t="s">
        <v>123</v>
      </c>
      <c r="Y17" s="142"/>
      <c r="AA17" s="13" t="s">
        <v>124</v>
      </c>
      <c r="AB17" s="8" t="s">
        <v>128</v>
      </c>
      <c r="AC17" s="8" t="s">
        <v>129</v>
      </c>
      <c r="AD17" s="13" t="s">
        <v>127</v>
      </c>
    </row>
    <row r="18" spans="1:30" ht="19.5" customHeight="1" thickBot="1">
      <c r="A18" s="201"/>
      <c r="B18" s="187" t="s">
        <v>6</v>
      </c>
      <c r="C18" s="142">
        <v>2</v>
      </c>
      <c r="D18" s="19"/>
      <c r="E18" s="161">
        <f>E20+E21+E22+E23+E24</f>
        <v>0</v>
      </c>
      <c r="F18" s="161">
        <f>F20+F21+F22+F23+F24</f>
        <v>0</v>
      </c>
      <c r="G18" s="161">
        <f>G20+G21+G22+G23+G24</f>
        <v>0</v>
      </c>
      <c r="H18" s="161">
        <f>H20+H21+H22+H23+H24</f>
        <v>0</v>
      </c>
      <c r="I18" s="31"/>
      <c r="J18" s="32"/>
      <c r="K18" s="161">
        <f>K20+K21+K22+K23+K24</f>
        <v>0</v>
      </c>
      <c r="L18" s="161">
        <f t="shared" ref="L18:R18" si="0">L20+L21+L22+L23+L24</f>
        <v>0</v>
      </c>
      <c r="M18" s="161">
        <f t="shared" si="0"/>
        <v>0</v>
      </c>
      <c r="N18" s="161">
        <f t="shared" si="0"/>
        <v>0</v>
      </c>
      <c r="O18" s="161">
        <f t="shared" si="0"/>
        <v>0</v>
      </c>
      <c r="P18" s="161">
        <f t="shared" si="0"/>
        <v>0</v>
      </c>
      <c r="Q18" s="188">
        <f t="shared" si="0"/>
        <v>0</v>
      </c>
      <c r="R18" s="161">
        <f t="shared" si="0"/>
        <v>0</v>
      </c>
      <c r="S18" s="224"/>
      <c r="T18" s="20"/>
      <c r="U18" s="161">
        <f>U20+U21+U22+U23+U24</f>
        <v>0</v>
      </c>
      <c r="V18" s="161">
        <f>V20+V21+V22+V23+V24</f>
        <v>0</v>
      </c>
      <c r="W18" s="161">
        <f>W20+W21+W22+W23+W24</f>
        <v>0</v>
      </c>
      <c r="X18" s="161">
        <f>X20+X21+X22+X23+X24</f>
        <v>0</v>
      </c>
      <c r="Y18" s="142">
        <v>2</v>
      </c>
      <c r="Z18" s="21"/>
      <c r="AA18" s="211" t="str">
        <f>IF(MIN(E18:H18)&lt;0,"ERROR","OK")</f>
        <v>OK</v>
      </c>
      <c r="AB18" s="211" t="str">
        <f>IF(I18&lt;=0,"OK","ERROR")</f>
        <v>OK</v>
      </c>
      <c r="AC18" s="211" t="str">
        <f>IF(J18&gt;=0,"OK","ERROR")</f>
        <v>OK</v>
      </c>
      <c r="AD18" s="211" t="str">
        <f>IF(MIN(K18:X18)&lt;0,"ERROR","OK")</f>
        <v>OK</v>
      </c>
    </row>
    <row r="19" spans="1:30" ht="26.25" thickTop="1">
      <c r="A19" s="202"/>
      <c r="B19" s="166" t="s">
        <v>141</v>
      </c>
      <c r="C19" s="142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42"/>
      <c r="Z19" s="21"/>
      <c r="AA19" s="168"/>
      <c r="AB19" s="8"/>
      <c r="AC19" s="8"/>
      <c r="AD19" s="8"/>
    </row>
    <row r="20" spans="1:30">
      <c r="A20" s="202"/>
      <c r="B20" s="175" t="s">
        <v>7</v>
      </c>
      <c r="C20" s="142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2">
        <v>3</v>
      </c>
      <c r="Z20" s="21"/>
      <c r="AA20" s="144" t="str">
        <f>IF(MIN(E20:H20)&lt;0,"ERROR","OK")</f>
        <v>OK</v>
      </c>
      <c r="AB20" s="8"/>
      <c r="AC20" s="9"/>
      <c r="AD20" s="144" t="str">
        <f>IF(MIN(K20:X20)&lt;0,"ERROR","OK")</f>
        <v>OK</v>
      </c>
    </row>
    <row r="21" spans="1:30">
      <c r="A21" s="202"/>
      <c r="B21" s="175" t="s">
        <v>8</v>
      </c>
      <c r="C21" s="142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2">
        <v>4</v>
      </c>
      <c r="Z21" s="21"/>
      <c r="AA21" s="144" t="str">
        <f>IF(MIN(E21:H21)&lt;0,"ERROR","OK")</f>
        <v>OK</v>
      </c>
      <c r="AB21" s="8"/>
      <c r="AC21" s="8"/>
      <c r="AD21" s="144" t="str">
        <f>IF(MIN(K21:X21)&lt;0,"ERROR","OK")</f>
        <v>OK</v>
      </c>
    </row>
    <row r="22" spans="1:30">
      <c r="A22" s="202"/>
      <c r="B22" s="183" t="s">
        <v>173</v>
      </c>
      <c r="C22" s="142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2">
        <v>5</v>
      </c>
      <c r="Z22" s="21"/>
      <c r="AA22" s="144" t="str">
        <f>IF(MIN(E22:H22)&lt;0,"ERROR","OK")</f>
        <v>OK</v>
      </c>
      <c r="AB22" s="8"/>
      <c r="AC22" s="8"/>
      <c r="AD22" s="144" t="str">
        <f>IF(MIN(K22:X22)&lt;0,"ERROR","OK")</f>
        <v>OK</v>
      </c>
    </row>
    <row r="23" spans="1:30">
      <c r="A23" s="202"/>
      <c r="B23" s="183" t="s">
        <v>174</v>
      </c>
      <c r="C23" s="142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2">
        <v>6</v>
      </c>
      <c r="Z23" s="21"/>
      <c r="AA23" s="144" t="str">
        <f>IF(MIN(E23:H23)&lt;0,"ERROR","OK")</f>
        <v>OK</v>
      </c>
      <c r="AB23" s="8"/>
      <c r="AC23" s="8"/>
      <c r="AD23" s="144" t="str">
        <f>IF(MIN(K23:X23)&lt;0,"ERROR","OK")</f>
        <v>OK</v>
      </c>
    </row>
    <row r="24" spans="1:30">
      <c r="A24" s="202"/>
      <c r="B24" s="183" t="s">
        <v>9</v>
      </c>
      <c r="C24" s="142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2">
        <v>7</v>
      </c>
      <c r="Z24" s="21"/>
      <c r="AA24" s="144" t="str">
        <f>IF(MIN(E24:H24)&lt;0,"ERROR","OK")</f>
        <v>OK</v>
      </c>
      <c r="AB24" s="8"/>
      <c r="AC24" s="8"/>
      <c r="AD24" s="144" t="str">
        <f>IF(MIN(K24:X24)&lt;0,"ERROR","OK")</f>
        <v>OK</v>
      </c>
    </row>
    <row r="25" spans="1:30" ht="6" customHeight="1">
      <c r="A25" s="202"/>
      <c r="B25" s="163"/>
      <c r="C25" s="142"/>
      <c r="D25" s="15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2"/>
      <c r="Z25" s="21"/>
      <c r="AA25" s="111"/>
      <c r="AB25" s="8"/>
      <c r="AC25" s="8"/>
      <c r="AD25" s="111"/>
    </row>
    <row r="26" spans="1:30" ht="30.75" customHeight="1" thickBot="1">
      <c r="A26" s="201"/>
      <c r="B26" s="173" t="s">
        <v>60</v>
      </c>
      <c r="C26" s="142">
        <v>8</v>
      </c>
      <c r="D26" s="19"/>
      <c r="E26" s="161">
        <f>E29+E30+E31+E33+E34+E35+E36+E37+E38</f>
        <v>0</v>
      </c>
      <c r="F26" s="161">
        <f>F29+F30+F31+F33+F34+F35+F36+F37+F38</f>
        <v>0</v>
      </c>
      <c r="G26" s="19"/>
      <c r="H26" s="19"/>
      <c r="I26" s="19"/>
      <c r="J26" s="34"/>
      <c r="K26" s="161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1">
        <f>U29+U30+U31+U33+U34+U35+U36+U37+U38</f>
        <v>0</v>
      </c>
      <c r="V26" s="161">
        <f>V29+V30+V31+V33+V34+V35+V36+V37+V38</f>
        <v>0</v>
      </c>
      <c r="W26" s="161">
        <f>W29+W30+W31+W33+W34+W35+W36+W37+W38</f>
        <v>0</v>
      </c>
      <c r="X26" s="161">
        <f>X29+X30+X31+X33+X34+X35+X36+X37+X38</f>
        <v>0</v>
      </c>
      <c r="Y26" s="142">
        <v>8</v>
      </c>
      <c r="Z26" s="21"/>
      <c r="AA26" s="144" t="str">
        <f>IF(MIN(E26:H26)&lt;0,"ERROR","OK")</f>
        <v>OK</v>
      </c>
      <c r="AB26" s="8"/>
      <c r="AC26" s="8"/>
      <c r="AD26" s="144" t="str">
        <f>IF(MIN(K26:X26)&lt;0,"ERROR","OK")</f>
        <v>OK</v>
      </c>
    </row>
    <row r="27" spans="1:30" ht="39" thickTop="1">
      <c r="A27" s="202"/>
      <c r="B27" s="166" t="s">
        <v>15</v>
      </c>
      <c r="C27" s="142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42"/>
      <c r="Z27" s="21"/>
      <c r="AA27" s="168"/>
      <c r="AB27" s="8"/>
      <c r="AC27" s="8"/>
      <c r="AD27" s="8"/>
    </row>
    <row r="28" spans="1:30">
      <c r="A28" s="202"/>
      <c r="B28" s="169" t="s">
        <v>16</v>
      </c>
      <c r="C28" s="142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42"/>
      <c r="Z28" s="21"/>
      <c r="AA28" s="168"/>
      <c r="AB28" s="8"/>
      <c r="AC28" s="8"/>
      <c r="AD28" s="8"/>
    </row>
    <row r="29" spans="1:30">
      <c r="A29" s="202"/>
      <c r="B29" s="189" t="s">
        <v>17</v>
      </c>
      <c r="C29" s="142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2">
        <v>9</v>
      </c>
      <c r="Z29" s="21"/>
      <c r="AA29" s="144" t="str">
        <f t="shared" ref="AA29:AA38" si="1">IF(MIN(E29:H29)&lt;0,"ERROR","OK")</f>
        <v>OK</v>
      </c>
      <c r="AB29" s="8"/>
      <c r="AC29" s="8"/>
      <c r="AD29" s="144" t="str">
        <f t="shared" ref="AD29:AD38" si="2">IF(MIN(K29:X29)&lt;0,"ERROR","OK")</f>
        <v>OK</v>
      </c>
    </row>
    <row r="30" spans="1:30">
      <c r="A30" s="202"/>
      <c r="B30" s="170">
        <v>0.5</v>
      </c>
      <c r="C30" s="142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2">
        <v>10</v>
      </c>
      <c r="Z30" s="21"/>
      <c r="AA30" s="144" t="str">
        <f t="shared" si="1"/>
        <v>OK</v>
      </c>
      <c r="AB30" s="8"/>
      <c r="AC30" s="8"/>
      <c r="AD30" s="144" t="str">
        <f t="shared" si="2"/>
        <v>OK</v>
      </c>
    </row>
    <row r="31" spans="1:30">
      <c r="A31" s="202"/>
      <c r="B31" s="170" t="s">
        <v>18</v>
      </c>
      <c r="C31" s="142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2">
        <v>11</v>
      </c>
      <c r="Z31" s="21"/>
      <c r="AA31" s="144" t="str">
        <f t="shared" si="1"/>
        <v>OK</v>
      </c>
      <c r="AB31" s="8"/>
      <c r="AC31" s="8"/>
      <c r="AD31" s="144" t="str">
        <f t="shared" si="2"/>
        <v>OK</v>
      </c>
    </row>
    <row r="32" spans="1:30">
      <c r="A32" s="200"/>
      <c r="B32" s="170" t="s">
        <v>19</v>
      </c>
      <c r="C32" s="142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2">
        <v>12</v>
      </c>
      <c r="Z32" s="21"/>
      <c r="AA32" s="144" t="str">
        <f t="shared" si="1"/>
        <v>OK</v>
      </c>
      <c r="AB32" s="8"/>
      <c r="AC32" s="8"/>
      <c r="AD32" s="144" t="str">
        <f t="shared" si="2"/>
        <v>OK</v>
      </c>
    </row>
    <row r="33" spans="1:31">
      <c r="A33" s="202"/>
      <c r="B33" s="170">
        <v>0.9</v>
      </c>
      <c r="C33" s="142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2">
        <v>13</v>
      </c>
      <c r="Z33" s="21"/>
      <c r="AA33" s="144" t="str">
        <f t="shared" si="1"/>
        <v>OK</v>
      </c>
      <c r="AB33" s="8"/>
      <c r="AC33" s="8"/>
      <c r="AD33" s="144" t="str">
        <f t="shared" si="2"/>
        <v>OK</v>
      </c>
    </row>
    <row r="34" spans="1:31">
      <c r="A34" s="202"/>
      <c r="B34" s="170">
        <v>0.95</v>
      </c>
      <c r="C34" s="142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2">
        <v>14</v>
      </c>
      <c r="Z34" s="21"/>
      <c r="AA34" s="144" t="str">
        <f t="shared" si="1"/>
        <v>OK</v>
      </c>
      <c r="AB34" s="8"/>
      <c r="AC34" s="8"/>
      <c r="AD34" s="144" t="str">
        <f t="shared" si="2"/>
        <v>OK</v>
      </c>
    </row>
    <row r="35" spans="1:31">
      <c r="A35" s="202"/>
      <c r="B35" s="170">
        <v>1.1499999999999999</v>
      </c>
      <c r="C35" s="142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2">
        <v>15</v>
      </c>
      <c r="Z35" s="21"/>
      <c r="AA35" s="144" t="str">
        <f t="shared" si="1"/>
        <v>OK</v>
      </c>
      <c r="AB35" s="8"/>
      <c r="AC35" s="8"/>
      <c r="AD35" s="144" t="str">
        <f t="shared" si="2"/>
        <v>OK</v>
      </c>
    </row>
    <row r="36" spans="1:31">
      <c r="A36" s="202"/>
      <c r="B36" s="170">
        <v>1.2</v>
      </c>
      <c r="C36" s="142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2">
        <v>16</v>
      </c>
      <c r="Z36" s="21"/>
      <c r="AA36" s="144" t="str">
        <f t="shared" si="1"/>
        <v>OK</v>
      </c>
      <c r="AB36" s="8"/>
      <c r="AC36" s="8"/>
      <c r="AD36" s="144" t="str">
        <f t="shared" si="2"/>
        <v>OK</v>
      </c>
    </row>
    <row r="37" spans="1:31">
      <c r="A37" s="202"/>
      <c r="B37" s="170">
        <v>1.4</v>
      </c>
      <c r="C37" s="142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2">
        <v>17</v>
      </c>
      <c r="Z37" s="21"/>
      <c r="AA37" s="144" t="str">
        <f t="shared" si="1"/>
        <v>OK</v>
      </c>
      <c r="AB37" s="8"/>
      <c r="AC37" s="8"/>
      <c r="AD37" s="144" t="str">
        <f t="shared" si="2"/>
        <v>OK</v>
      </c>
    </row>
    <row r="38" spans="1:31">
      <c r="A38" s="202"/>
      <c r="B38" s="170">
        <v>2.5</v>
      </c>
      <c r="C38" s="142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2">
        <v>18</v>
      </c>
      <c r="Z38" s="21"/>
      <c r="AA38" s="144" t="str">
        <f t="shared" si="1"/>
        <v>OK</v>
      </c>
      <c r="AB38" s="8"/>
      <c r="AC38" s="8"/>
      <c r="AD38" s="144" t="str">
        <f t="shared" si="2"/>
        <v>OK</v>
      </c>
    </row>
    <row r="39" spans="1:31" ht="6" customHeight="1">
      <c r="A39" s="202"/>
      <c r="B39" s="163"/>
      <c r="C39" s="142"/>
      <c r="D39" s="154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2"/>
      <c r="Z39" s="21"/>
      <c r="AA39" s="168"/>
      <c r="AB39" s="8"/>
      <c r="AC39" s="8"/>
      <c r="AD39" s="8"/>
      <c r="AE39" s="8"/>
    </row>
    <row r="40" spans="1:31" ht="59.25" customHeight="1" thickBot="1">
      <c r="A40" s="201"/>
      <c r="B40" s="173" t="s">
        <v>61</v>
      </c>
      <c r="C40" s="142">
        <v>19</v>
      </c>
      <c r="D40" s="19"/>
      <c r="E40" s="20"/>
      <c r="F40" s="20"/>
      <c r="G40" s="20"/>
      <c r="H40" s="20"/>
      <c r="I40" s="20"/>
      <c r="J40" s="32"/>
      <c r="K40" s="161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2">
        <v>19</v>
      </c>
      <c r="Z40" s="21"/>
      <c r="AA40" s="144" t="str">
        <f>IF(MIN(E40:H40)&lt;0,"ERROR","OK")</f>
        <v>OK</v>
      </c>
      <c r="AB40" s="144" t="str">
        <f>IF(I40&lt;=0,"OK","ERROR")</f>
        <v>OK</v>
      </c>
      <c r="AC40" s="144" t="str">
        <f>IF(J40&gt;=0,"OK","ERROR")</f>
        <v>OK</v>
      </c>
      <c r="AD40" s="144" t="str">
        <f>IF(MIN(K40:X40)&lt;0,"ERROR","OK")</f>
        <v>OK</v>
      </c>
    </row>
    <row r="41" spans="1:31" ht="6" customHeight="1" thickTop="1">
      <c r="A41" s="202"/>
      <c r="B41" s="174"/>
      <c r="C41" s="142"/>
      <c r="D41" s="154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2"/>
      <c r="Z41" s="21"/>
      <c r="AA41" s="168"/>
      <c r="AB41" s="8"/>
      <c r="AC41" s="8"/>
      <c r="AD41" s="8"/>
    </row>
    <row r="42" spans="1:31" ht="30.75" customHeight="1" thickBot="1">
      <c r="A42" s="199"/>
      <c r="B42" s="173" t="s">
        <v>62</v>
      </c>
      <c r="C42" s="142">
        <v>20</v>
      </c>
      <c r="D42" s="19"/>
      <c r="E42" s="20"/>
      <c r="F42" s="20"/>
      <c r="G42" s="20"/>
      <c r="H42" s="20"/>
      <c r="I42" s="20"/>
      <c r="J42" s="32"/>
      <c r="K42" s="161">
        <f>F42+I42+J42</f>
        <v>0</v>
      </c>
      <c r="L42" s="20"/>
      <c r="M42" s="32"/>
      <c r="N42" s="32"/>
      <c r="O42" s="20"/>
      <c r="P42" s="20"/>
      <c r="Q42" s="32"/>
      <c r="R42" s="20"/>
      <c r="S42" s="224"/>
      <c r="T42" s="20"/>
      <c r="U42" s="20"/>
      <c r="V42" s="20"/>
      <c r="W42" s="20"/>
      <c r="X42" s="20"/>
      <c r="Y42" s="142">
        <v>20</v>
      </c>
      <c r="Z42" s="21"/>
      <c r="AA42" s="144" t="str">
        <f>IF(MIN(E42:H42)&lt;0,"ERROR","OK")</f>
        <v>OK</v>
      </c>
      <c r="AB42" s="144" t="str">
        <f>IF(I42&lt;=0,"OK","ERROR")</f>
        <v>OK</v>
      </c>
      <c r="AC42" s="144" t="str">
        <f>IF(J42&gt;=0,"OK","ERROR")</f>
        <v>OK</v>
      </c>
      <c r="AD42" s="144" t="str">
        <f>IF(MIN(K42:X42)&lt;0,"ERROR","OK")</f>
        <v>OK</v>
      </c>
    </row>
    <row r="43" spans="1:31" ht="3.75" customHeight="1" thickTop="1">
      <c r="A43" s="203"/>
      <c r="B43" s="174"/>
      <c r="C43" s="142"/>
      <c r="D43" s="154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2"/>
      <c r="Z43" s="21"/>
      <c r="AA43" s="168"/>
      <c r="AB43" s="8"/>
      <c r="AC43" s="8"/>
      <c r="AD43" s="8"/>
    </row>
    <row r="44" spans="1:31" ht="32.25" customHeight="1" thickBot="1">
      <c r="A44" s="202"/>
      <c r="B44" s="160" t="s">
        <v>63</v>
      </c>
      <c r="C44" s="142">
        <v>21</v>
      </c>
      <c r="D44" s="19"/>
      <c r="E44" s="161">
        <f>SUM(E47:E82)</f>
        <v>0</v>
      </c>
      <c r="F44" s="161">
        <f>SUM(F47:F82)</f>
        <v>0</v>
      </c>
      <c r="G44" s="20"/>
      <c r="H44" s="20"/>
      <c r="I44" s="20"/>
      <c r="J44" s="32"/>
      <c r="K44" s="161">
        <f>SUM(K47:K82)</f>
        <v>0</v>
      </c>
      <c r="L44" s="20"/>
      <c r="M44" s="32"/>
      <c r="N44" s="32"/>
      <c r="O44" s="20"/>
      <c r="P44" s="20"/>
      <c r="Q44" s="32"/>
      <c r="R44" s="20"/>
      <c r="S44" s="224"/>
      <c r="T44" s="20"/>
      <c r="U44" s="161">
        <f>SUM(U47:U82)</f>
        <v>0</v>
      </c>
      <c r="V44" s="161">
        <f>SUM(V47:V82)</f>
        <v>0</v>
      </c>
      <c r="W44" s="161">
        <f>SUM(W47:W82)</f>
        <v>0</v>
      </c>
      <c r="X44" s="161">
        <f>SUM(X47:X82)</f>
        <v>0</v>
      </c>
      <c r="Y44" s="142">
        <v>21</v>
      </c>
      <c r="Z44" s="21"/>
      <c r="AA44" s="144" t="str">
        <f>IF(MIN(E44:H44)&lt;0,"ERROR","OK")</f>
        <v>OK</v>
      </c>
      <c r="AB44" s="144" t="str">
        <f>IF(I44&lt;=0,"OK","ERROR")</f>
        <v>OK</v>
      </c>
      <c r="AC44" s="144" t="str">
        <f>IF(J44&gt;=0,"OK","ERROR")</f>
        <v>OK</v>
      </c>
      <c r="AD44" s="144" t="str">
        <f>IF(MIN(K44:X44)&lt;0,"ERROR","OK")</f>
        <v>OK</v>
      </c>
    </row>
    <row r="45" spans="1:31" ht="44.25" customHeight="1" thickTop="1">
      <c r="A45" s="202"/>
      <c r="B45" s="166" t="s">
        <v>20</v>
      </c>
      <c r="C45" s="142"/>
      <c r="D45" s="111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42"/>
      <c r="Z45" s="168"/>
      <c r="AA45" s="168"/>
      <c r="AB45" s="8"/>
      <c r="AC45" s="8"/>
      <c r="AD45" s="8"/>
    </row>
    <row r="46" spans="1:31" ht="20.100000000000001" customHeight="1">
      <c r="A46" s="202"/>
      <c r="B46" s="169" t="s">
        <v>167</v>
      </c>
      <c r="C46" s="142"/>
      <c r="D46" s="111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42"/>
      <c r="Z46" s="21"/>
      <c r="AA46" s="168"/>
      <c r="AB46" s="8"/>
      <c r="AC46" s="8"/>
      <c r="AD46" s="8"/>
      <c r="AE46" s="8"/>
    </row>
    <row r="47" spans="1:31">
      <c r="A47" s="202"/>
      <c r="B47" s="175">
        <v>1</v>
      </c>
      <c r="C47" s="142">
        <v>22</v>
      </c>
      <c r="D47" s="224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4"/>
      <c r="T47" s="20"/>
      <c r="U47" s="67"/>
      <c r="V47" s="20"/>
      <c r="W47" s="20"/>
      <c r="X47" s="20"/>
      <c r="Y47" s="142">
        <v>22</v>
      </c>
      <c r="Z47" s="21"/>
      <c r="AA47" s="144" t="str">
        <f t="shared" ref="AA47:AA82" si="3">IF(MIN(E47:H47)&lt;0,"ERROR","OK")</f>
        <v>OK</v>
      </c>
      <c r="AB47" s="8"/>
      <c r="AC47" s="8"/>
      <c r="AD47" s="144" t="str">
        <f t="shared" ref="AD47:AD82" si="4">IF(MIN(K47:X47)&lt;0,"ERROR","OK")</f>
        <v>OK</v>
      </c>
    </row>
    <row r="48" spans="1:31">
      <c r="A48" s="202"/>
      <c r="B48" s="175">
        <v>2</v>
      </c>
      <c r="C48" s="142">
        <v>23</v>
      </c>
      <c r="D48" s="224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4"/>
      <c r="T48" s="20"/>
      <c r="U48" s="67"/>
      <c r="V48" s="20"/>
      <c r="W48" s="20"/>
      <c r="X48" s="20"/>
      <c r="Y48" s="142">
        <v>23</v>
      </c>
      <c r="Z48" s="21"/>
      <c r="AA48" s="144" t="str">
        <f t="shared" si="3"/>
        <v>OK</v>
      </c>
      <c r="AB48" s="8"/>
      <c r="AC48" s="8"/>
      <c r="AD48" s="144" t="str">
        <f t="shared" si="4"/>
        <v>OK</v>
      </c>
    </row>
    <row r="49" spans="1:30">
      <c r="A49" s="202"/>
      <c r="B49" s="175">
        <v>3</v>
      </c>
      <c r="C49" s="142">
        <v>24</v>
      </c>
      <c r="D49" s="224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4"/>
      <c r="T49" s="20"/>
      <c r="U49" s="67"/>
      <c r="V49" s="20"/>
      <c r="W49" s="20"/>
      <c r="X49" s="20"/>
      <c r="Y49" s="142">
        <v>24</v>
      </c>
      <c r="Z49" s="21"/>
      <c r="AA49" s="144" t="str">
        <f t="shared" si="3"/>
        <v>OK</v>
      </c>
      <c r="AB49" s="8"/>
      <c r="AC49" s="8"/>
      <c r="AD49" s="144" t="str">
        <f t="shared" si="4"/>
        <v>OK</v>
      </c>
    </row>
    <row r="50" spans="1:30">
      <c r="A50" s="202"/>
      <c r="B50" s="175">
        <v>4</v>
      </c>
      <c r="C50" s="142">
        <v>25</v>
      </c>
      <c r="D50" s="224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4"/>
      <c r="T50" s="20"/>
      <c r="U50" s="67"/>
      <c r="V50" s="20"/>
      <c r="W50" s="20"/>
      <c r="X50" s="20"/>
      <c r="Y50" s="142">
        <v>25</v>
      </c>
      <c r="Z50" s="21"/>
      <c r="AA50" s="144" t="str">
        <f t="shared" si="3"/>
        <v>OK</v>
      </c>
      <c r="AB50" s="8"/>
      <c r="AC50" s="8"/>
      <c r="AD50" s="144" t="str">
        <f t="shared" si="4"/>
        <v>OK</v>
      </c>
    </row>
    <row r="51" spans="1:30">
      <c r="A51" s="202"/>
      <c r="B51" s="175">
        <v>5</v>
      </c>
      <c r="C51" s="142">
        <v>26</v>
      </c>
      <c r="D51" s="224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4"/>
      <c r="T51" s="20"/>
      <c r="U51" s="67"/>
      <c r="V51" s="20"/>
      <c r="W51" s="20"/>
      <c r="X51" s="20"/>
      <c r="Y51" s="142">
        <v>26</v>
      </c>
      <c r="Z51" s="21"/>
      <c r="AA51" s="144" t="str">
        <f t="shared" si="3"/>
        <v>OK</v>
      </c>
      <c r="AB51" s="8"/>
      <c r="AC51" s="8"/>
      <c r="AD51" s="144" t="str">
        <f t="shared" si="4"/>
        <v>OK</v>
      </c>
    </row>
    <row r="52" spans="1:30">
      <c r="A52" s="202"/>
      <c r="B52" s="175">
        <v>6</v>
      </c>
      <c r="C52" s="142">
        <v>27</v>
      </c>
      <c r="D52" s="224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4"/>
      <c r="T52" s="20"/>
      <c r="U52" s="67"/>
      <c r="V52" s="20"/>
      <c r="W52" s="20"/>
      <c r="X52" s="20"/>
      <c r="Y52" s="142">
        <v>27</v>
      </c>
      <c r="Z52" s="21"/>
      <c r="AA52" s="144" t="str">
        <f t="shared" si="3"/>
        <v>OK</v>
      </c>
      <c r="AB52" s="8"/>
      <c r="AC52" s="8"/>
      <c r="AD52" s="144" t="str">
        <f t="shared" si="4"/>
        <v>OK</v>
      </c>
    </row>
    <row r="53" spans="1:30">
      <c r="A53" s="200"/>
      <c r="B53" s="175">
        <v>7</v>
      </c>
      <c r="C53" s="142">
        <v>28</v>
      </c>
      <c r="D53" s="224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4"/>
      <c r="T53" s="20"/>
      <c r="U53" s="67"/>
      <c r="V53" s="20"/>
      <c r="W53" s="20"/>
      <c r="X53" s="20"/>
      <c r="Y53" s="142">
        <v>28</v>
      </c>
      <c r="Z53" s="21"/>
      <c r="AA53" s="144" t="str">
        <f t="shared" si="3"/>
        <v>OK</v>
      </c>
      <c r="AB53" s="8"/>
      <c r="AC53" s="8"/>
      <c r="AD53" s="144" t="str">
        <f t="shared" si="4"/>
        <v>OK</v>
      </c>
    </row>
    <row r="54" spans="1:30">
      <c r="A54" s="202"/>
      <c r="B54" s="175">
        <v>8</v>
      </c>
      <c r="C54" s="142">
        <v>29</v>
      </c>
      <c r="D54" s="224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4"/>
      <c r="T54" s="20"/>
      <c r="U54" s="67"/>
      <c r="V54" s="20"/>
      <c r="W54" s="20"/>
      <c r="X54" s="20"/>
      <c r="Y54" s="142">
        <v>29</v>
      </c>
      <c r="Z54" s="21"/>
      <c r="AA54" s="144" t="str">
        <f t="shared" si="3"/>
        <v>OK</v>
      </c>
      <c r="AB54" s="8"/>
      <c r="AC54" s="8"/>
      <c r="AD54" s="144" t="str">
        <f t="shared" si="4"/>
        <v>OK</v>
      </c>
    </row>
    <row r="55" spans="1:30">
      <c r="A55" s="202"/>
      <c r="B55" s="175">
        <v>9</v>
      </c>
      <c r="C55" s="142">
        <v>30</v>
      </c>
      <c r="D55" s="224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4"/>
      <c r="T55" s="20"/>
      <c r="U55" s="67"/>
      <c r="V55" s="20"/>
      <c r="W55" s="20"/>
      <c r="X55" s="20"/>
      <c r="Y55" s="142">
        <v>30</v>
      </c>
      <c r="Z55" s="21"/>
      <c r="AA55" s="144" t="str">
        <f t="shared" si="3"/>
        <v>OK</v>
      </c>
      <c r="AB55" s="8"/>
      <c r="AC55" s="8"/>
      <c r="AD55" s="144" t="str">
        <f t="shared" si="4"/>
        <v>OK</v>
      </c>
    </row>
    <row r="56" spans="1:30">
      <c r="A56" s="202"/>
      <c r="B56" s="175">
        <v>10</v>
      </c>
      <c r="C56" s="142">
        <v>31</v>
      </c>
      <c r="D56" s="224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4"/>
      <c r="T56" s="20"/>
      <c r="U56" s="67"/>
      <c r="V56" s="20"/>
      <c r="W56" s="20"/>
      <c r="X56" s="20"/>
      <c r="Y56" s="142">
        <v>31</v>
      </c>
      <c r="Z56" s="21"/>
      <c r="AA56" s="144" t="str">
        <f t="shared" ref="AA56:AA65" si="5">IF(MIN(E56:H56)&lt;0,"ERROR","OK")</f>
        <v>OK</v>
      </c>
      <c r="AB56" s="8"/>
      <c r="AC56" s="8"/>
      <c r="AD56" s="144" t="str">
        <f t="shared" ref="AD56:AD65" si="6">IF(MIN(K56:X56)&lt;0,"ERROR","OK")</f>
        <v>OK</v>
      </c>
    </row>
    <row r="57" spans="1:30">
      <c r="A57" s="202"/>
      <c r="B57" s="175">
        <v>11</v>
      </c>
      <c r="C57" s="142">
        <v>32</v>
      </c>
      <c r="D57" s="224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4"/>
      <c r="T57" s="20"/>
      <c r="U57" s="67"/>
      <c r="V57" s="20"/>
      <c r="W57" s="20"/>
      <c r="X57" s="20"/>
      <c r="Y57" s="142">
        <v>32</v>
      </c>
      <c r="Z57" s="21"/>
      <c r="AA57" s="144" t="str">
        <f t="shared" si="5"/>
        <v>OK</v>
      </c>
      <c r="AB57" s="8"/>
      <c r="AC57" s="8"/>
      <c r="AD57" s="144" t="str">
        <f t="shared" si="6"/>
        <v>OK</v>
      </c>
    </row>
    <row r="58" spans="1:30">
      <c r="A58" s="202"/>
      <c r="B58" s="175">
        <v>12</v>
      </c>
      <c r="C58" s="142">
        <v>33</v>
      </c>
      <c r="D58" s="224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4"/>
      <c r="T58" s="20"/>
      <c r="U58" s="67"/>
      <c r="V58" s="20"/>
      <c r="W58" s="20"/>
      <c r="X58" s="20"/>
      <c r="Y58" s="142">
        <v>33</v>
      </c>
      <c r="Z58" s="21"/>
      <c r="AA58" s="144" t="str">
        <f t="shared" si="5"/>
        <v>OK</v>
      </c>
      <c r="AB58" s="8"/>
      <c r="AC58" s="8"/>
      <c r="AD58" s="144" t="str">
        <f t="shared" si="6"/>
        <v>OK</v>
      </c>
    </row>
    <row r="59" spans="1:30">
      <c r="A59" s="202"/>
      <c r="B59" s="175">
        <v>13</v>
      </c>
      <c r="C59" s="142">
        <v>34</v>
      </c>
      <c r="D59" s="224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4"/>
      <c r="T59" s="20"/>
      <c r="U59" s="67"/>
      <c r="V59" s="20"/>
      <c r="W59" s="20"/>
      <c r="X59" s="20"/>
      <c r="Y59" s="142">
        <v>34</v>
      </c>
      <c r="Z59" s="21"/>
      <c r="AA59" s="144" t="str">
        <f t="shared" si="5"/>
        <v>OK</v>
      </c>
      <c r="AB59" s="8"/>
      <c r="AC59" s="8"/>
      <c r="AD59" s="144" t="str">
        <f t="shared" si="6"/>
        <v>OK</v>
      </c>
    </row>
    <row r="60" spans="1:30">
      <c r="A60" s="202"/>
      <c r="B60" s="175">
        <v>14</v>
      </c>
      <c r="C60" s="142">
        <v>35</v>
      </c>
      <c r="D60" s="224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4"/>
      <c r="T60" s="20"/>
      <c r="U60" s="67"/>
      <c r="V60" s="20"/>
      <c r="W60" s="20"/>
      <c r="X60" s="20"/>
      <c r="Y60" s="142">
        <v>35</v>
      </c>
      <c r="Z60" s="21"/>
      <c r="AA60" s="144" t="str">
        <f t="shared" si="5"/>
        <v>OK</v>
      </c>
      <c r="AB60" s="8"/>
      <c r="AC60" s="8"/>
      <c r="AD60" s="144" t="str">
        <f t="shared" si="6"/>
        <v>OK</v>
      </c>
    </row>
    <row r="61" spans="1:30">
      <c r="A61" s="202"/>
      <c r="B61" s="175">
        <v>15</v>
      </c>
      <c r="C61" s="142">
        <v>36</v>
      </c>
      <c r="D61" s="224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4"/>
      <c r="T61" s="20"/>
      <c r="U61" s="67"/>
      <c r="V61" s="20"/>
      <c r="W61" s="20"/>
      <c r="X61" s="20"/>
      <c r="Y61" s="142">
        <v>36</v>
      </c>
      <c r="Z61" s="21"/>
      <c r="AA61" s="144" t="str">
        <f t="shared" si="5"/>
        <v>OK</v>
      </c>
      <c r="AB61" s="8"/>
      <c r="AC61" s="8"/>
      <c r="AD61" s="144" t="str">
        <f t="shared" si="6"/>
        <v>OK</v>
      </c>
    </row>
    <row r="62" spans="1:30">
      <c r="A62" s="202"/>
      <c r="B62" s="175">
        <v>16</v>
      </c>
      <c r="C62" s="142">
        <v>37</v>
      </c>
      <c r="D62" s="224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4"/>
      <c r="T62" s="20"/>
      <c r="U62" s="67"/>
      <c r="V62" s="20"/>
      <c r="W62" s="20"/>
      <c r="X62" s="20"/>
      <c r="Y62" s="142">
        <v>37</v>
      </c>
      <c r="Z62" s="21"/>
      <c r="AA62" s="144" t="str">
        <f t="shared" si="5"/>
        <v>OK</v>
      </c>
      <c r="AB62" s="8"/>
      <c r="AC62" s="8"/>
      <c r="AD62" s="144" t="str">
        <f t="shared" si="6"/>
        <v>OK</v>
      </c>
    </row>
    <row r="63" spans="1:30">
      <c r="A63" s="202"/>
      <c r="B63" s="175">
        <v>17</v>
      </c>
      <c r="C63" s="142">
        <v>38</v>
      </c>
      <c r="D63" s="224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4"/>
      <c r="T63" s="20"/>
      <c r="U63" s="67"/>
      <c r="V63" s="20"/>
      <c r="W63" s="20"/>
      <c r="X63" s="20"/>
      <c r="Y63" s="142">
        <v>38</v>
      </c>
      <c r="Z63" s="21"/>
      <c r="AA63" s="144" t="str">
        <f t="shared" si="5"/>
        <v>OK</v>
      </c>
      <c r="AB63" s="8"/>
      <c r="AC63" s="8"/>
      <c r="AD63" s="144" t="str">
        <f t="shared" si="6"/>
        <v>OK</v>
      </c>
    </row>
    <row r="64" spans="1:30">
      <c r="A64" s="202"/>
      <c r="B64" s="175">
        <v>18</v>
      </c>
      <c r="C64" s="142">
        <v>39</v>
      </c>
      <c r="D64" s="224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4"/>
      <c r="T64" s="20"/>
      <c r="U64" s="67"/>
      <c r="V64" s="20"/>
      <c r="W64" s="20"/>
      <c r="X64" s="20"/>
      <c r="Y64" s="142">
        <v>39</v>
      </c>
      <c r="Z64" s="21"/>
      <c r="AA64" s="144" t="str">
        <f t="shared" si="5"/>
        <v>OK</v>
      </c>
      <c r="AB64" s="8"/>
      <c r="AC64" s="8"/>
      <c r="AD64" s="144" t="str">
        <f t="shared" si="6"/>
        <v>OK</v>
      </c>
    </row>
    <row r="65" spans="1:30">
      <c r="A65" s="202"/>
      <c r="B65" s="175">
        <v>19</v>
      </c>
      <c r="C65" s="142">
        <v>40</v>
      </c>
      <c r="D65" s="224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4"/>
      <c r="T65" s="20"/>
      <c r="U65" s="67"/>
      <c r="V65" s="20"/>
      <c r="W65" s="20"/>
      <c r="X65" s="20"/>
      <c r="Y65" s="142">
        <v>40</v>
      </c>
      <c r="Z65" s="21"/>
      <c r="AA65" s="144" t="str">
        <f t="shared" si="5"/>
        <v>OK</v>
      </c>
      <c r="AB65" s="8"/>
      <c r="AC65" s="8"/>
      <c r="AD65" s="144" t="str">
        <f t="shared" si="6"/>
        <v>OK</v>
      </c>
    </row>
    <row r="66" spans="1:30">
      <c r="A66" s="202"/>
      <c r="B66" s="175">
        <v>20</v>
      </c>
      <c r="C66" s="142">
        <v>41</v>
      </c>
      <c r="D66" s="224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4"/>
      <c r="T66" s="20"/>
      <c r="U66" s="67"/>
      <c r="V66" s="20"/>
      <c r="W66" s="20"/>
      <c r="X66" s="20"/>
      <c r="Y66" s="142">
        <v>41</v>
      </c>
      <c r="Z66" s="21"/>
      <c r="AA66" s="144" t="str">
        <f t="shared" si="3"/>
        <v>OK</v>
      </c>
      <c r="AB66" s="8"/>
      <c r="AC66" s="8"/>
      <c r="AD66" s="144" t="str">
        <f t="shared" si="4"/>
        <v>OK</v>
      </c>
    </row>
    <row r="67" spans="1:30">
      <c r="A67" s="202"/>
      <c r="B67" s="175">
        <v>21</v>
      </c>
      <c r="C67" s="142">
        <v>42</v>
      </c>
      <c r="D67" s="224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4"/>
      <c r="T67" s="20"/>
      <c r="U67" s="67"/>
      <c r="V67" s="20"/>
      <c r="W67" s="20"/>
      <c r="X67" s="20"/>
      <c r="Y67" s="142">
        <v>42</v>
      </c>
      <c r="Z67" s="21"/>
      <c r="AA67" s="144" t="str">
        <f t="shared" si="3"/>
        <v>OK</v>
      </c>
      <c r="AB67" s="8"/>
      <c r="AC67" s="8"/>
      <c r="AD67" s="144" t="str">
        <f t="shared" si="4"/>
        <v>OK</v>
      </c>
    </row>
    <row r="68" spans="1:30">
      <c r="A68" s="202"/>
      <c r="B68" s="175">
        <v>22</v>
      </c>
      <c r="C68" s="142">
        <v>43</v>
      </c>
      <c r="D68" s="224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4"/>
      <c r="T68" s="20"/>
      <c r="U68" s="67"/>
      <c r="V68" s="20"/>
      <c r="W68" s="20"/>
      <c r="X68" s="20"/>
      <c r="Y68" s="142">
        <v>43</v>
      </c>
      <c r="Z68" s="21"/>
      <c r="AA68" s="144" t="str">
        <f t="shared" si="3"/>
        <v>OK</v>
      </c>
      <c r="AB68" s="8"/>
      <c r="AC68" s="8"/>
      <c r="AD68" s="144" t="str">
        <f t="shared" si="4"/>
        <v>OK</v>
      </c>
    </row>
    <row r="69" spans="1:30">
      <c r="A69" s="202"/>
      <c r="B69" s="175">
        <v>23</v>
      </c>
      <c r="C69" s="142">
        <v>44</v>
      </c>
      <c r="D69" s="224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4"/>
      <c r="T69" s="20"/>
      <c r="U69" s="67"/>
      <c r="V69" s="20"/>
      <c r="W69" s="20"/>
      <c r="X69" s="20"/>
      <c r="Y69" s="142">
        <v>44</v>
      </c>
      <c r="Z69" s="21"/>
      <c r="AA69" s="144" t="str">
        <f t="shared" si="3"/>
        <v>OK</v>
      </c>
      <c r="AB69" s="8"/>
      <c r="AC69" s="8"/>
      <c r="AD69" s="144" t="str">
        <f t="shared" si="4"/>
        <v>OK</v>
      </c>
    </row>
    <row r="70" spans="1:30">
      <c r="A70" s="202"/>
      <c r="B70" s="175">
        <v>24</v>
      </c>
      <c r="C70" s="142">
        <v>45</v>
      </c>
      <c r="D70" s="224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4"/>
      <c r="T70" s="20"/>
      <c r="U70" s="67"/>
      <c r="V70" s="20"/>
      <c r="W70" s="20"/>
      <c r="X70" s="20"/>
      <c r="Y70" s="142">
        <v>45</v>
      </c>
      <c r="Z70" s="21"/>
      <c r="AA70" s="144" t="str">
        <f t="shared" si="3"/>
        <v>OK</v>
      </c>
      <c r="AB70" s="8"/>
      <c r="AC70" s="8"/>
      <c r="AD70" s="144" t="str">
        <f t="shared" si="4"/>
        <v>OK</v>
      </c>
    </row>
    <row r="71" spans="1:30">
      <c r="A71" s="202"/>
      <c r="B71" s="175">
        <v>25</v>
      </c>
      <c r="C71" s="142">
        <v>46</v>
      </c>
      <c r="D71" s="224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4"/>
      <c r="T71" s="20"/>
      <c r="U71" s="67"/>
      <c r="V71" s="20"/>
      <c r="W71" s="20"/>
      <c r="X71" s="20"/>
      <c r="Y71" s="142">
        <v>46</v>
      </c>
      <c r="Z71" s="21"/>
      <c r="AA71" s="144" t="str">
        <f t="shared" si="3"/>
        <v>OK</v>
      </c>
      <c r="AB71" s="8"/>
      <c r="AC71" s="8"/>
      <c r="AD71" s="144" t="str">
        <f t="shared" si="4"/>
        <v>OK</v>
      </c>
    </row>
    <row r="72" spans="1:30">
      <c r="A72" s="202"/>
      <c r="B72" s="175">
        <v>26</v>
      </c>
      <c r="C72" s="142">
        <v>47</v>
      </c>
      <c r="D72" s="224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4"/>
      <c r="T72" s="20"/>
      <c r="U72" s="67"/>
      <c r="V72" s="20"/>
      <c r="W72" s="20"/>
      <c r="X72" s="20"/>
      <c r="Y72" s="142">
        <v>47</v>
      </c>
      <c r="Z72" s="21"/>
      <c r="AA72" s="144" t="str">
        <f t="shared" si="3"/>
        <v>OK</v>
      </c>
      <c r="AB72" s="8"/>
      <c r="AC72" s="8"/>
      <c r="AD72" s="144" t="str">
        <f t="shared" si="4"/>
        <v>OK</v>
      </c>
    </row>
    <row r="73" spans="1:30">
      <c r="A73" s="202"/>
      <c r="B73" s="175">
        <v>27</v>
      </c>
      <c r="C73" s="142">
        <v>48</v>
      </c>
      <c r="D73" s="224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4"/>
      <c r="T73" s="20"/>
      <c r="U73" s="67"/>
      <c r="V73" s="20"/>
      <c r="W73" s="20"/>
      <c r="X73" s="20"/>
      <c r="Y73" s="142">
        <v>48</v>
      </c>
      <c r="Z73" s="21"/>
      <c r="AA73" s="144" t="str">
        <f t="shared" si="3"/>
        <v>OK</v>
      </c>
      <c r="AB73" s="8"/>
      <c r="AC73" s="8"/>
      <c r="AD73" s="144" t="str">
        <f t="shared" si="4"/>
        <v>OK</v>
      </c>
    </row>
    <row r="74" spans="1:30">
      <c r="A74" s="202"/>
      <c r="B74" s="175">
        <v>28</v>
      </c>
      <c r="C74" s="142">
        <v>49</v>
      </c>
      <c r="D74" s="224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4"/>
      <c r="T74" s="20"/>
      <c r="U74" s="67"/>
      <c r="V74" s="20"/>
      <c r="W74" s="20"/>
      <c r="X74" s="20"/>
      <c r="Y74" s="142">
        <v>49</v>
      </c>
      <c r="Z74" s="21"/>
      <c r="AA74" s="144" t="str">
        <f t="shared" si="3"/>
        <v>OK</v>
      </c>
      <c r="AB74" s="8"/>
      <c r="AC74" s="8"/>
      <c r="AD74" s="144" t="str">
        <f t="shared" si="4"/>
        <v>OK</v>
      </c>
    </row>
    <row r="75" spans="1:30">
      <c r="A75" s="202"/>
      <c r="B75" s="175">
        <v>29</v>
      </c>
      <c r="C75" s="142">
        <v>50</v>
      </c>
      <c r="D75" s="224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4"/>
      <c r="T75" s="20"/>
      <c r="U75" s="67"/>
      <c r="V75" s="20"/>
      <c r="W75" s="20"/>
      <c r="X75" s="20"/>
      <c r="Y75" s="142">
        <v>50</v>
      </c>
      <c r="Z75" s="21"/>
      <c r="AA75" s="144" t="str">
        <f t="shared" si="3"/>
        <v>OK</v>
      </c>
      <c r="AB75" s="8"/>
      <c r="AC75" s="8"/>
      <c r="AD75" s="144" t="str">
        <f t="shared" si="4"/>
        <v>OK</v>
      </c>
    </row>
    <row r="76" spans="1:30">
      <c r="A76" s="202"/>
      <c r="B76" s="175">
        <v>30</v>
      </c>
      <c r="C76" s="142">
        <v>51</v>
      </c>
      <c r="D76" s="224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4"/>
      <c r="T76" s="20"/>
      <c r="U76" s="67"/>
      <c r="V76" s="20"/>
      <c r="W76" s="20"/>
      <c r="X76" s="20"/>
      <c r="Y76" s="142">
        <v>51</v>
      </c>
      <c r="Z76" s="21"/>
      <c r="AA76" s="144" t="str">
        <f t="shared" si="3"/>
        <v>OK</v>
      </c>
      <c r="AB76" s="8"/>
      <c r="AC76" s="8"/>
      <c r="AD76" s="144" t="str">
        <f t="shared" si="4"/>
        <v>OK</v>
      </c>
    </row>
    <row r="77" spans="1:30">
      <c r="A77" s="202"/>
      <c r="B77" s="175">
        <v>31</v>
      </c>
      <c r="C77" s="142">
        <v>52</v>
      </c>
      <c r="D77" s="224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4"/>
      <c r="T77" s="20"/>
      <c r="U77" s="67"/>
      <c r="V77" s="20"/>
      <c r="W77" s="20"/>
      <c r="X77" s="20"/>
      <c r="Y77" s="142">
        <v>52</v>
      </c>
      <c r="Z77" s="21"/>
      <c r="AA77" s="144" t="str">
        <f t="shared" si="3"/>
        <v>OK</v>
      </c>
      <c r="AB77" s="8"/>
      <c r="AC77" s="8"/>
      <c r="AD77" s="144" t="str">
        <f t="shared" si="4"/>
        <v>OK</v>
      </c>
    </row>
    <row r="78" spans="1:30">
      <c r="A78" s="202"/>
      <c r="B78" s="175">
        <v>32</v>
      </c>
      <c r="C78" s="142">
        <v>53</v>
      </c>
      <c r="D78" s="224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4"/>
      <c r="T78" s="20"/>
      <c r="U78" s="67"/>
      <c r="V78" s="20"/>
      <c r="W78" s="20"/>
      <c r="X78" s="20"/>
      <c r="Y78" s="142">
        <v>53</v>
      </c>
      <c r="Z78" s="21"/>
      <c r="AA78" s="144" t="str">
        <f t="shared" si="3"/>
        <v>OK</v>
      </c>
      <c r="AB78" s="8"/>
      <c r="AC78" s="8"/>
      <c r="AD78" s="144" t="str">
        <f t="shared" si="4"/>
        <v>OK</v>
      </c>
    </row>
    <row r="79" spans="1:30">
      <c r="A79" s="202"/>
      <c r="B79" s="175">
        <v>33</v>
      </c>
      <c r="C79" s="142">
        <v>54</v>
      </c>
      <c r="D79" s="224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4"/>
      <c r="T79" s="20"/>
      <c r="U79" s="67"/>
      <c r="V79" s="20"/>
      <c r="W79" s="20"/>
      <c r="X79" s="20"/>
      <c r="Y79" s="142">
        <v>54</v>
      </c>
      <c r="Z79" s="21"/>
      <c r="AA79" s="144" t="str">
        <f t="shared" si="3"/>
        <v>OK</v>
      </c>
      <c r="AB79" s="8"/>
      <c r="AC79" s="8"/>
      <c r="AD79" s="144" t="str">
        <f t="shared" si="4"/>
        <v>OK</v>
      </c>
    </row>
    <row r="80" spans="1:30">
      <c r="A80" s="202"/>
      <c r="B80" s="175">
        <v>34</v>
      </c>
      <c r="C80" s="142">
        <v>55</v>
      </c>
      <c r="D80" s="224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4"/>
      <c r="T80" s="20"/>
      <c r="U80" s="67"/>
      <c r="V80" s="20"/>
      <c r="W80" s="20"/>
      <c r="X80" s="20"/>
      <c r="Y80" s="142">
        <v>55</v>
      </c>
      <c r="Z80" s="21"/>
      <c r="AA80" s="144" t="str">
        <f t="shared" si="3"/>
        <v>OK</v>
      </c>
      <c r="AB80" s="8"/>
      <c r="AC80" s="8"/>
      <c r="AD80" s="144" t="str">
        <f t="shared" si="4"/>
        <v>OK</v>
      </c>
    </row>
    <row r="81" spans="1:30">
      <c r="A81" s="202"/>
      <c r="B81" s="175">
        <v>35</v>
      </c>
      <c r="C81" s="142">
        <v>56</v>
      </c>
      <c r="D81" s="224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4"/>
      <c r="T81" s="20"/>
      <c r="U81" s="67"/>
      <c r="V81" s="20"/>
      <c r="W81" s="20"/>
      <c r="X81" s="20"/>
      <c r="Y81" s="142">
        <v>56</v>
      </c>
      <c r="Z81" s="21"/>
      <c r="AA81" s="144" t="str">
        <f t="shared" si="3"/>
        <v>OK</v>
      </c>
      <c r="AB81" s="8"/>
      <c r="AC81" s="8"/>
      <c r="AD81" s="144" t="str">
        <f t="shared" si="4"/>
        <v>OK</v>
      </c>
    </row>
    <row r="82" spans="1:30" ht="20.100000000000001" customHeight="1">
      <c r="A82" s="202"/>
      <c r="B82" s="176" t="s">
        <v>21</v>
      </c>
      <c r="C82" s="143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4"/>
      <c r="T82" s="20"/>
      <c r="U82" s="67"/>
      <c r="V82" s="20"/>
      <c r="W82" s="20"/>
      <c r="X82" s="20"/>
      <c r="Y82" s="143">
        <v>100</v>
      </c>
      <c r="Z82" s="21"/>
      <c r="AA82" s="144" t="str">
        <f t="shared" si="3"/>
        <v>OK</v>
      </c>
      <c r="AB82" s="8"/>
      <c r="AC82" s="8"/>
      <c r="AD82" s="144" t="str">
        <f t="shared" si="4"/>
        <v>OK</v>
      </c>
    </row>
    <row r="83" spans="1:30" ht="6" customHeight="1">
      <c r="A83" s="203"/>
      <c r="B83" s="198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8"/>
      <c r="AB83" s="8"/>
      <c r="AC83" s="8"/>
      <c r="AD83" s="8"/>
    </row>
    <row r="84" spans="1:30" ht="15" customHeight="1">
      <c r="A84" s="111"/>
      <c r="B84" s="27" t="str">
        <f>"Version: "&amp;D91</f>
        <v>Version: 2.00.E1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7" t="s">
        <v>166</v>
      </c>
      <c r="Z84" s="21"/>
      <c r="AB84" s="8"/>
      <c r="AC84" s="8"/>
    </row>
    <row r="85" spans="1:30" ht="21" customHeight="1">
      <c r="A85" s="197" t="s">
        <v>162</v>
      </c>
      <c r="B85" s="6" t="s">
        <v>168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169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165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CSIB_CRIRB_08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186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90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1" t="s">
        <v>82</v>
      </c>
      <c r="E96" s="191" t="s">
        <v>83</v>
      </c>
      <c r="F96" s="191" t="s">
        <v>84</v>
      </c>
      <c r="G96" s="191" t="s">
        <v>85</v>
      </c>
      <c r="H96" s="191" t="s">
        <v>86</v>
      </c>
      <c r="I96" s="191" t="s">
        <v>109</v>
      </c>
      <c r="J96" s="191" t="s">
        <v>87</v>
      </c>
      <c r="K96" s="191" t="s">
        <v>89</v>
      </c>
      <c r="L96" s="191" t="s">
        <v>90</v>
      </c>
      <c r="M96" s="191" t="s">
        <v>91</v>
      </c>
      <c r="N96" s="191" t="s">
        <v>92</v>
      </c>
      <c r="O96" s="191" t="s">
        <v>93</v>
      </c>
      <c r="P96" s="191" t="s">
        <v>94</v>
      </c>
      <c r="Q96" s="191" t="s">
        <v>116</v>
      </c>
      <c r="R96" s="191" t="s">
        <v>117</v>
      </c>
      <c r="S96" s="191" t="s">
        <v>118</v>
      </c>
      <c r="T96" s="191" t="s">
        <v>119</v>
      </c>
      <c r="U96" s="191" t="s">
        <v>120</v>
      </c>
      <c r="V96" s="191" t="s">
        <v>121</v>
      </c>
      <c r="W96" s="191" t="s">
        <v>122</v>
      </c>
      <c r="X96" s="191" t="s">
        <v>123</v>
      </c>
      <c r="Y96" s="8"/>
      <c r="AB96" s="8"/>
      <c r="AC96" s="8"/>
    </row>
    <row r="97" spans="2:29">
      <c r="B97" s="179" t="s">
        <v>131</v>
      </c>
      <c r="C97" s="65"/>
      <c r="D97" s="8"/>
      <c r="E97" s="4"/>
      <c r="F97" s="4"/>
      <c r="G97" s="4"/>
      <c r="H97" s="4"/>
      <c r="I97" s="4"/>
      <c r="J97" s="4"/>
      <c r="K97" s="144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9" t="s">
        <v>132</v>
      </c>
      <c r="C98" s="65"/>
      <c r="D98" s="8"/>
      <c r="E98" s="8"/>
      <c r="F98" s="8"/>
      <c r="G98" s="8"/>
      <c r="H98" s="8"/>
      <c r="I98" s="8"/>
      <c r="J98" s="8"/>
      <c r="K98" s="144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9" t="s">
        <v>130</v>
      </c>
      <c r="C99" s="65"/>
      <c r="D99" s="8"/>
      <c r="E99" s="144" t="str">
        <f>IF(ROUND(E32,0)&lt;=ROUND(E31,0),"OK","ERROR")</f>
        <v>OK</v>
      </c>
      <c r="F99" s="144" t="str">
        <f>IF(ROUND(F32,0)&lt;=ROUND(F31,0),"OK","ERROR")</f>
        <v>OK</v>
      </c>
      <c r="G99" s="144" t="str">
        <f>IF(ROUND(G32,0)&lt;=ROUND(G31,0),"OK","ERROR")</f>
        <v>OK</v>
      </c>
      <c r="H99" s="144" t="str">
        <f>IF(ROUND(H32,0)&lt;=ROUND(H31,0),"OK","ERROR")</f>
        <v>OK</v>
      </c>
      <c r="I99" s="8"/>
      <c r="J99" s="8"/>
      <c r="K99" s="144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4" t="str">
        <f>IF(ROUND(U32,0)&lt;=ROUND(U31,0),"OK","ERROR")</f>
        <v>OK</v>
      </c>
      <c r="V99" s="144" t="str">
        <f>IF(ROUND(V32,0)&lt;=ROUND(V31,0),"OK","ERROR")</f>
        <v>OK</v>
      </c>
      <c r="W99" s="144" t="str">
        <f>IF(ROUND(W32,0)&lt;=ROUND(W31,0),"OK","ERROR")</f>
        <v>OK</v>
      </c>
      <c r="X99" s="144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39370078740157483" top="0.39370078740157483" bottom="0.39370078740157483" header="0.19685039370078741" footer="0"/>
  <pageSetup paperSize="9" scale="54" pageOrder="overThenDown" orientation="portrait" r:id="rId1"/>
  <headerFooter alignWithMargins="0">
    <oddFooter>&amp;L&amp;"Arial,Fett"SNB Confidential&amp;C&amp;D&amp;RPage &amp;P</oddFooter>
  </headerFooter>
  <colBreaks count="2" manualBreakCount="2">
    <brk id="10" max="1048575" man="1"/>
    <brk id="17" min="17" max="8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K49"/>
  <sheetViews>
    <sheetView showGridLines="0" showRowColHeaders="0" showZeros="0" zoomScale="80" zoomScaleNormal="80" workbookViewId="0">
      <selection activeCell="H2" sqref="H2"/>
    </sheetView>
  </sheetViews>
  <sheetFormatPr baseColWidth="10" defaultColWidth="11.42578125" defaultRowHeight="12.75"/>
  <cols>
    <col min="2" max="2" width="21.85546875" customWidth="1"/>
    <col min="3" max="3" width="24" customWidth="1"/>
    <col min="4" max="4" width="34.42578125" customWidth="1"/>
    <col min="7" max="7" width="9.85546875" customWidth="1"/>
    <col min="8" max="8" width="16.28515625" customWidth="1"/>
  </cols>
  <sheetData>
    <row r="1" spans="1:11" ht="18">
      <c r="A1" s="86"/>
      <c r="B1" s="87"/>
      <c r="C1" s="87"/>
      <c r="D1" s="88"/>
      <c r="E1" s="88"/>
      <c r="F1" s="89"/>
      <c r="G1" s="129" t="s">
        <v>231</v>
      </c>
      <c r="H1" s="208" t="str">
        <f>'Delivery note'!H3</f>
        <v>XXXXXX</v>
      </c>
      <c r="I1" s="6"/>
    </row>
    <row r="2" spans="1:11" ht="23.25">
      <c r="A2" s="8"/>
      <c r="B2" s="87"/>
      <c r="C2" s="87"/>
      <c r="D2" s="91" t="s">
        <v>100</v>
      </c>
      <c r="E2" s="87"/>
      <c r="F2" s="92" t="s">
        <v>102</v>
      </c>
      <c r="G2" s="6"/>
      <c r="H2" s="217">
        <f>SUM(I12:I29)</f>
        <v>0</v>
      </c>
      <c r="I2" s="6"/>
    </row>
    <row r="3" spans="1:11">
      <c r="A3" s="8"/>
      <c r="B3" s="87"/>
      <c r="C3" s="6"/>
      <c r="D3" s="87" t="s">
        <v>101</v>
      </c>
      <c r="E3" s="87"/>
      <c r="F3" s="6"/>
      <c r="G3" s="6"/>
      <c r="H3" s="87"/>
      <c r="I3" s="6"/>
    </row>
    <row r="4" spans="1:11">
      <c r="A4" s="90"/>
      <c r="B4" s="87"/>
      <c r="C4" s="6"/>
      <c r="D4" s="87"/>
      <c r="E4" s="87"/>
      <c r="F4" s="89" t="s">
        <v>103</v>
      </c>
      <c r="G4" s="6"/>
      <c r="H4" s="87" t="s">
        <v>106</v>
      </c>
      <c r="I4" s="6"/>
    </row>
    <row r="5" spans="1:11">
      <c r="A5" s="90"/>
      <c r="B5" s="87"/>
      <c r="C5" s="6"/>
      <c r="D5" s="87"/>
      <c r="E5" s="87"/>
      <c r="F5" s="93">
        <f>(SUM(F12:F37))</f>
        <v>0</v>
      </c>
      <c r="G5" s="6"/>
      <c r="H5" s="87">
        <f>SUM(H12:H37)</f>
        <v>18</v>
      </c>
      <c r="I5" s="6"/>
    </row>
    <row r="6" spans="1:11" ht="19.5" customHeight="1">
      <c r="A6" s="90"/>
      <c r="B6" s="87"/>
      <c r="C6" s="6"/>
      <c r="D6" s="87"/>
      <c r="E6" s="87"/>
      <c r="F6" s="89"/>
      <c r="G6" s="6"/>
      <c r="H6" s="87"/>
      <c r="I6" s="6"/>
    </row>
    <row r="7" spans="1:11" ht="21" customHeight="1">
      <c r="A7" s="11"/>
      <c r="B7" s="94" t="s">
        <v>97</v>
      </c>
      <c r="C7" s="94" t="s">
        <v>95</v>
      </c>
      <c r="D7" s="94" t="s">
        <v>98</v>
      </c>
      <c r="E7" s="95" t="s">
        <v>99</v>
      </c>
      <c r="F7" s="96" t="s">
        <v>104</v>
      </c>
      <c r="G7" s="11"/>
      <c r="H7" s="94" t="s">
        <v>105</v>
      </c>
      <c r="I7" s="6"/>
    </row>
    <row r="8" spans="1:11">
      <c r="A8" s="6"/>
      <c r="B8" s="6"/>
      <c r="C8" s="6"/>
      <c r="D8" s="6"/>
      <c r="E8" s="6"/>
      <c r="F8" s="6"/>
      <c r="G8" s="6"/>
      <c r="H8" s="6"/>
      <c r="I8" s="6"/>
    </row>
    <row r="9" spans="1:11">
      <c r="A9" s="15"/>
      <c r="B9" s="15" t="s">
        <v>193</v>
      </c>
      <c r="C9" s="87"/>
      <c r="D9" s="15" t="s">
        <v>194</v>
      </c>
      <c r="E9" s="87"/>
      <c r="F9" s="89"/>
      <c r="G9" s="6"/>
      <c r="H9" s="87"/>
      <c r="I9" s="6"/>
    </row>
    <row r="10" spans="1:11">
      <c r="A10" s="97"/>
      <c r="B10" s="98"/>
      <c r="C10" s="98"/>
      <c r="D10" s="98"/>
      <c r="E10" s="98"/>
      <c r="F10" s="99"/>
      <c r="G10" s="100"/>
      <c r="H10" s="98"/>
      <c r="I10" s="100"/>
    </row>
    <row r="11" spans="1:11" ht="21" customHeight="1">
      <c r="A11" s="97"/>
      <c r="B11" s="98" t="s">
        <v>210</v>
      </c>
      <c r="C11" s="98" t="s">
        <v>95</v>
      </c>
      <c r="D11" s="98" t="s">
        <v>219</v>
      </c>
      <c r="E11" s="98"/>
      <c r="F11" s="99"/>
      <c r="G11" s="100"/>
      <c r="H11" s="98"/>
      <c r="I11" s="100"/>
    </row>
    <row r="12" spans="1:11">
      <c r="A12" s="97"/>
      <c r="B12" s="101">
        <f>'CSIB_CREQUIRB.MELD'!N14</f>
        <v>0</v>
      </c>
      <c r="C12" s="98"/>
      <c r="D12" s="101">
        <f>'[1]CSIB_CASABISIRB.MELD'!$I$437</f>
        <v>0</v>
      </c>
      <c r="E12" s="102"/>
      <c r="F12" s="103">
        <f>ABS(B12-D12)</f>
        <v>0</v>
      </c>
      <c r="G12" s="100"/>
      <c r="H12" s="98">
        <v>2</v>
      </c>
      <c r="I12" s="100">
        <f>IF(F12&gt;H12,1,0)</f>
        <v>0</v>
      </c>
      <c r="K12" s="111"/>
    </row>
    <row r="13" spans="1:11" ht="21" customHeight="1">
      <c r="A13" s="97" t="s">
        <v>96</v>
      </c>
      <c r="B13" s="98" t="s">
        <v>211</v>
      </c>
      <c r="C13" s="98" t="s">
        <v>95</v>
      </c>
      <c r="D13" s="98" t="s">
        <v>220</v>
      </c>
      <c r="E13" s="98"/>
      <c r="F13" s="99"/>
      <c r="G13" s="100"/>
      <c r="H13" s="98"/>
      <c r="I13" s="100"/>
    </row>
    <row r="14" spans="1:11">
      <c r="A14" s="104">
        <f>'CSIB_CRIRB_01.MELD'!D10</f>
        <v>0</v>
      </c>
      <c r="B14" s="93">
        <f>'CSIB_CRIRB_01.MELD'!V18</f>
        <v>0</v>
      </c>
      <c r="C14" s="98"/>
      <c r="D14" s="93">
        <f>IF(A14="NO",'[1]CSIB_CASABISIRB.MELD'!$I$416,IF(A14="YES",'[1]CSIB_CASABISIRB.MELD'!$I$425,0))</f>
        <v>0</v>
      </c>
      <c r="E14" s="98"/>
      <c r="F14" s="103">
        <f>ABS(B14-D14)</f>
        <v>0</v>
      </c>
      <c r="G14" s="100"/>
      <c r="H14" s="98">
        <v>2</v>
      </c>
      <c r="I14" s="100">
        <f>IF(F14&gt;H14,1,0)</f>
        <v>0</v>
      </c>
    </row>
    <row r="15" spans="1:11" ht="21" customHeight="1">
      <c r="A15" s="97" t="s">
        <v>96</v>
      </c>
      <c r="B15" s="98" t="s">
        <v>212</v>
      </c>
      <c r="C15" s="98" t="s">
        <v>95</v>
      </c>
      <c r="D15" s="98" t="s">
        <v>221</v>
      </c>
      <c r="E15" s="98"/>
      <c r="F15" s="99"/>
      <c r="G15" s="100"/>
      <c r="H15" s="98"/>
      <c r="I15" s="100"/>
    </row>
    <row r="16" spans="1:11">
      <c r="A16" s="104">
        <f>'CSIB_CRIRB_02.MELD'!D10</f>
        <v>0</v>
      </c>
      <c r="B16" s="93">
        <f>'CSIB_CRIRB_02.MELD'!V18</f>
        <v>0</v>
      </c>
      <c r="C16" s="98"/>
      <c r="D16" s="93">
        <f>IF(A16="NO",'[1]CSIB_CASABISIRB.MELD'!$I$418,IF(A16="YES",'[1]CSIB_CASABISIRB.MELD'!$I$427,0))</f>
        <v>0</v>
      </c>
      <c r="E16" s="98"/>
      <c r="F16" s="103">
        <f>ABS(B16-D16)</f>
        <v>0</v>
      </c>
      <c r="G16" s="100"/>
      <c r="H16" s="98">
        <v>2</v>
      </c>
      <c r="I16" s="100">
        <f>IF(F16&gt;H16,1,0)</f>
        <v>0</v>
      </c>
    </row>
    <row r="17" spans="1:9" ht="21" customHeight="1">
      <c r="A17" s="97" t="s">
        <v>96</v>
      </c>
      <c r="B17" s="98" t="s">
        <v>213</v>
      </c>
      <c r="C17" s="98" t="s">
        <v>95</v>
      </c>
      <c r="D17" s="98" t="s">
        <v>222</v>
      </c>
      <c r="E17" s="98"/>
      <c r="F17" s="99"/>
      <c r="G17" s="100"/>
      <c r="H17" s="98"/>
      <c r="I17" s="100"/>
    </row>
    <row r="18" spans="1:9">
      <c r="A18" s="104">
        <f>'CSIB_CRIRB_03.MELD'!D10</f>
        <v>0</v>
      </c>
      <c r="B18" s="93">
        <f>'CSIB_CRIRB_03.MELD'!V18</f>
        <v>0</v>
      </c>
      <c r="C18" s="98"/>
      <c r="D18" s="93">
        <f>IF(A18="NO",'[1]CSIB_CASABISIRB.MELD'!$I$419,IF(A18="YES",'[1]CSIB_CASABISIRB.MELD'!$I$428,0))</f>
        <v>0</v>
      </c>
      <c r="E18" s="98"/>
      <c r="F18" s="103">
        <f>ABS(B18-D18)</f>
        <v>0</v>
      </c>
      <c r="G18" s="100"/>
      <c r="H18" s="98">
        <v>2</v>
      </c>
      <c r="I18" s="100">
        <f>IF(F18&gt;H18,1,0)</f>
        <v>0</v>
      </c>
    </row>
    <row r="19" spans="1:9" ht="21" customHeight="1">
      <c r="A19" s="97" t="s">
        <v>96</v>
      </c>
      <c r="B19" s="98" t="s">
        <v>214</v>
      </c>
      <c r="C19" s="98" t="s">
        <v>95</v>
      </c>
      <c r="D19" s="98" t="s">
        <v>223</v>
      </c>
      <c r="E19" s="98"/>
      <c r="F19" s="99"/>
      <c r="G19" s="100"/>
      <c r="H19" s="98"/>
      <c r="I19" s="100"/>
    </row>
    <row r="20" spans="1:9">
      <c r="A20" s="104">
        <f>'CSIB_CRIRB_04.MELD'!D10</f>
        <v>0</v>
      </c>
      <c r="B20" s="93">
        <f>'CSIB_CRIRB_04.MELD'!V18</f>
        <v>0</v>
      </c>
      <c r="C20" s="98"/>
      <c r="D20" s="93">
        <f>IF(A20="NO",'[1]CSIB_CASABISIRB.MELD'!$I$421,IF(A20="YES",'[1]CSIB_CASABISIRB.MELD'!$I$430,0))</f>
        <v>0</v>
      </c>
      <c r="E20" s="98"/>
      <c r="F20" s="103">
        <f>ABS(B20-D20)</f>
        <v>0</v>
      </c>
      <c r="G20" s="100"/>
      <c r="H20" s="98">
        <v>2</v>
      </c>
      <c r="I20" s="100">
        <f>IF(F20&gt;H20,1,0)</f>
        <v>0</v>
      </c>
    </row>
    <row r="21" spans="1:9" ht="21" customHeight="1">
      <c r="A21" s="97" t="s">
        <v>96</v>
      </c>
      <c r="B21" s="98" t="s">
        <v>215</v>
      </c>
      <c r="C21" s="98" t="s">
        <v>95</v>
      </c>
      <c r="D21" s="98" t="s">
        <v>224</v>
      </c>
      <c r="E21" s="98"/>
      <c r="F21" s="99"/>
      <c r="G21" s="100"/>
      <c r="H21" s="98"/>
      <c r="I21" s="100"/>
    </row>
    <row r="22" spans="1:9">
      <c r="A22" s="104">
        <f>'CSIB_CRIRB_05.MELD'!D10</f>
        <v>0</v>
      </c>
      <c r="B22" s="93">
        <f>'CSIB_CRIRB_05.MELD'!V18</f>
        <v>0</v>
      </c>
      <c r="C22" s="98"/>
      <c r="D22" s="93">
        <f>IF(A22="NO",'[1]CSIB_CASABISIRB.MELD'!$I$422,IF(A22="YES",'[1]CSIB_CASABISIRB.MELD'!$I$431,0))</f>
        <v>0</v>
      </c>
      <c r="E22" s="98"/>
      <c r="F22" s="103">
        <f>ABS(B22-D22)</f>
        <v>0</v>
      </c>
      <c r="G22" s="100"/>
      <c r="H22" s="98">
        <v>2</v>
      </c>
      <c r="I22" s="100">
        <f>IF(F22&gt;H22,1,0)</f>
        <v>0</v>
      </c>
    </row>
    <row r="23" spans="1:9" ht="21" customHeight="1">
      <c r="B23" s="98" t="s">
        <v>216</v>
      </c>
      <c r="C23" s="98" t="s">
        <v>95</v>
      </c>
      <c r="D23" s="98" t="s">
        <v>225</v>
      </c>
      <c r="E23" s="98"/>
      <c r="F23" s="99"/>
      <c r="G23" s="100"/>
      <c r="H23" s="98"/>
      <c r="I23" s="100"/>
    </row>
    <row r="24" spans="1:9">
      <c r="B24" s="93">
        <f>'CSIB_CRIRB_06.MELD'!V18</f>
        <v>0</v>
      </c>
      <c r="C24" s="98"/>
      <c r="D24" s="93">
        <f>'[1]CSIB_CASABISIRB.MELD'!$I$433</f>
        <v>0</v>
      </c>
      <c r="E24" s="98"/>
      <c r="F24" s="103">
        <f>ABS(B24-D24)</f>
        <v>0</v>
      </c>
      <c r="G24" s="100"/>
      <c r="H24" s="98">
        <v>2</v>
      </c>
      <c r="I24" s="100">
        <f>IF(F24&gt;H24,1,0)</f>
        <v>0</v>
      </c>
    </row>
    <row r="25" spans="1:9" ht="21" customHeight="1">
      <c r="B25" s="98" t="s">
        <v>217</v>
      </c>
      <c r="C25" s="98" t="s">
        <v>95</v>
      </c>
      <c r="D25" s="98" t="s">
        <v>226</v>
      </c>
      <c r="E25" s="98"/>
      <c r="F25" s="99"/>
      <c r="G25" s="100"/>
      <c r="H25" s="98"/>
      <c r="I25" s="100"/>
    </row>
    <row r="26" spans="1:9">
      <c r="B26" s="93">
        <f>'CSIB_CRIRB_07.MELD'!V18</f>
        <v>0</v>
      </c>
      <c r="C26" s="98"/>
      <c r="D26" s="93">
        <f>'[1]CSIB_CASABISIRB.MELD'!$I$434</f>
        <v>0</v>
      </c>
      <c r="E26" s="98"/>
      <c r="F26" s="103">
        <f>ABS(B26-D26)</f>
        <v>0</v>
      </c>
      <c r="G26" s="100"/>
      <c r="H26" s="98">
        <v>2</v>
      </c>
      <c r="I26" s="100">
        <f>IF(F26&gt;H26,1,0)</f>
        <v>0</v>
      </c>
    </row>
    <row r="27" spans="1:9" ht="21" customHeight="1">
      <c r="B27" s="98" t="s">
        <v>218</v>
      </c>
      <c r="C27" s="98" t="s">
        <v>95</v>
      </c>
      <c r="D27" s="98" t="s">
        <v>227</v>
      </c>
      <c r="E27" s="98"/>
      <c r="F27" s="99"/>
      <c r="G27" s="100"/>
      <c r="H27" s="100"/>
      <c r="I27" s="100"/>
    </row>
    <row r="28" spans="1:9">
      <c r="B28" s="93">
        <f>'CSIB_CRIRB_08.MELD'!V18</f>
        <v>0</v>
      </c>
      <c r="C28" s="98"/>
      <c r="D28" s="93">
        <f>'[1]CSIB_CASABISIRB.MELD'!$I$435</f>
        <v>0</v>
      </c>
      <c r="E28" s="98"/>
      <c r="F28" s="103">
        <f>ABS(B28-D28)</f>
        <v>0</v>
      </c>
      <c r="G28" s="100"/>
      <c r="H28" s="98">
        <v>2</v>
      </c>
      <c r="I28" s="100">
        <f>IF(F28&gt;H28,1,0)</f>
        <v>0</v>
      </c>
    </row>
    <row r="29" spans="1:9">
      <c r="A29" s="100"/>
      <c r="B29" s="98"/>
      <c r="C29" s="98"/>
      <c r="D29" s="98"/>
      <c r="E29" s="98"/>
      <c r="F29" s="99"/>
      <c r="G29" s="100"/>
      <c r="H29" s="100"/>
      <c r="I29" s="100"/>
    </row>
    <row r="30" spans="1:9">
      <c r="A30" s="100"/>
      <c r="B30" s="100"/>
      <c r="C30" s="98"/>
      <c r="D30" s="100"/>
    </row>
    <row r="31" spans="1:9">
      <c r="A31" s="100"/>
      <c r="B31" s="100"/>
      <c r="C31" s="100"/>
      <c r="D31" s="100"/>
    </row>
    <row r="32" spans="1:9">
      <c r="A32" s="100"/>
      <c r="B32" s="100"/>
      <c r="C32" s="98"/>
      <c r="D32" s="100"/>
    </row>
    <row r="33" spans="1:9">
      <c r="A33" s="100"/>
      <c r="B33" s="100"/>
      <c r="C33" s="100"/>
      <c r="D33" s="100"/>
    </row>
    <row r="34" spans="1:9">
      <c r="A34" s="100"/>
      <c r="B34" s="100"/>
      <c r="C34" s="98"/>
      <c r="D34" s="100"/>
    </row>
    <row r="35" spans="1:9">
      <c r="A35" s="100"/>
      <c r="B35" s="100"/>
      <c r="C35" s="100"/>
      <c r="D35" s="100"/>
    </row>
    <row r="36" spans="1:9">
      <c r="A36" s="100"/>
      <c r="B36" s="100"/>
      <c r="C36" s="98"/>
      <c r="D36" s="100"/>
    </row>
    <row r="37" spans="1:9">
      <c r="A37" s="6"/>
      <c r="B37" s="6"/>
      <c r="C37" s="6"/>
      <c r="D37" s="100"/>
      <c r="E37" s="6"/>
      <c r="F37" s="6"/>
      <c r="G37" s="6"/>
      <c r="H37" s="6"/>
      <c r="I37" s="6"/>
    </row>
    <row r="38" spans="1:9">
      <c r="A38" s="6"/>
      <c r="B38" s="6"/>
      <c r="C38" s="6"/>
      <c r="D38" s="100"/>
      <c r="E38" s="6"/>
      <c r="F38" s="6"/>
      <c r="G38" s="6"/>
      <c r="H38" s="6"/>
      <c r="I38" s="6"/>
    </row>
    <row r="39" spans="1:9">
      <c r="A39" s="6"/>
      <c r="B39" s="6"/>
      <c r="C39" s="6"/>
      <c r="D39" s="100"/>
      <c r="E39" s="6"/>
      <c r="F39" s="6"/>
      <c r="G39" s="6"/>
      <c r="H39" s="6"/>
      <c r="I39" s="6"/>
    </row>
    <row r="40" spans="1:9">
      <c r="D40" s="100"/>
    </row>
    <row r="41" spans="1:9">
      <c r="D41" s="100"/>
    </row>
    <row r="42" spans="1:9">
      <c r="D42" s="100"/>
    </row>
    <row r="43" spans="1:9">
      <c r="D43" s="100"/>
    </row>
    <row r="44" spans="1:9">
      <c r="D44" s="100"/>
    </row>
    <row r="45" spans="1:9">
      <c r="D45" s="100"/>
    </row>
    <row r="46" spans="1:9">
      <c r="D46" s="100"/>
    </row>
    <row r="47" spans="1:9">
      <c r="D47" s="100"/>
    </row>
    <row r="48" spans="1:9">
      <c r="D48" s="100"/>
    </row>
    <row r="49" spans="4:4">
      <c r="D49" s="100"/>
    </row>
  </sheetData>
  <sheetProtection sheet="1" objects="1" scenarios="1"/>
  <phoneticPr fontId="10" type="noConversion"/>
  <pageMargins left="0.59055118110236227" right="0.59055118110236227" top="0.98425196850393704" bottom="0.98425196850393704" header="0.51181102362204722" footer="0.51181102362204722"/>
  <pageSetup paperSize="9" scale="65" orientation="portrait" r:id="rId1"/>
  <headerFooter alignWithMargins="0">
    <oddFooter>&amp;L&amp;"Arial,Standard"&amp;D,&amp;T&amp;R&amp;"Arial,Standard"&amp;P/&amp;N</oddFooter>
  </headerFooter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W68"/>
  <sheetViews>
    <sheetView showGridLines="0" showRowColHeaders="0" showZeros="0" zoomScale="80" zoomScaleNormal="80" workbookViewId="0">
      <pane xSplit="3" ySplit="13" topLeftCell="D14" activePane="bottomRight" state="frozen"/>
      <selection activeCell="H3" sqref="H3"/>
      <selection pane="topRight" activeCell="H3" sqref="H3"/>
      <selection pane="bottomLeft" activeCell="H3" sqref="H3"/>
      <selection pane="bottomRight" activeCell="G16" sqref="G16"/>
    </sheetView>
  </sheetViews>
  <sheetFormatPr baseColWidth="10" defaultRowHeight="12.75"/>
  <cols>
    <col min="1" max="1" width="4.85546875" style="6" customWidth="1"/>
    <col min="2" max="2" width="42.28515625" style="6" customWidth="1"/>
    <col min="3" max="3" width="4.5703125" style="6" customWidth="1"/>
    <col min="4" max="4" width="18" style="6" customWidth="1"/>
    <col min="5" max="5" width="21.140625" style="6" customWidth="1"/>
    <col min="6" max="6" width="21.7109375" style="6" customWidth="1"/>
    <col min="7" max="7" width="13.7109375" style="6" customWidth="1"/>
    <col min="8" max="8" width="14.28515625" style="6" customWidth="1"/>
    <col min="9" max="9" width="14.140625" style="6" customWidth="1"/>
    <col min="10" max="10" width="14.42578125" style="6" customWidth="1"/>
    <col min="11" max="11" width="22" style="6" customWidth="1"/>
    <col min="12" max="12" width="16.5703125" style="6" customWidth="1"/>
    <col min="13" max="13" width="17.5703125" style="6" customWidth="1"/>
    <col min="14" max="14" width="16.85546875" style="6" customWidth="1"/>
    <col min="15" max="15" width="14.7109375" style="6" customWidth="1"/>
    <col min="16" max="16" width="20" style="6" customWidth="1"/>
    <col min="17" max="17" width="4.7109375" style="6" customWidth="1"/>
    <col min="18" max="18" width="11.42578125" style="6" customWidth="1"/>
    <col min="19" max="19" width="23.5703125" style="6" customWidth="1"/>
    <col min="20" max="21" width="13" style="6" customWidth="1"/>
    <col min="22" max="22" width="23.5703125" style="6" customWidth="1"/>
    <col min="23" max="16384" width="11.42578125" style="6"/>
  </cols>
  <sheetData>
    <row r="1" spans="1:23" ht="20.25" customHeight="1">
      <c r="A1" s="70"/>
      <c r="B1" s="8"/>
      <c r="C1" s="8"/>
      <c r="D1" s="8"/>
      <c r="E1" s="16" t="s">
        <v>157</v>
      </c>
      <c r="F1" s="8"/>
      <c r="G1" s="8"/>
      <c r="H1" s="8"/>
      <c r="I1" s="8"/>
      <c r="J1" s="8"/>
      <c r="K1" s="8"/>
      <c r="L1" s="8"/>
      <c r="M1" s="8"/>
      <c r="N1" s="8"/>
      <c r="O1" s="155" t="s">
        <v>67</v>
      </c>
      <c r="P1" s="156" t="s">
        <v>198</v>
      </c>
      <c r="Q1" s="8"/>
    </row>
    <row r="2" spans="1:23" ht="20.25" customHeight="1">
      <c r="A2" s="8"/>
      <c r="B2" s="15"/>
      <c r="C2" s="8"/>
      <c r="D2" s="8"/>
      <c r="E2" s="16" t="s">
        <v>158</v>
      </c>
      <c r="G2" s="15"/>
      <c r="H2" s="15"/>
      <c r="I2" s="15"/>
      <c r="L2" s="15"/>
      <c r="M2" s="15"/>
      <c r="N2" s="15"/>
      <c r="O2" s="155" t="s">
        <v>231</v>
      </c>
      <c r="P2" s="157" t="str">
        <f>'Delivery note'!H3</f>
        <v>XXXXXX</v>
      </c>
      <c r="Q2" s="15"/>
    </row>
    <row r="3" spans="1:23" ht="20.25" customHeight="1">
      <c r="A3" s="8"/>
      <c r="B3" s="15"/>
      <c r="C3" s="8"/>
      <c r="D3" s="8"/>
      <c r="E3" s="227" t="s">
        <v>209</v>
      </c>
      <c r="G3" s="15"/>
      <c r="H3" s="15"/>
      <c r="I3" s="111"/>
      <c r="J3" s="70"/>
      <c r="K3" s="111"/>
      <c r="L3" s="15"/>
      <c r="M3" s="15"/>
      <c r="N3" s="15"/>
      <c r="O3" s="155" t="s">
        <v>175</v>
      </c>
      <c r="P3" s="205" t="str">
        <f>'Delivery note'!H4</f>
        <v>DD.MM.YYYY</v>
      </c>
      <c r="Q3" s="15"/>
    </row>
    <row r="4" spans="1:23" ht="20.100000000000001" customHeight="1">
      <c r="A4" s="8"/>
      <c r="B4" s="15"/>
      <c r="C4" s="8"/>
      <c r="D4" s="8"/>
      <c r="E4" s="158" t="s">
        <v>192</v>
      </c>
      <c r="G4" s="15"/>
      <c r="H4" s="15"/>
      <c r="I4" s="111"/>
      <c r="J4" s="70"/>
      <c r="K4" s="111"/>
      <c r="L4" s="15"/>
      <c r="M4" s="15"/>
      <c r="N4" s="15"/>
      <c r="Q4" s="15"/>
    </row>
    <row r="5" spans="1:23" ht="20.100000000000001" customHeight="1">
      <c r="A5" s="8"/>
      <c r="B5" s="15"/>
      <c r="C5" s="8"/>
      <c r="D5" s="8"/>
      <c r="E5" s="6" t="s">
        <v>22</v>
      </c>
      <c r="G5" s="15"/>
      <c r="H5" s="15"/>
      <c r="I5" s="111"/>
      <c r="J5" s="70"/>
      <c r="K5" s="111"/>
      <c r="L5" s="15"/>
      <c r="M5" s="15"/>
      <c r="N5" s="15"/>
      <c r="O5" s="15"/>
      <c r="P5" s="15"/>
      <c r="Q5" s="15"/>
    </row>
    <row r="6" spans="1:23" ht="6.75" customHeight="1">
      <c r="A6" s="8"/>
      <c r="B6" s="15"/>
      <c r="C6" s="8"/>
      <c r="D6" s="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3" ht="6.75" customHeight="1">
      <c r="A7" s="11"/>
      <c r="B7" s="15"/>
      <c r="C7" s="11"/>
      <c r="D7" s="11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73"/>
    </row>
    <row r="8" spans="1:23" ht="14.25" customHeight="1">
      <c r="A8" s="192"/>
      <c r="B8" s="62"/>
      <c r="C8" s="72"/>
      <c r="D8" s="36" t="s">
        <v>25</v>
      </c>
      <c r="E8" s="36" t="s">
        <v>27</v>
      </c>
      <c r="F8" s="38" t="s">
        <v>29</v>
      </c>
      <c r="G8" s="51" t="s">
        <v>24</v>
      </c>
      <c r="H8" s="80"/>
      <c r="I8" s="80"/>
      <c r="J8" s="81"/>
      <c r="K8" s="52" t="s">
        <v>32</v>
      </c>
      <c r="L8" s="38" t="s">
        <v>48</v>
      </c>
      <c r="M8" s="38" t="s">
        <v>76</v>
      </c>
      <c r="N8" s="38" t="s">
        <v>58</v>
      </c>
      <c r="O8" s="51" t="s">
        <v>79</v>
      </c>
      <c r="P8" s="52"/>
      <c r="Q8" s="72"/>
      <c r="R8" s="28"/>
      <c r="S8" s="28"/>
      <c r="T8" s="8"/>
    </row>
    <row r="9" spans="1:23" ht="14.25" customHeight="1">
      <c r="A9" s="193"/>
      <c r="B9" s="16"/>
      <c r="C9" s="74"/>
      <c r="D9" s="29" t="s">
        <v>26</v>
      </c>
      <c r="E9" s="37" t="s">
        <v>28</v>
      </c>
      <c r="F9" s="42" t="s">
        <v>30</v>
      </c>
      <c r="G9" s="53" t="s">
        <v>31</v>
      </c>
      <c r="H9" s="82"/>
      <c r="I9" s="82"/>
      <c r="J9" s="83"/>
      <c r="K9" s="75" t="s">
        <v>33</v>
      </c>
      <c r="L9" s="42" t="s">
        <v>49</v>
      </c>
      <c r="M9" s="42" t="s">
        <v>77</v>
      </c>
      <c r="N9" s="42" t="s">
        <v>59</v>
      </c>
      <c r="O9" s="47"/>
      <c r="P9" s="49"/>
      <c r="Q9" s="74"/>
      <c r="R9" s="28"/>
      <c r="S9" s="28"/>
      <c r="T9" s="8"/>
    </row>
    <row r="10" spans="1:23" ht="14.25" customHeight="1">
      <c r="A10" s="193"/>
      <c r="B10" s="16"/>
      <c r="C10" s="74"/>
      <c r="D10" s="37"/>
      <c r="E10" s="37" t="s">
        <v>23</v>
      </c>
      <c r="F10" s="37"/>
      <c r="G10" s="51" t="s">
        <v>3</v>
      </c>
      <c r="H10" s="52"/>
      <c r="I10" s="51" t="s">
        <v>37</v>
      </c>
      <c r="J10" s="52"/>
      <c r="K10" s="75" t="s">
        <v>35</v>
      </c>
      <c r="L10" s="42" t="s">
        <v>50</v>
      </c>
      <c r="M10" s="42" t="s">
        <v>78</v>
      </c>
      <c r="N10" s="42"/>
      <c r="O10" s="38" t="s">
        <v>80</v>
      </c>
      <c r="P10" s="235" t="s">
        <v>14</v>
      </c>
      <c r="Q10" s="74"/>
      <c r="R10" s="28"/>
      <c r="S10" s="28"/>
      <c r="T10" s="8"/>
    </row>
    <row r="11" spans="1:23" ht="14.25" customHeight="1">
      <c r="A11" s="193"/>
      <c r="B11" s="16"/>
      <c r="C11" s="74"/>
      <c r="D11" s="30"/>
      <c r="E11" s="37"/>
      <c r="F11" s="37"/>
      <c r="G11" s="53"/>
      <c r="H11" s="54"/>
      <c r="I11" s="53" t="s">
        <v>34</v>
      </c>
      <c r="J11" s="54"/>
      <c r="K11" s="75" t="s">
        <v>36</v>
      </c>
      <c r="L11" s="42" t="s">
        <v>51</v>
      </c>
      <c r="M11" s="42"/>
      <c r="N11" s="42"/>
      <c r="O11" s="42"/>
      <c r="P11" s="236"/>
      <c r="Q11" s="74"/>
      <c r="R11" s="28"/>
      <c r="S11" s="28"/>
      <c r="T11" s="8"/>
    </row>
    <row r="12" spans="1:23" ht="69" customHeight="1">
      <c r="A12" s="8"/>
      <c r="B12" s="8"/>
      <c r="C12" s="74"/>
      <c r="D12" s="36" t="s">
        <v>75</v>
      </c>
      <c r="E12" s="42"/>
      <c r="F12" s="42"/>
      <c r="G12" s="36" t="s">
        <v>4</v>
      </c>
      <c r="H12" s="36" t="s">
        <v>5</v>
      </c>
      <c r="I12" s="36" t="s">
        <v>142</v>
      </c>
      <c r="J12" s="36" t="s">
        <v>38</v>
      </c>
      <c r="K12" s="75" t="s">
        <v>108</v>
      </c>
      <c r="L12" s="42"/>
      <c r="M12" s="42"/>
      <c r="N12" s="42"/>
      <c r="O12" s="42"/>
      <c r="P12" s="236"/>
      <c r="Q12" s="74"/>
      <c r="R12" s="13"/>
      <c r="S12" s="13"/>
      <c r="T12" s="13"/>
    </row>
    <row r="13" spans="1:23" ht="20.100000000000001" customHeight="1">
      <c r="A13" s="15"/>
      <c r="B13" s="73"/>
      <c r="C13" s="40"/>
      <c r="D13" s="214" t="s">
        <v>81</v>
      </c>
      <c r="E13" s="214" t="s">
        <v>82</v>
      </c>
      <c r="F13" s="214" t="s">
        <v>83</v>
      </c>
      <c r="G13" s="214" t="s">
        <v>84</v>
      </c>
      <c r="H13" s="214" t="s">
        <v>85</v>
      </c>
      <c r="I13" s="214" t="s">
        <v>86</v>
      </c>
      <c r="J13" s="214" t="s">
        <v>109</v>
      </c>
      <c r="K13" s="214" t="s">
        <v>87</v>
      </c>
      <c r="L13" s="214" t="s">
        <v>89</v>
      </c>
      <c r="M13" s="214" t="s">
        <v>90</v>
      </c>
      <c r="N13" s="214" t="s">
        <v>91</v>
      </c>
      <c r="O13" s="214" t="s">
        <v>92</v>
      </c>
      <c r="P13" s="214" t="s">
        <v>93</v>
      </c>
      <c r="Q13" s="40"/>
      <c r="S13" s="13" t="s">
        <v>110</v>
      </c>
      <c r="T13" s="13" t="s">
        <v>111</v>
      </c>
      <c r="U13" s="13" t="s">
        <v>88</v>
      </c>
      <c r="V13" s="13" t="s">
        <v>112</v>
      </c>
    </row>
    <row r="14" spans="1:23" ht="42.75" customHeight="1" thickBot="1">
      <c r="A14" s="218"/>
      <c r="B14" s="160" t="s">
        <v>74</v>
      </c>
      <c r="C14" s="142">
        <v>1</v>
      </c>
      <c r="D14" s="19"/>
      <c r="E14" s="19"/>
      <c r="F14" s="19"/>
      <c r="G14" s="19"/>
      <c r="H14" s="19"/>
      <c r="I14" s="19"/>
      <c r="J14" s="34"/>
      <c r="K14" s="76"/>
      <c r="L14" s="220"/>
      <c r="M14" s="161">
        <f>M16+M22+M24</f>
        <v>0</v>
      </c>
      <c r="N14" s="161">
        <f>N16+N22+N24</f>
        <v>0</v>
      </c>
      <c r="O14" s="19"/>
      <c r="P14" s="161">
        <f>P16+P22+P24</f>
        <v>0</v>
      </c>
      <c r="Q14" s="142">
        <v>1</v>
      </c>
      <c r="R14" s="162"/>
      <c r="S14" s="210"/>
      <c r="T14" s="168"/>
      <c r="U14" s="8"/>
      <c r="V14" s="211" t="str">
        <f>IF(MIN(K14:P14)&lt;0,"ERROR","OK")</f>
        <v>OK</v>
      </c>
      <c r="W14" s="8"/>
    </row>
    <row r="15" spans="1:23" ht="6" customHeight="1" thickTop="1">
      <c r="A15" s="194"/>
      <c r="B15" s="163"/>
      <c r="C15" s="142"/>
      <c r="D15" s="154"/>
      <c r="E15" s="71"/>
      <c r="F15" s="71"/>
      <c r="G15" s="71"/>
      <c r="H15" s="71"/>
      <c r="I15" s="71"/>
      <c r="J15" s="71"/>
      <c r="K15" s="71"/>
      <c r="L15" s="221"/>
      <c r="M15" s="71"/>
      <c r="N15" s="71"/>
      <c r="O15" s="71"/>
      <c r="P15" s="39"/>
      <c r="Q15" s="142"/>
      <c r="R15" s="162"/>
      <c r="S15" s="164"/>
      <c r="T15" s="164"/>
      <c r="U15" s="165"/>
      <c r="V15" s="164"/>
    </row>
    <row r="16" spans="1:23" ht="34.5" customHeight="1" thickBot="1">
      <c r="A16" s="218"/>
      <c r="B16" s="160" t="s">
        <v>69</v>
      </c>
      <c r="C16" s="142">
        <v>2</v>
      </c>
      <c r="D16" s="19"/>
      <c r="E16" s="161">
        <f>E19+E20</f>
        <v>0</v>
      </c>
      <c r="F16" s="161">
        <f>F19+F20</f>
        <v>0</v>
      </c>
      <c r="G16" s="20"/>
      <c r="H16" s="20"/>
      <c r="I16" s="20"/>
      <c r="J16" s="32"/>
      <c r="K16" s="161">
        <f>K19+K20</f>
        <v>0</v>
      </c>
      <c r="L16" s="220"/>
      <c r="M16" s="161">
        <f>M19+M20</f>
        <v>0</v>
      </c>
      <c r="N16" s="161">
        <f>N19+N20</f>
        <v>0</v>
      </c>
      <c r="O16" s="20"/>
      <c r="P16" s="20"/>
      <c r="Q16" s="142">
        <v>2</v>
      </c>
      <c r="R16" s="21"/>
      <c r="S16" s="144" t="str">
        <f>IF(MIN(D16:H16)&lt;0,"ERROR","OK")</f>
        <v>OK</v>
      </c>
      <c r="T16" s="144" t="str">
        <f>IF(I16&lt;=0,"OK","ERROR")</f>
        <v>OK</v>
      </c>
      <c r="U16" s="144" t="str">
        <f>IF(J16&gt;=0,"OK","ERROR")</f>
        <v>OK</v>
      </c>
      <c r="V16" s="144" t="str">
        <f>IF(MIN(K16:P16)&lt;0,"ERROR","OK")</f>
        <v>OK</v>
      </c>
    </row>
    <row r="17" spans="1:23" ht="39" thickTop="1">
      <c r="A17" s="194"/>
      <c r="B17" s="166" t="s">
        <v>70</v>
      </c>
      <c r="C17" s="142"/>
      <c r="D17" s="167"/>
      <c r="E17" s="167"/>
      <c r="F17" s="167"/>
      <c r="G17" s="167"/>
      <c r="H17" s="167"/>
      <c r="I17" s="167"/>
      <c r="J17" s="167"/>
      <c r="K17" s="167"/>
      <c r="L17" s="222"/>
      <c r="M17" s="167"/>
      <c r="N17" s="167"/>
      <c r="O17" s="167"/>
      <c r="P17" s="167"/>
      <c r="Q17" s="142"/>
      <c r="R17" s="162"/>
      <c r="S17" s="168"/>
      <c r="T17" s="168"/>
      <c r="U17" s="8"/>
      <c r="V17" s="168"/>
    </row>
    <row r="18" spans="1:23" ht="25.5" customHeight="1">
      <c r="A18" s="194"/>
      <c r="B18" s="169" t="s">
        <v>16</v>
      </c>
      <c r="C18" s="142"/>
      <c r="D18" s="167"/>
      <c r="E18" s="167"/>
      <c r="F18" s="167"/>
      <c r="G18" s="167"/>
      <c r="H18" s="167"/>
      <c r="I18" s="167"/>
      <c r="J18" s="167"/>
      <c r="K18" s="167"/>
      <c r="L18" s="222"/>
      <c r="M18" s="167"/>
      <c r="N18" s="167"/>
      <c r="O18" s="167"/>
      <c r="P18" s="167"/>
      <c r="Q18" s="142"/>
      <c r="R18" s="162"/>
      <c r="S18" s="168"/>
      <c r="T18" s="168"/>
      <c r="U18" s="8"/>
      <c r="V18" s="168"/>
    </row>
    <row r="19" spans="1:23">
      <c r="A19" s="194"/>
      <c r="B19" s="170">
        <v>3</v>
      </c>
      <c r="C19" s="142">
        <v>104</v>
      </c>
      <c r="D19" s="19"/>
      <c r="E19" s="20"/>
      <c r="F19" s="20"/>
      <c r="G19" s="19"/>
      <c r="H19" s="19"/>
      <c r="I19" s="19"/>
      <c r="J19" s="34"/>
      <c r="K19" s="77"/>
      <c r="L19" s="220"/>
      <c r="M19" s="20"/>
      <c r="N19" s="20"/>
      <c r="O19" s="225"/>
      <c r="P19" s="19"/>
      <c r="Q19" s="142">
        <v>104</v>
      </c>
      <c r="R19" s="21"/>
      <c r="S19" s="144" t="str">
        <f>IF(MIN(D19:H19)&lt;0,"ERROR","OK")</f>
        <v>OK</v>
      </c>
      <c r="T19" s="168"/>
      <c r="U19" s="8"/>
      <c r="V19" s="144" t="str">
        <f>IF(MIN(K19:P19)&lt;0,"ERROR","OK")</f>
        <v>OK</v>
      </c>
    </row>
    <row r="20" spans="1:23">
      <c r="A20" s="195"/>
      <c r="B20" s="170">
        <v>4</v>
      </c>
      <c r="C20" s="142">
        <v>105</v>
      </c>
      <c r="D20" s="19"/>
      <c r="E20" s="20"/>
      <c r="F20" s="20"/>
      <c r="G20" s="19"/>
      <c r="H20" s="19"/>
      <c r="I20" s="19"/>
      <c r="J20" s="34"/>
      <c r="K20" s="77"/>
      <c r="L20" s="220"/>
      <c r="M20" s="20"/>
      <c r="N20" s="20"/>
      <c r="O20" s="225"/>
      <c r="P20" s="19"/>
      <c r="Q20" s="142">
        <v>105</v>
      </c>
      <c r="R20" s="21"/>
      <c r="S20" s="144" t="str">
        <f>IF(MIN(D20:H20)&lt;0,"ERROR","OK")</f>
        <v>OK</v>
      </c>
      <c r="T20" s="168"/>
      <c r="U20" s="8"/>
      <c r="V20" s="144" t="str">
        <f>IF(MIN(K20:P20)&lt;0,"ERROR","OK")</f>
        <v>OK</v>
      </c>
      <c r="W20" s="171"/>
    </row>
    <row r="21" spans="1:23" ht="6" customHeight="1">
      <c r="A21" s="195"/>
      <c r="B21" s="163"/>
      <c r="C21" s="142"/>
      <c r="D21" s="154"/>
      <c r="E21" s="71"/>
      <c r="F21" s="71"/>
      <c r="G21" s="71"/>
      <c r="H21" s="71"/>
      <c r="I21" s="71"/>
      <c r="J21" s="71"/>
      <c r="K21" s="71"/>
      <c r="L21" s="221"/>
      <c r="M21" s="71"/>
      <c r="N21" s="71"/>
      <c r="O21" s="71"/>
      <c r="P21" s="39"/>
      <c r="Q21" s="142"/>
      <c r="R21" s="21"/>
      <c r="S21" s="168"/>
      <c r="T21" s="168"/>
      <c r="U21" s="8"/>
      <c r="V21" s="172"/>
    </row>
    <row r="22" spans="1:23" ht="34.5" customHeight="1">
      <c r="A22" s="219"/>
      <c r="B22" s="173" t="s">
        <v>71</v>
      </c>
      <c r="C22" s="142">
        <v>6</v>
      </c>
      <c r="D22" s="19"/>
      <c r="E22" s="19"/>
      <c r="F22" s="19"/>
      <c r="G22" s="19"/>
      <c r="H22" s="19"/>
      <c r="I22" s="19"/>
      <c r="J22" s="34"/>
      <c r="K22" s="76"/>
      <c r="L22" s="220"/>
      <c r="M22" s="20"/>
      <c r="N22" s="20"/>
      <c r="O22" s="19"/>
      <c r="P22" s="20"/>
      <c r="Q22" s="142">
        <v>6</v>
      </c>
      <c r="R22" s="168"/>
      <c r="S22" s="168"/>
      <c r="T22" s="168"/>
      <c r="U22" s="8"/>
      <c r="V22" s="144" t="str">
        <f>IF(MIN(K22:P22)&lt;0,"ERROR","OK")</f>
        <v>OK</v>
      </c>
    </row>
    <row r="23" spans="1:23" ht="6" customHeight="1">
      <c r="A23" s="196"/>
      <c r="B23" s="174"/>
      <c r="C23" s="142"/>
      <c r="D23" s="154"/>
      <c r="E23" s="71"/>
      <c r="F23" s="71"/>
      <c r="G23" s="71"/>
      <c r="H23" s="71"/>
      <c r="I23" s="71"/>
      <c r="J23" s="71"/>
      <c r="K23" s="71"/>
      <c r="L23" s="221"/>
      <c r="M23" s="71"/>
      <c r="N23" s="71"/>
      <c r="O23" s="71"/>
      <c r="P23" s="39"/>
      <c r="Q23" s="142"/>
      <c r="R23" s="21"/>
      <c r="S23" s="168"/>
      <c r="T23" s="168"/>
      <c r="U23" s="8"/>
      <c r="V23" s="8"/>
    </row>
    <row r="24" spans="1:23" ht="34.5" customHeight="1" thickBot="1">
      <c r="A24" s="194"/>
      <c r="B24" s="160" t="s">
        <v>72</v>
      </c>
      <c r="C24" s="142">
        <v>7</v>
      </c>
      <c r="D24" s="19"/>
      <c r="E24" s="161">
        <f>SUM(E27:E52)</f>
        <v>0</v>
      </c>
      <c r="F24" s="161">
        <f>SUM(F27:F52)</f>
        <v>0</v>
      </c>
      <c r="G24" s="20"/>
      <c r="H24" s="20"/>
      <c r="I24" s="20"/>
      <c r="J24" s="32"/>
      <c r="K24" s="161">
        <f>SUM(K27:K52)</f>
        <v>0</v>
      </c>
      <c r="L24" s="79"/>
      <c r="M24" s="161">
        <f>SUM(M27:M52)</f>
        <v>0</v>
      </c>
      <c r="N24" s="161">
        <f>SUM(N27:N52)</f>
        <v>0</v>
      </c>
      <c r="O24" s="161">
        <f>SUM(O27:O52)</f>
        <v>0</v>
      </c>
      <c r="P24" s="20"/>
      <c r="Q24" s="142">
        <v>7</v>
      </c>
      <c r="R24" s="21"/>
      <c r="S24" s="144" t="str">
        <f>IF(MIN(D24:H24)&lt;0,"ERROR","OK")</f>
        <v>OK</v>
      </c>
      <c r="T24" s="144" t="str">
        <f>IF(I24&lt;=0,"OK","ERROR")</f>
        <v>OK</v>
      </c>
      <c r="U24" s="144" t="str">
        <f>IF(J24&gt;=0,"OK","ERROR")</f>
        <v>OK</v>
      </c>
      <c r="V24" s="144" t="str">
        <f>IF(MIN(K24:P24)&lt;0,"ERROR","OK")</f>
        <v>OK</v>
      </c>
    </row>
    <row r="25" spans="1:23" ht="48" customHeight="1" thickTop="1">
      <c r="A25" s="194"/>
      <c r="B25" s="166" t="s">
        <v>73</v>
      </c>
      <c r="C25" s="142"/>
      <c r="D25" s="167"/>
      <c r="E25" s="167"/>
      <c r="F25" s="167"/>
      <c r="G25" s="167"/>
      <c r="H25" s="167"/>
      <c r="I25" s="167"/>
      <c r="J25" s="167"/>
      <c r="K25" s="167"/>
      <c r="L25" s="222"/>
      <c r="M25" s="167"/>
      <c r="N25" s="167"/>
      <c r="O25" s="167"/>
      <c r="P25" s="167"/>
      <c r="Q25" s="142"/>
      <c r="R25" s="168"/>
      <c r="S25" s="168"/>
      <c r="T25" s="168"/>
      <c r="U25" s="8"/>
      <c r="V25" s="8"/>
    </row>
    <row r="26" spans="1:23" ht="20.100000000000001" customHeight="1">
      <c r="A26" s="194"/>
      <c r="B26" s="169" t="s">
        <v>161</v>
      </c>
      <c r="C26" s="142"/>
      <c r="D26" s="167"/>
      <c r="E26" s="167"/>
      <c r="F26" s="167"/>
      <c r="G26" s="167"/>
      <c r="H26" s="167"/>
      <c r="I26" s="167"/>
      <c r="J26" s="167"/>
      <c r="K26" s="167"/>
      <c r="L26" s="222"/>
      <c r="M26" s="167"/>
      <c r="N26" s="167"/>
      <c r="O26" s="167"/>
      <c r="P26" s="167"/>
      <c r="Q26" s="142"/>
      <c r="R26" s="168"/>
      <c r="S26" s="168"/>
      <c r="T26" s="168"/>
      <c r="U26" s="8"/>
      <c r="V26" s="8"/>
    </row>
    <row r="27" spans="1:23">
      <c r="A27" s="194"/>
      <c r="B27" s="175">
        <v>1</v>
      </c>
      <c r="C27" s="142">
        <v>8</v>
      </c>
      <c r="D27" s="79"/>
      <c r="E27" s="20"/>
      <c r="F27" s="20"/>
      <c r="G27" s="19"/>
      <c r="H27" s="19"/>
      <c r="I27" s="19"/>
      <c r="J27" s="34"/>
      <c r="K27" s="77"/>
      <c r="L27" s="79"/>
      <c r="M27" s="20"/>
      <c r="N27" s="20"/>
      <c r="O27" s="20"/>
      <c r="P27" s="19"/>
      <c r="Q27" s="142">
        <v>8</v>
      </c>
      <c r="R27" s="21"/>
      <c r="S27" s="144" t="str">
        <f t="shared" ref="S27:S35" si="0">IF(MIN(D27:H27)&lt;0,"ERROR","OK")</f>
        <v>OK</v>
      </c>
      <c r="T27" s="168"/>
      <c r="U27" s="8"/>
      <c r="V27" s="144" t="str">
        <f t="shared" ref="V27:V52" si="1">IF(MIN(K27:P27)&lt;0,"ERROR","OK")</f>
        <v>OK</v>
      </c>
    </row>
    <row r="28" spans="1:23">
      <c r="A28" s="194"/>
      <c r="B28" s="175">
        <v>2</v>
      </c>
      <c r="C28" s="142">
        <v>9</v>
      </c>
      <c r="D28" s="79"/>
      <c r="E28" s="20"/>
      <c r="F28" s="20"/>
      <c r="G28" s="19"/>
      <c r="H28" s="19"/>
      <c r="I28" s="19"/>
      <c r="J28" s="34"/>
      <c r="K28" s="77"/>
      <c r="L28" s="79"/>
      <c r="M28" s="20"/>
      <c r="N28" s="20"/>
      <c r="O28" s="20"/>
      <c r="P28" s="19"/>
      <c r="Q28" s="142">
        <v>9</v>
      </c>
      <c r="R28" s="21"/>
      <c r="S28" s="144" t="str">
        <f t="shared" si="0"/>
        <v>OK</v>
      </c>
      <c r="T28" s="168"/>
      <c r="U28" s="8"/>
      <c r="V28" s="144" t="str">
        <f t="shared" si="1"/>
        <v>OK</v>
      </c>
    </row>
    <row r="29" spans="1:23">
      <c r="A29" s="195"/>
      <c r="B29" s="175">
        <v>3</v>
      </c>
      <c r="C29" s="142">
        <v>10</v>
      </c>
      <c r="D29" s="79"/>
      <c r="E29" s="20"/>
      <c r="F29" s="20"/>
      <c r="G29" s="19"/>
      <c r="H29" s="19"/>
      <c r="I29" s="19"/>
      <c r="J29" s="34"/>
      <c r="K29" s="77"/>
      <c r="L29" s="79"/>
      <c r="M29" s="20"/>
      <c r="N29" s="20"/>
      <c r="O29" s="20"/>
      <c r="P29" s="19"/>
      <c r="Q29" s="142">
        <v>10</v>
      </c>
      <c r="R29" s="21"/>
      <c r="S29" s="144" t="str">
        <f t="shared" si="0"/>
        <v>OK</v>
      </c>
      <c r="T29" s="168"/>
      <c r="U29" s="8"/>
      <c r="V29" s="144" t="str">
        <f t="shared" si="1"/>
        <v>OK</v>
      </c>
    </row>
    <row r="30" spans="1:23">
      <c r="A30" s="194"/>
      <c r="B30" s="175">
        <v>4</v>
      </c>
      <c r="C30" s="142">
        <v>11</v>
      </c>
      <c r="D30" s="79"/>
      <c r="E30" s="20"/>
      <c r="F30" s="20"/>
      <c r="G30" s="19"/>
      <c r="H30" s="19"/>
      <c r="I30" s="19"/>
      <c r="J30" s="34"/>
      <c r="K30" s="77"/>
      <c r="L30" s="79"/>
      <c r="M30" s="20"/>
      <c r="N30" s="20"/>
      <c r="O30" s="20"/>
      <c r="P30" s="19"/>
      <c r="Q30" s="142">
        <v>11</v>
      </c>
      <c r="R30" s="21"/>
      <c r="S30" s="144" t="str">
        <f t="shared" si="0"/>
        <v>OK</v>
      </c>
      <c r="T30" s="168"/>
      <c r="U30" s="8"/>
      <c r="V30" s="144" t="str">
        <f t="shared" si="1"/>
        <v>OK</v>
      </c>
    </row>
    <row r="31" spans="1:23">
      <c r="A31" s="194"/>
      <c r="B31" s="175">
        <v>5</v>
      </c>
      <c r="C31" s="142">
        <v>12</v>
      </c>
      <c r="D31" s="79"/>
      <c r="E31" s="20"/>
      <c r="F31" s="20"/>
      <c r="G31" s="19"/>
      <c r="H31" s="19"/>
      <c r="I31" s="19"/>
      <c r="J31" s="34"/>
      <c r="K31" s="77"/>
      <c r="L31" s="79"/>
      <c r="M31" s="20"/>
      <c r="N31" s="20"/>
      <c r="O31" s="20"/>
      <c r="P31" s="19"/>
      <c r="Q31" s="142">
        <v>12</v>
      </c>
      <c r="R31" s="21"/>
      <c r="S31" s="144" t="str">
        <f t="shared" si="0"/>
        <v>OK</v>
      </c>
      <c r="T31" s="168"/>
      <c r="U31" s="8"/>
      <c r="V31" s="144" t="str">
        <f t="shared" si="1"/>
        <v>OK</v>
      </c>
    </row>
    <row r="32" spans="1:23">
      <c r="A32" s="194"/>
      <c r="B32" s="175">
        <v>6</v>
      </c>
      <c r="C32" s="142">
        <v>13</v>
      </c>
      <c r="D32" s="79"/>
      <c r="E32" s="67"/>
      <c r="F32" s="67"/>
      <c r="G32" s="19"/>
      <c r="H32" s="19"/>
      <c r="I32" s="19"/>
      <c r="J32" s="34"/>
      <c r="K32" s="78"/>
      <c r="L32" s="223"/>
      <c r="M32" s="67"/>
      <c r="N32" s="67"/>
      <c r="O32" s="67"/>
      <c r="P32" s="19"/>
      <c r="Q32" s="142">
        <v>13</v>
      </c>
      <c r="R32" s="21"/>
      <c r="S32" s="144" t="str">
        <f t="shared" si="0"/>
        <v>OK</v>
      </c>
      <c r="T32" s="168"/>
      <c r="U32" s="8"/>
      <c r="V32" s="144" t="str">
        <f t="shared" si="1"/>
        <v>OK</v>
      </c>
    </row>
    <row r="33" spans="1:22">
      <c r="A33" s="15"/>
      <c r="B33" s="175">
        <v>7</v>
      </c>
      <c r="C33" s="142">
        <v>14</v>
      </c>
      <c r="D33" s="79"/>
      <c r="E33" s="67"/>
      <c r="F33" s="67"/>
      <c r="G33" s="19"/>
      <c r="H33" s="19"/>
      <c r="I33" s="19"/>
      <c r="J33" s="34"/>
      <c r="K33" s="78"/>
      <c r="L33" s="223"/>
      <c r="M33" s="67"/>
      <c r="N33" s="67"/>
      <c r="O33" s="67"/>
      <c r="P33" s="19"/>
      <c r="Q33" s="142">
        <v>14</v>
      </c>
      <c r="R33" s="21"/>
      <c r="S33" s="144" t="str">
        <f t="shared" si="0"/>
        <v>OK</v>
      </c>
      <c r="T33" s="168"/>
      <c r="U33" s="8"/>
      <c r="V33" s="144" t="str">
        <f t="shared" si="1"/>
        <v>OK</v>
      </c>
    </row>
    <row r="34" spans="1:22">
      <c r="A34" s="194"/>
      <c r="B34" s="175">
        <v>8</v>
      </c>
      <c r="C34" s="142">
        <v>15</v>
      </c>
      <c r="D34" s="79"/>
      <c r="E34" s="67"/>
      <c r="F34" s="67"/>
      <c r="G34" s="19"/>
      <c r="H34" s="19"/>
      <c r="I34" s="19"/>
      <c r="J34" s="34"/>
      <c r="K34" s="78"/>
      <c r="L34" s="223"/>
      <c r="M34" s="67"/>
      <c r="N34" s="67"/>
      <c r="O34" s="67"/>
      <c r="P34" s="19"/>
      <c r="Q34" s="142">
        <v>15</v>
      </c>
      <c r="R34" s="21"/>
      <c r="S34" s="144" t="str">
        <f t="shared" si="0"/>
        <v>OK</v>
      </c>
      <c r="T34" s="168"/>
      <c r="U34" s="8"/>
      <c r="V34" s="144" t="str">
        <f t="shared" si="1"/>
        <v>OK</v>
      </c>
    </row>
    <row r="35" spans="1:22">
      <c r="A35" s="194"/>
      <c r="B35" s="175">
        <v>9</v>
      </c>
      <c r="C35" s="142">
        <v>16</v>
      </c>
      <c r="D35" s="79"/>
      <c r="E35" s="67"/>
      <c r="F35" s="67"/>
      <c r="G35" s="19"/>
      <c r="H35" s="19"/>
      <c r="I35" s="19"/>
      <c r="J35" s="34"/>
      <c r="K35" s="78"/>
      <c r="L35" s="223"/>
      <c r="M35" s="67"/>
      <c r="N35" s="67"/>
      <c r="O35" s="67"/>
      <c r="P35" s="19"/>
      <c r="Q35" s="142">
        <v>16</v>
      </c>
      <c r="R35" s="21"/>
      <c r="S35" s="144" t="str">
        <f t="shared" si="0"/>
        <v>OK</v>
      </c>
      <c r="T35" s="168"/>
      <c r="U35" s="8"/>
      <c r="V35" s="144" t="str">
        <f t="shared" si="1"/>
        <v>OK</v>
      </c>
    </row>
    <row r="36" spans="1:22">
      <c r="A36" s="194"/>
      <c r="B36" s="175">
        <v>10</v>
      </c>
      <c r="C36" s="142">
        <v>17</v>
      </c>
      <c r="D36" s="79"/>
      <c r="E36" s="67"/>
      <c r="F36" s="67"/>
      <c r="G36" s="19"/>
      <c r="H36" s="19"/>
      <c r="I36" s="19"/>
      <c r="J36" s="34"/>
      <c r="K36" s="78"/>
      <c r="L36" s="223"/>
      <c r="M36" s="67"/>
      <c r="N36" s="67"/>
      <c r="O36" s="67"/>
      <c r="P36" s="19"/>
      <c r="Q36" s="142">
        <v>17</v>
      </c>
      <c r="R36" s="21"/>
      <c r="S36" s="144" t="str">
        <f t="shared" ref="S36:S52" si="2">IF(MIN(D36:H36)&lt;0,"ERROR","OK")</f>
        <v>OK</v>
      </c>
      <c r="T36" s="168"/>
      <c r="U36" s="8"/>
      <c r="V36" s="144" t="str">
        <f t="shared" si="1"/>
        <v>OK</v>
      </c>
    </row>
    <row r="37" spans="1:22">
      <c r="A37" s="194"/>
      <c r="B37" s="175">
        <v>11</v>
      </c>
      <c r="C37" s="142">
        <v>18</v>
      </c>
      <c r="D37" s="79"/>
      <c r="E37" s="67"/>
      <c r="F37" s="67"/>
      <c r="G37" s="19"/>
      <c r="H37" s="19"/>
      <c r="I37" s="19"/>
      <c r="J37" s="34"/>
      <c r="K37" s="78"/>
      <c r="L37" s="223"/>
      <c r="M37" s="67"/>
      <c r="N37" s="67"/>
      <c r="O37" s="67"/>
      <c r="P37" s="19"/>
      <c r="Q37" s="142">
        <v>18</v>
      </c>
      <c r="R37" s="21"/>
      <c r="S37" s="144" t="str">
        <f t="shared" si="2"/>
        <v>OK</v>
      </c>
      <c r="T37" s="168"/>
      <c r="U37" s="8"/>
      <c r="V37" s="144" t="str">
        <f t="shared" si="1"/>
        <v>OK</v>
      </c>
    </row>
    <row r="38" spans="1:22">
      <c r="A38" s="194"/>
      <c r="B38" s="175">
        <v>12</v>
      </c>
      <c r="C38" s="142">
        <v>19</v>
      </c>
      <c r="D38" s="79"/>
      <c r="E38" s="67"/>
      <c r="F38" s="67"/>
      <c r="G38" s="19"/>
      <c r="H38" s="19"/>
      <c r="I38" s="19"/>
      <c r="J38" s="34"/>
      <c r="K38" s="78"/>
      <c r="L38" s="223"/>
      <c r="M38" s="67"/>
      <c r="N38" s="67"/>
      <c r="O38" s="67"/>
      <c r="P38" s="19"/>
      <c r="Q38" s="142">
        <v>19</v>
      </c>
      <c r="R38" s="21"/>
      <c r="S38" s="144" t="str">
        <f t="shared" si="2"/>
        <v>OK</v>
      </c>
      <c r="T38" s="168"/>
      <c r="U38" s="8"/>
      <c r="V38" s="144" t="str">
        <f t="shared" si="1"/>
        <v>OK</v>
      </c>
    </row>
    <row r="39" spans="1:22">
      <c r="A39" s="194"/>
      <c r="B39" s="175">
        <v>13</v>
      </c>
      <c r="C39" s="142">
        <v>20</v>
      </c>
      <c r="D39" s="79"/>
      <c r="E39" s="67"/>
      <c r="F39" s="67"/>
      <c r="G39" s="19"/>
      <c r="H39" s="19"/>
      <c r="I39" s="19"/>
      <c r="J39" s="34"/>
      <c r="K39" s="78"/>
      <c r="L39" s="223"/>
      <c r="M39" s="67"/>
      <c r="N39" s="67"/>
      <c r="O39" s="67"/>
      <c r="P39" s="19"/>
      <c r="Q39" s="142">
        <v>20</v>
      </c>
      <c r="R39" s="21"/>
      <c r="S39" s="144" t="str">
        <f t="shared" si="2"/>
        <v>OK</v>
      </c>
      <c r="T39" s="168"/>
      <c r="U39" s="8"/>
      <c r="V39" s="144" t="str">
        <f t="shared" si="1"/>
        <v>OK</v>
      </c>
    </row>
    <row r="40" spans="1:22">
      <c r="A40" s="194"/>
      <c r="B40" s="175">
        <v>14</v>
      </c>
      <c r="C40" s="142">
        <v>21</v>
      </c>
      <c r="D40" s="79"/>
      <c r="E40" s="67"/>
      <c r="F40" s="67"/>
      <c r="G40" s="19"/>
      <c r="H40" s="19"/>
      <c r="I40" s="19"/>
      <c r="J40" s="34"/>
      <c r="K40" s="78"/>
      <c r="L40" s="223"/>
      <c r="M40" s="67"/>
      <c r="N40" s="67"/>
      <c r="O40" s="67"/>
      <c r="P40" s="19"/>
      <c r="Q40" s="142">
        <v>21</v>
      </c>
      <c r="R40" s="21"/>
      <c r="S40" s="144" t="str">
        <f t="shared" si="2"/>
        <v>OK</v>
      </c>
      <c r="T40" s="168"/>
      <c r="U40" s="8"/>
      <c r="V40" s="144" t="str">
        <f t="shared" si="1"/>
        <v>OK</v>
      </c>
    </row>
    <row r="41" spans="1:22">
      <c r="A41" s="194"/>
      <c r="B41" s="175">
        <v>15</v>
      </c>
      <c r="C41" s="142">
        <v>22</v>
      </c>
      <c r="D41" s="79"/>
      <c r="E41" s="67"/>
      <c r="F41" s="67"/>
      <c r="G41" s="19"/>
      <c r="H41" s="19"/>
      <c r="I41" s="19"/>
      <c r="J41" s="34"/>
      <c r="K41" s="78"/>
      <c r="L41" s="223"/>
      <c r="M41" s="67"/>
      <c r="N41" s="67"/>
      <c r="O41" s="67"/>
      <c r="P41" s="19"/>
      <c r="Q41" s="142">
        <v>22</v>
      </c>
      <c r="R41" s="21"/>
      <c r="S41" s="144" t="str">
        <f t="shared" si="2"/>
        <v>OK</v>
      </c>
      <c r="T41" s="168"/>
      <c r="U41" s="8"/>
      <c r="V41" s="144" t="str">
        <f t="shared" si="1"/>
        <v>OK</v>
      </c>
    </row>
    <row r="42" spans="1:22">
      <c r="A42" s="194"/>
      <c r="B42" s="175">
        <v>16</v>
      </c>
      <c r="C42" s="142">
        <v>23</v>
      </c>
      <c r="D42" s="79"/>
      <c r="E42" s="67"/>
      <c r="F42" s="67"/>
      <c r="G42" s="19"/>
      <c r="H42" s="19"/>
      <c r="I42" s="19"/>
      <c r="J42" s="34"/>
      <c r="K42" s="78"/>
      <c r="L42" s="223"/>
      <c r="M42" s="67"/>
      <c r="N42" s="67"/>
      <c r="O42" s="67"/>
      <c r="P42" s="19"/>
      <c r="Q42" s="142">
        <v>23</v>
      </c>
      <c r="R42" s="21"/>
      <c r="S42" s="144" t="str">
        <f t="shared" si="2"/>
        <v>OK</v>
      </c>
      <c r="T42" s="168"/>
      <c r="U42" s="8"/>
      <c r="V42" s="144" t="str">
        <f t="shared" si="1"/>
        <v>OK</v>
      </c>
    </row>
    <row r="43" spans="1:22">
      <c r="A43" s="194"/>
      <c r="B43" s="175">
        <v>17</v>
      </c>
      <c r="C43" s="142">
        <v>24</v>
      </c>
      <c r="D43" s="79"/>
      <c r="E43" s="67"/>
      <c r="F43" s="67"/>
      <c r="G43" s="19"/>
      <c r="H43" s="19"/>
      <c r="I43" s="19"/>
      <c r="J43" s="34"/>
      <c r="K43" s="78"/>
      <c r="L43" s="223"/>
      <c r="M43" s="67"/>
      <c r="N43" s="67"/>
      <c r="O43" s="67"/>
      <c r="P43" s="19"/>
      <c r="Q43" s="142">
        <v>24</v>
      </c>
      <c r="R43" s="21"/>
      <c r="S43" s="144" t="str">
        <f t="shared" si="2"/>
        <v>OK</v>
      </c>
      <c r="T43" s="168"/>
      <c r="U43" s="8"/>
      <c r="V43" s="144" t="str">
        <f t="shared" si="1"/>
        <v>OK</v>
      </c>
    </row>
    <row r="44" spans="1:22">
      <c r="A44" s="194"/>
      <c r="B44" s="175">
        <v>18</v>
      </c>
      <c r="C44" s="142">
        <v>25</v>
      </c>
      <c r="D44" s="79"/>
      <c r="E44" s="67"/>
      <c r="F44" s="67"/>
      <c r="G44" s="19"/>
      <c r="H44" s="19"/>
      <c r="I44" s="19"/>
      <c r="J44" s="34"/>
      <c r="K44" s="78"/>
      <c r="L44" s="223"/>
      <c r="M44" s="67"/>
      <c r="N44" s="67"/>
      <c r="O44" s="67"/>
      <c r="P44" s="19"/>
      <c r="Q44" s="142">
        <v>25</v>
      </c>
      <c r="R44" s="21"/>
      <c r="S44" s="144" t="str">
        <f t="shared" si="2"/>
        <v>OK</v>
      </c>
      <c r="T44" s="168"/>
      <c r="U44" s="8"/>
      <c r="V44" s="144" t="str">
        <f t="shared" si="1"/>
        <v>OK</v>
      </c>
    </row>
    <row r="45" spans="1:22">
      <c r="A45" s="194"/>
      <c r="B45" s="175">
        <v>19</v>
      </c>
      <c r="C45" s="142">
        <v>26</v>
      </c>
      <c r="D45" s="79"/>
      <c r="E45" s="67"/>
      <c r="F45" s="67"/>
      <c r="G45" s="19"/>
      <c r="H45" s="19"/>
      <c r="I45" s="19"/>
      <c r="J45" s="34"/>
      <c r="K45" s="78"/>
      <c r="L45" s="223"/>
      <c r="M45" s="67"/>
      <c r="N45" s="67"/>
      <c r="O45" s="67"/>
      <c r="P45" s="19"/>
      <c r="Q45" s="142">
        <v>26</v>
      </c>
      <c r="R45" s="21"/>
      <c r="S45" s="144" t="str">
        <f t="shared" si="2"/>
        <v>OK</v>
      </c>
      <c r="T45" s="168"/>
      <c r="U45" s="8"/>
      <c r="V45" s="144" t="str">
        <f t="shared" si="1"/>
        <v>OK</v>
      </c>
    </row>
    <row r="46" spans="1:22">
      <c r="A46" s="194"/>
      <c r="B46" s="175">
        <v>20</v>
      </c>
      <c r="C46" s="142">
        <v>27</v>
      </c>
      <c r="D46" s="79"/>
      <c r="E46" s="67"/>
      <c r="F46" s="67"/>
      <c r="G46" s="19"/>
      <c r="H46" s="19"/>
      <c r="I46" s="19"/>
      <c r="J46" s="34"/>
      <c r="K46" s="78"/>
      <c r="L46" s="223"/>
      <c r="M46" s="67"/>
      <c r="N46" s="67"/>
      <c r="O46" s="67"/>
      <c r="P46" s="19"/>
      <c r="Q46" s="142">
        <v>27</v>
      </c>
      <c r="R46" s="21"/>
      <c r="S46" s="144" t="str">
        <f t="shared" si="2"/>
        <v>OK</v>
      </c>
      <c r="T46" s="168"/>
      <c r="U46" s="8"/>
      <c r="V46" s="144" t="str">
        <f t="shared" si="1"/>
        <v>OK</v>
      </c>
    </row>
    <row r="47" spans="1:22">
      <c r="A47" s="194"/>
      <c r="B47" s="175">
        <v>21</v>
      </c>
      <c r="C47" s="142">
        <v>28</v>
      </c>
      <c r="D47" s="79"/>
      <c r="E47" s="67"/>
      <c r="F47" s="67"/>
      <c r="G47" s="19"/>
      <c r="H47" s="19"/>
      <c r="I47" s="19"/>
      <c r="J47" s="34"/>
      <c r="K47" s="78"/>
      <c r="L47" s="223"/>
      <c r="M47" s="67"/>
      <c r="N47" s="67"/>
      <c r="O47" s="67"/>
      <c r="P47" s="19"/>
      <c r="Q47" s="142">
        <v>28</v>
      </c>
      <c r="R47" s="21"/>
      <c r="S47" s="144" t="str">
        <f t="shared" si="2"/>
        <v>OK</v>
      </c>
      <c r="T47" s="168"/>
      <c r="U47" s="8"/>
      <c r="V47" s="144" t="str">
        <f t="shared" si="1"/>
        <v>OK</v>
      </c>
    </row>
    <row r="48" spans="1:22">
      <c r="A48" s="194"/>
      <c r="B48" s="175">
        <v>22</v>
      </c>
      <c r="C48" s="142">
        <v>29</v>
      </c>
      <c r="D48" s="79"/>
      <c r="E48" s="67"/>
      <c r="F48" s="67"/>
      <c r="G48" s="19"/>
      <c r="H48" s="19"/>
      <c r="I48" s="19"/>
      <c r="J48" s="34"/>
      <c r="K48" s="78"/>
      <c r="L48" s="223"/>
      <c r="M48" s="67"/>
      <c r="N48" s="67"/>
      <c r="O48" s="67"/>
      <c r="P48" s="19"/>
      <c r="Q48" s="142">
        <v>29</v>
      </c>
      <c r="R48" s="21"/>
      <c r="S48" s="144" t="str">
        <f t="shared" si="2"/>
        <v>OK</v>
      </c>
      <c r="T48" s="168"/>
      <c r="U48" s="8"/>
      <c r="V48" s="144" t="str">
        <f t="shared" si="1"/>
        <v>OK</v>
      </c>
    </row>
    <row r="49" spans="1:23">
      <c r="A49" s="194"/>
      <c r="B49" s="175">
        <v>23</v>
      </c>
      <c r="C49" s="142">
        <v>30</v>
      </c>
      <c r="D49" s="79"/>
      <c r="E49" s="67"/>
      <c r="F49" s="67"/>
      <c r="G49" s="19"/>
      <c r="H49" s="19"/>
      <c r="I49" s="19"/>
      <c r="J49" s="34"/>
      <c r="K49" s="78"/>
      <c r="L49" s="223"/>
      <c r="M49" s="67"/>
      <c r="N49" s="67"/>
      <c r="O49" s="67"/>
      <c r="P49" s="19"/>
      <c r="Q49" s="142">
        <v>30</v>
      </c>
      <c r="R49" s="21"/>
      <c r="S49" s="144" t="str">
        <f t="shared" si="2"/>
        <v>OK</v>
      </c>
      <c r="T49" s="168"/>
      <c r="U49" s="8"/>
      <c r="V49" s="144" t="str">
        <f t="shared" si="1"/>
        <v>OK</v>
      </c>
    </row>
    <row r="50" spans="1:23">
      <c r="A50" s="194"/>
      <c r="B50" s="175">
        <v>24</v>
      </c>
      <c r="C50" s="142">
        <v>31</v>
      </c>
      <c r="D50" s="79"/>
      <c r="E50" s="67"/>
      <c r="F50" s="67"/>
      <c r="G50" s="19"/>
      <c r="H50" s="19"/>
      <c r="I50" s="19"/>
      <c r="J50" s="34"/>
      <c r="K50" s="78"/>
      <c r="L50" s="223"/>
      <c r="M50" s="67"/>
      <c r="N50" s="67"/>
      <c r="O50" s="67"/>
      <c r="P50" s="19"/>
      <c r="Q50" s="142">
        <v>31</v>
      </c>
      <c r="R50" s="21"/>
      <c r="S50" s="144" t="str">
        <f t="shared" si="2"/>
        <v>OK</v>
      </c>
      <c r="T50" s="168"/>
      <c r="U50" s="8"/>
      <c r="V50" s="144" t="str">
        <f t="shared" si="1"/>
        <v>OK</v>
      </c>
    </row>
    <row r="51" spans="1:23">
      <c r="A51" s="194"/>
      <c r="B51" s="175">
        <v>25</v>
      </c>
      <c r="C51" s="142">
        <v>32</v>
      </c>
      <c r="D51" s="79"/>
      <c r="E51" s="67"/>
      <c r="F51" s="67"/>
      <c r="G51" s="19"/>
      <c r="H51" s="19"/>
      <c r="I51" s="19"/>
      <c r="J51" s="34"/>
      <c r="K51" s="78"/>
      <c r="L51" s="223"/>
      <c r="M51" s="67"/>
      <c r="N51" s="67"/>
      <c r="O51" s="67"/>
      <c r="P51" s="19"/>
      <c r="Q51" s="142">
        <v>32</v>
      </c>
      <c r="R51" s="21"/>
      <c r="S51" s="144" t="str">
        <f t="shared" si="2"/>
        <v>OK</v>
      </c>
      <c r="T51" s="168"/>
      <c r="U51" s="8"/>
      <c r="V51" s="144" t="str">
        <f t="shared" si="1"/>
        <v>OK</v>
      </c>
    </row>
    <row r="52" spans="1:23" ht="20.100000000000001" customHeight="1">
      <c r="A52" s="194"/>
      <c r="B52" s="176" t="s">
        <v>21</v>
      </c>
      <c r="C52" s="143">
        <v>100</v>
      </c>
      <c r="D52" s="66">
        <v>1</v>
      </c>
      <c r="E52" s="20"/>
      <c r="F52" s="20"/>
      <c r="G52" s="19"/>
      <c r="H52" s="19"/>
      <c r="I52" s="19"/>
      <c r="J52" s="34"/>
      <c r="K52" s="77"/>
      <c r="L52" s="79"/>
      <c r="M52" s="20"/>
      <c r="N52" s="20"/>
      <c r="O52" s="20"/>
      <c r="P52" s="20"/>
      <c r="Q52" s="143">
        <v>100</v>
      </c>
      <c r="R52" s="162"/>
      <c r="S52" s="144" t="str">
        <f t="shared" si="2"/>
        <v>OK</v>
      </c>
      <c r="T52" s="168"/>
      <c r="U52" s="8"/>
      <c r="V52" s="144" t="str">
        <f t="shared" si="1"/>
        <v>OK</v>
      </c>
    </row>
    <row r="53" spans="1:23" ht="6" customHeight="1">
      <c r="A53" s="196"/>
      <c r="B53" s="198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168"/>
      <c r="S53" s="168"/>
      <c r="T53" s="168"/>
      <c r="U53" s="8"/>
      <c r="V53" s="8"/>
      <c r="W53" s="8"/>
    </row>
    <row r="54" spans="1:23" ht="15" customHeight="1">
      <c r="A54" s="111"/>
      <c r="B54" s="27" t="str">
        <f>"Version: "&amp;D61</f>
        <v>Version: 2.01.E0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206" t="s">
        <v>166</v>
      </c>
      <c r="R54" s="168"/>
      <c r="S54" s="21"/>
      <c r="T54" s="168"/>
      <c r="U54" s="8"/>
    </row>
    <row r="55" spans="1:23" ht="21" customHeight="1">
      <c r="A55" s="197" t="s">
        <v>162</v>
      </c>
      <c r="B55" s="6" t="s">
        <v>154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8"/>
      <c r="R55" s="21"/>
      <c r="S55" s="21"/>
      <c r="T55" s="21"/>
    </row>
    <row r="56" spans="1:23" ht="12.75" customHeight="1">
      <c r="Q56" s="8"/>
    </row>
    <row r="57" spans="1:23" ht="20.100000000000001" customHeight="1"/>
    <row r="58" spans="1:23" ht="14.25" customHeight="1">
      <c r="B58" s="3"/>
      <c r="C58" s="41" t="s">
        <v>165</v>
      </c>
      <c r="D58" s="22" t="str">
        <f>P2</f>
        <v>XXXXXX</v>
      </c>
    </row>
    <row r="59" spans="1:23" ht="15" customHeight="1">
      <c r="B59" s="7"/>
      <c r="D59" s="23" t="str">
        <f>P1</f>
        <v>CSIB_CREQUIRB</v>
      </c>
    </row>
    <row r="60" spans="1:23" ht="15" customHeight="1">
      <c r="B60" s="7"/>
      <c r="D60" s="24" t="str">
        <f>P3</f>
        <v>DD.MM.YYYY</v>
      </c>
    </row>
    <row r="61" spans="1:23" ht="15" customHeight="1">
      <c r="B61" s="25"/>
      <c r="D61" s="26" t="s">
        <v>228</v>
      </c>
    </row>
    <row r="62" spans="1:23" ht="15" customHeight="1">
      <c r="B62" s="7"/>
      <c r="D62" s="23" t="str">
        <f>D13</f>
        <v>col. 01</v>
      </c>
    </row>
    <row r="63" spans="1:23" ht="15" customHeight="1">
      <c r="B63" s="14"/>
      <c r="C63" s="11"/>
      <c r="D63" s="177">
        <f>COUNTIF(D67:P68,"ERROR")+COUNTIF(S14:V53,"ERROR")</f>
        <v>0</v>
      </c>
    </row>
    <row r="64" spans="1:23" ht="16.5" customHeight="1">
      <c r="B64" s="8"/>
      <c r="C64" s="10"/>
      <c r="D64" s="178"/>
    </row>
    <row r="65" spans="2:18">
      <c r="B65" s="8"/>
      <c r="C65" s="10"/>
      <c r="D65" s="8"/>
      <c r="Q65" s="8"/>
      <c r="R65" s="8"/>
    </row>
    <row r="66" spans="2:18">
      <c r="D66" s="191" t="s">
        <v>81</v>
      </c>
      <c r="E66" s="191" t="s">
        <v>82</v>
      </c>
      <c r="F66" s="191" t="s">
        <v>83</v>
      </c>
      <c r="G66" s="191" t="s">
        <v>84</v>
      </c>
      <c r="H66" s="191" t="s">
        <v>85</v>
      </c>
      <c r="I66" s="191" t="s">
        <v>86</v>
      </c>
      <c r="J66" s="191" t="s">
        <v>109</v>
      </c>
      <c r="K66" s="191" t="s">
        <v>113</v>
      </c>
      <c r="L66" s="191" t="s">
        <v>89</v>
      </c>
      <c r="M66" s="191" t="s">
        <v>90</v>
      </c>
      <c r="N66" s="191" t="s">
        <v>91</v>
      </c>
      <c r="O66" s="191" t="s">
        <v>92</v>
      </c>
      <c r="P66" s="191" t="s">
        <v>93</v>
      </c>
      <c r="Q66" s="7"/>
    </row>
    <row r="67" spans="2:18">
      <c r="B67" s="179" t="s">
        <v>195</v>
      </c>
      <c r="C67" s="65"/>
      <c r="D67" s="4"/>
      <c r="E67" s="4"/>
      <c r="F67" s="4"/>
      <c r="G67" s="4"/>
      <c r="H67" s="4"/>
      <c r="I67" s="4"/>
      <c r="J67" s="4"/>
      <c r="K67" s="144" t="str">
        <f>IF(ROUND(F16+I16+J16,0)=ROUND(K19+K20,0),"OK","ERROR")</f>
        <v>OK</v>
      </c>
      <c r="L67" s="4"/>
      <c r="M67" s="4"/>
      <c r="N67" s="4"/>
      <c r="O67" s="4"/>
      <c r="P67" s="4"/>
      <c r="Q67" s="8"/>
    </row>
    <row r="68" spans="2:18">
      <c r="B68" s="179" t="s">
        <v>107</v>
      </c>
      <c r="C68" s="65"/>
      <c r="D68" s="8"/>
      <c r="E68" s="8"/>
      <c r="F68" s="8"/>
      <c r="G68" s="8"/>
      <c r="H68" s="8"/>
      <c r="I68" s="8"/>
      <c r="J68" s="8"/>
      <c r="K68" s="144" t="str">
        <f>IF(ROUND(F24+I24+J24,0)=ROUND(SUM(K27:K52),0),"OK","ERROR")</f>
        <v>OK</v>
      </c>
      <c r="L68" s="8"/>
      <c r="M68" s="8"/>
      <c r="N68" s="8"/>
      <c r="O68" s="8"/>
      <c r="P68" s="8"/>
      <c r="Q68" s="8"/>
      <c r="R68" s="8"/>
    </row>
  </sheetData>
  <sheetProtection sheet="1" objects="1" scenarios="1"/>
  <mergeCells count="1">
    <mergeCell ref="P10:P12"/>
  </mergeCells>
  <phoneticPr fontId="10" type="noConversion"/>
  <printOptions gridLinesSet="0"/>
  <pageMargins left="0.39370078740157483" right="0.39370078740157483" top="0.39370078740157483" bottom="0.39370078740157483" header="0.19685039370078741" footer="0.19685039370078741"/>
  <pageSetup paperSize="9" scale="50" orientation="landscape" r:id="rId1"/>
  <headerFooter alignWithMargins="0">
    <oddFooter>&amp;L&amp;"Arial,Fett"SNB Confidential&amp;C&amp;D&amp;RPage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H3" sqref="H3"/>
      <selection pane="topRight" activeCell="H3" sqref="H3"/>
      <selection pane="bottomLeft" activeCell="H3" sqref="H3"/>
      <selection pane="bottomRight" activeCell="D10" sqref="D10"/>
    </sheetView>
  </sheetViews>
  <sheetFormatPr baseColWidth="10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155</v>
      </c>
      <c r="F1" s="8"/>
      <c r="G1" s="8"/>
      <c r="H1" s="8"/>
      <c r="I1" s="155" t="s">
        <v>67</v>
      </c>
      <c r="J1" s="228" t="s">
        <v>199</v>
      </c>
      <c r="K1" s="8"/>
      <c r="L1" s="16" t="s">
        <v>155</v>
      </c>
      <c r="M1" s="8"/>
      <c r="N1" s="8"/>
      <c r="O1" s="8"/>
      <c r="P1" s="155" t="s">
        <v>67</v>
      </c>
      <c r="Q1" s="228" t="str">
        <f>J1</f>
        <v>CSIB_CRIRB_01</v>
      </c>
      <c r="R1" s="8"/>
      <c r="S1" s="16" t="s">
        <v>155</v>
      </c>
      <c r="T1" s="8"/>
      <c r="U1" s="8"/>
      <c r="V1" s="8"/>
      <c r="W1" s="155" t="s">
        <v>67</v>
      </c>
      <c r="X1" s="228" t="str">
        <f>J1</f>
        <v>CSIB_CRIRB_01</v>
      </c>
      <c r="Y1" s="8"/>
      <c r="Z1" s="8"/>
    </row>
    <row r="2" spans="1:26" ht="20.25" customHeight="1">
      <c r="A2" s="8"/>
      <c r="B2" s="15"/>
      <c r="C2" s="8"/>
      <c r="D2" s="8"/>
      <c r="E2" s="227" t="s">
        <v>209</v>
      </c>
      <c r="G2" s="15"/>
      <c r="H2" s="15"/>
      <c r="I2" s="155" t="s">
        <v>231</v>
      </c>
      <c r="J2" s="229" t="str">
        <f>'Delivery note'!H3</f>
        <v>XXXXXX</v>
      </c>
      <c r="L2" s="227" t="s">
        <v>209</v>
      </c>
      <c r="M2" s="15"/>
      <c r="N2" s="15"/>
      <c r="O2" s="15"/>
      <c r="P2" s="155" t="s">
        <v>231</v>
      </c>
      <c r="Q2" s="229" t="str">
        <f>J2</f>
        <v>XXXXXX</v>
      </c>
      <c r="R2" s="15"/>
      <c r="S2" s="227" t="s">
        <v>209</v>
      </c>
      <c r="T2" s="15"/>
      <c r="U2" s="15"/>
      <c r="V2" s="15"/>
      <c r="W2" s="155" t="s">
        <v>231</v>
      </c>
      <c r="X2" s="229" t="str">
        <f>J2</f>
        <v>XXXXXX</v>
      </c>
      <c r="Y2" s="15"/>
    </row>
    <row r="3" spans="1:26" ht="20.25" customHeight="1">
      <c r="A3" s="8"/>
      <c r="B3" s="15"/>
      <c r="C3" s="8"/>
      <c r="D3" s="8"/>
      <c r="E3" s="158" t="s">
        <v>192</v>
      </c>
      <c r="G3" s="15"/>
      <c r="H3" s="15"/>
      <c r="I3" s="155" t="s">
        <v>175</v>
      </c>
      <c r="J3" s="230" t="str">
        <f>'Delivery note'!H4</f>
        <v>DD.MM.YYYY</v>
      </c>
      <c r="K3" s="111"/>
      <c r="L3" s="158" t="s">
        <v>192</v>
      </c>
      <c r="M3" s="15"/>
      <c r="N3" s="15"/>
      <c r="O3" s="15"/>
      <c r="P3" s="155" t="s">
        <v>175</v>
      </c>
      <c r="Q3" s="230" t="str">
        <f>J3</f>
        <v>DD.MM.YYYY</v>
      </c>
      <c r="R3" s="15"/>
      <c r="S3" s="158" t="s">
        <v>192</v>
      </c>
      <c r="T3" s="15"/>
      <c r="U3" s="15"/>
      <c r="V3" s="15"/>
      <c r="W3" s="155" t="s">
        <v>175</v>
      </c>
      <c r="X3" s="230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80" t="s">
        <v>156</v>
      </c>
      <c r="G4" s="15"/>
      <c r="H4" s="15"/>
      <c r="J4" s="4"/>
      <c r="K4" s="111"/>
      <c r="L4" s="180" t="s">
        <v>156</v>
      </c>
      <c r="M4" s="15"/>
      <c r="N4" s="15"/>
      <c r="O4" s="15"/>
      <c r="Q4" s="4"/>
      <c r="R4" s="15"/>
      <c r="S4" s="180" t="s">
        <v>156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1" t="s">
        <v>133</v>
      </c>
      <c r="I5" s="111"/>
      <c r="J5" s="70"/>
      <c r="K5" s="111"/>
      <c r="L5" s="181" t="s">
        <v>133</v>
      </c>
      <c r="M5" s="15"/>
      <c r="N5" s="15"/>
      <c r="O5" s="15"/>
      <c r="P5" s="15"/>
      <c r="Q5" s="15"/>
      <c r="R5" s="15"/>
      <c r="S5" s="181" t="s">
        <v>133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22</v>
      </c>
      <c r="F6" s="15"/>
      <c r="G6" s="15"/>
      <c r="H6" s="15"/>
      <c r="I6" s="15"/>
      <c r="J6" s="15"/>
      <c r="K6" s="15"/>
      <c r="L6" s="6" t="s">
        <v>22</v>
      </c>
      <c r="M6" s="15"/>
      <c r="N6" s="15"/>
      <c r="O6" s="15"/>
      <c r="P6" s="15"/>
      <c r="Q6" s="15"/>
      <c r="R6" s="15"/>
      <c r="S6" s="6" t="s">
        <v>22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80"/>
      <c r="M7" s="15"/>
      <c r="N7" s="15"/>
      <c r="O7" s="15"/>
      <c r="P7" s="15"/>
      <c r="Q7" s="73"/>
      <c r="R7" s="15"/>
      <c r="S7" s="180"/>
      <c r="T7" s="15"/>
      <c r="U7" s="15"/>
      <c r="V7" s="15"/>
      <c r="W7" s="15"/>
      <c r="X7" s="15"/>
      <c r="Y7" s="73"/>
    </row>
    <row r="8" spans="1:26" ht="20.100000000000001" customHeight="1">
      <c r="A8" s="199"/>
      <c r="B8" s="5"/>
      <c r="C8" s="212"/>
      <c r="D8" s="182" t="s">
        <v>68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2"/>
    </row>
    <row r="9" spans="1:26" ht="20.100000000000001" customHeight="1">
      <c r="A9" s="200"/>
      <c r="B9" s="9"/>
      <c r="C9" s="213"/>
      <c r="D9" s="159" t="s">
        <v>81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3"/>
    </row>
    <row r="10" spans="1:26" ht="31.5" customHeight="1">
      <c r="A10" s="200"/>
      <c r="B10" s="183" t="s">
        <v>1</v>
      </c>
      <c r="C10" s="142">
        <v>1</v>
      </c>
      <c r="D10" s="105"/>
      <c r="E10" s="144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2">
        <v>1</v>
      </c>
    </row>
    <row r="11" spans="1:26" ht="20.100000000000001" customHeight="1">
      <c r="A11" s="200"/>
      <c r="B11" s="9"/>
      <c r="C11" s="142"/>
      <c r="D11" s="167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2"/>
    </row>
    <row r="12" spans="1:26" ht="14.25" customHeight="1">
      <c r="A12" s="201"/>
      <c r="B12" s="184"/>
      <c r="C12" s="142"/>
      <c r="D12" s="36" t="s">
        <v>25</v>
      </c>
      <c r="E12" s="36" t="s">
        <v>27</v>
      </c>
      <c r="F12" s="38" t="s">
        <v>29</v>
      </c>
      <c r="G12" s="51" t="s">
        <v>24</v>
      </c>
      <c r="H12" s="43"/>
      <c r="I12" s="43"/>
      <c r="J12" s="44"/>
      <c r="K12" s="52" t="s">
        <v>32</v>
      </c>
      <c r="L12" s="51" t="s">
        <v>65</v>
      </c>
      <c r="M12" s="59"/>
      <c r="N12" s="59"/>
      <c r="O12" s="59"/>
      <c r="P12" s="59"/>
      <c r="Q12" s="52"/>
      <c r="R12" s="38" t="s">
        <v>43</v>
      </c>
      <c r="S12" s="38" t="s">
        <v>48</v>
      </c>
      <c r="T12" s="38" t="s">
        <v>52</v>
      </c>
      <c r="U12" s="38" t="s">
        <v>56</v>
      </c>
      <c r="V12" s="38" t="s">
        <v>58</v>
      </c>
      <c r="W12" s="51" t="s">
        <v>64</v>
      </c>
      <c r="X12" s="52"/>
      <c r="Y12" s="142"/>
      <c r="Z12" s="28"/>
    </row>
    <row r="13" spans="1:26" ht="14.25" customHeight="1">
      <c r="A13" s="202"/>
      <c r="B13" s="185"/>
      <c r="C13" s="142"/>
      <c r="D13" s="29" t="s">
        <v>26</v>
      </c>
      <c r="E13" s="37" t="s">
        <v>28</v>
      </c>
      <c r="F13" s="42" t="s">
        <v>30</v>
      </c>
      <c r="G13" s="50" t="s">
        <v>31</v>
      </c>
      <c r="H13" s="45"/>
      <c r="I13" s="45"/>
      <c r="J13" s="46"/>
      <c r="K13" s="75" t="s">
        <v>33</v>
      </c>
      <c r="L13" s="50" t="s">
        <v>66</v>
      </c>
      <c r="M13" s="48"/>
      <c r="N13" s="48"/>
      <c r="O13" s="48"/>
      <c r="P13" s="48"/>
      <c r="Q13" s="49"/>
      <c r="R13" s="42" t="s">
        <v>44</v>
      </c>
      <c r="S13" s="42" t="s">
        <v>49</v>
      </c>
      <c r="T13" s="42" t="s">
        <v>49</v>
      </c>
      <c r="U13" s="42" t="s">
        <v>57</v>
      </c>
      <c r="V13" s="42" t="s">
        <v>59</v>
      </c>
      <c r="W13" s="47"/>
      <c r="X13" s="49"/>
      <c r="Y13" s="142"/>
      <c r="Z13" s="28"/>
    </row>
    <row r="14" spans="1:26" ht="14.25" customHeight="1">
      <c r="A14" s="202"/>
      <c r="B14" s="185"/>
      <c r="C14" s="142"/>
      <c r="D14" s="37"/>
      <c r="E14" s="37" t="s">
        <v>23</v>
      </c>
      <c r="F14" s="37"/>
      <c r="G14" s="51" t="s">
        <v>3</v>
      </c>
      <c r="H14" s="52"/>
      <c r="I14" s="51" t="s">
        <v>37</v>
      </c>
      <c r="J14" s="52"/>
      <c r="K14" s="75" t="s">
        <v>35</v>
      </c>
      <c r="L14" s="57" t="s">
        <v>39</v>
      </c>
      <c r="M14" s="55"/>
      <c r="N14" s="38" t="s">
        <v>41</v>
      </c>
      <c r="O14" s="51" t="s">
        <v>10</v>
      </c>
      <c r="P14" s="59"/>
      <c r="Q14" s="52"/>
      <c r="R14" s="42" t="s">
        <v>45</v>
      </c>
      <c r="S14" s="42" t="s">
        <v>50</v>
      </c>
      <c r="T14" s="42" t="s">
        <v>53</v>
      </c>
      <c r="U14" s="42"/>
      <c r="V14" s="42"/>
      <c r="W14" s="38" t="s">
        <v>188</v>
      </c>
      <c r="X14" s="38" t="s">
        <v>191</v>
      </c>
      <c r="Y14" s="142"/>
      <c r="Z14" s="28"/>
    </row>
    <row r="15" spans="1:26" ht="14.25" customHeight="1">
      <c r="A15" s="202"/>
      <c r="B15" s="185"/>
      <c r="C15" s="142"/>
      <c r="D15" s="30"/>
      <c r="E15" s="37"/>
      <c r="F15" s="37"/>
      <c r="G15" s="53"/>
      <c r="H15" s="54"/>
      <c r="I15" s="53" t="s">
        <v>34</v>
      </c>
      <c r="J15" s="54"/>
      <c r="K15" s="75" t="s">
        <v>36</v>
      </c>
      <c r="L15" s="58" t="s">
        <v>40</v>
      </c>
      <c r="M15" s="56"/>
      <c r="N15" s="6" t="s">
        <v>42</v>
      </c>
      <c r="O15" s="60"/>
      <c r="P15" s="61"/>
      <c r="Q15" s="54"/>
      <c r="R15" s="42" t="s">
        <v>46</v>
      </c>
      <c r="S15" s="42" t="s">
        <v>51</v>
      </c>
      <c r="T15" s="42" t="s">
        <v>54</v>
      </c>
      <c r="U15" s="42"/>
      <c r="V15" s="42"/>
      <c r="W15" s="42" t="s">
        <v>187</v>
      </c>
      <c r="X15" s="42" t="s">
        <v>189</v>
      </c>
      <c r="Y15" s="142"/>
      <c r="Z15" s="28"/>
    </row>
    <row r="16" spans="1:26" ht="57.75" customHeight="1">
      <c r="A16" s="200"/>
      <c r="B16" s="9"/>
      <c r="C16" s="142"/>
      <c r="D16" s="36" t="s">
        <v>2</v>
      </c>
      <c r="E16" s="42"/>
      <c r="F16" s="42"/>
      <c r="G16" s="36" t="s">
        <v>4</v>
      </c>
      <c r="H16" s="36" t="s">
        <v>5</v>
      </c>
      <c r="I16" s="36" t="s">
        <v>142</v>
      </c>
      <c r="J16" s="36" t="s">
        <v>38</v>
      </c>
      <c r="K16" s="75" t="s">
        <v>114</v>
      </c>
      <c r="L16" s="36" t="s">
        <v>4</v>
      </c>
      <c r="M16" s="36" t="s">
        <v>5</v>
      </c>
      <c r="N16" s="42"/>
      <c r="O16" s="215" t="s">
        <v>11</v>
      </c>
      <c r="P16" s="216" t="s">
        <v>12</v>
      </c>
      <c r="Q16" s="216" t="s">
        <v>13</v>
      </c>
      <c r="R16" s="42" t="s">
        <v>47</v>
      </c>
      <c r="S16" s="42"/>
      <c r="T16" s="42" t="s">
        <v>55</v>
      </c>
      <c r="U16" s="42"/>
      <c r="V16" s="42"/>
      <c r="W16" s="42"/>
      <c r="X16" s="42" t="s">
        <v>190</v>
      </c>
      <c r="Y16" s="142"/>
      <c r="Z16" s="13"/>
    </row>
    <row r="17" spans="1:30" ht="20.100000000000001" customHeight="1">
      <c r="A17" s="200"/>
      <c r="B17" s="186"/>
      <c r="C17" s="142"/>
      <c r="D17" s="214" t="s">
        <v>82</v>
      </c>
      <c r="E17" s="214" t="s">
        <v>83</v>
      </c>
      <c r="F17" s="214" t="s">
        <v>84</v>
      </c>
      <c r="G17" s="214" t="s">
        <v>85</v>
      </c>
      <c r="H17" s="214" t="s">
        <v>86</v>
      </c>
      <c r="I17" s="214" t="s">
        <v>109</v>
      </c>
      <c r="J17" s="214" t="s">
        <v>87</v>
      </c>
      <c r="K17" s="214" t="s">
        <v>89</v>
      </c>
      <c r="L17" s="214" t="s">
        <v>90</v>
      </c>
      <c r="M17" s="214" t="s">
        <v>91</v>
      </c>
      <c r="N17" s="214" t="s">
        <v>92</v>
      </c>
      <c r="O17" s="214" t="s">
        <v>93</v>
      </c>
      <c r="P17" s="214" t="s">
        <v>94</v>
      </c>
      <c r="Q17" s="214" t="s">
        <v>116</v>
      </c>
      <c r="R17" s="214" t="s">
        <v>117</v>
      </c>
      <c r="S17" s="214" t="s">
        <v>118</v>
      </c>
      <c r="T17" s="214" t="s">
        <v>119</v>
      </c>
      <c r="U17" s="214" t="s">
        <v>120</v>
      </c>
      <c r="V17" s="214" t="s">
        <v>121</v>
      </c>
      <c r="W17" s="214" t="s">
        <v>122</v>
      </c>
      <c r="X17" s="214" t="s">
        <v>123</v>
      </c>
      <c r="Y17" s="142"/>
      <c r="AA17" s="13" t="s">
        <v>124</v>
      </c>
      <c r="AB17" s="8" t="s">
        <v>125</v>
      </c>
      <c r="AC17" s="8" t="s">
        <v>126</v>
      </c>
      <c r="AD17" s="13" t="s">
        <v>127</v>
      </c>
    </row>
    <row r="18" spans="1:30" ht="19.5" customHeight="1" thickBot="1">
      <c r="A18" s="201"/>
      <c r="B18" s="187" t="s">
        <v>6</v>
      </c>
      <c r="C18" s="142">
        <v>2</v>
      </c>
      <c r="D18" s="19"/>
      <c r="E18" s="161">
        <f>E20+E21+E22+E23+E24</f>
        <v>0</v>
      </c>
      <c r="F18" s="161">
        <f>F20+F21+F22+F23+F24</f>
        <v>0</v>
      </c>
      <c r="G18" s="161">
        <f>G20+G21+G22+G23+G24</f>
        <v>0</v>
      </c>
      <c r="H18" s="161">
        <f>H20+H21+H22+H23+H24</f>
        <v>0</v>
      </c>
      <c r="I18" s="31"/>
      <c r="J18" s="32"/>
      <c r="K18" s="161">
        <f>K20+K21+K22+K23+K24</f>
        <v>0</v>
      </c>
      <c r="L18" s="161">
        <f t="shared" ref="L18:R18" si="0">L20+L21+L22+L23+L24</f>
        <v>0</v>
      </c>
      <c r="M18" s="161">
        <f t="shared" si="0"/>
        <v>0</v>
      </c>
      <c r="N18" s="161">
        <f t="shared" si="0"/>
        <v>0</v>
      </c>
      <c r="O18" s="161">
        <f t="shared" si="0"/>
        <v>0</v>
      </c>
      <c r="P18" s="161">
        <f t="shared" si="0"/>
        <v>0</v>
      </c>
      <c r="Q18" s="188">
        <f t="shared" si="0"/>
        <v>0</v>
      </c>
      <c r="R18" s="161">
        <f t="shared" si="0"/>
        <v>0</v>
      </c>
      <c r="S18" s="224"/>
      <c r="T18" s="20"/>
      <c r="U18" s="161">
        <f>U20+U21+U22+U23+U24</f>
        <v>0</v>
      </c>
      <c r="V18" s="161">
        <f>V20+V21+V22+V23+V24</f>
        <v>0</v>
      </c>
      <c r="W18" s="161">
        <f>W20+W21+W22+W23+W24</f>
        <v>0</v>
      </c>
      <c r="X18" s="161">
        <f>X20+X21+X22+X23+X24</f>
        <v>0</v>
      </c>
      <c r="Y18" s="142">
        <v>2</v>
      </c>
      <c r="Z18" s="21"/>
      <c r="AA18" s="211" t="str">
        <f>IF(MIN(E18:H18)&lt;0,"ERROR","OK")</f>
        <v>OK</v>
      </c>
      <c r="AB18" s="211" t="str">
        <f>IF(I18&lt;=0,"OK","ERROR")</f>
        <v>OK</v>
      </c>
      <c r="AC18" s="211" t="str">
        <f>IF(J18&gt;=0,"OK","ERROR")</f>
        <v>OK</v>
      </c>
      <c r="AD18" s="211" t="str">
        <f>IF(MIN(K18:X18)&lt;0,"ERROR","OK")</f>
        <v>OK</v>
      </c>
    </row>
    <row r="19" spans="1:30" ht="26.25" thickTop="1">
      <c r="A19" s="202"/>
      <c r="B19" s="166" t="s">
        <v>141</v>
      </c>
      <c r="C19" s="142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42"/>
      <c r="Z19" s="21"/>
      <c r="AA19" s="168"/>
      <c r="AB19" s="8"/>
      <c r="AC19" s="8"/>
      <c r="AD19" s="8"/>
    </row>
    <row r="20" spans="1:30">
      <c r="A20" s="202"/>
      <c r="B20" s="175" t="s">
        <v>7</v>
      </c>
      <c r="C20" s="142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2">
        <v>3</v>
      </c>
      <c r="Z20" s="21"/>
      <c r="AA20" s="144" t="str">
        <f>IF(MIN(E20:H20)&lt;0,"ERROR","OK")</f>
        <v>OK</v>
      </c>
      <c r="AB20" s="8"/>
      <c r="AC20" s="9"/>
      <c r="AD20" s="144" t="str">
        <f>IF(MIN(K20:X20)&lt;0,"ERROR","OK")</f>
        <v>OK</v>
      </c>
    </row>
    <row r="21" spans="1:30">
      <c r="A21" s="202"/>
      <c r="B21" s="175" t="s">
        <v>8</v>
      </c>
      <c r="C21" s="142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2">
        <v>4</v>
      </c>
      <c r="Z21" s="21"/>
      <c r="AA21" s="144" t="str">
        <f>IF(MIN(E21:H21)&lt;0,"ERROR","OK")</f>
        <v>OK</v>
      </c>
      <c r="AB21" s="8"/>
      <c r="AC21" s="8"/>
      <c r="AD21" s="144" t="str">
        <f>IF(MIN(K21:X21)&lt;0,"ERROR","OK")</f>
        <v>OK</v>
      </c>
    </row>
    <row r="22" spans="1:30">
      <c r="A22" s="202"/>
      <c r="B22" s="183" t="s">
        <v>173</v>
      </c>
      <c r="C22" s="142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2">
        <v>5</v>
      </c>
      <c r="Z22" s="21"/>
      <c r="AA22" s="144" t="str">
        <f>IF(MIN(E22:H22)&lt;0,"ERROR","OK")</f>
        <v>OK</v>
      </c>
      <c r="AB22" s="8"/>
      <c r="AC22" s="8"/>
      <c r="AD22" s="144" t="str">
        <f>IF(MIN(K22:X22)&lt;0,"ERROR","OK")</f>
        <v>OK</v>
      </c>
    </row>
    <row r="23" spans="1:30">
      <c r="A23" s="202"/>
      <c r="B23" s="183" t="s">
        <v>174</v>
      </c>
      <c r="C23" s="142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2">
        <v>6</v>
      </c>
      <c r="Z23" s="21"/>
      <c r="AA23" s="144" t="str">
        <f>IF(MIN(E23:H23)&lt;0,"ERROR","OK")</f>
        <v>OK</v>
      </c>
      <c r="AB23" s="8"/>
      <c r="AC23" s="8"/>
      <c r="AD23" s="144" t="str">
        <f>IF(MIN(K23:X23)&lt;0,"ERROR","OK")</f>
        <v>OK</v>
      </c>
    </row>
    <row r="24" spans="1:30">
      <c r="A24" s="202"/>
      <c r="B24" s="183" t="s">
        <v>9</v>
      </c>
      <c r="C24" s="142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2">
        <v>7</v>
      </c>
      <c r="Z24" s="21"/>
      <c r="AA24" s="144" t="str">
        <f>IF(MIN(E24:H24)&lt;0,"ERROR","OK")</f>
        <v>OK</v>
      </c>
      <c r="AB24" s="8"/>
      <c r="AC24" s="8"/>
      <c r="AD24" s="144" t="str">
        <f>IF(MIN(K24:X24)&lt;0,"ERROR","OK")</f>
        <v>OK</v>
      </c>
    </row>
    <row r="25" spans="1:30" ht="6" customHeight="1">
      <c r="A25" s="202"/>
      <c r="B25" s="163"/>
      <c r="C25" s="142"/>
      <c r="D25" s="15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2"/>
      <c r="Z25" s="21"/>
      <c r="AA25" s="111"/>
      <c r="AB25" s="8"/>
      <c r="AC25" s="8"/>
      <c r="AD25" s="111"/>
    </row>
    <row r="26" spans="1:30" ht="30.75" customHeight="1" thickBot="1">
      <c r="A26" s="201"/>
      <c r="B26" s="173" t="s">
        <v>60</v>
      </c>
      <c r="C26" s="142">
        <v>8</v>
      </c>
      <c r="D26" s="19"/>
      <c r="E26" s="161">
        <f>E29+E30+E31+E33+E34+E35+E36+E37+E38</f>
        <v>0</v>
      </c>
      <c r="F26" s="161">
        <f>F29+F30+F31+F33+F34+F35+F36+F37+F38</f>
        <v>0</v>
      </c>
      <c r="G26" s="19"/>
      <c r="H26" s="19"/>
      <c r="I26" s="19"/>
      <c r="J26" s="34"/>
      <c r="K26" s="161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1">
        <f>U29+U30+U31+U33+U34+U35+U36+U37+U38</f>
        <v>0</v>
      </c>
      <c r="V26" s="161">
        <f>V29+V30+V31+V33+V34+V35+V36+V37+V38</f>
        <v>0</v>
      </c>
      <c r="W26" s="161">
        <f>W29+W30+W31+W33+W34+W35+W36+W37+W38</f>
        <v>0</v>
      </c>
      <c r="X26" s="161">
        <f>X29+X30+X31+X33+X34+X35+X36+X37+X38</f>
        <v>0</v>
      </c>
      <c r="Y26" s="142">
        <v>8</v>
      </c>
      <c r="Z26" s="21"/>
      <c r="AA26" s="144" t="str">
        <f>IF(MIN(E26:H26)&lt;0,"ERROR","OK")</f>
        <v>OK</v>
      </c>
      <c r="AB26" s="8"/>
      <c r="AC26" s="8"/>
      <c r="AD26" s="144" t="str">
        <f>IF(MIN(K26:X26)&lt;0,"ERROR","OK")</f>
        <v>OK</v>
      </c>
    </row>
    <row r="27" spans="1:30" ht="39" thickTop="1">
      <c r="A27" s="202"/>
      <c r="B27" s="166" t="s">
        <v>15</v>
      </c>
      <c r="C27" s="142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42"/>
      <c r="Z27" s="21"/>
      <c r="AA27" s="168"/>
      <c r="AB27" s="8"/>
      <c r="AC27" s="8"/>
      <c r="AD27" s="8"/>
    </row>
    <row r="28" spans="1:30">
      <c r="A28" s="202"/>
      <c r="B28" s="169" t="s">
        <v>16</v>
      </c>
      <c r="C28" s="142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42"/>
      <c r="Z28" s="21"/>
      <c r="AA28" s="168"/>
      <c r="AB28" s="8"/>
      <c r="AC28" s="8"/>
      <c r="AD28" s="8"/>
    </row>
    <row r="29" spans="1:30">
      <c r="A29" s="202"/>
      <c r="B29" s="189" t="s">
        <v>17</v>
      </c>
      <c r="C29" s="142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2">
        <v>9</v>
      </c>
      <c r="Z29" s="21"/>
      <c r="AA29" s="144" t="str">
        <f t="shared" ref="AA29:AA38" si="1">IF(MIN(E29:H29)&lt;0,"ERROR","OK")</f>
        <v>OK</v>
      </c>
      <c r="AB29" s="8"/>
      <c r="AC29" s="8"/>
      <c r="AD29" s="144" t="str">
        <f t="shared" ref="AD29:AD38" si="2">IF(MIN(K29:X29)&lt;0,"ERROR","OK")</f>
        <v>OK</v>
      </c>
    </row>
    <row r="30" spans="1:30">
      <c r="A30" s="202"/>
      <c r="B30" s="170">
        <v>0.5</v>
      </c>
      <c r="C30" s="142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2">
        <v>10</v>
      </c>
      <c r="Z30" s="21"/>
      <c r="AA30" s="144" t="str">
        <f t="shared" si="1"/>
        <v>OK</v>
      </c>
      <c r="AB30" s="8"/>
      <c r="AC30" s="8"/>
      <c r="AD30" s="144" t="str">
        <f t="shared" si="2"/>
        <v>OK</v>
      </c>
    </row>
    <row r="31" spans="1:30">
      <c r="A31" s="202"/>
      <c r="B31" s="170" t="s">
        <v>18</v>
      </c>
      <c r="C31" s="142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2">
        <v>11</v>
      </c>
      <c r="Z31" s="21"/>
      <c r="AA31" s="144" t="str">
        <f t="shared" si="1"/>
        <v>OK</v>
      </c>
      <c r="AB31" s="8"/>
      <c r="AC31" s="8"/>
      <c r="AD31" s="144" t="str">
        <f t="shared" si="2"/>
        <v>OK</v>
      </c>
    </row>
    <row r="32" spans="1:30">
      <c r="A32" s="200"/>
      <c r="B32" s="170" t="s">
        <v>19</v>
      </c>
      <c r="C32" s="142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2">
        <v>12</v>
      </c>
      <c r="Z32" s="21"/>
      <c r="AA32" s="144" t="str">
        <f t="shared" si="1"/>
        <v>OK</v>
      </c>
      <c r="AB32" s="8"/>
      <c r="AC32" s="8"/>
      <c r="AD32" s="144" t="str">
        <f t="shared" si="2"/>
        <v>OK</v>
      </c>
    </row>
    <row r="33" spans="1:31">
      <c r="A33" s="202"/>
      <c r="B33" s="170">
        <v>0.9</v>
      </c>
      <c r="C33" s="142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2">
        <v>13</v>
      </c>
      <c r="Z33" s="21"/>
      <c r="AA33" s="144" t="str">
        <f t="shared" si="1"/>
        <v>OK</v>
      </c>
      <c r="AB33" s="8"/>
      <c r="AC33" s="8"/>
      <c r="AD33" s="144" t="str">
        <f t="shared" si="2"/>
        <v>OK</v>
      </c>
    </row>
    <row r="34" spans="1:31">
      <c r="A34" s="202"/>
      <c r="B34" s="170">
        <v>0.95</v>
      </c>
      <c r="C34" s="142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2">
        <v>14</v>
      </c>
      <c r="Z34" s="21"/>
      <c r="AA34" s="144" t="str">
        <f t="shared" si="1"/>
        <v>OK</v>
      </c>
      <c r="AB34" s="8"/>
      <c r="AC34" s="8"/>
      <c r="AD34" s="144" t="str">
        <f t="shared" si="2"/>
        <v>OK</v>
      </c>
    </row>
    <row r="35" spans="1:31">
      <c r="A35" s="202"/>
      <c r="B35" s="170">
        <v>1.1499999999999999</v>
      </c>
      <c r="C35" s="142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2">
        <v>15</v>
      </c>
      <c r="Z35" s="21"/>
      <c r="AA35" s="144" t="str">
        <f t="shared" si="1"/>
        <v>OK</v>
      </c>
      <c r="AB35" s="8"/>
      <c r="AC35" s="8"/>
      <c r="AD35" s="144" t="str">
        <f t="shared" si="2"/>
        <v>OK</v>
      </c>
    </row>
    <row r="36" spans="1:31">
      <c r="A36" s="202"/>
      <c r="B36" s="170">
        <v>1.2</v>
      </c>
      <c r="C36" s="142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2">
        <v>16</v>
      </c>
      <c r="Z36" s="21"/>
      <c r="AA36" s="144" t="str">
        <f t="shared" si="1"/>
        <v>OK</v>
      </c>
      <c r="AB36" s="8"/>
      <c r="AC36" s="8"/>
      <c r="AD36" s="144" t="str">
        <f t="shared" si="2"/>
        <v>OK</v>
      </c>
    </row>
    <row r="37" spans="1:31">
      <c r="A37" s="202"/>
      <c r="B37" s="170">
        <v>1.4</v>
      </c>
      <c r="C37" s="142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2">
        <v>17</v>
      </c>
      <c r="Z37" s="21"/>
      <c r="AA37" s="144" t="str">
        <f t="shared" si="1"/>
        <v>OK</v>
      </c>
      <c r="AB37" s="8"/>
      <c r="AC37" s="8"/>
      <c r="AD37" s="144" t="str">
        <f t="shared" si="2"/>
        <v>OK</v>
      </c>
    </row>
    <row r="38" spans="1:31">
      <c r="A38" s="202"/>
      <c r="B38" s="170">
        <v>2.5</v>
      </c>
      <c r="C38" s="142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2">
        <v>18</v>
      </c>
      <c r="Z38" s="21"/>
      <c r="AA38" s="144" t="str">
        <f t="shared" si="1"/>
        <v>OK</v>
      </c>
      <c r="AB38" s="8"/>
      <c r="AC38" s="8"/>
      <c r="AD38" s="144" t="str">
        <f t="shared" si="2"/>
        <v>OK</v>
      </c>
    </row>
    <row r="39" spans="1:31" ht="6" customHeight="1">
      <c r="A39" s="202"/>
      <c r="B39" s="163"/>
      <c r="C39" s="142"/>
      <c r="D39" s="154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2"/>
      <c r="Z39" s="21"/>
      <c r="AA39" s="168"/>
      <c r="AB39" s="8"/>
      <c r="AC39" s="8"/>
      <c r="AD39" s="8"/>
      <c r="AE39" s="8"/>
    </row>
    <row r="40" spans="1:31" ht="59.25" customHeight="1" thickBot="1">
      <c r="A40" s="201"/>
      <c r="B40" s="173" t="s">
        <v>61</v>
      </c>
      <c r="C40" s="142">
        <v>19</v>
      </c>
      <c r="D40" s="19"/>
      <c r="E40" s="20"/>
      <c r="F40" s="20"/>
      <c r="G40" s="20"/>
      <c r="H40" s="20"/>
      <c r="I40" s="20"/>
      <c r="J40" s="32"/>
      <c r="K40" s="161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2">
        <v>19</v>
      </c>
      <c r="Z40" s="21"/>
      <c r="AA40" s="144" t="str">
        <f>IF(MIN(E40:H40)&lt;0,"ERROR","OK")</f>
        <v>OK</v>
      </c>
      <c r="AB40" s="144" t="str">
        <f>IF(I40&lt;=0,"OK","ERROR")</f>
        <v>OK</v>
      </c>
      <c r="AC40" s="144" t="str">
        <f>IF(J40&gt;=0,"OK","ERROR")</f>
        <v>OK</v>
      </c>
      <c r="AD40" s="144" t="str">
        <f>IF(MIN(K40:X40)&lt;0,"ERROR","OK")</f>
        <v>OK</v>
      </c>
    </row>
    <row r="41" spans="1:31" ht="6" customHeight="1" thickTop="1">
      <c r="A41" s="202"/>
      <c r="B41" s="174"/>
      <c r="C41" s="142"/>
      <c r="D41" s="154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2"/>
      <c r="Z41" s="21"/>
      <c r="AA41" s="168"/>
      <c r="AB41" s="8"/>
      <c r="AC41" s="8"/>
      <c r="AD41" s="8"/>
    </row>
    <row r="42" spans="1:31" ht="30.75" customHeight="1" thickBot="1">
      <c r="A42" s="199"/>
      <c r="B42" s="173" t="s">
        <v>62</v>
      </c>
      <c r="C42" s="142">
        <v>20</v>
      </c>
      <c r="D42" s="19"/>
      <c r="E42" s="20"/>
      <c r="F42" s="20"/>
      <c r="G42" s="20"/>
      <c r="H42" s="20"/>
      <c r="I42" s="20"/>
      <c r="J42" s="32"/>
      <c r="K42" s="161">
        <f>F42+I42+J42</f>
        <v>0</v>
      </c>
      <c r="L42" s="20"/>
      <c r="M42" s="32"/>
      <c r="N42" s="32"/>
      <c r="O42" s="20"/>
      <c r="P42" s="20"/>
      <c r="Q42" s="32"/>
      <c r="R42" s="20"/>
      <c r="S42" s="224"/>
      <c r="T42" s="20"/>
      <c r="U42" s="20"/>
      <c r="V42" s="20"/>
      <c r="W42" s="20"/>
      <c r="X42" s="20"/>
      <c r="Y42" s="142">
        <v>20</v>
      </c>
      <c r="Z42" s="21"/>
      <c r="AA42" s="144" t="str">
        <f>IF(MIN(E42:H42)&lt;0,"ERROR","OK")</f>
        <v>OK</v>
      </c>
      <c r="AB42" s="144" t="str">
        <f>IF(I42&lt;=0,"OK","ERROR")</f>
        <v>OK</v>
      </c>
      <c r="AC42" s="144" t="str">
        <f>IF(J42&gt;=0,"OK","ERROR")</f>
        <v>OK</v>
      </c>
      <c r="AD42" s="144" t="str">
        <f>IF(MIN(K42:X42)&lt;0,"ERROR","OK")</f>
        <v>OK</v>
      </c>
    </row>
    <row r="43" spans="1:31" ht="3.75" customHeight="1" thickTop="1">
      <c r="A43" s="203"/>
      <c r="B43" s="174"/>
      <c r="C43" s="142"/>
      <c r="D43" s="154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2"/>
      <c r="Z43" s="21"/>
      <c r="AA43" s="168"/>
      <c r="AB43" s="8"/>
      <c r="AC43" s="8"/>
      <c r="AD43" s="8"/>
    </row>
    <row r="44" spans="1:31" ht="32.25" customHeight="1" thickBot="1">
      <c r="A44" s="202"/>
      <c r="B44" s="160" t="s">
        <v>63</v>
      </c>
      <c r="C44" s="142">
        <v>21</v>
      </c>
      <c r="D44" s="19"/>
      <c r="E44" s="161">
        <f>SUM(E47:E82)</f>
        <v>0</v>
      </c>
      <c r="F44" s="161">
        <f>SUM(F47:F82)</f>
        <v>0</v>
      </c>
      <c r="G44" s="20"/>
      <c r="H44" s="20"/>
      <c r="I44" s="20"/>
      <c r="J44" s="32"/>
      <c r="K44" s="161">
        <f>SUM(K47:K82)</f>
        <v>0</v>
      </c>
      <c r="L44" s="20"/>
      <c r="M44" s="32"/>
      <c r="N44" s="32"/>
      <c r="O44" s="20"/>
      <c r="P44" s="20"/>
      <c r="Q44" s="32"/>
      <c r="R44" s="20"/>
      <c r="S44" s="224"/>
      <c r="T44" s="20"/>
      <c r="U44" s="161">
        <f>SUM(U47:U82)</f>
        <v>0</v>
      </c>
      <c r="V44" s="161">
        <f>SUM(V47:V82)</f>
        <v>0</v>
      </c>
      <c r="W44" s="161">
        <f>SUM(W47:W82)</f>
        <v>0</v>
      </c>
      <c r="X44" s="161">
        <f>SUM(X47:X82)</f>
        <v>0</v>
      </c>
      <c r="Y44" s="142">
        <v>21</v>
      </c>
      <c r="Z44" s="21"/>
      <c r="AA44" s="144" t="str">
        <f>IF(MIN(E44:H44)&lt;0,"ERROR","OK")</f>
        <v>OK</v>
      </c>
      <c r="AB44" s="144" t="str">
        <f>IF(I44&lt;=0,"OK","ERROR")</f>
        <v>OK</v>
      </c>
      <c r="AC44" s="144" t="str">
        <f>IF(J44&gt;=0,"OK","ERROR")</f>
        <v>OK</v>
      </c>
      <c r="AD44" s="144" t="str">
        <f>IF(MIN(K44:X44)&lt;0,"ERROR","OK")</f>
        <v>OK</v>
      </c>
    </row>
    <row r="45" spans="1:31" ht="44.25" customHeight="1" thickTop="1">
      <c r="A45" s="202"/>
      <c r="B45" s="166" t="s">
        <v>20</v>
      </c>
      <c r="C45" s="142"/>
      <c r="D45" s="111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42"/>
      <c r="Z45" s="168"/>
      <c r="AA45" s="168"/>
      <c r="AB45" s="8"/>
      <c r="AC45" s="8"/>
      <c r="AD45" s="8"/>
    </row>
    <row r="46" spans="1:31" ht="20.100000000000001" customHeight="1">
      <c r="A46" s="202"/>
      <c r="B46" s="169" t="s">
        <v>167</v>
      </c>
      <c r="C46" s="142"/>
      <c r="D46" s="111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42"/>
      <c r="Z46" s="21"/>
      <c r="AA46" s="168"/>
      <c r="AB46" s="8"/>
      <c r="AC46" s="8"/>
      <c r="AD46" s="8"/>
      <c r="AE46" s="8"/>
    </row>
    <row r="47" spans="1:31">
      <c r="A47" s="202"/>
      <c r="B47" s="175">
        <v>1</v>
      </c>
      <c r="C47" s="142">
        <v>22</v>
      </c>
      <c r="D47" s="224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4"/>
      <c r="T47" s="20"/>
      <c r="U47" s="67"/>
      <c r="V47" s="20"/>
      <c r="W47" s="20"/>
      <c r="X47" s="20"/>
      <c r="Y47" s="142">
        <v>22</v>
      </c>
      <c r="Z47" s="21"/>
      <c r="AA47" s="144" t="str">
        <f t="shared" ref="AA47:AA82" si="3">IF(MIN(E47:H47)&lt;0,"ERROR","OK")</f>
        <v>OK</v>
      </c>
      <c r="AB47" s="8"/>
      <c r="AC47" s="8"/>
      <c r="AD47" s="144" t="str">
        <f t="shared" ref="AD47:AD82" si="4">IF(MIN(K47:X47)&lt;0,"ERROR","OK")</f>
        <v>OK</v>
      </c>
    </row>
    <row r="48" spans="1:31">
      <c r="A48" s="202"/>
      <c r="B48" s="175">
        <v>2</v>
      </c>
      <c r="C48" s="142">
        <v>23</v>
      </c>
      <c r="D48" s="224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4"/>
      <c r="T48" s="20"/>
      <c r="U48" s="67"/>
      <c r="V48" s="20"/>
      <c r="W48" s="20"/>
      <c r="X48" s="20"/>
      <c r="Y48" s="142">
        <v>23</v>
      </c>
      <c r="Z48" s="21"/>
      <c r="AA48" s="144" t="str">
        <f t="shared" si="3"/>
        <v>OK</v>
      </c>
      <c r="AB48" s="8"/>
      <c r="AC48" s="8"/>
      <c r="AD48" s="144" t="str">
        <f t="shared" si="4"/>
        <v>OK</v>
      </c>
    </row>
    <row r="49" spans="1:30">
      <c r="A49" s="202"/>
      <c r="B49" s="175">
        <v>3</v>
      </c>
      <c r="C49" s="142">
        <v>24</v>
      </c>
      <c r="D49" s="224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4"/>
      <c r="T49" s="20"/>
      <c r="U49" s="67"/>
      <c r="V49" s="20"/>
      <c r="W49" s="20"/>
      <c r="X49" s="20"/>
      <c r="Y49" s="142">
        <v>24</v>
      </c>
      <c r="Z49" s="21"/>
      <c r="AA49" s="144" t="str">
        <f t="shared" si="3"/>
        <v>OK</v>
      </c>
      <c r="AB49" s="8"/>
      <c r="AC49" s="8"/>
      <c r="AD49" s="144" t="str">
        <f t="shared" si="4"/>
        <v>OK</v>
      </c>
    </row>
    <row r="50" spans="1:30">
      <c r="A50" s="202"/>
      <c r="B50" s="175">
        <v>4</v>
      </c>
      <c r="C50" s="142">
        <v>25</v>
      </c>
      <c r="D50" s="224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4"/>
      <c r="T50" s="20"/>
      <c r="U50" s="67"/>
      <c r="V50" s="20"/>
      <c r="W50" s="20"/>
      <c r="X50" s="20"/>
      <c r="Y50" s="142">
        <v>25</v>
      </c>
      <c r="Z50" s="21"/>
      <c r="AA50" s="144" t="str">
        <f t="shared" si="3"/>
        <v>OK</v>
      </c>
      <c r="AB50" s="8"/>
      <c r="AC50" s="8"/>
      <c r="AD50" s="144" t="str">
        <f t="shared" si="4"/>
        <v>OK</v>
      </c>
    </row>
    <row r="51" spans="1:30">
      <c r="A51" s="202"/>
      <c r="B51" s="175">
        <v>5</v>
      </c>
      <c r="C51" s="142">
        <v>26</v>
      </c>
      <c r="D51" s="224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4"/>
      <c r="T51" s="20"/>
      <c r="U51" s="67"/>
      <c r="V51" s="20"/>
      <c r="W51" s="20"/>
      <c r="X51" s="20"/>
      <c r="Y51" s="142">
        <v>26</v>
      </c>
      <c r="Z51" s="21"/>
      <c r="AA51" s="144" t="str">
        <f t="shared" si="3"/>
        <v>OK</v>
      </c>
      <c r="AB51" s="8"/>
      <c r="AC51" s="8"/>
      <c r="AD51" s="144" t="str">
        <f t="shared" si="4"/>
        <v>OK</v>
      </c>
    </row>
    <row r="52" spans="1:30">
      <c r="A52" s="202"/>
      <c r="B52" s="175">
        <v>6</v>
      </c>
      <c r="C52" s="142">
        <v>27</v>
      </c>
      <c r="D52" s="224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4"/>
      <c r="T52" s="20"/>
      <c r="U52" s="67"/>
      <c r="V52" s="20"/>
      <c r="W52" s="20"/>
      <c r="X52" s="20"/>
      <c r="Y52" s="142">
        <v>27</v>
      </c>
      <c r="Z52" s="21"/>
      <c r="AA52" s="144" t="str">
        <f t="shared" si="3"/>
        <v>OK</v>
      </c>
      <c r="AB52" s="8"/>
      <c r="AC52" s="8"/>
      <c r="AD52" s="144" t="str">
        <f t="shared" si="4"/>
        <v>OK</v>
      </c>
    </row>
    <row r="53" spans="1:30">
      <c r="A53" s="200"/>
      <c r="B53" s="175">
        <v>7</v>
      </c>
      <c r="C53" s="142">
        <v>28</v>
      </c>
      <c r="D53" s="224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4"/>
      <c r="T53" s="20"/>
      <c r="U53" s="67"/>
      <c r="V53" s="20"/>
      <c r="W53" s="20"/>
      <c r="X53" s="20"/>
      <c r="Y53" s="142">
        <v>28</v>
      </c>
      <c r="Z53" s="21"/>
      <c r="AA53" s="144" t="str">
        <f t="shared" si="3"/>
        <v>OK</v>
      </c>
      <c r="AB53" s="8"/>
      <c r="AC53" s="8"/>
      <c r="AD53" s="144" t="str">
        <f t="shared" si="4"/>
        <v>OK</v>
      </c>
    </row>
    <row r="54" spans="1:30">
      <c r="A54" s="202"/>
      <c r="B54" s="175">
        <v>8</v>
      </c>
      <c r="C54" s="142">
        <v>29</v>
      </c>
      <c r="D54" s="224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4"/>
      <c r="T54" s="20"/>
      <c r="U54" s="67"/>
      <c r="V54" s="20"/>
      <c r="W54" s="20"/>
      <c r="X54" s="20"/>
      <c r="Y54" s="142">
        <v>29</v>
      </c>
      <c r="Z54" s="21"/>
      <c r="AA54" s="144" t="str">
        <f t="shared" si="3"/>
        <v>OK</v>
      </c>
      <c r="AB54" s="8"/>
      <c r="AC54" s="8"/>
      <c r="AD54" s="144" t="str">
        <f t="shared" si="4"/>
        <v>OK</v>
      </c>
    </row>
    <row r="55" spans="1:30">
      <c r="A55" s="202"/>
      <c r="B55" s="175">
        <v>9</v>
      </c>
      <c r="C55" s="142">
        <v>30</v>
      </c>
      <c r="D55" s="224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4"/>
      <c r="T55" s="20"/>
      <c r="U55" s="67"/>
      <c r="V55" s="20"/>
      <c r="W55" s="20"/>
      <c r="X55" s="20"/>
      <c r="Y55" s="142">
        <v>30</v>
      </c>
      <c r="Z55" s="21"/>
      <c r="AA55" s="144" t="str">
        <f t="shared" si="3"/>
        <v>OK</v>
      </c>
      <c r="AB55" s="8"/>
      <c r="AC55" s="8"/>
      <c r="AD55" s="144" t="str">
        <f t="shared" si="4"/>
        <v>OK</v>
      </c>
    </row>
    <row r="56" spans="1:30">
      <c r="A56" s="202"/>
      <c r="B56" s="175">
        <v>10</v>
      </c>
      <c r="C56" s="142">
        <v>31</v>
      </c>
      <c r="D56" s="224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4"/>
      <c r="T56" s="20"/>
      <c r="U56" s="67"/>
      <c r="V56" s="20"/>
      <c r="W56" s="20"/>
      <c r="X56" s="20"/>
      <c r="Y56" s="142">
        <v>31</v>
      </c>
      <c r="Z56" s="21"/>
      <c r="AA56" s="144" t="str">
        <f t="shared" ref="AA56:AA65" si="5">IF(MIN(E56:H56)&lt;0,"ERROR","OK")</f>
        <v>OK</v>
      </c>
      <c r="AB56" s="8"/>
      <c r="AC56" s="8"/>
      <c r="AD56" s="144" t="str">
        <f t="shared" ref="AD56:AD65" si="6">IF(MIN(K56:X56)&lt;0,"ERROR","OK")</f>
        <v>OK</v>
      </c>
    </row>
    <row r="57" spans="1:30">
      <c r="A57" s="202"/>
      <c r="B57" s="175">
        <v>11</v>
      </c>
      <c r="C57" s="142">
        <v>32</v>
      </c>
      <c r="D57" s="224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4"/>
      <c r="T57" s="20"/>
      <c r="U57" s="67"/>
      <c r="V57" s="20"/>
      <c r="W57" s="20"/>
      <c r="X57" s="20"/>
      <c r="Y57" s="142">
        <v>32</v>
      </c>
      <c r="Z57" s="21"/>
      <c r="AA57" s="144" t="str">
        <f t="shared" si="5"/>
        <v>OK</v>
      </c>
      <c r="AB57" s="8"/>
      <c r="AC57" s="8"/>
      <c r="AD57" s="144" t="str">
        <f t="shared" si="6"/>
        <v>OK</v>
      </c>
    </row>
    <row r="58" spans="1:30">
      <c r="A58" s="202"/>
      <c r="B58" s="175">
        <v>12</v>
      </c>
      <c r="C58" s="142">
        <v>33</v>
      </c>
      <c r="D58" s="224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4"/>
      <c r="T58" s="20"/>
      <c r="U58" s="67"/>
      <c r="V58" s="20"/>
      <c r="W58" s="20"/>
      <c r="X58" s="20"/>
      <c r="Y58" s="142">
        <v>33</v>
      </c>
      <c r="Z58" s="21"/>
      <c r="AA58" s="144" t="str">
        <f t="shared" si="5"/>
        <v>OK</v>
      </c>
      <c r="AB58" s="8"/>
      <c r="AC58" s="8"/>
      <c r="AD58" s="144" t="str">
        <f t="shared" si="6"/>
        <v>OK</v>
      </c>
    </row>
    <row r="59" spans="1:30">
      <c r="A59" s="202"/>
      <c r="B59" s="175">
        <v>13</v>
      </c>
      <c r="C59" s="142">
        <v>34</v>
      </c>
      <c r="D59" s="224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4"/>
      <c r="T59" s="20"/>
      <c r="U59" s="67"/>
      <c r="V59" s="20"/>
      <c r="W59" s="20"/>
      <c r="X59" s="20"/>
      <c r="Y59" s="142">
        <v>34</v>
      </c>
      <c r="Z59" s="21"/>
      <c r="AA59" s="144" t="str">
        <f t="shared" si="5"/>
        <v>OK</v>
      </c>
      <c r="AB59" s="8"/>
      <c r="AC59" s="8"/>
      <c r="AD59" s="144" t="str">
        <f t="shared" si="6"/>
        <v>OK</v>
      </c>
    </row>
    <row r="60" spans="1:30">
      <c r="A60" s="202"/>
      <c r="B60" s="175">
        <v>14</v>
      </c>
      <c r="C60" s="142">
        <v>35</v>
      </c>
      <c r="D60" s="224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4"/>
      <c r="T60" s="20"/>
      <c r="U60" s="67"/>
      <c r="V60" s="20"/>
      <c r="W60" s="20"/>
      <c r="X60" s="20"/>
      <c r="Y60" s="142">
        <v>35</v>
      </c>
      <c r="Z60" s="21"/>
      <c r="AA60" s="144" t="str">
        <f t="shared" si="5"/>
        <v>OK</v>
      </c>
      <c r="AB60" s="8"/>
      <c r="AC60" s="8"/>
      <c r="AD60" s="144" t="str">
        <f t="shared" si="6"/>
        <v>OK</v>
      </c>
    </row>
    <row r="61" spans="1:30">
      <c r="A61" s="202"/>
      <c r="B61" s="175">
        <v>15</v>
      </c>
      <c r="C61" s="142">
        <v>36</v>
      </c>
      <c r="D61" s="224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4"/>
      <c r="T61" s="20"/>
      <c r="U61" s="67"/>
      <c r="V61" s="20"/>
      <c r="W61" s="20"/>
      <c r="X61" s="20"/>
      <c r="Y61" s="142">
        <v>36</v>
      </c>
      <c r="Z61" s="21"/>
      <c r="AA61" s="144" t="str">
        <f t="shared" si="5"/>
        <v>OK</v>
      </c>
      <c r="AB61" s="8"/>
      <c r="AC61" s="8"/>
      <c r="AD61" s="144" t="str">
        <f t="shared" si="6"/>
        <v>OK</v>
      </c>
    </row>
    <row r="62" spans="1:30">
      <c r="A62" s="202"/>
      <c r="B62" s="175">
        <v>16</v>
      </c>
      <c r="C62" s="142">
        <v>37</v>
      </c>
      <c r="D62" s="224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4"/>
      <c r="T62" s="20"/>
      <c r="U62" s="67"/>
      <c r="V62" s="20"/>
      <c r="W62" s="20"/>
      <c r="X62" s="20"/>
      <c r="Y62" s="142">
        <v>37</v>
      </c>
      <c r="Z62" s="21"/>
      <c r="AA62" s="144" t="str">
        <f t="shared" si="5"/>
        <v>OK</v>
      </c>
      <c r="AB62" s="8"/>
      <c r="AC62" s="8"/>
      <c r="AD62" s="144" t="str">
        <f t="shared" si="6"/>
        <v>OK</v>
      </c>
    </row>
    <row r="63" spans="1:30">
      <c r="A63" s="202"/>
      <c r="B63" s="175">
        <v>17</v>
      </c>
      <c r="C63" s="142">
        <v>38</v>
      </c>
      <c r="D63" s="224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4"/>
      <c r="T63" s="20"/>
      <c r="U63" s="67"/>
      <c r="V63" s="20"/>
      <c r="W63" s="20"/>
      <c r="X63" s="20"/>
      <c r="Y63" s="142">
        <v>38</v>
      </c>
      <c r="Z63" s="21"/>
      <c r="AA63" s="144" t="str">
        <f t="shared" si="5"/>
        <v>OK</v>
      </c>
      <c r="AB63" s="8"/>
      <c r="AC63" s="8"/>
      <c r="AD63" s="144" t="str">
        <f t="shared" si="6"/>
        <v>OK</v>
      </c>
    </row>
    <row r="64" spans="1:30">
      <c r="A64" s="202"/>
      <c r="B64" s="175">
        <v>18</v>
      </c>
      <c r="C64" s="142">
        <v>39</v>
      </c>
      <c r="D64" s="224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4"/>
      <c r="T64" s="20"/>
      <c r="U64" s="67"/>
      <c r="V64" s="20"/>
      <c r="W64" s="20"/>
      <c r="X64" s="20"/>
      <c r="Y64" s="142">
        <v>39</v>
      </c>
      <c r="Z64" s="21"/>
      <c r="AA64" s="144" t="str">
        <f t="shared" si="5"/>
        <v>OK</v>
      </c>
      <c r="AB64" s="8"/>
      <c r="AC64" s="8"/>
      <c r="AD64" s="144" t="str">
        <f t="shared" si="6"/>
        <v>OK</v>
      </c>
    </row>
    <row r="65" spans="1:30">
      <c r="A65" s="202"/>
      <c r="B65" s="175">
        <v>19</v>
      </c>
      <c r="C65" s="142">
        <v>40</v>
      </c>
      <c r="D65" s="224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4"/>
      <c r="T65" s="20"/>
      <c r="U65" s="67"/>
      <c r="V65" s="20"/>
      <c r="W65" s="20"/>
      <c r="X65" s="20"/>
      <c r="Y65" s="142">
        <v>40</v>
      </c>
      <c r="Z65" s="21"/>
      <c r="AA65" s="144" t="str">
        <f t="shared" si="5"/>
        <v>OK</v>
      </c>
      <c r="AB65" s="8"/>
      <c r="AC65" s="8"/>
      <c r="AD65" s="144" t="str">
        <f t="shared" si="6"/>
        <v>OK</v>
      </c>
    </row>
    <row r="66" spans="1:30">
      <c r="A66" s="202"/>
      <c r="B66" s="175">
        <v>20</v>
      </c>
      <c r="C66" s="142">
        <v>41</v>
      </c>
      <c r="D66" s="224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4"/>
      <c r="T66" s="20"/>
      <c r="U66" s="67"/>
      <c r="V66" s="20"/>
      <c r="W66" s="20"/>
      <c r="X66" s="20"/>
      <c r="Y66" s="142">
        <v>41</v>
      </c>
      <c r="Z66" s="21"/>
      <c r="AA66" s="144" t="str">
        <f t="shared" si="3"/>
        <v>OK</v>
      </c>
      <c r="AB66" s="8"/>
      <c r="AC66" s="8"/>
      <c r="AD66" s="144" t="str">
        <f t="shared" si="4"/>
        <v>OK</v>
      </c>
    </row>
    <row r="67" spans="1:30">
      <c r="A67" s="202"/>
      <c r="B67" s="175">
        <v>21</v>
      </c>
      <c r="C67" s="142">
        <v>42</v>
      </c>
      <c r="D67" s="224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4"/>
      <c r="T67" s="20"/>
      <c r="U67" s="67"/>
      <c r="V67" s="20"/>
      <c r="W67" s="20"/>
      <c r="X67" s="20"/>
      <c r="Y67" s="142">
        <v>42</v>
      </c>
      <c r="Z67" s="21"/>
      <c r="AA67" s="144" t="str">
        <f t="shared" si="3"/>
        <v>OK</v>
      </c>
      <c r="AB67" s="8"/>
      <c r="AC67" s="8"/>
      <c r="AD67" s="144" t="str">
        <f t="shared" si="4"/>
        <v>OK</v>
      </c>
    </row>
    <row r="68" spans="1:30">
      <c r="A68" s="202"/>
      <c r="B68" s="175">
        <v>22</v>
      </c>
      <c r="C68" s="142">
        <v>43</v>
      </c>
      <c r="D68" s="224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4"/>
      <c r="T68" s="20"/>
      <c r="U68" s="67"/>
      <c r="V68" s="20"/>
      <c r="W68" s="20"/>
      <c r="X68" s="20"/>
      <c r="Y68" s="142">
        <v>43</v>
      </c>
      <c r="Z68" s="21"/>
      <c r="AA68" s="144" t="str">
        <f t="shared" si="3"/>
        <v>OK</v>
      </c>
      <c r="AB68" s="8"/>
      <c r="AC68" s="8"/>
      <c r="AD68" s="144" t="str">
        <f t="shared" si="4"/>
        <v>OK</v>
      </c>
    </row>
    <row r="69" spans="1:30">
      <c r="A69" s="202"/>
      <c r="B69" s="175">
        <v>23</v>
      </c>
      <c r="C69" s="142">
        <v>44</v>
      </c>
      <c r="D69" s="224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4"/>
      <c r="T69" s="20"/>
      <c r="U69" s="67"/>
      <c r="V69" s="20"/>
      <c r="W69" s="20"/>
      <c r="X69" s="20"/>
      <c r="Y69" s="142">
        <v>44</v>
      </c>
      <c r="Z69" s="21"/>
      <c r="AA69" s="144" t="str">
        <f t="shared" si="3"/>
        <v>OK</v>
      </c>
      <c r="AB69" s="8"/>
      <c r="AC69" s="8"/>
      <c r="AD69" s="144" t="str">
        <f t="shared" si="4"/>
        <v>OK</v>
      </c>
    </row>
    <row r="70" spans="1:30">
      <c r="A70" s="202"/>
      <c r="B70" s="175">
        <v>24</v>
      </c>
      <c r="C70" s="142">
        <v>45</v>
      </c>
      <c r="D70" s="224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4"/>
      <c r="T70" s="20"/>
      <c r="U70" s="67"/>
      <c r="V70" s="20"/>
      <c r="W70" s="20"/>
      <c r="X70" s="20"/>
      <c r="Y70" s="142">
        <v>45</v>
      </c>
      <c r="Z70" s="21"/>
      <c r="AA70" s="144" t="str">
        <f t="shared" si="3"/>
        <v>OK</v>
      </c>
      <c r="AB70" s="8"/>
      <c r="AC70" s="8"/>
      <c r="AD70" s="144" t="str">
        <f t="shared" si="4"/>
        <v>OK</v>
      </c>
    </row>
    <row r="71" spans="1:30">
      <c r="A71" s="202"/>
      <c r="B71" s="175">
        <v>25</v>
      </c>
      <c r="C71" s="142">
        <v>46</v>
      </c>
      <c r="D71" s="224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4"/>
      <c r="T71" s="20"/>
      <c r="U71" s="67"/>
      <c r="V71" s="20"/>
      <c r="W71" s="20"/>
      <c r="X71" s="20"/>
      <c r="Y71" s="142">
        <v>46</v>
      </c>
      <c r="Z71" s="21"/>
      <c r="AA71" s="144" t="str">
        <f t="shared" si="3"/>
        <v>OK</v>
      </c>
      <c r="AB71" s="8"/>
      <c r="AC71" s="8"/>
      <c r="AD71" s="144" t="str">
        <f t="shared" si="4"/>
        <v>OK</v>
      </c>
    </row>
    <row r="72" spans="1:30">
      <c r="A72" s="202"/>
      <c r="B72" s="175">
        <v>26</v>
      </c>
      <c r="C72" s="142">
        <v>47</v>
      </c>
      <c r="D72" s="224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4"/>
      <c r="T72" s="20"/>
      <c r="U72" s="67"/>
      <c r="V72" s="20"/>
      <c r="W72" s="20"/>
      <c r="X72" s="20"/>
      <c r="Y72" s="142">
        <v>47</v>
      </c>
      <c r="Z72" s="21"/>
      <c r="AA72" s="144" t="str">
        <f t="shared" si="3"/>
        <v>OK</v>
      </c>
      <c r="AB72" s="8"/>
      <c r="AC72" s="8"/>
      <c r="AD72" s="144" t="str">
        <f t="shared" si="4"/>
        <v>OK</v>
      </c>
    </row>
    <row r="73" spans="1:30">
      <c r="A73" s="202"/>
      <c r="B73" s="175">
        <v>27</v>
      </c>
      <c r="C73" s="142">
        <v>48</v>
      </c>
      <c r="D73" s="224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4"/>
      <c r="T73" s="20"/>
      <c r="U73" s="67"/>
      <c r="V73" s="20"/>
      <c r="W73" s="20"/>
      <c r="X73" s="20"/>
      <c r="Y73" s="142">
        <v>48</v>
      </c>
      <c r="Z73" s="21"/>
      <c r="AA73" s="144" t="str">
        <f t="shared" si="3"/>
        <v>OK</v>
      </c>
      <c r="AB73" s="8"/>
      <c r="AC73" s="8"/>
      <c r="AD73" s="144" t="str">
        <f t="shared" si="4"/>
        <v>OK</v>
      </c>
    </row>
    <row r="74" spans="1:30">
      <c r="A74" s="202"/>
      <c r="B74" s="175">
        <v>28</v>
      </c>
      <c r="C74" s="142">
        <v>49</v>
      </c>
      <c r="D74" s="224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4"/>
      <c r="T74" s="20"/>
      <c r="U74" s="67"/>
      <c r="V74" s="20"/>
      <c r="W74" s="20"/>
      <c r="X74" s="20"/>
      <c r="Y74" s="142">
        <v>49</v>
      </c>
      <c r="Z74" s="21"/>
      <c r="AA74" s="144" t="str">
        <f t="shared" si="3"/>
        <v>OK</v>
      </c>
      <c r="AB74" s="8"/>
      <c r="AC74" s="8"/>
      <c r="AD74" s="144" t="str">
        <f t="shared" si="4"/>
        <v>OK</v>
      </c>
    </row>
    <row r="75" spans="1:30">
      <c r="A75" s="202"/>
      <c r="B75" s="175">
        <v>29</v>
      </c>
      <c r="C75" s="142">
        <v>50</v>
      </c>
      <c r="D75" s="224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4"/>
      <c r="T75" s="20"/>
      <c r="U75" s="67"/>
      <c r="V75" s="20"/>
      <c r="W75" s="20"/>
      <c r="X75" s="20"/>
      <c r="Y75" s="142">
        <v>50</v>
      </c>
      <c r="Z75" s="21"/>
      <c r="AA75" s="144" t="str">
        <f t="shared" si="3"/>
        <v>OK</v>
      </c>
      <c r="AB75" s="8"/>
      <c r="AC75" s="8"/>
      <c r="AD75" s="144" t="str">
        <f t="shared" si="4"/>
        <v>OK</v>
      </c>
    </row>
    <row r="76" spans="1:30">
      <c r="A76" s="202"/>
      <c r="B76" s="175">
        <v>30</v>
      </c>
      <c r="C76" s="142">
        <v>51</v>
      </c>
      <c r="D76" s="224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4"/>
      <c r="T76" s="20"/>
      <c r="U76" s="67"/>
      <c r="V76" s="20"/>
      <c r="W76" s="20"/>
      <c r="X76" s="20"/>
      <c r="Y76" s="142">
        <v>51</v>
      </c>
      <c r="Z76" s="21"/>
      <c r="AA76" s="144" t="str">
        <f t="shared" si="3"/>
        <v>OK</v>
      </c>
      <c r="AB76" s="8"/>
      <c r="AC76" s="8"/>
      <c r="AD76" s="144" t="str">
        <f t="shared" si="4"/>
        <v>OK</v>
      </c>
    </row>
    <row r="77" spans="1:30">
      <c r="A77" s="202"/>
      <c r="B77" s="175">
        <v>31</v>
      </c>
      <c r="C77" s="142">
        <v>52</v>
      </c>
      <c r="D77" s="224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4"/>
      <c r="T77" s="20"/>
      <c r="U77" s="67"/>
      <c r="V77" s="20"/>
      <c r="W77" s="20"/>
      <c r="X77" s="20"/>
      <c r="Y77" s="142">
        <v>52</v>
      </c>
      <c r="Z77" s="21"/>
      <c r="AA77" s="144" t="str">
        <f t="shared" si="3"/>
        <v>OK</v>
      </c>
      <c r="AB77" s="8"/>
      <c r="AC77" s="8"/>
      <c r="AD77" s="144" t="str">
        <f t="shared" si="4"/>
        <v>OK</v>
      </c>
    </row>
    <row r="78" spans="1:30">
      <c r="A78" s="202"/>
      <c r="B78" s="175">
        <v>32</v>
      </c>
      <c r="C78" s="142">
        <v>53</v>
      </c>
      <c r="D78" s="224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4"/>
      <c r="T78" s="20"/>
      <c r="U78" s="67"/>
      <c r="V78" s="20"/>
      <c r="W78" s="20"/>
      <c r="X78" s="20"/>
      <c r="Y78" s="142">
        <v>53</v>
      </c>
      <c r="Z78" s="21"/>
      <c r="AA78" s="144" t="str">
        <f t="shared" si="3"/>
        <v>OK</v>
      </c>
      <c r="AB78" s="8"/>
      <c r="AC78" s="8"/>
      <c r="AD78" s="144" t="str">
        <f t="shared" si="4"/>
        <v>OK</v>
      </c>
    </row>
    <row r="79" spans="1:30">
      <c r="A79" s="202"/>
      <c r="B79" s="175">
        <v>33</v>
      </c>
      <c r="C79" s="142">
        <v>54</v>
      </c>
      <c r="D79" s="224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4"/>
      <c r="T79" s="20"/>
      <c r="U79" s="67"/>
      <c r="V79" s="20"/>
      <c r="W79" s="20"/>
      <c r="X79" s="20"/>
      <c r="Y79" s="142">
        <v>54</v>
      </c>
      <c r="Z79" s="21"/>
      <c r="AA79" s="144" t="str">
        <f t="shared" si="3"/>
        <v>OK</v>
      </c>
      <c r="AB79" s="8"/>
      <c r="AC79" s="8"/>
      <c r="AD79" s="144" t="str">
        <f t="shared" si="4"/>
        <v>OK</v>
      </c>
    </row>
    <row r="80" spans="1:30">
      <c r="A80" s="202"/>
      <c r="B80" s="175">
        <v>34</v>
      </c>
      <c r="C80" s="142">
        <v>55</v>
      </c>
      <c r="D80" s="224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4"/>
      <c r="T80" s="20"/>
      <c r="U80" s="67"/>
      <c r="V80" s="20"/>
      <c r="W80" s="20"/>
      <c r="X80" s="20"/>
      <c r="Y80" s="142">
        <v>55</v>
      </c>
      <c r="Z80" s="21"/>
      <c r="AA80" s="144" t="str">
        <f t="shared" si="3"/>
        <v>OK</v>
      </c>
      <c r="AB80" s="8"/>
      <c r="AC80" s="8"/>
      <c r="AD80" s="144" t="str">
        <f t="shared" si="4"/>
        <v>OK</v>
      </c>
    </row>
    <row r="81" spans="1:30">
      <c r="A81" s="202"/>
      <c r="B81" s="175">
        <v>35</v>
      </c>
      <c r="C81" s="142">
        <v>56</v>
      </c>
      <c r="D81" s="224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4"/>
      <c r="T81" s="20"/>
      <c r="U81" s="67"/>
      <c r="V81" s="20"/>
      <c r="W81" s="20"/>
      <c r="X81" s="20"/>
      <c r="Y81" s="142">
        <v>56</v>
      </c>
      <c r="Z81" s="21"/>
      <c r="AA81" s="144" t="str">
        <f t="shared" si="3"/>
        <v>OK</v>
      </c>
      <c r="AB81" s="8"/>
      <c r="AC81" s="8"/>
      <c r="AD81" s="144" t="str">
        <f t="shared" si="4"/>
        <v>OK</v>
      </c>
    </row>
    <row r="82" spans="1:30" ht="20.100000000000001" customHeight="1">
      <c r="A82" s="202"/>
      <c r="B82" s="176" t="s">
        <v>21</v>
      </c>
      <c r="C82" s="143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4"/>
      <c r="T82" s="20"/>
      <c r="U82" s="67"/>
      <c r="V82" s="20"/>
      <c r="W82" s="20"/>
      <c r="X82" s="20"/>
      <c r="Y82" s="143">
        <v>100</v>
      </c>
      <c r="Z82" s="21"/>
      <c r="AA82" s="144" t="str">
        <f t="shared" si="3"/>
        <v>OK</v>
      </c>
      <c r="AB82" s="8"/>
      <c r="AC82" s="8"/>
      <c r="AD82" s="144" t="str">
        <f t="shared" si="4"/>
        <v>OK</v>
      </c>
    </row>
    <row r="83" spans="1:30" ht="6" customHeight="1">
      <c r="A83" s="203"/>
      <c r="B83" s="198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8"/>
      <c r="AB83" s="8"/>
      <c r="AC83" s="8"/>
      <c r="AD83" s="8"/>
    </row>
    <row r="84" spans="1:30" ht="15" customHeight="1">
      <c r="A84" s="111"/>
      <c r="B84" s="27" t="str">
        <f>"Version: "&amp;D91</f>
        <v>Version: 2.00.E1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7" t="s">
        <v>166</v>
      </c>
      <c r="Z84" s="21"/>
      <c r="AB84" s="8"/>
      <c r="AC84" s="8"/>
    </row>
    <row r="85" spans="1:30" ht="21" customHeight="1">
      <c r="A85" s="197" t="s">
        <v>162</v>
      </c>
      <c r="B85" s="6" t="s">
        <v>168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169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165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CSIB_CRIRB_01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186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90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1" t="s">
        <v>82</v>
      </c>
      <c r="E96" s="191" t="s">
        <v>83</v>
      </c>
      <c r="F96" s="191" t="s">
        <v>84</v>
      </c>
      <c r="G96" s="191" t="s">
        <v>85</v>
      </c>
      <c r="H96" s="191" t="s">
        <v>86</v>
      </c>
      <c r="I96" s="191" t="s">
        <v>109</v>
      </c>
      <c r="J96" s="191" t="s">
        <v>87</v>
      </c>
      <c r="K96" s="191" t="s">
        <v>89</v>
      </c>
      <c r="L96" s="191" t="s">
        <v>90</v>
      </c>
      <c r="M96" s="191" t="s">
        <v>91</v>
      </c>
      <c r="N96" s="191" t="s">
        <v>92</v>
      </c>
      <c r="O96" s="191" t="s">
        <v>93</v>
      </c>
      <c r="P96" s="191" t="s">
        <v>94</v>
      </c>
      <c r="Q96" s="191" t="s">
        <v>116</v>
      </c>
      <c r="R96" s="191" t="s">
        <v>117</v>
      </c>
      <c r="S96" s="191" t="s">
        <v>118</v>
      </c>
      <c r="T96" s="191" t="s">
        <v>119</v>
      </c>
      <c r="U96" s="191" t="s">
        <v>120</v>
      </c>
      <c r="V96" s="191" t="s">
        <v>121</v>
      </c>
      <c r="W96" s="191" t="s">
        <v>122</v>
      </c>
      <c r="X96" s="191" t="s">
        <v>123</v>
      </c>
      <c r="Y96" s="8"/>
      <c r="AB96" s="8"/>
      <c r="AC96" s="8"/>
    </row>
    <row r="97" spans="2:29">
      <c r="B97" s="179" t="s">
        <v>131</v>
      </c>
      <c r="C97" s="65"/>
      <c r="D97" s="8"/>
      <c r="E97" s="4"/>
      <c r="F97" s="4"/>
      <c r="G97" s="4"/>
      <c r="H97" s="4"/>
      <c r="I97" s="4"/>
      <c r="J97" s="4"/>
      <c r="K97" s="144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9" t="s">
        <v>132</v>
      </c>
      <c r="C98" s="65"/>
      <c r="D98" s="8"/>
      <c r="E98" s="8"/>
      <c r="F98" s="8"/>
      <c r="G98" s="8"/>
      <c r="H98" s="8"/>
      <c r="I98" s="8"/>
      <c r="J98" s="8"/>
      <c r="K98" s="144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9" t="s">
        <v>130</v>
      </c>
      <c r="C99" s="65"/>
      <c r="D99" s="8"/>
      <c r="E99" s="144" t="str">
        <f>IF(ROUND(E32,0)&lt;=ROUND(E31,0),"OK","ERROR")</f>
        <v>OK</v>
      </c>
      <c r="F99" s="144" t="str">
        <f>IF(ROUND(F32,0)&lt;=ROUND(F31,0),"OK","ERROR")</f>
        <v>OK</v>
      </c>
      <c r="G99" s="144" t="str">
        <f>IF(ROUND(G32,0)&lt;=ROUND(G31,0),"OK","ERROR")</f>
        <v>OK</v>
      </c>
      <c r="H99" s="144" t="str">
        <f>IF(ROUND(H32,0)&lt;=ROUND(H31,0),"OK","ERROR")</f>
        <v>OK</v>
      </c>
      <c r="I99" s="8"/>
      <c r="J99" s="8"/>
      <c r="K99" s="144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4" t="str">
        <f>IF(ROUND(U32,0)&lt;=ROUND(U31,0),"OK","ERROR")</f>
        <v>OK</v>
      </c>
      <c r="V99" s="144" t="str">
        <f>IF(ROUND(V32,0)&lt;=ROUND(V31,0),"OK","ERROR")</f>
        <v>OK</v>
      </c>
      <c r="W99" s="144" t="str">
        <f>IF(ROUND(W32,0)&lt;=ROUND(W31,0),"OK","ERROR")</f>
        <v>OK</v>
      </c>
      <c r="X99" s="144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rintOptions gridLinesSet="0"/>
  <pageMargins left="0.39370078740157483" right="0.39370078740157483" top="0.39370078740157483" bottom="0.39370078740157483" header="0.19685039370078741" footer="0.19685039370078741"/>
  <pageSetup paperSize="9" scale="54" pageOrder="overThenDown" orientation="portrait" r:id="rId1"/>
  <headerFooter alignWithMargins="0">
    <oddFooter>&amp;L&amp;"Arial,Fett"SNB Confidential&amp;C&amp;D&amp;RPage &amp;P</oddFooter>
  </headerFooter>
  <colBreaks count="2" manualBreakCount="2">
    <brk id="10" max="1048575" man="1"/>
    <brk id="17" max="76" man="1"/>
  </colBreaks>
  <ignoredErrors>
    <ignoredError sqref="B2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W2" sqref="W2"/>
      <selection pane="topRight" activeCell="W2" sqref="W2"/>
      <selection pane="bottomLeft" activeCell="W2" sqref="W2"/>
      <selection pane="bottomRight" activeCell="D10" sqref="D10"/>
    </sheetView>
  </sheetViews>
  <sheetFormatPr baseColWidth="10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155</v>
      </c>
      <c r="F1" s="8"/>
      <c r="G1" s="8"/>
      <c r="H1" s="8"/>
      <c r="I1" s="155" t="s">
        <v>67</v>
      </c>
      <c r="J1" s="228" t="s">
        <v>200</v>
      </c>
      <c r="K1" s="8"/>
      <c r="L1" s="16" t="s">
        <v>155</v>
      </c>
      <c r="M1" s="8"/>
      <c r="N1" s="8"/>
      <c r="O1" s="8"/>
      <c r="P1" s="155" t="s">
        <v>67</v>
      </c>
      <c r="Q1" s="228" t="str">
        <f>J1</f>
        <v>CSIB_CRIRB_02</v>
      </c>
      <c r="R1" s="8"/>
      <c r="S1" s="16" t="s">
        <v>155</v>
      </c>
      <c r="T1" s="8"/>
      <c r="U1" s="8"/>
      <c r="V1" s="8"/>
      <c r="W1" s="155" t="s">
        <v>67</v>
      </c>
      <c r="X1" s="228" t="str">
        <f>J1</f>
        <v>CSIB_CRIRB_02</v>
      </c>
      <c r="Y1" s="8"/>
      <c r="Z1" s="8"/>
    </row>
    <row r="2" spans="1:26" ht="20.25" customHeight="1">
      <c r="A2" s="8"/>
      <c r="B2" s="15"/>
      <c r="C2" s="8"/>
      <c r="D2" s="8"/>
      <c r="E2" s="227" t="s">
        <v>209</v>
      </c>
      <c r="G2" s="15"/>
      <c r="H2" s="15"/>
      <c r="I2" s="155" t="s">
        <v>231</v>
      </c>
      <c r="J2" s="229" t="str">
        <f>'Delivery note'!H3</f>
        <v>XXXXXX</v>
      </c>
      <c r="L2" s="227" t="s">
        <v>209</v>
      </c>
      <c r="M2" s="15"/>
      <c r="N2" s="15"/>
      <c r="O2" s="15"/>
      <c r="P2" s="155" t="s">
        <v>231</v>
      </c>
      <c r="Q2" s="229" t="str">
        <f>J2</f>
        <v>XXXXXX</v>
      </c>
      <c r="R2" s="15"/>
      <c r="S2" s="227" t="s">
        <v>209</v>
      </c>
      <c r="T2" s="15"/>
      <c r="U2" s="15"/>
      <c r="V2" s="15"/>
      <c r="W2" s="155" t="s">
        <v>231</v>
      </c>
      <c r="X2" s="229" t="str">
        <f>J2</f>
        <v>XXXXXX</v>
      </c>
      <c r="Y2" s="15"/>
    </row>
    <row r="3" spans="1:26" ht="20.25" customHeight="1">
      <c r="A3" s="8"/>
      <c r="B3" s="15"/>
      <c r="C3" s="8"/>
      <c r="D3" s="8"/>
      <c r="E3" s="158" t="s">
        <v>192</v>
      </c>
      <c r="G3" s="15"/>
      <c r="H3" s="15"/>
      <c r="I3" s="155" t="s">
        <v>175</v>
      </c>
      <c r="J3" s="230" t="str">
        <f>'Delivery note'!H4</f>
        <v>DD.MM.YYYY</v>
      </c>
      <c r="K3" s="111"/>
      <c r="L3" s="158" t="s">
        <v>192</v>
      </c>
      <c r="M3" s="15"/>
      <c r="N3" s="15"/>
      <c r="O3" s="15"/>
      <c r="P3" s="155" t="s">
        <v>175</v>
      </c>
      <c r="Q3" s="230" t="str">
        <f>J3</f>
        <v>DD.MM.YYYY</v>
      </c>
      <c r="R3" s="15"/>
      <c r="S3" s="158" t="s">
        <v>192</v>
      </c>
      <c r="T3" s="15"/>
      <c r="U3" s="15"/>
      <c r="V3" s="15"/>
      <c r="W3" s="155" t="s">
        <v>175</v>
      </c>
      <c r="X3" s="230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80" t="s">
        <v>156</v>
      </c>
      <c r="G4" s="15"/>
      <c r="H4" s="15"/>
      <c r="J4" s="4"/>
      <c r="K4" s="111"/>
      <c r="L4" s="180" t="s">
        <v>156</v>
      </c>
      <c r="M4" s="15"/>
      <c r="N4" s="15"/>
      <c r="O4" s="15"/>
      <c r="Q4" s="4"/>
      <c r="R4" s="15"/>
      <c r="S4" s="180" t="s">
        <v>156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1" t="s">
        <v>134</v>
      </c>
      <c r="I5" s="111"/>
      <c r="J5" s="70"/>
      <c r="K5" s="111"/>
      <c r="L5" s="181" t="s">
        <v>134</v>
      </c>
      <c r="M5" s="15"/>
      <c r="N5" s="15"/>
      <c r="O5" s="15"/>
      <c r="P5" s="15"/>
      <c r="Q5" s="15"/>
      <c r="R5" s="15"/>
      <c r="S5" s="181" t="s">
        <v>134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22</v>
      </c>
      <c r="F6" s="15"/>
      <c r="G6" s="15"/>
      <c r="H6" s="15"/>
      <c r="I6" s="15"/>
      <c r="J6" s="15"/>
      <c r="K6" s="15"/>
      <c r="L6" s="6" t="s">
        <v>22</v>
      </c>
      <c r="M6" s="15"/>
      <c r="N6" s="15"/>
      <c r="O6" s="15"/>
      <c r="P6" s="15"/>
      <c r="Q6" s="15"/>
      <c r="R6" s="15"/>
      <c r="S6" s="6" t="s">
        <v>22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80"/>
      <c r="M7" s="15"/>
      <c r="N7" s="15"/>
      <c r="O7" s="15"/>
      <c r="P7" s="15"/>
      <c r="Q7" s="73"/>
      <c r="R7" s="15"/>
      <c r="S7" s="180"/>
      <c r="T7" s="15"/>
      <c r="U7" s="15"/>
      <c r="V7" s="15"/>
      <c r="W7" s="15"/>
      <c r="X7" s="15"/>
      <c r="Y7" s="73"/>
    </row>
    <row r="8" spans="1:26" ht="20.100000000000001" customHeight="1">
      <c r="A8" s="199"/>
      <c r="B8" s="5"/>
      <c r="C8" s="212"/>
      <c r="D8" s="182" t="s">
        <v>68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2"/>
    </row>
    <row r="9" spans="1:26" ht="20.100000000000001" customHeight="1">
      <c r="A9" s="200"/>
      <c r="B9" s="9"/>
      <c r="C9" s="213"/>
      <c r="D9" s="159" t="s">
        <v>81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3"/>
    </row>
    <row r="10" spans="1:26" ht="31.5" customHeight="1">
      <c r="A10" s="200"/>
      <c r="B10" s="183" t="s">
        <v>1</v>
      </c>
      <c r="C10" s="142">
        <v>1</v>
      </c>
      <c r="D10" s="105"/>
      <c r="E10" s="144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2">
        <v>1</v>
      </c>
    </row>
    <row r="11" spans="1:26" ht="20.100000000000001" customHeight="1">
      <c r="A11" s="200"/>
      <c r="B11" s="9"/>
      <c r="C11" s="142"/>
      <c r="D11" s="167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2"/>
    </row>
    <row r="12" spans="1:26" ht="14.25" customHeight="1">
      <c r="A12" s="201"/>
      <c r="B12" s="184"/>
      <c r="C12" s="142"/>
      <c r="D12" s="36" t="s">
        <v>25</v>
      </c>
      <c r="E12" s="36" t="s">
        <v>27</v>
      </c>
      <c r="F12" s="38" t="s">
        <v>29</v>
      </c>
      <c r="G12" s="51" t="s">
        <v>24</v>
      </c>
      <c r="H12" s="43"/>
      <c r="I12" s="43"/>
      <c r="J12" s="44"/>
      <c r="K12" s="52" t="s">
        <v>32</v>
      </c>
      <c r="L12" s="51" t="s">
        <v>65</v>
      </c>
      <c r="M12" s="59"/>
      <c r="N12" s="59"/>
      <c r="O12" s="59"/>
      <c r="P12" s="59"/>
      <c r="Q12" s="52"/>
      <c r="R12" s="38" t="s">
        <v>43</v>
      </c>
      <c r="S12" s="38" t="s">
        <v>48</v>
      </c>
      <c r="T12" s="38" t="s">
        <v>52</v>
      </c>
      <c r="U12" s="38" t="s">
        <v>56</v>
      </c>
      <c r="V12" s="38" t="s">
        <v>58</v>
      </c>
      <c r="W12" s="51" t="s">
        <v>64</v>
      </c>
      <c r="X12" s="52"/>
      <c r="Y12" s="142"/>
      <c r="Z12" s="28"/>
    </row>
    <row r="13" spans="1:26" ht="14.25" customHeight="1">
      <c r="A13" s="202"/>
      <c r="B13" s="185"/>
      <c r="C13" s="142"/>
      <c r="D13" s="29" t="s">
        <v>26</v>
      </c>
      <c r="E13" s="37" t="s">
        <v>28</v>
      </c>
      <c r="F13" s="42" t="s">
        <v>30</v>
      </c>
      <c r="G13" s="50" t="s">
        <v>31</v>
      </c>
      <c r="H13" s="45"/>
      <c r="I13" s="45"/>
      <c r="J13" s="46"/>
      <c r="K13" s="75" t="s">
        <v>33</v>
      </c>
      <c r="L13" s="50" t="s">
        <v>66</v>
      </c>
      <c r="M13" s="48"/>
      <c r="N13" s="48"/>
      <c r="O13" s="48"/>
      <c r="P13" s="48"/>
      <c r="Q13" s="49"/>
      <c r="R13" s="42" t="s">
        <v>44</v>
      </c>
      <c r="S13" s="42" t="s">
        <v>49</v>
      </c>
      <c r="T13" s="42" t="s">
        <v>49</v>
      </c>
      <c r="U13" s="42" t="s">
        <v>57</v>
      </c>
      <c r="V13" s="42" t="s">
        <v>59</v>
      </c>
      <c r="W13" s="47"/>
      <c r="X13" s="49"/>
      <c r="Y13" s="142"/>
      <c r="Z13" s="28"/>
    </row>
    <row r="14" spans="1:26" ht="14.25" customHeight="1">
      <c r="A14" s="202"/>
      <c r="B14" s="185"/>
      <c r="C14" s="142"/>
      <c r="D14" s="37"/>
      <c r="E14" s="37" t="s">
        <v>23</v>
      </c>
      <c r="F14" s="37"/>
      <c r="G14" s="51" t="s">
        <v>3</v>
      </c>
      <c r="H14" s="52"/>
      <c r="I14" s="51" t="s">
        <v>37</v>
      </c>
      <c r="J14" s="52"/>
      <c r="K14" s="75" t="s">
        <v>35</v>
      </c>
      <c r="L14" s="57" t="s">
        <v>39</v>
      </c>
      <c r="M14" s="55"/>
      <c r="N14" s="38" t="s">
        <v>41</v>
      </c>
      <c r="O14" s="51" t="s">
        <v>10</v>
      </c>
      <c r="P14" s="59"/>
      <c r="Q14" s="52"/>
      <c r="R14" s="42" t="s">
        <v>45</v>
      </c>
      <c r="S14" s="42" t="s">
        <v>50</v>
      </c>
      <c r="T14" s="42" t="s">
        <v>53</v>
      </c>
      <c r="U14" s="42"/>
      <c r="V14" s="42"/>
      <c r="W14" s="38" t="s">
        <v>188</v>
      </c>
      <c r="X14" s="38" t="s">
        <v>191</v>
      </c>
      <c r="Y14" s="142"/>
      <c r="Z14" s="28"/>
    </row>
    <row r="15" spans="1:26" ht="14.25" customHeight="1">
      <c r="A15" s="202"/>
      <c r="B15" s="185"/>
      <c r="C15" s="142"/>
      <c r="D15" s="30"/>
      <c r="E15" s="37"/>
      <c r="F15" s="37"/>
      <c r="G15" s="53"/>
      <c r="H15" s="54"/>
      <c r="I15" s="53" t="s">
        <v>34</v>
      </c>
      <c r="J15" s="54"/>
      <c r="K15" s="75" t="s">
        <v>36</v>
      </c>
      <c r="L15" s="58" t="s">
        <v>40</v>
      </c>
      <c r="M15" s="56"/>
      <c r="N15" s="6" t="s">
        <v>42</v>
      </c>
      <c r="O15" s="60"/>
      <c r="P15" s="61"/>
      <c r="Q15" s="54"/>
      <c r="R15" s="42" t="s">
        <v>46</v>
      </c>
      <c r="S15" s="42" t="s">
        <v>51</v>
      </c>
      <c r="T15" s="42" t="s">
        <v>54</v>
      </c>
      <c r="U15" s="42"/>
      <c r="V15" s="42"/>
      <c r="W15" s="42" t="s">
        <v>187</v>
      </c>
      <c r="X15" s="42" t="s">
        <v>189</v>
      </c>
      <c r="Y15" s="142"/>
      <c r="Z15" s="28"/>
    </row>
    <row r="16" spans="1:26" ht="57.75" customHeight="1">
      <c r="A16" s="200"/>
      <c r="B16" s="9"/>
      <c r="C16" s="142"/>
      <c r="D16" s="36" t="s">
        <v>2</v>
      </c>
      <c r="E16" s="42"/>
      <c r="F16" s="42"/>
      <c r="G16" s="36" t="s">
        <v>4</v>
      </c>
      <c r="H16" s="36" t="s">
        <v>5</v>
      </c>
      <c r="I16" s="36" t="s">
        <v>142</v>
      </c>
      <c r="J16" s="36" t="s">
        <v>38</v>
      </c>
      <c r="K16" s="75" t="s">
        <v>114</v>
      </c>
      <c r="L16" s="36" t="s">
        <v>4</v>
      </c>
      <c r="M16" s="36" t="s">
        <v>5</v>
      </c>
      <c r="N16" s="42"/>
      <c r="O16" s="215" t="s">
        <v>11</v>
      </c>
      <c r="P16" s="216" t="s">
        <v>12</v>
      </c>
      <c r="Q16" s="216" t="s">
        <v>13</v>
      </c>
      <c r="R16" s="42" t="s">
        <v>47</v>
      </c>
      <c r="S16" s="42"/>
      <c r="T16" s="42" t="s">
        <v>55</v>
      </c>
      <c r="U16" s="42"/>
      <c r="V16" s="42"/>
      <c r="W16" s="42"/>
      <c r="X16" s="42" t="s">
        <v>190</v>
      </c>
      <c r="Y16" s="142"/>
      <c r="Z16" s="13"/>
    </row>
    <row r="17" spans="1:30" ht="20.100000000000001" customHeight="1">
      <c r="A17" s="200"/>
      <c r="B17" s="186"/>
      <c r="C17" s="142"/>
      <c r="D17" s="214" t="s">
        <v>82</v>
      </c>
      <c r="E17" s="214" t="s">
        <v>83</v>
      </c>
      <c r="F17" s="214" t="s">
        <v>84</v>
      </c>
      <c r="G17" s="214" t="s">
        <v>85</v>
      </c>
      <c r="H17" s="214" t="s">
        <v>86</v>
      </c>
      <c r="I17" s="214" t="s">
        <v>109</v>
      </c>
      <c r="J17" s="214" t="s">
        <v>87</v>
      </c>
      <c r="K17" s="214" t="s">
        <v>89</v>
      </c>
      <c r="L17" s="214" t="s">
        <v>90</v>
      </c>
      <c r="M17" s="214" t="s">
        <v>91</v>
      </c>
      <c r="N17" s="214" t="s">
        <v>92</v>
      </c>
      <c r="O17" s="214" t="s">
        <v>93</v>
      </c>
      <c r="P17" s="214" t="s">
        <v>94</v>
      </c>
      <c r="Q17" s="214" t="s">
        <v>116</v>
      </c>
      <c r="R17" s="214" t="s">
        <v>117</v>
      </c>
      <c r="S17" s="214" t="s">
        <v>118</v>
      </c>
      <c r="T17" s="214" t="s">
        <v>119</v>
      </c>
      <c r="U17" s="214" t="s">
        <v>120</v>
      </c>
      <c r="V17" s="214" t="s">
        <v>121</v>
      </c>
      <c r="W17" s="214" t="s">
        <v>122</v>
      </c>
      <c r="X17" s="214" t="s">
        <v>123</v>
      </c>
      <c r="Y17" s="142"/>
      <c r="AA17" s="13" t="s">
        <v>124</v>
      </c>
      <c r="AB17" s="8" t="s">
        <v>125</v>
      </c>
      <c r="AC17" s="8" t="s">
        <v>126</v>
      </c>
      <c r="AD17" s="13" t="s">
        <v>127</v>
      </c>
    </row>
    <row r="18" spans="1:30" ht="19.5" customHeight="1" thickBot="1">
      <c r="A18" s="201"/>
      <c r="B18" s="187" t="s">
        <v>6</v>
      </c>
      <c r="C18" s="142">
        <v>2</v>
      </c>
      <c r="D18" s="19"/>
      <c r="E18" s="161">
        <f>E20+E21+E22+E23+E24</f>
        <v>0</v>
      </c>
      <c r="F18" s="161">
        <f>F20+F21+F22+F23+F24</f>
        <v>0</v>
      </c>
      <c r="G18" s="161">
        <f>G20+G21+G22+G23+G24</f>
        <v>0</v>
      </c>
      <c r="H18" s="161">
        <f>H20+H21+H22+H23+H24</f>
        <v>0</v>
      </c>
      <c r="I18" s="31"/>
      <c r="J18" s="32"/>
      <c r="K18" s="161">
        <f>K20+K21+K22+K23+K24</f>
        <v>0</v>
      </c>
      <c r="L18" s="161">
        <f t="shared" ref="L18:R18" si="0">L20+L21+L22+L23+L24</f>
        <v>0</v>
      </c>
      <c r="M18" s="161">
        <f t="shared" si="0"/>
        <v>0</v>
      </c>
      <c r="N18" s="161">
        <f t="shared" si="0"/>
        <v>0</v>
      </c>
      <c r="O18" s="161">
        <f t="shared" si="0"/>
        <v>0</v>
      </c>
      <c r="P18" s="161">
        <f t="shared" si="0"/>
        <v>0</v>
      </c>
      <c r="Q18" s="188">
        <f t="shared" si="0"/>
        <v>0</v>
      </c>
      <c r="R18" s="161">
        <f t="shared" si="0"/>
        <v>0</v>
      </c>
      <c r="S18" s="224"/>
      <c r="T18" s="20"/>
      <c r="U18" s="161">
        <f>U20+U21+U22+U23+U24</f>
        <v>0</v>
      </c>
      <c r="V18" s="161">
        <f>V20+V21+V22+V23+V24</f>
        <v>0</v>
      </c>
      <c r="W18" s="161">
        <f>W20+W21+W22+W23+W24</f>
        <v>0</v>
      </c>
      <c r="X18" s="161">
        <f>X20+X21+X22+X23+X24</f>
        <v>0</v>
      </c>
      <c r="Y18" s="142">
        <v>2</v>
      </c>
      <c r="Z18" s="21"/>
      <c r="AA18" s="211" t="str">
        <f>IF(MIN(E18:H18)&lt;0,"ERROR","OK")</f>
        <v>OK</v>
      </c>
      <c r="AB18" s="211" t="str">
        <f>IF(I18&lt;=0,"OK","ERROR")</f>
        <v>OK</v>
      </c>
      <c r="AC18" s="211" t="str">
        <f>IF(J18&gt;=0,"OK","ERROR")</f>
        <v>OK</v>
      </c>
      <c r="AD18" s="211" t="str">
        <f>IF(MIN(K18:X18)&lt;0,"ERROR","OK")</f>
        <v>OK</v>
      </c>
    </row>
    <row r="19" spans="1:30" ht="26.25" thickTop="1">
      <c r="A19" s="202"/>
      <c r="B19" s="166" t="s">
        <v>141</v>
      </c>
      <c r="C19" s="142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42"/>
      <c r="Z19" s="21"/>
      <c r="AA19" s="168"/>
      <c r="AB19" s="8"/>
      <c r="AC19" s="8"/>
      <c r="AD19" s="8"/>
    </row>
    <row r="20" spans="1:30">
      <c r="A20" s="202"/>
      <c r="B20" s="175" t="s">
        <v>7</v>
      </c>
      <c r="C20" s="142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2">
        <v>3</v>
      </c>
      <c r="Z20" s="21"/>
      <c r="AA20" s="144" t="str">
        <f>IF(MIN(E20:H20)&lt;0,"ERROR","OK")</f>
        <v>OK</v>
      </c>
      <c r="AB20" s="8"/>
      <c r="AC20" s="9"/>
      <c r="AD20" s="144" t="str">
        <f>IF(MIN(K20:X20)&lt;0,"ERROR","OK")</f>
        <v>OK</v>
      </c>
    </row>
    <row r="21" spans="1:30">
      <c r="A21" s="202"/>
      <c r="B21" s="175" t="s">
        <v>8</v>
      </c>
      <c r="C21" s="142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2">
        <v>4</v>
      </c>
      <c r="Z21" s="21"/>
      <c r="AA21" s="144" t="str">
        <f>IF(MIN(E21:H21)&lt;0,"ERROR","OK")</f>
        <v>OK</v>
      </c>
      <c r="AB21" s="8"/>
      <c r="AC21" s="8"/>
      <c r="AD21" s="144" t="str">
        <f>IF(MIN(K21:X21)&lt;0,"ERROR","OK")</f>
        <v>OK</v>
      </c>
    </row>
    <row r="22" spans="1:30">
      <c r="A22" s="202"/>
      <c r="B22" s="183" t="s">
        <v>173</v>
      </c>
      <c r="C22" s="142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2">
        <v>5</v>
      </c>
      <c r="Z22" s="21"/>
      <c r="AA22" s="144" t="str">
        <f>IF(MIN(E22:H22)&lt;0,"ERROR","OK")</f>
        <v>OK</v>
      </c>
      <c r="AB22" s="8"/>
      <c r="AC22" s="8"/>
      <c r="AD22" s="144" t="str">
        <f>IF(MIN(K22:X22)&lt;0,"ERROR","OK")</f>
        <v>OK</v>
      </c>
    </row>
    <row r="23" spans="1:30">
      <c r="A23" s="202"/>
      <c r="B23" s="183" t="s">
        <v>174</v>
      </c>
      <c r="C23" s="142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2">
        <v>6</v>
      </c>
      <c r="Z23" s="21"/>
      <c r="AA23" s="144" t="str">
        <f>IF(MIN(E23:H23)&lt;0,"ERROR","OK")</f>
        <v>OK</v>
      </c>
      <c r="AB23" s="8"/>
      <c r="AC23" s="8"/>
      <c r="AD23" s="144" t="str">
        <f>IF(MIN(K23:X23)&lt;0,"ERROR","OK")</f>
        <v>OK</v>
      </c>
    </row>
    <row r="24" spans="1:30">
      <c r="A24" s="202"/>
      <c r="B24" s="183" t="s">
        <v>9</v>
      </c>
      <c r="C24" s="142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2">
        <v>7</v>
      </c>
      <c r="Z24" s="21"/>
      <c r="AA24" s="144" t="str">
        <f>IF(MIN(E24:H24)&lt;0,"ERROR","OK")</f>
        <v>OK</v>
      </c>
      <c r="AB24" s="8"/>
      <c r="AC24" s="8"/>
      <c r="AD24" s="144" t="str">
        <f>IF(MIN(K24:X24)&lt;0,"ERROR","OK")</f>
        <v>OK</v>
      </c>
    </row>
    <row r="25" spans="1:30" ht="6" customHeight="1">
      <c r="A25" s="202"/>
      <c r="B25" s="163"/>
      <c r="C25" s="142"/>
      <c r="D25" s="15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2"/>
      <c r="Z25" s="21"/>
      <c r="AA25" s="111"/>
      <c r="AB25" s="8"/>
      <c r="AC25" s="8"/>
      <c r="AD25" s="111"/>
    </row>
    <row r="26" spans="1:30" ht="30.75" customHeight="1" thickBot="1">
      <c r="A26" s="201"/>
      <c r="B26" s="173" t="s">
        <v>60</v>
      </c>
      <c r="C26" s="142">
        <v>8</v>
      </c>
      <c r="D26" s="19"/>
      <c r="E26" s="161">
        <f>E29+E30+E31+E33+E34+E35+E36+E37+E38</f>
        <v>0</v>
      </c>
      <c r="F26" s="161">
        <f>F29+F30+F31+F33+F34+F35+F36+F37+F38</f>
        <v>0</v>
      </c>
      <c r="G26" s="19"/>
      <c r="H26" s="19"/>
      <c r="I26" s="19"/>
      <c r="J26" s="34"/>
      <c r="K26" s="161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1">
        <f>U29+U30+U31+U33+U34+U35+U36+U37+U38</f>
        <v>0</v>
      </c>
      <c r="V26" s="161">
        <f>V29+V30+V31+V33+V34+V35+V36+V37+V38</f>
        <v>0</v>
      </c>
      <c r="W26" s="161">
        <f>W29+W30+W31+W33+W34+W35+W36+W37+W38</f>
        <v>0</v>
      </c>
      <c r="X26" s="161">
        <f>X29+X30+X31+X33+X34+X35+X36+X37+X38</f>
        <v>0</v>
      </c>
      <c r="Y26" s="142">
        <v>8</v>
      </c>
      <c r="Z26" s="21"/>
      <c r="AA26" s="144" t="str">
        <f>IF(MIN(E26:H26)&lt;0,"ERROR","OK")</f>
        <v>OK</v>
      </c>
      <c r="AB26" s="8"/>
      <c r="AC26" s="8"/>
      <c r="AD26" s="144" t="str">
        <f>IF(MIN(K26:X26)&lt;0,"ERROR","OK")</f>
        <v>OK</v>
      </c>
    </row>
    <row r="27" spans="1:30" ht="39" thickTop="1">
      <c r="A27" s="202"/>
      <c r="B27" s="166" t="s">
        <v>15</v>
      </c>
      <c r="C27" s="142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42"/>
      <c r="Z27" s="21"/>
      <c r="AA27" s="168"/>
      <c r="AB27" s="8"/>
      <c r="AC27" s="8"/>
      <c r="AD27" s="8"/>
    </row>
    <row r="28" spans="1:30">
      <c r="A28" s="202"/>
      <c r="B28" s="169" t="s">
        <v>16</v>
      </c>
      <c r="C28" s="142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42"/>
      <c r="Z28" s="21"/>
      <c r="AA28" s="168"/>
      <c r="AB28" s="8"/>
      <c r="AC28" s="8"/>
      <c r="AD28" s="8"/>
    </row>
    <row r="29" spans="1:30">
      <c r="A29" s="202"/>
      <c r="B29" s="189" t="s">
        <v>17</v>
      </c>
      <c r="C29" s="142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2">
        <v>9</v>
      </c>
      <c r="Z29" s="21"/>
      <c r="AA29" s="144" t="str">
        <f t="shared" ref="AA29:AA38" si="1">IF(MIN(E29:H29)&lt;0,"ERROR","OK")</f>
        <v>OK</v>
      </c>
      <c r="AB29" s="8"/>
      <c r="AC29" s="8"/>
      <c r="AD29" s="144" t="str">
        <f t="shared" ref="AD29:AD38" si="2">IF(MIN(K29:X29)&lt;0,"ERROR","OK")</f>
        <v>OK</v>
      </c>
    </row>
    <row r="30" spans="1:30">
      <c r="A30" s="202"/>
      <c r="B30" s="170">
        <v>0.5</v>
      </c>
      <c r="C30" s="142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2">
        <v>10</v>
      </c>
      <c r="Z30" s="21"/>
      <c r="AA30" s="144" t="str">
        <f t="shared" si="1"/>
        <v>OK</v>
      </c>
      <c r="AB30" s="8"/>
      <c r="AC30" s="8"/>
      <c r="AD30" s="144" t="str">
        <f t="shared" si="2"/>
        <v>OK</v>
      </c>
    </row>
    <row r="31" spans="1:30">
      <c r="A31" s="202"/>
      <c r="B31" s="170" t="s">
        <v>18</v>
      </c>
      <c r="C31" s="142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2">
        <v>11</v>
      </c>
      <c r="Z31" s="21"/>
      <c r="AA31" s="144" t="str">
        <f t="shared" si="1"/>
        <v>OK</v>
      </c>
      <c r="AB31" s="8"/>
      <c r="AC31" s="8"/>
      <c r="AD31" s="144" t="str">
        <f t="shared" si="2"/>
        <v>OK</v>
      </c>
    </row>
    <row r="32" spans="1:30">
      <c r="A32" s="200"/>
      <c r="B32" s="170" t="s">
        <v>19</v>
      </c>
      <c r="C32" s="142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2">
        <v>12</v>
      </c>
      <c r="Z32" s="21"/>
      <c r="AA32" s="144" t="str">
        <f t="shared" si="1"/>
        <v>OK</v>
      </c>
      <c r="AB32" s="8"/>
      <c r="AC32" s="8"/>
      <c r="AD32" s="144" t="str">
        <f t="shared" si="2"/>
        <v>OK</v>
      </c>
    </row>
    <row r="33" spans="1:31">
      <c r="A33" s="202"/>
      <c r="B33" s="170">
        <v>0.9</v>
      </c>
      <c r="C33" s="142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2">
        <v>13</v>
      </c>
      <c r="Z33" s="21"/>
      <c r="AA33" s="144" t="str">
        <f t="shared" si="1"/>
        <v>OK</v>
      </c>
      <c r="AB33" s="8"/>
      <c r="AC33" s="8"/>
      <c r="AD33" s="144" t="str">
        <f t="shared" si="2"/>
        <v>OK</v>
      </c>
    </row>
    <row r="34" spans="1:31">
      <c r="A34" s="202"/>
      <c r="B34" s="170">
        <v>0.95</v>
      </c>
      <c r="C34" s="142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2">
        <v>14</v>
      </c>
      <c r="Z34" s="21"/>
      <c r="AA34" s="144" t="str">
        <f t="shared" si="1"/>
        <v>OK</v>
      </c>
      <c r="AB34" s="8"/>
      <c r="AC34" s="8"/>
      <c r="AD34" s="144" t="str">
        <f t="shared" si="2"/>
        <v>OK</v>
      </c>
    </row>
    <row r="35" spans="1:31">
      <c r="A35" s="202"/>
      <c r="B35" s="170">
        <v>1.1499999999999999</v>
      </c>
      <c r="C35" s="142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2">
        <v>15</v>
      </c>
      <c r="Z35" s="21"/>
      <c r="AA35" s="144" t="str">
        <f t="shared" si="1"/>
        <v>OK</v>
      </c>
      <c r="AB35" s="8"/>
      <c r="AC35" s="8"/>
      <c r="AD35" s="144" t="str">
        <f t="shared" si="2"/>
        <v>OK</v>
      </c>
    </row>
    <row r="36" spans="1:31">
      <c r="A36" s="202"/>
      <c r="B36" s="170">
        <v>1.2</v>
      </c>
      <c r="C36" s="142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2">
        <v>16</v>
      </c>
      <c r="Z36" s="21"/>
      <c r="AA36" s="144" t="str">
        <f t="shared" si="1"/>
        <v>OK</v>
      </c>
      <c r="AB36" s="8"/>
      <c r="AC36" s="8"/>
      <c r="AD36" s="144" t="str">
        <f t="shared" si="2"/>
        <v>OK</v>
      </c>
    </row>
    <row r="37" spans="1:31">
      <c r="A37" s="202"/>
      <c r="B37" s="170">
        <v>1.4</v>
      </c>
      <c r="C37" s="142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2">
        <v>17</v>
      </c>
      <c r="Z37" s="21"/>
      <c r="AA37" s="144" t="str">
        <f t="shared" si="1"/>
        <v>OK</v>
      </c>
      <c r="AB37" s="8"/>
      <c r="AC37" s="8"/>
      <c r="AD37" s="144" t="str">
        <f t="shared" si="2"/>
        <v>OK</v>
      </c>
    </row>
    <row r="38" spans="1:31">
      <c r="A38" s="202"/>
      <c r="B38" s="170">
        <v>2.5</v>
      </c>
      <c r="C38" s="142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2">
        <v>18</v>
      </c>
      <c r="Z38" s="21"/>
      <c r="AA38" s="144" t="str">
        <f t="shared" si="1"/>
        <v>OK</v>
      </c>
      <c r="AB38" s="8"/>
      <c r="AC38" s="8"/>
      <c r="AD38" s="144" t="str">
        <f t="shared" si="2"/>
        <v>OK</v>
      </c>
    </row>
    <row r="39" spans="1:31" ht="6" customHeight="1">
      <c r="A39" s="202"/>
      <c r="B39" s="163"/>
      <c r="C39" s="142"/>
      <c r="D39" s="154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2"/>
      <c r="Z39" s="21"/>
      <c r="AA39" s="168"/>
      <c r="AB39" s="8"/>
      <c r="AC39" s="8"/>
      <c r="AD39" s="8"/>
      <c r="AE39" s="8"/>
    </row>
    <row r="40" spans="1:31" ht="59.25" customHeight="1" thickBot="1">
      <c r="A40" s="201"/>
      <c r="B40" s="173" t="s">
        <v>61</v>
      </c>
      <c r="C40" s="142">
        <v>19</v>
      </c>
      <c r="D40" s="19"/>
      <c r="E40" s="20"/>
      <c r="F40" s="20"/>
      <c r="G40" s="20"/>
      <c r="H40" s="20"/>
      <c r="I40" s="20"/>
      <c r="J40" s="32"/>
      <c r="K40" s="161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2">
        <v>19</v>
      </c>
      <c r="Z40" s="21"/>
      <c r="AA40" s="144" t="str">
        <f>IF(MIN(E40:H40)&lt;0,"ERROR","OK")</f>
        <v>OK</v>
      </c>
      <c r="AB40" s="144" t="str">
        <f>IF(I40&lt;=0,"OK","ERROR")</f>
        <v>OK</v>
      </c>
      <c r="AC40" s="144" t="str">
        <f>IF(J40&gt;=0,"OK","ERROR")</f>
        <v>OK</v>
      </c>
      <c r="AD40" s="144" t="str">
        <f>IF(MIN(K40:X40)&lt;0,"ERROR","OK")</f>
        <v>OK</v>
      </c>
    </row>
    <row r="41" spans="1:31" ht="6" customHeight="1" thickTop="1">
      <c r="A41" s="202"/>
      <c r="B41" s="174"/>
      <c r="C41" s="142"/>
      <c r="D41" s="154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2"/>
      <c r="Z41" s="21"/>
      <c r="AA41" s="168"/>
      <c r="AB41" s="8"/>
      <c r="AC41" s="8"/>
      <c r="AD41" s="8"/>
    </row>
    <row r="42" spans="1:31" ht="30.75" customHeight="1" thickBot="1">
      <c r="A42" s="199"/>
      <c r="B42" s="173" t="s">
        <v>62</v>
      </c>
      <c r="C42" s="142">
        <v>20</v>
      </c>
      <c r="D42" s="19"/>
      <c r="E42" s="20"/>
      <c r="F42" s="20"/>
      <c r="G42" s="20"/>
      <c r="H42" s="20"/>
      <c r="I42" s="20"/>
      <c r="J42" s="32"/>
      <c r="K42" s="161">
        <f>F42+I42+J42</f>
        <v>0</v>
      </c>
      <c r="L42" s="20"/>
      <c r="M42" s="32"/>
      <c r="N42" s="32"/>
      <c r="O42" s="20"/>
      <c r="P42" s="20"/>
      <c r="Q42" s="32"/>
      <c r="R42" s="20"/>
      <c r="S42" s="224"/>
      <c r="T42" s="20"/>
      <c r="U42" s="20"/>
      <c r="V42" s="20"/>
      <c r="W42" s="20"/>
      <c r="X42" s="20"/>
      <c r="Y42" s="142">
        <v>20</v>
      </c>
      <c r="Z42" s="21"/>
      <c r="AA42" s="144" t="str">
        <f>IF(MIN(E42:H42)&lt;0,"ERROR","OK")</f>
        <v>OK</v>
      </c>
      <c r="AB42" s="144" t="str">
        <f>IF(I42&lt;=0,"OK","ERROR")</f>
        <v>OK</v>
      </c>
      <c r="AC42" s="144" t="str">
        <f>IF(J42&gt;=0,"OK","ERROR")</f>
        <v>OK</v>
      </c>
      <c r="AD42" s="144" t="str">
        <f>IF(MIN(K42:X42)&lt;0,"ERROR","OK")</f>
        <v>OK</v>
      </c>
    </row>
    <row r="43" spans="1:31" ht="3.75" customHeight="1" thickTop="1">
      <c r="A43" s="203"/>
      <c r="B43" s="174"/>
      <c r="C43" s="142"/>
      <c r="D43" s="154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2"/>
      <c r="Z43" s="21"/>
      <c r="AA43" s="168"/>
      <c r="AB43" s="8"/>
      <c r="AC43" s="8"/>
      <c r="AD43" s="8"/>
    </row>
    <row r="44" spans="1:31" ht="32.25" customHeight="1" thickBot="1">
      <c r="A44" s="202"/>
      <c r="B44" s="160" t="s">
        <v>63</v>
      </c>
      <c r="C44" s="142">
        <v>21</v>
      </c>
      <c r="D44" s="19"/>
      <c r="E44" s="161">
        <f>SUM(E47:E82)</f>
        <v>0</v>
      </c>
      <c r="F44" s="161">
        <f>SUM(F47:F82)</f>
        <v>0</v>
      </c>
      <c r="G44" s="20"/>
      <c r="H44" s="20"/>
      <c r="I44" s="20"/>
      <c r="J44" s="32"/>
      <c r="K44" s="161">
        <f>SUM(K47:K82)</f>
        <v>0</v>
      </c>
      <c r="L44" s="20"/>
      <c r="M44" s="32"/>
      <c r="N44" s="32"/>
      <c r="O44" s="20"/>
      <c r="P44" s="20"/>
      <c r="Q44" s="32"/>
      <c r="R44" s="20"/>
      <c r="S44" s="224"/>
      <c r="T44" s="20"/>
      <c r="U44" s="161">
        <f>SUM(U47:U82)</f>
        <v>0</v>
      </c>
      <c r="V44" s="161">
        <f>SUM(V47:V82)</f>
        <v>0</v>
      </c>
      <c r="W44" s="161">
        <f>SUM(W47:W82)</f>
        <v>0</v>
      </c>
      <c r="X44" s="161">
        <f>SUM(X47:X82)</f>
        <v>0</v>
      </c>
      <c r="Y44" s="142">
        <v>21</v>
      </c>
      <c r="Z44" s="21"/>
      <c r="AA44" s="144" t="str">
        <f>IF(MIN(E44:H44)&lt;0,"ERROR","OK")</f>
        <v>OK</v>
      </c>
      <c r="AB44" s="144" t="str">
        <f>IF(I44&lt;=0,"OK","ERROR")</f>
        <v>OK</v>
      </c>
      <c r="AC44" s="144" t="str">
        <f>IF(J44&gt;=0,"OK","ERROR")</f>
        <v>OK</v>
      </c>
      <c r="AD44" s="144" t="str">
        <f>IF(MIN(K44:X44)&lt;0,"ERROR","OK")</f>
        <v>OK</v>
      </c>
    </row>
    <row r="45" spans="1:31" ht="44.25" customHeight="1" thickTop="1">
      <c r="A45" s="202"/>
      <c r="B45" s="166" t="s">
        <v>20</v>
      </c>
      <c r="C45" s="142"/>
      <c r="D45" s="111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42"/>
      <c r="Z45" s="168"/>
      <c r="AA45" s="168"/>
      <c r="AB45" s="8"/>
      <c r="AC45" s="8"/>
      <c r="AD45" s="8"/>
    </row>
    <row r="46" spans="1:31" ht="20.100000000000001" customHeight="1">
      <c r="A46" s="202"/>
      <c r="B46" s="169" t="s">
        <v>167</v>
      </c>
      <c r="C46" s="142"/>
      <c r="D46" s="111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42"/>
      <c r="Z46" s="21"/>
      <c r="AA46" s="168"/>
      <c r="AB46" s="8"/>
      <c r="AC46" s="8"/>
      <c r="AD46" s="8"/>
      <c r="AE46" s="8"/>
    </row>
    <row r="47" spans="1:31">
      <c r="A47" s="202"/>
      <c r="B47" s="175">
        <v>1</v>
      </c>
      <c r="C47" s="142">
        <v>22</v>
      </c>
      <c r="D47" s="224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4"/>
      <c r="T47" s="20"/>
      <c r="U47" s="67"/>
      <c r="V47" s="20"/>
      <c r="W47" s="20"/>
      <c r="X47" s="20"/>
      <c r="Y47" s="142">
        <v>22</v>
      </c>
      <c r="Z47" s="21"/>
      <c r="AA47" s="144" t="str">
        <f t="shared" ref="AA47:AA82" si="3">IF(MIN(E47:H47)&lt;0,"ERROR","OK")</f>
        <v>OK</v>
      </c>
      <c r="AB47" s="8"/>
      <c r="AC47" s="8"/>
      <c r="AD47" s="144" t="str">
        <f t="shared" ref="AD47:AD82" si="4">IF(MIN(K47:X47)&lt;0,"ERROR","OK")</f>
        <v>OK</v>
      </c>
    </row>
    <row r="48" spans="1:31">
      <c r="A48" s="202"/>
      <c r="B48" s="175">
        <v>2</v>
      </c>
      <c r="C48" s="142">
        <v>23</v>
      </c>
      <c r="D48" s="224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4"/>
      <c r="T48" s="20"/>
      <c r="U48" s="67"/>
      <c r="V48" s="20"/>
      <c r="W48" s="20"/>
      <c r="X48" s="20"/>
      <c r="Y48" s="142">
        <v>23</v>
      </c>
      <c r="Z48" s="21"/>
      <c r="AA48" s="144" t="str">
        <f t="shared" si="3"/>
        <v>OK</v>
      </c>
      <c r="AB48" s="8"/>
      <c r="AC48" s="8"/>
      <c r="AD48" s="144" t="str">
        <f t="shared" si="4"/>
        <v>OK</v>
      </c>
    </row>
    <row r="49" spans="1:30">
      <c r="A49" s="202"/>
      <c r="B49" s="175">
        <v>3</v>
      </c>
      <c r="C49" s="142">
        <v>24</v>
      </c>
      <c r="D49" s="224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4"/>
      <c r="T49" s="20"/>
      <c r="U49" s="67"/>
      <c r="V49" s="20"/>
      <c r="W49" s="20"/>
      <c r="X49" s="20"/>
      <c r="Y49" s="142">
        <v>24</v>
      </c>
      <c r="Z49" s="21"/>
      <c r="AA49" s="144" t="str">
        <f t="shared" si="3"/>
        <v>OK</v>
      </c>
      <c r="AB49" s="8"/>
      <c r="AC49" s="8"/>
      <c r="AD49" s="144" t="str">
        <f t="shared" si="4"/>
        <v>OK</v>
      </c>
    </row>
    <row r="50" spans="1:30">
      <c r="A50" s="202"/>
      <c r="B50" s="175">
        <v>4</v>
      </c>
      <c r="C50" s="142">
        <v>25</v>
      </c>
      <c r="D50" s="224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4"/>
      <c r="T50" s="20"/>
      <c r="U50" s="67"/>
      <c r="V50" s="20"/>
      <c r="W50" s="20"/>
      <c r="X50" s="20"/>
      <c r="Y50" s="142">
        <v>25</v>
      </c>
      <c r="Z50" s="21"/>
      <c r="AA50" s="144" t="str">
        <f t="shared" si="3"/>
        <v>OK</v>
      </c>
      <c r="AB50" s="8"/>
      <c r="AC50" s="8"/>
      <c r="AD50" s="144" t="str">
        <f t="shared" si="4"/>
        <v>OK</v>
      </c>
    </row>
    <row r="51" spans="1:30">
      <c r="A51" s="202"/>
      <c r="B51" s="175">
        <v>5</v>
      </c>
      <c r="C51" s="142">
        <v>26</v>
      </c>
      <c r="D51" s="224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4"/>
      <c r="T51" s="20"/>
      <c r="U51" s="67"/>
      <c r="V51" s="20"/>
      <c r="W51" s="20"/>
      <c r="X51" s="20"/>
      <c r="Y51" s="142">
        <v>26</v>
      </c>
      <c r="Z51" s="21"/>
      <c r="AA51" s="144" t="str">
        <f t="shared" si="3"/>
        <v>OK</v>
      </c>
      <c r="AB51" s="8"/>
      <c r="AC51" s="8"/>
      <c r="AD51" s="144" t="str">
        <f t="shared" si="4"/>
        <v>OK</v>
      </c>
    </row>
    <row r="52" spans="1:30">
      <c r="A52" s="202"/>
      <c r="B52" s="175">
        <v>6</v>
      </c>
      <c r="C52" s="142">
        <v>27</v>
      </c>
      <c r="D52" s="224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4"/>
      <c r="T52" s="20"/>
      <c r="U52" s="67"/>
      <c r="V52" s="20"/>
      <c r="W52" s="20"/>
      <c r="X52" s="20"/>
      <c r="Y52" s="142">
        <v>27</v>
      </c>
      <c r="Z52" s="21"/>
      <c r="AA52" s="144" t="str">
        <f t="shared" si="3"/>
        <v>OK</v>
      </c>
      <c r="AB52" s="8"/>
      <c r="AC52" s="8"/>
      <c r="AD52" s="144" t="str">
        <f t="shared" si="4"/>
        <v>OK</v>
      </c>
    </row>
    <row r="53" spans="1:30">
      <c r="A53" s="200"/>
      <c r="B53" s="175">
        <v>7</v>
      </c>
      <c r="C53" s="142">
        <v>28</v>
      </c>
      <c r="D53" s="224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4"/>
      <c r="T53" s="20"/>
      <c r="U53" s="67"/>
      <c r="V53" s="20"/>
      <c r="W53" s="20"/>
      <c r="X53" s="20"/>
      <c r="Y53" s="142">
        <v>28</v>
      </c>
      <c r="Z53" s="21"/>
      <c r="AA53" s="144" t="str">
        <f t="shared" si="3"/>
        <v>OK</v>
      </c>
      <c r="AB53" s="8"/>
      <c r="AC53" s="8"/>
      <c r="AD53" s="144" t="str">
        <f t="shared" si="4"/>
        <v>OK</v>
      </c>
    </row>
    <row r="54" spans="1:30">
      <c r="A54" s="202"/>
      <c r="B54" s="175">
        <v>8</v>
      </c>
      <c r="C54" s="142">
        <v>29</v>
      </c>
      <c r="D54" s="224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4"/>
      <c r="T54" s="20"/>
      <c r="U54" s="67"/>
      <c r="V54" s="20"/>
      <c r="W54" s="20"/>
      <c r="X54" s="20"/>
      <c r="Y54" s="142">
        <v>29</v>
      </c>
      <c r="Z54" s="21"/>
      <c r="AA54" s="144" t="str">
        <f t="shared" si="3"/>
        <v>OK</v>
      </c>
      <c r="AB54" s="8"/>
      <c r="AC54" s="8"/>
      <c r="AD54" s="144" t="str">
        <f t="shared" si="4"/>
        <v>OK</v>
      </c>
    </row>
    <row r="55" spans="1:30">
      <c r="A55" s="202"/>
      <c r="B55" s="175">
        <v>9</v>
      </c>
      <c r="C55" s="142">
        <v>30</v>
      </c>
      <c r="D55" s="224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4"/>
      <c r="T55" s="20"/>
      <c r="U55" s="67"/>
      <c r="V55" s="20"/>
      <c r="W55" s="20"/>
      <c r="X55" s="20"/>
      <c r="Y55" s="142">
        <v>30</v>
      </c>
      <c r="Z55" s="21"/>
      <c r="AA55" s="144" t="str">
        <f t="shared" si="3"/>
        <v>OK</v>
      </c>
      <c r="AB55" s="8"/>
      <c r="AC55" s="8"/>
      <c r="AD55" s="144" t="str">
        <f t="shared" si="4"/>
        <v>OK</v>
      </c>
    </row>
    <row r="56" spans="1:30">
      <c r="A56" s="202"/>
      <c r="B56" s="175">
        <v>10</v>
      </c>
      <c r="C56" s="142">
        <v>31</v>
      </c>
      <c r="D56" s="224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4"/>
      <c r="T56" s="20"/>
      <c r="U56" s="67"/>
      <c r="V56" s="20"/>
      <c r="W56" s="20"/>
      <c r="X56" s="20"/>
      <c r="Y56" s="142">
        <v>31</v>
      </c>
      <c r="Z56" s="21"/>
      <c r="AA56" s="144" t="str">
        <f t="shared" ref="AA56:AA65" si="5">IF(MIN(E56:H56)&lt;0,"ERROR","OK")</f>
        <v>OK</v>
      </c>
      <c r="AB56" s="8"/>
      <c r="AC56" s="8"/>
      <c r="AD56" s="144" t="str">
        <f t="shared" ref="AD56:AD65" si="6">IF(MIN(K56:X56)&lt;0,"ERROR","OK")</f>
        <v>OK</v>
      </c>
    </row>
    <row r="57" spans="1:30">
      <c r="A57" s="202"/>
      <c r="B57" s="175">
        <v>11</v>
      </c>
      <c r="C57" s="142">
        <v>32</v>
      </c>
      <c r="D57" s="224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4"/>
      <c r="T57" s="20"/>
      <c r="U57" s="67"/>
      <c r="V57" s="20"/>
      <c r="W57" s="20"/>
      <c r="X57" s="20"/>
      <c r="Y57" s="142">
        <v>32</v>
      </c>
      <c r="Z57" s="21"/>
      <c r="AA57" s="144" t="str">
        <f t="shared" si="5"/>
        <v>OK</v>
      </c>
      <c r="AB57" s="8"/>
      <c r="AC57" s="8"/>
      <c r="AD57" s="144" t="str">
        <f t="shared" si="6"/>
        <v>OK</v>
      </c>
    </row>
    <row r="58" spans="1:30">
      <c r="A58" s="202"/>
      <c r="B58" s="175">
        <v>12</v>
      </c>
      <c r="C58" s="142">
        <v>33</v>
      </c>
      <c r="D58" s="224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4"/>
      <c r="T58" s="20"/>
      <c r="U58" s="67"/>
      <c r="V58" s="20"/>
      <c r="W58" s="20"/>
      <c r="X58" s="20"/>
      <c r="Y58" s="142">
        <v>33</v>
      </c>
      <c r="Z58" s="21"/>
      <c r="AA58" s="144" t="str">
        <f t="shared" si="5"/>
        <v>OK</v>
      </c>
      <c r="AB58" s="8"/>
      <c r="AC58" s="8"/>
      <c r="AD58" s="144" t="str">
        <f t="shared" si="6"/>
        <v>OK</v>
      </c>
    </row>
    <row r="59" spans="1:30">
      <c r="A59" s="202"/>
      <c r="B59" s="175">
        <v>13</v>
      </c>
      <c r="C59" s="142">
        <v>34</v>
      </c>
      <c r="D59" s="224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4"/>
      <c r="T59" s="20"/>
      <c r="U59" s="67"/>
      <c r="V59" s="20"/>
      <c r="W59" s="20"/>
      <c r="X59" s="20"/>
      <c r="Y59" s="142">
        <v>34</v>
      </c>
      <c r="Z59" s="21"/>
      <c r="AA59" s="144" t="str">
        <f t="shared" si="5"/>
        <v>OK</v>
      </c>
      <c r="AB59" s="8"/>
      <c r="AC59" s="8"/>
      <c r="AD59" s="144" t="str">
        <f t="shared" si="6"/>
        <v>OK</v>
      </c>
    </row>
    <row r="60" spans="1:30">
      <c r="A60" s="202"/>
      <c r="B60" s="175">
        <v>14</v>
      </c>
      <c r="C60" s="142">
        <v>35</v>
      </c>
      <c r="D60" s="224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4"/>
      <c r="T60" s="20"/>
      <c r="U60" s="67"/>
      <c r="V60" s="20"/>
      <c r="W60" s="20"/>
      <c r="X60" s="20"/>
      <c r="Y60" s="142">
        <v>35</v>
      </c>
      <c r="Z60" s="21"/>
      <c r="AA60" s="144" t="str">
        <f t="shared" si="5"/>
        <v>OK</v>
      </c>
      <c r="AB60" s="8"/>
      <c r="AC60" s="8"/>
      <c r="AD60" s="144" t="str">
        <f t="shared" si="6"/>
        <v>OK</v>
      </c>
    </row>
    <row r="61" spans="1:30">
      <c r="A61" s="202"/>
      <c r="B61" s="175">
        <v>15</v>
      </c>
      <c r="C61" s="142">
        <v>36</v>
      </c>
      <c r="D61" s="224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4"/>
      <c r="T61" s="20"/>
      <c r="U61" s="67"/>
      <c r="V61" s="20"/>
      <c r="W61" s="20"/>
      <c r="X61" s="20"/>
      <c r="Y61" s="142">
        <v>36</v>
      </c>
      <c r="Z61" s="21"/>
      <c r="AA61" s="144" t="str">
        <f t="shared" si="5"/>
        <v>OK</v>
      </c>
      <c r="AB61" s="8"/>
      <c r="AC61" s="8"/>
      <c r="AD61" s="144" t="str">
        <f t="shared" si="6"/>
        <v>OK</v>
      </c>
    </row>
    <row r="62" spans="1:30">
      <c r="A62" s="202"/>
      <c r="B62" s="175">
        <v>16</v>
      </c>
      <c r="C62" s="142">
        <v>37</v>
      </c>
      <c r="D62" s="224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4"/>
      <c r="T62" s="20"/>
      <c r="U62" s="67"/>
      <c r="V62" s="20"/>
      <c r="W62" s="20"/>
      <c r="X62" s="20"/>
      <c r="Y62" s="142">
        <v>37</v>
      </c>
      <c r="Z62" s="21"/>
      <c r="AA62" s="144" t="str">
        <f t="shared" si="5"/>
        <v>OK</v>
      </c>
      <c r="AB62" s="8"/>
      <c r="AC62" s="8"/>
      <c r="AD62" s="144" t="str">
        <f t="shared" si="6"/>
        <v>OK</v>
      </c>
    </row>
    <row r="63" spans="1:30">
      <c r="A63" s="202"/>
      <c r="B63" s="175">
        <v>17</v>
      </c>
      <c r="C63" s="142">
        <v>38</v>
      </c>
      <c r="D63" s="224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4"/>
      <c r="T63" s="20"/>
      <c r="U63" s="67"/>
      <c r="V63" s="20"/>
      <c r="W63" s="20"/>
      <c r="X63" s="20"/>
      <c r="Y63" s="142">
        <v>38</v>
      </c>
      <c r="Z63" s="21"/>
      <c r="AA63" s="144" t="str">
        <f t="shared" si="5"/>
        <v>OK</v>
      </c>
      <c r="AB63" s="8"/>
      <c r="AC63" s="8"/>
      <c r="AD63" s="144" t="str">
        <f t="shared" si="6"/>
        <v>OK</v>
      </c>
    </row>
    <row r="64" spans="1:30">
      <c r="A64" s="202"/>
      <c r="B64" s="175">
        <v>18</v>
      </c>
      <c r="C64" s="142">
        <v>39</v>
      </c>
      <c r="D64" s="224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4"/>
      <c r="T64" s="20"/>
      <c r="U64" s="67"/>
      <c r="V64" s="20"/>
      <c r="W64" s="20"/>
      <c r="X64" s="20"/>
      <c r="Y64" s="142">
        <v>39</v>
      </c>
      <c r="Z64" s="21"/>
      <c r="AA64" s="144" t="str">
        <f t="shared" si="5"/>
        <v>OK</v>
      </c>
      <c r="AB64" s="8"/>
      <c r="AC64" s="8"/>
      <c r="AD64" s="144" t="str">
        <f t="shared" si="6"/>
        <v>OK</v>
      </c>
    </row>
    <row r="65" spans="1:30">
      <c r="A65" s="202"/>
      <c r="B65" s="175">
        <v>19</v>
      </c>
      <c r="C65" s="142">
        <v>40</v>
      </c>
      <c r="D65" s="224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4"/>
      <c r="T65" s="20"/>
      <c r="U65" s="67"/>
      <c r="V65" s="20"/>
      <c r="W65" s="20"/>
      <c r="X65" s="20"/>
      <c r="Y65" s="142">
        <v>40</v>
      </c>
      <c r="Z65" s="21"/>
      <c r="AA65" s="144" t="str">
        <f t="shared" si="5"/>
        <v>OK</v>
      </c>
      <c r="AB65" s="8"/>
      <c r="AC65" s="8"/>
      <c r="AD65" s="144" t="str">
        <f t="shared" si="6"/>
        <v>OK</v>
      </c>
    </row>
    <row r="66" spans="1:30">
      <c r="A66" s="202"/>
      <c r="B66" s="175">
        <v>20</v>
      </c>
      <c r="C66" s="142">
        <v>41</v>
      </c>
      <c r="D66" s="224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4"/>
      <c r="T66" s="20"/>
      <c r="U66" s="67"/>
      <c r="V66" s="20"/>
      <c r="W66" s="20"/>
      <c r="X66" s="20"/>
      <c r="Y66" s="142">
        <v>41</v>
      </c>
      <c r="Z66" s="21"/>
      <c r="AA66" s="144" t="str">
        <f t="shared" si="3"/>
        <v>OK</v>
      </c>
      <c r="AB66" s="8"/>
      <c r="AC66" s="8"/>
      <c r="AD66" s="144" t="str">
        <f t="shared" si="4"/>
        <v>OK</v>
      </c>
    </row>
    <row r="67" spans="1:30">
      <c r="A67" s="202"/>
      <c r="B67" s="175">
        <v>21</v>
      </c>
      <c r="C67" s="142">
        <v>42</v>
      </c>
      <c r="D67" s="224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4"/>
      <c r="T67" s="20"/>
      <c r="U67" s="67"/>
      <c r="V67" s="20"/>
      <c r="W67" s="20"/>
      <c r="X67" s="20"/>
      <c r="Y67" s="142">
        <v>42</v>
      </c>
      <c r="Z67" s="21"/>
      <c r="AA67" s="144" t="str">
        <f t="shared" si="3"/>
        <v>OK</v>
      </c>
      <c r="AB67" s="8"/>
      <c r="AC67" s="8"/>
      <c r="AD67" s="144" t="str">
        <f t="shared" si="4"/>
        <v>OK</v>
      </c>
    </row>
    <row r="68" spans="1:30">
      <c r="A68" s="202"/>
      <c r="B68" s="175">
        <v>22</v>
      </c>
      <c r="C68" s="142">
        <v>43</v>
      </c>
      <c r="D68" s="224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4"/>
      <c r="T68" s="20"/>
      <c r="U68" s="67"/>
      <c r="V68" s="20"/>
      <c r="W68" s="20"/>
      <c r="X68" s="20"/>
      <c r="Y68" s="142">
        <v>43</v>
      </c>
      <c r="Z68" s="21"/>
      <c r="AA68" s="144" t="str">
        <f t="shared" si="3"/>
        <v>OK</v>
      </c>
      <c r="AB68" s="8"/>
      <c r="AC68" s="8"/>
      <c r="AD68" s="144" t="str">
        <f t="shared" si="4"/>
        <v>OK</v>
      </c>
    </row>
    <row r="69" spans="1:30">
      <c r="A69" s="202"/>
      <c r="B69" s="175">
        <v>23</v>
      </c>
      <c r="C69" s="142">
        <v>44</v>
      </c>
      <c r="D69" s="224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4"/>
      <c r="T69" s="20"/>
      <c r="U69" s="67"/>
      <c r="V69" s="20"/>
      <c r="W69" s="20"/>
      <c r="X69" s="20"/>
      <c r="Y69" s="142">
        <v>44</v>
      </c>
      <c r="Z69" s="21"/>
      <c r="AA69" s="144" t="str">
        <f t="shared" si="3"/>
        <v>OK</v>
      </c>
      <c r="AB69" s="8"/>
      <c r="AC69" s="8"/>
      <c r="AD69" s="144" t="str">
        <f t="shared" si="4"/>
        <v>OK</v>
      </c>
    </row>
    <row r="70" spans="1:30">
      <c r="A70" s="202"/>
      <c r="B70" s="175">
        <v>24</v>
      </c>
      <c r="C70" s="142">
        <v>45</v>
      </c>
      <c r="D70" s="224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4"/>
      <c r="T70" s="20"/>
      <c r="U70" s="67"/>
      <c r="V70" s="20"/>
      <c r="W70" s="20"/>
      <c r="X70" s="20"/>
      <c r="Y70" s="142">
        <v>45</v>
      </c>
      <c r="Z70" s="21"/>
      <c r="AA70" s="144" t="str">
        <f t="shared" si="3"/>
        <v>OK</v>
      </c>
      <c r="AB70" s="8"/>
      <c r="AC70" s="8"/>
      <c r="AD70" s="144" t="str">
        <f t="shared" si="4"/>
        <v>OK</v>
      </c>
    </row>
    <row r="71" spans="1:30">
      <c r="A71" s="202"/>
      <c r="B71" s="175">
        <v>25</v>
      </c>
      <c r="C71" s="142">
        <v>46</v>
      </c>
      <c r="D71" s="224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4"/>
      <c r="T71" s="20"/>
      <c r="U71" s="67"/>
      <c r="V71" s="20"/>
      <c r="W71" s="20"/>
      <c r="X71" s="20"/>
      <c r="Y71" s="142">
        <v>46</v>
      </c>
      <c r="Z71" s="21"/>
      <c r="AA71" s="144" t="str">
        <f t="shared" si="3"/>
        <v>OK</v>
      </c>
      <c r="AB71" s="8"/>
      <c r="AC71" s="8"/>
      <c r="AD71" s="144" t="str">
        <f t="shared" si="4"/>
        <v>OK</v>
      </c>
    </row>
    <row r="72" spans="1:30">
      <c r="A72" s="202"/>
      <c r="B72" s="175">
        <v>26</v>
      </c>
      <c r="C72" s="142">
        <v>47</v>
      </c>
      <c r="D72" s="224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4"/>
      <c r="T72" s="20"/>
      <c r="U72" s="67"/>
      <c r="V72" s="20"/>
      <c r="W72" s="20"/>
      <c r="X72" s="20"/>
      <c r="Y72" s="142">
        <v>47</v>
      </c>
      <c r="Z72" s="21"/>
      <c r="AA72" s="144" t="str">
        <f t="shared" si="3"/>
        <v>OK</v>
      </c>
      <c r="AB72" s="8"/>
      <c r="AC72" s="8"/>
      <c r="AD72" s="144" t="str">
        <f t="shared" si="4"/>
        <v>OK</v>
      </c>
    </row>
    <row r="73" spans="1:30">
      <c r="A73" s="202"/>
      <c r="B73" s="175">
        <v>27</v>
      </c>
      <c r="C73" s="142">
        <v>48</v>
      </c>
      <c r="D73" s="224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4"/>
      <c r="T73" s="20"/>
      <c r="U73" s="67"/>
      <c r="V73" s="20"/>
      <c r="W73" s="20"/>
      <c r="X73" s="20"/>
      <c r="Y73" s="142">
        <v>48</v>
      </c>
      <c r="Z73" s="21"/>
      <c r="AA73" s="144" t="str">
        <f t="shared" si="3"/>
        <v>OK</v>
      </c>
      <c r="AB73" s="8"/>
      <c r="AC73" s="8"/>
      <c r="AD73" s="144" t="str">
        <f t="shared" si="4"/>
        <v>OK</v>
      </c>
    </row>
    <row r="74" spans="1:30">
      <c r="A74" s="202"/>
      <c r="B74" s="175">
        <v>28</v>
      </c>
      <c r="C74" s="142">
        <v>49</v>
      </c>
      <c r="D74" s="224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4"/>
      <c r="T74" s="20"/>
      <c r="U74" s="67"/>
      <c r="V74" s="20"/>
      <c r="W74" s="20"/>
      <c r="X74" s="20"/>
      <c r="Y74" s="142">
        <v>49</v>
      </c>
      <c r="Z74" s="21"/>
      <c r="AA74" s="144" t="str">
        <f t="shared" si="3"/>
        <v>OK</v>
      </c>
      <c r="AB74" s="8"/>
      <c r="AC74" s="8"/>
      <c r="AD74" s="144" t="str">
        <f t="shared" si="4"/>
        <v>OK</v>
      </c>
    </row>
    <row r="75" spans="1:30">
      <c r="A75" s="202"/>
      <c r="B75" s="175">
        <v>29</v>
      </c>
      <c r="C75" s="142">
        <v>50</v>
      </c>
      <c r="D75" s="224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4"/>
      <c r="T75" s="20"/>
      <c r="U75" s="67"/>
      <c r="V75" s="20"/>
      <c r="W75" s="20"/>
      <c r="X75" s="20"/>
      <c r="Y75" s="142">
        <v>50</v>
      </c>
      <c r="Z75" s="21"/>
      <c r="AA75" s="144" t="str">
        <f t="shared" si="3"/>
        <v>OK</v>
      </c>
      <c r="AB75" s="8"/>
      <c r="AC75" s="8"/>
      <c r="AD75" s="144" t="str">
        <f t="shared" si="4"/>
        <v>OK</v>
      </c>
    </row>
    <row r="76" spans="1:30">
      <c r="A76" s="202"/>
      <c r="B76" s="175">
        <v>30</v>
      </c>
      <c r="C76" s="142">
        <v>51</v>
      </c>
      <c r="D76" s="224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4"/>
      <c r="T76" s="20"/>
      <c r="U76" s="67"/>
      <c r="V76" s="20"/>
      <c r="W76" s="20"/>
      <c r="X76" s="20"/>
      <c r="Y76" s="142">
        <v>51</v>
      </c>
      <c r="Z76" s="21"/>
      <c r="AA76" s="144" t="str">
        <f t="shared" si="3"/>
        <v>OK</v>
      </c>
      <c r="AB76" s="8"/>
      <c r="AC76" s="8"/>
      <c r="AD76" s="144" t="str">
        <f t="shared" si="4"/>
        <v>OK</v>
      </c>
    </row>
    <row r="77" spans="1:30">
      <c r="A77" s="202"/>
      <c r="B77" s="175">
        <v>31</v>
      </c>
      <c r="C77" s="142">
        <v>52</v>
      </c>
      <c r="D77" s="224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4"/>
      <c r="T77" s="20"/>
      <c r="U77" s="67"/>
      <c r="V77" s="20"/>
      <c r="W77" s="20"/>
      <c r="X77" s="20"/>
      <c r="Y77" s="142">
        <v>52</v>
      </c>
      <c r="Z77" s="21"/>
      <c r="AA77" s="144" t="str">
        <f t="shared" si="3"/>
        <v>OK</v>
      </c>
      <c r="AB77" s="8"/>
      <c r="AC77" s="8"/>
      <c r="AD77" s="144" t="str">
        <f t="shared" si="4"/>
        <v>OK</v>
      </c>
    </row>
    <row r="78" spans="1:30">
      <c r="A78" s="202"/>
      <c r="B78" s="175">
        <v>32</v>
      </c>
      <c r="C78" s="142">
        <v>53</v>
      </c>
      <c r="D78" s="224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4"/>
      <c r="T78" s="20"/>
      <c r="U78" s="67"/>
      <c r="V78" s="20"/>
      <c r="W78" s="20"/>
      <c r="X78" s="20"/>
      <c r="Y78" s="142">
        <v>53</v>
      </c>
      <c r="Z78" s="21"/>
      <c r="AA78" s="144" t="str">
        <f t="shared" si="3"/>
        <v>OK</v>
      </c>
      <c r="AB78" s="8"/>
      <c r="AC78" s="8"/>
      <c r="AD78" s="144" t="str">
        <f t="shared" si="4"/>
        <v>OK</v>
      </c>
    </row>
    <row r="79" spans="1:30">
      <c r="A79" s="202"/>
      <c r="B79" s="175">
        <v>33</v>
      </c>
      <c r="C79" s="142">
        <v>54</v>
      </c>
      <c r="D79" s="224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4"/>
      <c r="T79" s="20"/>
      <c r="U79" s="67"/>
      <c r="V79" s="20"/>
      <c r="W79" s="20"/>
      <c r="X79" s="20"/>
      <c r="Y79" s="142">
        <v>54</v>
      </c>
      <c r="Z79" s="21"/>
      <c r="AA79" s="144" t="str">
        <f t="shared" si="3"/>
        <v>OK</v>
      </c>
      <c r="AB79" s="8"/>
      <c r="AC79" s="8"/>
      <c r="AD79" s="144" t="str">
        <f t="shared" si="4"/>
        <v>OK</v>
      </c>
    </row>
    <row r="80" spans="1:30">
      <c r="A80" s="202"/>
      <c r="B80" s="175">
        <v>34</v>
      </c>
      <c r="C80" s="142">
        <v>55</v>
      </c>
      <c r="D80" s="224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4"/>
      <c r="T80" s="20"/>
      <c r="U80" s="67"/>
      <c r="V80" s="20"/>
      <c r="W80" s="20"/>
      <c r="X80" s="20"/>
      <c r="Y80" s="142">
        <v>55</v>
      </c>
      <c r="Z80" s="21"/>
      <c r="AA80" s="144" t="str">
        <f t="shared" si="3"/>
        <v>OK</v>
      </c>
      <c r="AB80" s="8"/>
      <c r="AC80" s="8"/>
      <c r="AD80" s="144" t="str">
        <f t="shared" si="4"/>
        <v>OK</v>
      </c>
    </row>
    <row r="81" spans="1:30">
      <c r="A81" s="202"/>
      <c r="B81" s="175">
        <v>35</v>
      </c>
      <c r="C81" s="142">
        <v>56</v>
      </c>
      <c r="D81" s="224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4"/>
      <c r="T81" s="20"/>
      <c r="U81" s="67"/>
      <c r="V81" s="20"/>
      <c r="W81" s="20"/>
      <c r="X81" s="20"/>
      <c r="Y81" s="142">
        <v>56</v>
      </c>
      <c r="Z81" s="21"/>
      <c r="AA81" s="144" t="str">
        <f t="shared" si="3"/>
        <v>OK</v>
      </c>
      <c r="AB81" s="8"/>
      <c r="AC81" s="8"/>
      <c r="AD81" s="144" t="str">
        <f t="shared" si="4"/>
        <v>OK</v>
      </c>
    </row>
    <row r="82" spans="1:30" ht="20.100000000000001" customHeight="1">
      <c r="A82" s="202"/>
      <c r="B82" s="176" t="s">
        <v>21</v>
      </c>
      <c r="C82" s="143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4"/>
      <c r="T82" s="20"/>
      <c r="U82" s="67"/>
      <c r="V82" s="20"/>
      <c r="W82" s="20"/>
      <c r="X82" s="20"/>
      <c r="Y82" s="143">
        <v>100</v>
      </c>
      <c r="Z82" s="21"/>
      <c r="AA82" s="144" t="str">
        <f t="shared" si="3"/>
        <v>OK</v>
      </c>
      <c r="AB82" s="8"/>
      <c r="AC82" s="8"/>
      <c r="AD82" s="144" t="str">
        <f t="shared" si="4"/>
        <v>OK</v>
      </c>
    </row>
    <row r="83" spans="1:30" ht="6" customHeight="1">
      <c r="A83" s="203"/>
      <c r="B83" s="198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8"/>
      <c r="AB83" s="8"/>
      <c r="AC83" s="8"/>
      <c r="AD83" s="8"/>
    </row>
    <row r="84" spans="1:30" ht="15" customHeight="1">
      <c r="A84" s="111"/>
      <c r="B84" s="27" t="str">
        <f>"Version: "&amp;D91</f>
        <v>Version: 2.00.E1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7" t="s">
        <v>166</v>
      </c>
      <c r="Z84" s="21"/>
      <c r="AB84" s="8"/>
      <c r="AC84" s="8"/>
    </row>
    <row r="85" spans="1:30" ht="21" customHeight="1">
      <c r="A85" s="197" t="s">
        <v>162</v>
      </c>
      <c r="B85" s="6" t="s">
        <v>168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169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165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CSIB_CRIRB_02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186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90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1" t="s">
        <v>82</v>
      </c>
      <c r="E96" s="191" t="s">
        <v>83</v>
      </c>
      <c r="F96" s="191" t="s">
        <v>84</v>
      </c>
      <c r="G96" s="191" t="s">
        <v>85</v>
      </c>
      <c r="H96" s="191" t="s">
        <v>86</v>
      </c>
      <c r="I96" s="191" t="s">
        <v>109</v>
      </c>
      <c r="J96" s="191" t="s">
        <v>87</v>
      </c>
      <c r="K96" s="191" t="s">
        <v>89</v>
      </c>
      <c r="L96" s="191" t="s">
        <v>90</v>
      </c>
      <c r="M96" s="191" t="s">
        <v>91</v>
      </c>
      <c r="N96" s="191" t="s">
        <v>92</v>
      </c>
      <c r="O96" s="191" t="s">
        <v>93</v>
      </c>
      <c r="P96" s="191" t="s">
        <v>94</v>
      </c>
      <c r="Q96" s="191" t="s">
        <v>116</v>
      </c>
      <c r="R96" s="191" t="s">
        <v>117</v>
      </c>
      <c r="S96" s="191" t="s">
        <v>118</v>
      </c>
      <c r="T96" s="191" t="s">
        <v>119</v>
      </c>
      <c r="U96" s="191" t="s">
        <v>120</v>
      </c>
      <c r="V96" s="191" t="s">
        <v>121</v>
      </c>
      <c r="W96" s="191" t="s">
        <v>122</v>
      </c>
      <c r="X96" s="191" t="s">
        <v>123</v>
      </c>
      <c r="Y96" s="8"/>
      <c r="AB96" s="8"/>
      <c r="AC96" s="8"/>
    </row>
    <row r="97" spans="2:29">
      <c r="B97" s="179" t="s">
        <v>131</v>
      </c>
      <c r="C97" s="65"/>
      <c r="D97" s="8"/>
      <c r="E97" s="4"/>
      <c r="F97" s="4"/>
      <c r="G97" s="4"/>
      <c r="H97" s="4"/>
      <c r="I97" s="4"/>
      <c r="J97" s="4"/>
      <c r="K97" s="144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9" t="s">
        <v>132</v>
      </c>
      <c r="C98" s="65"/>
      <c r="D98" s="8"/>
      <c r="E98" s="8"/>
      <c r="F98" s="8"/>
      <c r="G98" s="8"/>
      <c r="H98" s="8"/>
      <c r="I98" s="8"/>
      <c r="J98" s="8"/>
      <c r="K98" s="144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9" t="s">
        <v>130</v>
      </c>
      <c r="C99" s="65"/>
      <c r="D99" s="8"/>
      <c r="E99" s="144" t="str">
        <f>IF(ROUND(E32,0)&lt;=ROUND(E31,0),"OK","ERROR")</f>
        <v>OK</v>
      </c>
      <c r="F99" s="144" t="str">
        <f>IF(ROUND(F32,0)&lt;=ROUND(F31,0),"OK","ERROR")</f>
        <v>OK</v>
      </c>
      <c r="G99" s="144" t="str">
        <f>IF(ROUND(G32,0)&lt;=ROUND(G31,0),"OK","ERROR")</f>
        <v>OK</v>
      </c>
      <c r="H99" s="144" t="str">
        <f>IF(ROUND(H32,0)&lt;=ROUND(H31,0),"OK","ERROR")</f>
        <v>OK</v>
      </c>
      <c r="I99" s="8"/>
      <c r="J99" s="8"/>
      <c r="K99" s="144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4" t="str">
        <f>IF(ROUND(U32,0)&lt;=ROUND(U31,0),"OK","ERROR")</f>
        <v>OK</v>
      </c>
      <c r="V99" s="144" t="str">
        <f>IF(ROUND(V32,0)&lt;=ROUND(V31,0),"OK","ERROR")</f>
        <v>OK</v>
      </c>
      <c r="W99" s="144" t="str">
        <f>IF(ROUND(W32,0)&lt;=ROUND(W31,0),"OK","ERROR")</f>
        <v>OK</v>
      </c>
      <c r="X99" s="144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39370078740157483" top="0.39370078740157483" bottom="0.39370078740157483" header="0.19685039370078741" footer="0.19685039370078741"/>
  <pageSetup paperSize="9" scale="54" pageOrder="overThenDown" orientation="portrait" r:id="rId1"/>
  <headerFooter alignWithMargins="0">
    <oddFooter>&amp;L&amp;"Arial,Fett"SNB Confidential&amp;C&amp;D&amp;RPage &amp;P</oddFooter>
  </headerFooter>
  <colBreaks count="3" manualBreakCount="3">
    <brk id="10" max="1048575" man="1"/>
    <brk id="17" min="17" max="85" man="1"/>
    <brk id="25" max="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W2" sqref="W2"/>
      <selection pane="topRight" activeCell="W2" sqref="W2"/>
      <selection pane="bottomLeft" activeCell="W2" sqref="W2"/>
      <selection pane="bottomRight" activeCell="D10" sqref="D10"/>
    </sheetView>
  </sheetViews>
  <sheetFormatPr baseColWidth="10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155</v>
      </c>
      <c r="F1" s="8"/>
      <c r="G1" s="8"/>
      <c r="H1" s="8"/>
      <c r="I1" s="155" t="s">
        <v>67</v>
      </c>
      <c r="J1" s="228" t="s">
        <v>201</v>
      </c>
      <c r="K1" s="8"/>
      <c r="L1" s="16" t="s">
        <v>155</v>
      </c>
      <c r="M1" s="8"/>
      <c r="N1" s="8"/>
      <c r="O1" s="8"/>
      <c r="P1" s="155" t="s">
        <v>67</v>
      </c>
      <c r="Q1" s="228" t="str">
        <f>J1</f>
        <v>CSIB_CRIRB_03</v>
      </c>
      <c r="R1" s="8"/>
      <c r="S1" s="16" t="s">
        <v>155</v>
      </c>
      <c r="T1" s="8"/>
      <c r="U1" s="8"/>
      <c r="V1" s="8"/>
      <c r="W1" s="155" t="s">
        <v>67</v>
      </c>
      <c r="X1" s="228" t="str">
        <f>J1</f>
        <v>CSIB_CRIRB_03</v>
      </c>
      <c r="Y1" s="8"/>
      <c r="Z1" s="8"/>
    </row>
    <row r="2" spans="1:26" ht="20.25" customHeight="1">
      <c r="A2" s="8"/>
      <c r="B2" s="15"/>
      <c r="C2" s="8"/>
      <c r="D2" s="8"/>
      <c r="E2" s="227" t="s">
        <v>209</v>
      </c>
      <c r="G2" s="15"/>
      <c r="H2" s="15"/>
      <c r="I2" s="155" t="s">
        <v>231</v>
      </c>
      <c r="J2" s="229" t="str">
        <f>'Delivery note'!H3</f>
        <v>XXXXXX</v>
      </c>
      <c r="L2" s="227" t="s">
        <v>209</v>
      </c>
      <c r="M2" s="15"/>
      <c r="N2" s="15"/>
      <c r="O2" s="15"/>
      <c r="P2" s="155" t="s">
        <v>231</v>
      </c>
      <c r="Q2" s="229" t="str">
        <f>J2</f>
        <v>XXXXXX</v>
      </c>
      <c r="R2" s="15"/>
      <c r="S2" s="227" t="s">
        <v>209</v>
      </c>
      <c r="T2" s="15"/>
      <c r="U2" s="15"/>
      <c r="V2" s="15"/>
      <c r="W2" s="155" t="s">
        <v>231</v>
      </c>
      <c r="X2" s="229" t="str">
        <f>J2</f>
        <v>XXXXXX</v>
      </c>
      <c r="Y2" s="15"/>
    </row>
    <row r="3" spans="1:26" ht="20.25" customHeight="1">
      <c r="A3" s="8"/>
      <c r="B3" s="15"/>
      <c r="C3" s="8"/>
      <c r="D3" s="8"/>
      <c r="E3" s="158" t="s">
        <v>192</v>
      </c>
      <c r="G3" s="15"/>
      <c r="H3" s="15"/>
      <c r="I3" s="155" t="s">
        <v>175</v>
      </c>
      <c r="J3" s="230" t="str">
        <f>'Delivery note'!H4</f>
        <v>DD.MM.YYYY</v>
      </c>
      <c r="K3" s="111"/>
      <c r="L3" s="158" t="s">
        <v>192</v>
      </c>
      <c r="M3" s="15"/>
      <c r="N3" s="15"/>
      <c r="O3" s="15"/>
      <c r="P3" s="155" t="s">
        <v>175</v>
      </c>
      <c r="Q3" s="230" t="str">
        <f>J3</f>
        <v>DD.MM.YYYY</v>
      </c>
      <c r="R3" s="15"/>
      <c r="S3" s="158" t="s">
        <v>192</v>
      </c>
      <c r="T3" s="15"/>
      <c r="U3" s="15"/>
      <c r="V3" s="15"/>
      <c r="W3" s="155" t="s">
        <v>175</v>
      </c>
      <c r="X3" s="230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80" t="s">
        <v>156</v>
      </c>
      <c r="G4" s="15"/>
      <c r="H4" s="15"/>
      <c r="J4" s="4"/>
      <c r="K4" s="111"/>
      <c r="L4" s="180" t="s">
        <v>156</v>
      </c>
      <c r="M4" s="15"/>
      <c r="N4" s="15"/>
      <c r="O4" s="15"/>
      <c r="Q4" s="4"/>
      <c r="R4" s="15"/>
      <c r="S4" s="180" t="s">
        <v>156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1" t="s">
        <v>135</v>
      </c>
      <c r="I5" s="111"/>
      <c r="J5" s="70"/>
      <c r="K5" s="111"/>
      <c r="L5" s="181" t="s">
        <v>135</v>
      </c>
      <c r="M5" s="15"/>
      <c r="N5" s="15"/>
      <c r="O5" s="15"/>
      <c r="P5" s="15"/>
      <c r="Q5" s="15"/>
      <c r="R5" s="15"/>
      <c r="S5" s="181" t="s">
        <v>135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22</v>
      </c>
      <c r="F6" s="15"/>
      <c r="G6" s="15"/>
      <c r="H6" s="15"/>
      <c r="I6" s="15"/>
      <c r="J6" s="15"/>
      <c r="K6" s="15"/>
      <c r="L6" s="6" t="s">
        <v>22</v>
      </c>
      <c r="M6" s="15"/>
      <c r="N6" s="15"/>
      <c r="O6" s="15"/>
      <c r="P6" s="15"/>
      <c r="Q6" s="15"/>
      <c r="R6" s="15"/>
      <c r="S6" s="6" t="s">
        <v>22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80"/>
      <c r="M7" s="15"/>
      <c r="N7" s="15"/>
      <c r="O7" s="15"/>
      <c r="P7" s="15"/>
      <c r="Q7" s="73"/>
      <c r="R7" s="15"/>
      <c r="S7" s="180"/>
      <c r="T7" s="15"/>
      <c r="U7" s="15"/>
      <c r="V7" s="15"/>
      <c r="W7" s="15"/>
      <c r="X7" s="15"/>
      <c r="Y7" s="73"/>
    </row>
    <row r="8" spans="1:26" ht="20.100000000000001" customHeight="1">
      <c r="A8" s="199"/>
      <c r="B8" s="5"/>
      <c r="C8" s="212"/>
      <c r="D8" s="182" t="s">
        <v>68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2"/>
    </row>
    <row r="9" spans="1:26" ht="20.100000000000001" customHeight="1">
      <c r="A9" s="200"/>
      <c r="B9" s="9"/>
      <c r="C9" s="213"/>
      <c r="D9" s="159" t="s">
        <v>81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3"/>
    </row>
    <row r="10" spans="1:26" ht="31.5" customHeight="1">
      <c r="A10" s="200"/>
      <c r="B10" s="183" t="s">
        <v>1</v>
      </c>
      <c r="C10" s="142">
        <v>1</v>
      </c>
      <c r="D10" s="105"/>
      <c r="E10" s="144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2">
        <v>1</v>
      </c>
    </row>
    <row r="11" spans="1:26" ht="20.100000000000001" customHeight="1">
      <c r="A11" s="200"/>
      <c r="B11" s="9"/>
      <c r="C11" s="142"/>
      <c r="D11" s="167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2"/>
    </row>
    <row r="12" spans="1:26" ht="14.25" customHeight="1">
      <c r="A12" s="201"/>
      <c r="B12" s="184"/>
      <c r="C12" s="142"/>
      <c r="D12" s="36" t="s">
        <v>25</v>
      </c>
      <c r="E12" s="36" t="s">
        <v>27</v>
      </c>
      <c r="F12" s="38" t="s">
        <v>29</v>
      </c>
      <c r="G12" s="51" t="s">
        <v>24</v>
      </c>
      <c r="H12" s="43"/>
      <c r="I12" s="43"/>
      <c r="J12" s="44"/>
      <c r="K12" s="52" t="s">
        <v>32</v>
      </c>
      <c r="L12" s="51" t="s">
        <v>65</v>
      </c>
      <c r="M12" s="59"/>
      <c r="N12" s="59"/>
      <c r="O12" s="59"/>
      <c r="P12" s="59"/>
      <c r="Q12" s="52"/>
      <c r="R12" s="38" t="s">
        <v>43</v>
      </c>
      <c r="S12" s="38" t="s">
        <v>48</v>
      </c>
      <c r="T12" s="38" t="s">
        <v>52</v>
      </c>
      <c r="U12" s="38" t="s">
        <v>56</v>
      </c>
      <c r="V12" s="38" t="s">
        <v>58</v>
      </c>
      <c r="W12" s="51" t="s">
        <v>64</v>
      </c>
      <c r="X12" s="52"/>
      <c r="Y12" s="142"/>
      <c r="Z12" s="28"/>
    </row>
    <row r="13" spans="1:26" ht="14.25" customHeight="1">
      <c r="A13" s="202"/>
      <c r="B13" s="185"/>
      <c r="C13" s="142"/>
      <c r="D13" s="29" t="s">
        <v>26</v>
      </c>
      <c r="E13" s="37" t="s">
        <v>28</v>
      </c>
      <c r="F13" s="42" t="s">
        <v>30</v>
      </c>
      <c r="G13" s="50" t="s">
        <v>31</v>
      </c>
      <c r="H13" s="45"/>
      <c r="I13" s="45"/>
      <c r="J13" s="46"/>
      <c r="K13" s="75" t="s">
        <v>33</v>
      </c>
      <c r="L13" s="50" t="s">
        <v>66</v>
      </c>
      <c r="M13" s="48"/>
      <c r="N13" s="48"/>
      <c r="O13" s="48"/>
      <c r="P13" s="48"/>
      <c r="Q13" s="49"/>
      <c r="R13" s="42" t="s">
        <v>44</v>
      </c>
      <c r="S13" s="42" t="s">
        <v>49</v>
      </c>
      <c r="T13" s="42" t="s">
        <v>49</v>
      </c>
      <c r="U13" s="42" t="s">
        <v>57</v>
      </c>
      <c r="V13" s="42" t="s">
        <v>59</v>
      </c>
      <c r="W13" s="47"/>
      <c r="X13" s="49"/>
      <c r="Y13" s="142"/>
      <c r="Z13" s="28"/>
    </row>
    <row r="14" spans="1:26" ht="14.25" customHeight="1">
      <c r="A14" s="202"/>
      <c r="B14" s="185"/>
      <c r="C14" s="142"/>
      <c r="D14" s="37"/>
      <c r="E14" s="37" t="s">
        <v>23</v>
      </c>
      <c r="F14" s="37"/>
      <c r="G14" s="51" t="s">
        <v>3</v>
      </c>
      <c r="H14" s="52"/>
      <c r="I14" s="51" t="s">
        <v>37</v>
      </c>
      <c r="J14" s="52"/>
      <c r="K14" s="75" t="s">
        <v>35</v>
      </c>
      <c r="L14" s="57" t="s">
        <v>39</v>
      </c>
      <c r="M14" s="55"/>
      <c r="N14" s="38" t="s">
        <v>41</v>
      </c>
      <c r="O14" s="51" t="s">
        <v>10</v>
      </c>
      <c r="P14" s="59"/>
      <c r="Q14" s="52"/>
      <c r="R14" s="42" t="s">
        <v>45</v>
      </c>
      <c r="S14" s="42" t="s">
        <v>50</v>
      </c>
      <c r="T14" s="42" t="s">
        <v>53</v>
      </c>
      <c r="U14" s="42"/>
      <c r="V14" s="42"/>
      <c r="W14" s="38" t="s">
        <v>188</v>
      </c>
      <c r="X14" s="38" t="s">
        <v>191</v>
      </c>
      <c r="Y14" s="142"/>
      <c r="Z14" s="28"/>
    </row>
    <row r="15" spans="1:26" ht="14.25" customHeight="1">
      <c r="A15" s="202"/>
      <c r="B15" s="185"/>
      <c r="C15" s="142"/>
      <c r="D15" s="30"/>
      <c r="E15" s="37"/>
      <c r="F15" s="37"/>
      <c r="G15" s="53"/>
      <c r="H15" s="54"/>
      <c r="I15" s="53" t="s">
        <v>34</v>
      </c>
      <c r="J15" s="54"/>
      <c r="K15" s="75" t="s">
        <v>36</v>
      </c>
      <c r="L15" s="58" t="s">
        <v>40</v>
      </c>
      <c r="M15" s="56"/>
      <c r="N15" s="6" t="s">
        <v>42</v>
      </c>
      <c r="O15" s="60"/>
      <c r="P15" s="61"/>
      <c r="Q15" s="54"/>
      <c r="R15" s="42" t="s">
        <v>46</v>
      </c>
      <c r="S15" s="42" t="s">
        <v>51</v>
      </c>
      <c r="T15" s="42" t="s">
        <v>54</v>
      </c>
      <c r="U15" s="42"/>
      <c r="V15" s="42"/>
      <c r="W15" s="42" t="s">
        <v>187</v>
      </c>
      <c r="X15" s="42" t="s">
        <v>189</v>
      </c>
      <c r="Y15" s="142"/>
      <c r="Z15" s="28"/>
    </row>
    <row r="16" spans="1:26" ht="57.75" customHeight="1">
      <c r="A16" s="200"/>
      <c r="B16" s="9"/>
      <c r="C16" s="142"/>
      <c r="D16" s="36" t="s">
        <v>2</v>
      </c>
      <c r="E16" s="42"/>
      <c r="F16" s="42"/>
      <c r="G16" s="36" t="s">
        <v>4</v>
      </c>
      <c r="H16" s="36" t="s">
        <v>5</v>
      </c>
      <c r="I16" s="36" t="s">
        <v>142</v>
      </c>
      <c r="J16" s="36" t="s">
        <v>38</v>
      </c>
      <c r="K16" s="75" t="s">
        <v>114</v>
      </c>
      <c r="L16" s="36" t="s">
        <v>4</v>
      </c>
      <c r="M16" s="36" t="s">
        <v>5</v>
      </c>
      <c r="N16" s="42"/>
      <c r="O16" s="215" t="s">
        <v>11</v>
      </c>
      <c r="P16" s="216" t="s">
        <v>12</v>
      </c>
      <c r="Q16" s="216" t="s">
        <v>13</v>
      </c>
      <c r="R16" s="42" t="s">
        <v>47</v>
      </c>
      <c r="S16" s="42"/>
      <c r="T16" s="42" t="s">
        <v>55</v>
      </c>
      <c r="U16" s="42"/>
      <c r="V16" s="42"/>
      <c r="W16" s="42"/>
      <c r="X16" s="42" t="s">
        <v>190</v>
      </c>
      <c r="Y16" s="142"/>
      <c r="Z16" s="13"/>
    </row>
    <row r="17" spans="1:30" ht="20.100000000000001" customHeight="1">
      <c r="A17" s="200"/>
      <c r="B17" s="186"/>
      <c r="C17" s="142"/>
      <c r="D17" s="214" t="s">
        <v>82</v>
      </c>
      <c r="E17" s="214" t="s">
        <v>83</v>
      </c>
      <c r="F17" s="214" t="s">
        <v>84</v>
      </c>
      <c r="G17" s="214" t="s">
        <v>85</v>
      </c>
      <c r="H17" s="214" t="s">
        <v>86</v>
      </c>
      <c r="I17" s="214" t="s">
        <v>109</v>
      </c>
      <c r="J17" s="214" t="s">
        <v>87</v>
      </c>
      <c r="K17" s="214" t="s">
        <v>89</v>
      </c>
      <c r="L17" s="214" t="s">
        <v>90</v>
      </c>
      <c r="M17" s="214" t="s">
        <v>91</v>
      </c>
      <c r="N17" s="214" t="s">
        <v>92</v>
      </c>
      <c r="O17" s="214" t="s">
        <v>93</v>
      </c>
      <c r="P17" s="214" t="s">
        <v>94</v>
      </c>
      <c r="Q17" s="214" t="s">
        <v>116</v>
      </c>
      <c r="R17" s="214" t="s">
        <v>117</v>
      </c>
      <c r="S17" s="214" t="s">
        <v>118</v>
      </c>
      <c r="T17" s="214" t="s">
        <v>119</v>
      </c>
      <c r="U17" s="214" t="s">
        <v>120</v>
      </c>
      <c r="V17" s="214" t="s">
        <v>121</v>
      </c>
      <c r="W17" s="214" t="s">
        <v>122</v>
      </c>
      <c r="X17" s="214" t="s">
        <v>123</v>
      </c>
      <c r="Y17" s="142"/>
      <c r="AA17" s="13" t="s">
        <v>124</v>
      </c>
      <c r="AB17" s="8" t="s">
        <v>125</v>
      </c>
      <c r="AC17" s="8" t="s">
        <v>126</v>
      </c>
      <c r="AD17" s="13" t="s">
        <v>127</v>
      </c>
    </row>
    <row r="18" spans="1:30" ht="19.5" customHeight="1" thickBot="1">
      <c r="A18" s="201"/>
      <c r="B18" s="187" t="s">
        <v>6</v>
      </c>
      <c r="C18" s="142">
        <v>2</v>
      </c>
      <c r="D18" s="19"/>
      <c r="E18" s="161">
        <f>E20+E21+E22+E23+E24</f>
        <v>0</v>
      </c>
      <c r="F18" s="161">
        <f>F20+F21+F22+F23+F24</f>
        <v>0</v>
      </c>
      <c r="G18" s="161">
        <f>G20+G21+G22+G23+G24</f>
        <v>0</v>
      </c>
      <c r="H18" s="161">
        <f>H20+H21+H22+H23+H24</f>
        <v>0</v>
      </c>
      <c r="I18" s="31"/>
      <c r="J18" s="32"/>
      <c r="K18" s="161">
        <f>K20+K21+K22+K23+K24</f>
        <v>0</v>
      </c>
      <c r="L18" s="161">
        <f t="shared" ref="L18:R18" si="0">L20+L21+L22+L23+L24</f>
        <v>0</v>
      </c>
      <c r="M18" s="161">
        <f t="shared" si="0"/>
        <v>0</v>
      </c>
      <c r="N18" s="161">
        <f t="shared" si="0"/>
        <v>0</v>
      </c>
      <c r="O18" s="161">
        <f t="shared" si="0"/>
        <v>0</v>
      </c>
      <c r="P18" s="161">
        <f t="shared" si="0"/>
        <v>0</v>
      </c>
      <c r="Q18" s="188">
        <f t="shared" si="0"/>
        <v>0</v>
      </c>
      <c r="R18" s="161">
        <f t="shared" si="0"/>
        <v>0</v>
      </c>
      <c r="S18" s="224"/>
      <c r="T18" s="20"/>
      <c r="U18" s="161">
        <f>U20+U21+U22+U23+U24</f>
        <v>0</v>
      </c>
      <c r="V18" s="161">
        <f>V20+V21+V22+V23+V24</f>
        <v>0</v>
      </c>
      <c r="W18" s="161">
        <f>W20+W21+W22+W23+W24</f>
        <v>0</v>
      </c>
      <c r="X18" s="161">
        <f>X20+X21+X22+X23+X24</f>
        <v>0</v>
      </c>
      <c r="Y18" s="142">
        <v>2</v>
      </c>
      <c r="Z18" s="21"/>
      <c r="AA18" s="211" t="str">
        <f>IF(MIN(E18:H18)&lt;0,"ERROR","OK")</f>
        <v>OK</v>
      </c>
      <c r="AB18" s="211" t="str">
        <f>IF(I18&lt;=0,"OK","ERROR")</f>
        <v>OK</v>
      </c>
      <c r="AC18" s="211" t="str">
        <f>IF(J18&gt;=0,"OK","ERROR")</f>
        <v>OK</v>
      </c>
      <c r="AD18" s="211" t="str">
        <f>IF(MIN(K18:X18)&lt;0,"ERROR","OK")</f>
        <v>OK</v>
      </c>
    </row>
    <row r="19" spans="1:30" ht="26.25" thickTop="1">
      <c r="A19" s="202"/>
      <c r="B19" s="166" t="s">
        <v>141</v>
      </c>
      <c r="C19" s="142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42"/>
      <c r="Z19" s="21"/>
      <c r="AA19" s="168"/>
      <c r="AB19" s="8"/>
      <c r="AC19" s="8"/>
      <c r="AD19" s="8"/>
    </row>
    <row r="20" spans="1:30">
      <c r="A20" s="202"/>
      <c r="B20" s="175" t="s">
        <v>7</v>
      </c>
      <c r="C20" s="142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2">
        <v>3</v>
      </c>
      <c r="Z20" s="21"/>
      <c r="AA20" s="144" t="str">
        <f>IF(MIN(E20:H20)&lt;0,"ERROR","OK")</f>
        <v>OK</v>
      </c>
      <c r="AB20" s="8"/>
      <c r="AC20" s="9"/>
      <c r="AD20" s="144" t="str">
        <f>IF(MIN(K20:X20)&lt;0,"ERROR","OK")</f>
        <v>OK</v>
      </c>
    </row>
    <row r="21" spans="1:30">
      <c r="A21" s="202"/>
      <c r="B21" s="175" t="s">
        <v>8</v>
      </c>
      <c r="C21" s="142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2">
        <v>4</v>
      </c>
      <c r="Z21" s="21"/>
      <c r="AA21" s="144" t="str">
        <f>IF(MIN(E21:H21)&lt;0,"ERROR","OK")</f>
        <v>OK</v>
      </c>
      <c r="AB21" s="8"/>
      <c r="AC21" s="8"/>
      <c r="AD21" s="144" t="str">
        <f>IF(MIN(K21:X21)&lt;0,"ERROR","OK")</f>
        <v>OK</v>
      </c>
    </row>
    <row r="22" spans="1:30">
      <c r="A22" s="202"/>
      <c r="B22" s="183" t="s">
        <v>173</v>
      </c>
      <c r="C22" s="142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2">
        <v>5</v>
      </c>
      <c r="Z22" s="21"/>
      <c r="AA22" s="144" t="str">
        <f>IF(MIN(E22:H22)&lt;0,"ERROR","OK")</f>
        <v>OK</v>
      </c>
      <c r="AB22" s="8"/>
      <c r="AC22" s="8"/>
      <c r="AD22" s="144" t="str">
        <f>IF(MIN(K22:X22)&lt;0,"ERROR","OK")</f>
        <v>OK</v>
      </c>
    </row>
    <row r="23" spans="1:30">
      <c r="A23" s="202"/>
      <c r="B23" s="183" t="s">
        <v>174</v>
      </c>
      <c r="C23" s="142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2">
        <v>6</v>
      </c>
      <c r="Z23" s="21"/>
      <c r="AA23" s="144" t="str">
        <f>IF(MIN(E23:H23)&lt;0,"ERROR","OK")</f>
        <v>OK</v>
      </c>
      <c r="AB23" s="8"/>
      <c r="AC23" s="8"/>
      <c r="AD23" s="144" t="str">
        <f>IF(MIN(K23:X23)&lt;0,"ERROR","OK")</f>
        <v>OK</v>
      </c>
    </row>
    <row r="24" spans="1:30">
      <c r="A24" s="202"/>
      <c r="B24" s="183" t="s">
        <v>9</v>
      </c>
      <c r="C24" s="142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2">
        <v>7</v>
      </c>
      <c r="Z24" s="21"/>
      <c r="AA24" s="144" t="str">
        <f>IF(MIN(E24:H24)&lt;0,"ERROR","OK")</f>
        <v>OK</v>
      </c>
      <c r="AB24" s="8"/>
      <c r="AC24" s="8"/>
      <c r="AD24" s="144" t="str">
        <f>IF(MIN(K24:X24)&lt;0,"ERROR","OK")</f>
        <v>OK</v>
      </c>
    </row>
    <row r="25" spans="1:30" ht="6" customHeight="1">
      <c r="A25" s="202"/>
      <c r="B25" s="163"/>
      <c r="C25" s="142"/>
      <c r="D25" s="15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2"/>
      <c r="Z25" s="21"/>
      <c r="AA25" s="111"/>
      <c r="AB25" s="8"/>
      <c r="AC25" s="8"/>
      <c r="AD25" s="111"/>
    </row>
    <row r="26" spans="1:30" ht="30.75" customHeight="1" thickBot="1">
      <c r="A26" s="201"/>
      <c r="B26" s="173" t="s">
        <v>60</v>
      </c>
      <c r="C26" s="142">
        <v>8</v>
      </c>
      <c r="D26" s="19"/>
      <c r="E26" s="161">
        <f>E29+E30+E31+E33+E34+E35+E36+E37+E38</f>
        <v>0</v>
      </c>
      <c r="F26" s="161">
        <f>F29+F30+F31+F33+F34+F35+F36+F37+F38</f>
        <v>0</v>
      </c>
      <c r="G26" s="19"/>
      <c r="H26" s="19"/>
      <c r="I26" s="19"/>
      <c r="J26" s="34"/>
      <c r="K26" s="161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1">
        <f>U29+U30+U31+U33+U34+U35+U36+U37+U38</f>
        <v>0</v>
      </c>
      <c r="V26" s="161">
        <f>V29+V30+V31+V33+V34+V35+V36+V37+V38</f>
        <v>0</v>
      </c>
      <c r="W26" s="161">
        <f>W29+W30+W31+W33+W34+W35+W36+W37+W38</f>
        <v>0</v>
      </c>
      <c r="X26" s="161">
        <f>X29+X30+X31+X33+X34+X35+X36+X37+X38</f>
        <v>0</v>
      </c>
      <c r="Y26" s="142">
        <v>8</v>
      </c>
      <c r="Z26" s="21"/>
      <c r="AA26" s="144" t="str">
        <f>IF(MIN(E26:H26)&lt;0,"ERROR","OK")</f>
        <v>OK</v>
      </c>
      <c r="AB26" s="8"/>
      <c r="AC26" s="8"/>
      <c r="AD26" s="144" t="str">
        <f>IF(MIN(K26:X26)&lt;0,"ERROR","OK")</f>
        <v>OK</v>
      </c>
    </row>
    <row r="27" spans="1:30" ht="39" thickTop="1">
      <c r="A27" s="202"/>
      <c r="B27" s="166" t="s">
        <v>15</v>
      </c>
      <c r="C27" s="142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42"/>
      <c r="Z27" s="21"/>
      <c r="AA27" s="168"/>
      <c r="AB27" s="8"/>
      <c r="AC27" s="8"/>
      <c r="AD27" s="8"/>
    </row>
    <row r="28" spans="1:30">
      <c r="A28" s="202"/>
      <c r="B28" s="169" t="s">
        <v>16</v>
      </c>
      <c r="C28" s="142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42"/>
      <c r="Z28" s="21"/>
      <c r="AA28" s="168"/>
      <c r="AB28" s="8"/>
      <c r="AC28" s="8"/>
      <c r="AD28" s="8"/>
    </row>
    <row r="29" spans="1:30">
      <c r="A29" s="202"/>
      <c r="B29" s="189" t="s">
        <v>17</v>
      </c>
      <c r="C29" s="142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2">
        <v>9</v>
      </c>
      <c r="Z29" s="21"/>
      <c r="AA29" s="144" t="str">
        <f t="shared" ref="AA29:AA38" si="1">IF(MIN(E29:H29)&lt;0,"ERROR","OK")</f>
        <v>OK</v>
      </c>
      <c r="AB29" s="8"/>
      <c r="AC29" s="8"/>
      <c r="AD29" s="144" t="str">
        <f t="shared" ref="AD29:AD38" si="2">IF(MIN(K29:X29)&lt;0,"ERROR","OK")</f>
        <v>OK</v>
      </c>
    </row>
    <row r="30" spans="1:30">
      <c r="A30" s="202"/>
      <c r="B30" s="170">
        <v>0.5</v>
      </c>
      <c r="C30" s="142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2">
        <v>10</v>
      </c>
      <c r="Z30" s="21"/>
      <c r="AA30" s="144" t="str">
        <f t="shared" si="1"/>
        <v>OK</v>
      </c>
      <c r="AB30" s="8"/>
      <c r="AC30" s="8"/>
      <c r="AD30" s="144" t="str">
        <f t="shared" si="2"/>
        <v>OK</v>
      </c>
    </row>
    <row r="31" spans="1:30">
      <c r="A31" s="202"/>
      <c r="B31" s="170" t="s">
        <v>18</v>
      </c>
      <c r="C31" s="142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2">
        <v>11</v>
      </c>
      <c r="Z31" s="21"/>
      <c r="AA31" s="144" t="str">
        <f t="shared" si="1"/>
        <v>OK</v>
      </c>
      <c r="AB31" s="8"/>
      <c r="AC31" s="8"/>
      <c r="AD31" s="144" t="str">
        <f t="shared" si="2"/>
        <v>OK</v>
      </c>
    </row>
    <row r="32" spans="1:30">
      <c r="A32" s="200"/>
      <c r="B32" s="170" t="s">
        <v>19</v>
      </c>
      <c r="C32" s="142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2">
        <v>12</v>
      </c>
      <c r="Z32" s="21"/>
      <c r="AA32" s="144" t="str">
        <f t="shared" si="1"/>
        <v>OK</v>
      </c>
      <c r="AB32" s="8"/>
      <c r="AC32" s="8"/>
      <c r="AD32" s="144" t="str">
        <f t="shared" si="2"/>
        <v>OK</v>
      </c>
    </row>
    <row r="33" spans="1:31">
      <c r="A33" s="202"/>
      <c r="B33" s="170">
        <v>0.9</v>
      </c>
      <c r="C33" s="142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2">
        <v>13</v>
      </c>
      <c r="Z33" s="21"/>
      <c r="AA33" s="144" t="str">
        <f t="shared" si="1"/>
        <v>OK</v>
      </c>
      <c r="AB33" s="8"/>
      <c r="AC33" s="8"/>
      <c r="AD33" s="144" t="str">
        <f t="shared" si="2"/>
        <v>OK</v>
      </c>
    </row>
    <row r="34" spans="1:31">
      <c r="A34" s="202"/>
      <c r="B34" s="170">
        <v>0.95</v>
      </c>
      <c r="C34" s="142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2">
        <v>14</v>
      </c>
      <c r="Z34" s="21"/>
      <c r="AA34" s="144" t="str">
        <f t="shared" si="1"/>
        <v>OK</v>
      </c>
      <c r="AB34" s="8"/>
      <c r="AC34" s="8"/>
      <c r="AD34" s="144" t="str">
        <f t="shared" si="2"/>
        <v>OK</v>
      </c>
    </row>
    <row r="35" spans="1:31">
      <c r="A35" s="202"/>
      <c r="B35" s="170">
        <v>1.1499999999999999</v>
      </c>
      <c r="C35" s="142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2">
        <v>15</v>
      </c>
      <c r="Z35" s="21"/>
      <c r="AA35" s="144" t="str">
        <f t="shared" si="1"/>
        <v>OK</v>
      </c>
      <c r="AB35" s="8"/>
      <c r="AC35" s="8"/>
      <c r="AD35" s="144" t="str">
        <f t="shared" si="2"/>
        <v>OK</v>
      </c>
    </row>
    <row r="36" spans="1:31">
      <c r="A36" s="202"/>
      <c r="B36" s="170">
        <v>1.2</v>
      </c>
      <c r="C36" s="142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2">
        <v>16</v>
      </c>
      <c r="Z36" s="21"/>
      <c r="AA36" s="144" t="str">
        <f t="shared" si="1"/>
        <v>OK</v>
      </c>
      <c r="AB36" s="8"/>
      <c r="AC36" s="8"/>
      <c r="AD36" s="144" t="str">
        <f t="shared" si="2"/>
        <v>OK</v>
      </c>
    </row>
    <row r="37" spans="1:31">
      <c r="A37" s="202"/>
      <c r="B37" s="170">
        <v>1.4</v>
      </c>
      <c r="C37" s="142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2">
        <v>17</v>
      </c>
      <c r="Z37" s="21"/>
      <c r="AA37" s="144" t="str">
        <f t="shared" si="1"/>
        <v>OK</v>
      </c>
      <c r="AB37" s="8"/>
      <c r="AC37" s="8"/>
      <c r="AD37" s="144" t="str">
        <f t="shared" si="2"/>
        <v>OK</v>
      </c>
    </row>
    <row r="38" spans="1:31">
      <c r="A38" s="202"/>
      <c r="B38" s="170">
        <v>2.5</v>
      </c>
      <c r="C38" s="142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2">
        <v>18</v>
      </c>
      <c r="Z38" s="21"/>
      <c r="AA38" s="144" t="str">
        <f t="shared" si="1"/>
        <v>OK</v>
      </c>
      <c r="AB38" s="8"/>
      <c r="AC38" s="8"/>
      <c r="AD38" s="144" t="str">
        <f t="shared" si="2"/>
        <v>OK</v>
      </c>
    </row>
    <row r="39" spans="1:31" ht="6" customHeight="1">
      <c r="A39" s="202"/>
      <c r="B39" s="163"/>
      <c r="C39" s="142"/>
      <c r="D39" s="154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2"/>
      <c r="Z39" s="21"/>
      <c r="AA39" s="168"/>
      <c r="AB39" s="8"/>
      <c r="AC39" s="8"/>
      <c r="AD39" s="8"/>
      <c r="AE39" s="8"/>
    </row>
    <row r="40" spans="1:31" ht="59.25" customHeight="1" thickBot="1">
      <c r="A40" s="201"/>
      <c r="B40" s="173" t="s">
        <v>61</v>
      </c>
      <c r="C40" s="142">
        <v>19</v>
      </c>
      <c r="D40" s="19"/>
      <c r="E40" s="20"/>
      <c r="F40" s="20"/>
      <c r="G40" s="20"/>
      <c r="H40" s="20"/>
      <c r="I40" s="20"/>
      <c r="J40" s="32"/>
      <c r="K40" s="161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2">
        <v>19</v>
      </c>
      <c r="Z40" s="21"/>
      <c r="AA40" s="144" t="str">
        <f>IF(MIN(E40:H40)&lt;0,"ERROR","OK")</f>
        <v>OK</v>
      </c>
      <c r="AB40" s="144" t="str">
        <f>IF(I40&lt;=0,"OK","ERROR")</f>
        <v>OK</v>
      </c>
      <c r="AC40" s="144" t="str">
        <f>IF(J40&gt;=0,"OK","ERROR")</f>
        <v>OK</v>
      </c>
      <c r="AD40" s="144" t="str">
        <f>IF(MIN(K40:X40)&lt;0,"ERROR","OK")</f>
        <v>OK</v>
      </c>
    </row>
    <row r="41" spans="1:31" ht="6" customHeight="1" thickTop="1">
      <c r="A41" s="202"/>
      <c r="B41" s="174"/>
      <c r="C41" s="142"/>
      <c r="D41" s="154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2"/>
      <c r="Z41" s="21"/>
      <c r="AA41" s="168"/>
      <c r="AB41" s="8"/>
      <c r="AC41" s="8"/>
      <c r="AD41" s="8"/>
    </row>
    <row r="42" spans="1:31" ht="30.75" customHeight="1" thickBot="1">
      <c r="A42" s="199"/>
      <c r="B42" s="173" t="s">
        <v>62</v>
      </c>
      <c r="C42" s="142">
        <v>20</v>
      </c>
      <c r="D42" s="19"/>
      <c r="E42" s="20"/>
      <c r="F42" s="20"/>
      <c r="G42" s="20"/>
      <c r="H42" s="20"/>
      <c r="I42" s="20"/>
      <c r="J42" s="32"/>
      <c r="K42" s="161">
        <f>F42+I42+J42</f>
        <v>0</v>
      </c>
      <c r="L42" s="20"/>
      <c r="M42" s="32"/>
      <c r="N42" s="32"/>
      <c r="O42" s="20"/>
      <c r="P42" s="20"/>
      <c r="Q42" s="32"/>
      <c r="R42" s="20"/>
      <c r="S42" s="224"/>
      <c r="T42" s="20"/>
      <c r="U42" s="20"/>
      <c r="V42" s="20"/>
      <c r="W42" s="20"/>
      <c r="X42" s="20"/>
      <c r="Y42" s="142">
        <v>20</v>
      </c>
      <c r="Z42" s="21"/>
      <c r="AA42" s="144" t="str">
        <f>IF(MIN(E42:H42)&lt;0,"ERROR","OK")</f>
        <v>OK</v>
      </c>
      <c r="AB42" s="144" t="str">
        <f>IF(I42&lt;=0,"OK","ERROR")</f>
        <v>OK</v>
      </c>
      <c r="AC42" s="144" t="str">
        <f>IF(J42&gt;=0,"OK","ERROR")</f>
        <v>OK</v>
      </c>
      <c r="AD42" s="144" t="str">
        <f>IF(MIN(K42:X42)&lt;0,"ERROR","OK")</f>
        <v>OK</v>
      </c>
    </row>
    <row r="43" spans="1:31" ht="3.75" customHeight="1" thickTop="1">
      <c r="A43" s="203"/>
      <c r="B43" s="174"/>
      <c r="C43" s="142"/>
      <c r="D43" s="154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2"/>
      <c r="Z43" s="21"/>
      <c r="AA43" s="168"/>
      <c r="AB43" s="8"/>
      <c r="AC43" s="8"/>
      <c r="AD43" s="8"/>
    </row>
    <row r="44" spans="1:31" ht="32.25" customHeight="1" thickBot="1">
      <c r="A44" s="202"/>
      <c r="B44" s="160" t="s">
        <v>63</v>
      </c>
      <c r="C44" s="142">
        <v>21</v>
      </c>
      <c r="D44" s="19"/>
      <c r="E44" s="161">
        <f>SUM(E47:E82)</f>
        <v>0</v>
      </c>
      <c r="F44" s="161">
        <f>SUM(F47:F82)</f>
        <v>0</v>
      </c>
      <c r="G44" s="20"/>
      <c r="H44" s="20"/>
      <c r="I44" s="20"/>
      <c r="J44" s="32"/>
      <c r="K44" s="161">
        <f>SUM(K47:K82)</f>
        <v>0</v>
      </c>
      <c r="L44" s="20"/>
      <c r="M44" s="32"/>
      <c r="N44" s="32"/>
      <c r="O44" s="20"/>
      <c r="P44" s="20"/>
      <c r="Q44" s="32"/>
      <c r="R44" s="20"/>
      <c r="S44" s="224"/>
      <c r="T44" s="20"/>
      <c r="U44" s="161">
        <f>SUM(U47:U82)</f>
        <v>0</v>
      </c>
      <c r="V44" s="161">
        <f>SUM(V47:V82)</f>
        <v>0</v>
      </c>
      <c r="W44" s="161">
        <f>SUM(W47:W82)</f>
        <v>0</v>
      </c>
      <c r="X44" s="161">
        <f>SUM(X47:X82)</f>
        <v>0</v>
      </c>
      <c r="Y44" s="142">
        <v>21</v>
      </c>
      <c r="Z44" s="21"/>
      <c r="AA44" s="144" t="str">
        <f>IF(MIN(E44:H44)&lt;0,"ERROR","OK")</f>
        <v>OK</v>
      </c>
      <c r="AB44" s="144" t="str">
        <f>IF(I44&lt;=0,"OK","ERROR")</f>
        <v>OK</v>
      </c>
      <c r="AC44" s="144" t="str">
        <f>IF(J44&gt;=0,"OK","ERROR")</f>
        <v>OK</v>
      </c>
      <c r="AD44" s="144" t="str">
        <f>IF(MIN(K44:X44)&lt;0,"ERROR","OK")</f>
        <v>OK</v>
      </c>
    </row>
    <row r="45" spans="1:31" ht="44.25" customHeight="1" thickTop="1">
      <c r="A45" s="202"/>
      <c r="B45" s="166" t="s">
        <v>20</v>
      </c>
      <c r="C45" s="142"/>
      <c r="D45" s="111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42"/>
      <c r="Z45" s="168"/>
      <c r="AA45" s="168"/>
      <c r="AB45" s="8"/>
      <c r="AC45" s="8"/>
      <c r="AD45" s="8"/>
    </row>
    <row r="46" spans="1:31" ht="20.100000000000001" customHeight="1">
      <c r="A46" s="202"/>
      <c r="B46" s="169" t="s">
        <v>167</v>
      </c>
      <c r="C46" s="142"/>
      <c r="D46" s="111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42"/>
      <c r="Z46" s="21"/>
      <c r="AA46" s="168"/>
      <c r="AB46" s="8"/>
      <c r="AC46" s="8"/>
      <c r="AD46" s="8"/>
      <c r="AE46" s="8"/>
    </row>
    <row r="47" spans="1:31">
      <c r="A47" s="202"/>
      <c r="B47" s="175">
        <v>1</v>
      </c>
      <c r="C47" s="142">
        <v>22</v>
      </c>
      <c r="D47" s="224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4"/>
      <c r="T47" s="20"/>
      <c r="U47" s="67"/>
      <c r="V47" s="20"/>
      <c r="W47" s="20"/>
      <c r="X47" s="20"/>
      <c r="Y47" s="142">
        <v>22</v>
      </c>
      <c r="Z47" s="21"/>
      <c r="AA47" s="144" t="str">
        <f t="shared" ref="AA47:AA82" si="3">IF(MIN(E47:H47)&lt;0,"ERROR","OK")</f>
        <v>OK</v>
      </c>
      <c r="AB47" s="8"/>
      <c r="AC47" s="8"/>
      <c r="AD47" s="144" t="str">
        <f t="shared" ref="AD47:AD82" si="4">IF(MIN(K47:X47)&lt;0,"ERROR","OK")</f>
        <v>OK</v>
      </c>
    </row>
    <row r="48" spans="1:31">
      <c r="A48" s="202"/>
      <c r="B48" s="175">
        <v>2</v>
      </c>
      <c r="C48" s="142">
        <v>23</v>
      </c>
      <c r="D48" s="224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4"/>
      <c r="T48" s="20"/>
      <c r="U48" s="67"/>
      <c r="V48" s="20"/>
      <c r="W48" s="20"/>
      <c r="X48" s="20"/>
      <c r="Y48" s="142">
        <v>23</v>
      </c>
      <c r="Z48" s="21"/>
      <c r="AA48" s="144" t="str">
        <f t="shared" si="3"/>
        <v>OK</v>
      </c>
      <c r="AB48" s="8"/>
      <c r="AC48" s="8"/>
      <c r="AD48" s="144" t="str">
        <f t="shared" si="4"/>
        <v>OK</v>
      </c>
    </row>
    <row r="49" spans="1:30">
      <c r="A49" s="202"/>
      <c r="B49" s="175">
        <v>3</v>
      </c>
      <c r="C49" s="142">
        <v>24</v>
      </c>
      <c r="D49" s="224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4"/>
      <c r="T49" s="20"/>
      <c r="U49" s="67"/>
      <c r="V49" s="20"/>
      <c r="W49" s="20"/>
      <c r="X49" s="20"/>
      <c r="Y49" s="142">
        <v>24</v>
      </c>
      <c r="Z49" s="21"/>
      <c r="AA49" s="144" t="str">
        <f t="shared" si="3"/>
        <v>OK</v>
      </c>
      <c r="AB49" s="8"/>
      <c r="AC49" s="8"/>
      <c r="AD49" s="144" t="str">
        <f t="shared" si="4"/>
        <v>OK</v>
      </c>
    </row>
    <row r="50" spans="1:30">
      <c r="A50" s="202"/>
      <c r="B50" s="175">
        <v>4</v>
      </c>
      <c r="C50" s="142">
        <v>25</v>
      </c>
      <c r="D50" s="224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4"/>
      <c r="T50" s="20"/>
      <c r="U50" s="67"/>
      <c r="V50" s="20"/>
      <c r="W50" s="20"/>
      <c r="X50" s="20"/>
      <c r="Y50" s="142">
        <v>25</v>
      </c>
      <c r="Z50" s="21"/>
      <c r="AA50" s="144" t="str">
        <f t="shared" si="3"/>
        <v>OK</v>
      </c>
      <c r="AB50" s="8"/>
      <c r="AC50" s="8"/>
      <c r="AD50" s="144" t="str">
        <f t="shared" si="4"/>
        <v>OK</v>
      </c>
    </row>
    <row r="51" spans="1:30">
      <c r="A51" s="202"/>
      <c r="B51" s="175">
        <v>5</v>
      </c>
      <c r="C51" s="142">
        <v>26</v>
      </c>
      <c r="D51" s="224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4"/>
      <c r="T51" s="20"/>
      <c r="U51" s="67"/>
      <c r="V51" s="20"/>
      <c r="W51" s="20"/>
      <c r="X51" s="20"/>
      <c r="Y51" s="142">
        <v>26</v>
      </c>
      <c r="Z51" s="21"/>
      <c r="AA51" s="144" t="str">
        <f t="shared" si="3"/>
        <v>OK</v>
      </c>
      <c r="AB51" s="8"/>
      <c r="AC51" s="8"/>
      <c r="AD51" s="144" t="str">
        <f t="shared" si="4"/>
        <v>OK</v>
      </c>
    </row>
    <row r="52" spans="1:30">
      <c r="A52" s="202"/>
      <c r="B52" s="175">
        <v>6</v>
      </c>
      <c r="C52" s="142">
        <v>27</v>
      </c>
      <c r="D52" s="224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4"/>
      <c r="T52" s="20"/>
      <c r="U52" s="67"/>
      <c r="V52" s="20"/>
      <c r="W52" s="20"/>
      <c r="X52" s="20"/>
      <c r="Y52" s="142">
        <v>27</v>
      </c>
      <c r="Z52" s="21"/>
      <c r="AA52" s="144" t="str">
        <f t="shared" si="3"/>
        <v>OK</v>
      </c>
      <c r="AB52" s="8"/>
      <c r="AC52" s="8"/>
      <c r="AD52" s="144" t="str">
        <f t="shared" si="4"/>
        <v>OK</v>
      </c>
    </row>
    <row r="53" spans="1:30">
      <c r="A53" s="200"/>
      <c r="B53" s="175">
        <v>7</v>
      </c>
      <c r="C53" s="142">
        <v>28</v>
      </c>
      <c r="D53" s="224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4"/>
      <c r="T53" s="20"/>
      <c r="U53" s="67"/>
      <c r="V53" s="20"/>
      <c r="W53" s="20"/>
      <c r="X53" s="20"/>
      <c r="Y53" s="142">
        <v>28</v>
      </c>
      <c r="Z53" s="21"/>
      <c r="AA53" s="144" t="str">
        <f t="shared" si="3"/>
        <v>OK</v>
      </c>
      <c r="AB53" s="8"/>
      <c r="AC53" s="8"/>
      <c r="AD53" s="144" t="str">
        <f t="shared" si="4"/>
        <v>OK</v>
      </c>
    </row>
    <row r="54" spans="1:30">
      <c r="A54" s="202"/>
      <c r="B54" s="175">
        <v>8</v>
      </c>
      <c r="C54" s="142">
        <v>29</v>
      </c>
      <c r="D54" s="224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4"/>
      <c r="T54" s="20"/>
      <c r="U54" s="67"/>
      <c r="V54" s="20"/>
      <c r="W54" s="20"/>
      <c r="X54" s="20"/>
      <c r="Y54" s="142">
        <v>29</v>
      </c>
      <c r="Z54" s="21"/>
      <c r="AA54" s="144" t="str">
        <f t="shared" si="3"/>
        <v>OK</v>
      </c>
      <c r="AB54" s="8"/>
      <c r="AC54" s="8"/>
      <c r="AD54" s="144" t="str">
        <f t="shared" si="4"/>
        <v>OK</v>
      </c>
    </row>
    <row r="55" spans="1:30">
      <c r="A55" s="202"/>
      <c r="B55" s="175">
        <v>9</v>
      </c>
      <c r="C55" s="142">
        <v>30</v>
      </c>
      <c r="D55" s="224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4"/>
      <c r="T55" s="20"/>
      <c r="U55" s="67"/>
      <c r="V55" s="20"/>
      <c r="W55" s="20"/>
      <c r="X55" s="20"/>
      <c r="Y55" s="142">
        <v>30</v>
      </c>
      <c r="Z55" s="21"/>
      <c r="AA55" s="144" t="str">
        <f t="shared" si="3"/>
        <v>OK</v>
      </c>
      <c r="AB55" s="8"/>
      <c r="AC55" s="8"/>
      <c r="AD55" s="144" t="str">
        <f t="shared" si="4"/>
        <v>OK</v>
      </c>
    </row>
    <row r="56" spans="1:30">
      <c r="A56" s="202"/>
      <c r="B56" s="175">
        <v>10</v>
      </c>
      <c r="C56" s="142">
        <v>31</v>
      </c>
      <c r="D56" s="224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4"/>
      <c r="T56" s="20"/>
      <c r="U56" s="67"/>
      <c r="V56" s="20"/>
      <c r="W56" s="20"/>
      <c r="X56" s="20"/>
      <c r="Y56" s="142">
        <v>31</v>
      </c>
      <c r="Z56" s="21"/>
      <c r="AA56" s="144" t="str">
        <f t="shared" ref="AA56:AA65" si="5">IF(MIN(E56:H56)&lt;0,"ERROR","OK")</f>
        <v>OK</v>
      </c>
      <c r="AB56" s="8"/>
      <c r="AC56" s="8"/>
      <c r="AD56" s="144" t="str">
        <f t="shared" ref="AD56:AD65" si="6">IF(MIN(K56:X56)&lt;0,"ERROR","OK")</f>
        <v>OK</v>
      </c>
    </row>
    <row r="57" spans="1:30">
      <c r="A57" s="202"/>
      <c r="B57" s="175">
        <v>11</v>
      </c>
      <c r="C57" s="142">
        <v>32</v>
      </c>
      <c r="D57" s="224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4"/>
      <c r="T57" s="20"/>
      <c r="U57" s="67"/>
      <c r="V57" s="20"/>
      <c r="W57" s="20"/>
      <c r="X57" s="20"/>
      <c r="Y57" s="142">
        <v>32</v>
      </c>
      <c r="Z57" s="21"/>
      <c r="AA57" s="144" t="str">
        <f t="shared" si="5"/>
        <v>OK</v>
      </c>
      <c r="AB57" s="8"/>
      <c r="AC57" s="8"/>
      <c r="AD57" s="144" t="str">
        <f t="shared" si="6"/>
        <v>OK</v>
      </c>
    </row>
    <row r="58" spans="1:30">
      <c r="A58" s="202"/>
      <c r="B58" s="175">
        <v>12</v>
      </c>
      <c r="C58" s="142">
        <v>33</v>
      </c>
      <c r="D58" s="224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4"/>
      <c r="T58" s="20"/>
      <c r="U58" s="67"/>
      <c r="V58" s="20"/>
      <c r="W58" s="20"/>
      <c r="X58" s="20"/>
      <c r="Y58" s="142">
        <v>33</v>
      </c>
      <c r="Z58" s="21"/>
      <c r="AA58" s="144" t="str">
        <f t="shared" si="5"/>
        <v>OK</v>
      </c>
      <c r="AB58" s="8"/>
      <c r="AC58" s="8"/>
      <c r="AD58" s="144" t="str">
        <f t="shared" si="6"/>
        <v>OK</v>
      </c>
    </row>
    <row r="59" spans="1:30">
      <c r="A59" s="202"/>
      <c r="B59" s="175">
        <v>13</v>
      </c>
      <c r="C59" s="142">
        <v>34</v>
      </c>
      <c r="D59" s="224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4"/>
      <c r="T59" s="20"/>
      <c r="U59" s="67"/>
      <c r="V59" s="20"/>
      <c r="W59" s="20"/>
      <c r="X59" s="20"/>
      <c r="Y59" s="142">
        <v>34</v>
      </c>
      <c r="Z59" s="21"/>
      <c r="AA59" s="144" t="str">
        <f t="shared" si="5"/>
        <v>OK</v>
      </c>
      <c r="AB59" s="8"/>
      <c r="AC59" s="8"/>
      <c r="AD59" s="144" t="str">
        <f t="shared" si="6"/>
        <v>OK</v>
      </c>
    </row>
    <row r="60" spans="1:30">
      <c r="A60" s="202"/>
      <c r="B60" s="175">
        <v>14</v>
      </c>
      <c r="C60" s="142">
        <v>35</v>
      </c>
      <c r="D60" s="224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4"/>
      <c r="T60" s="20"/>
      <c r="U60" s="67"/>
      <c r="V60" s="20"/>
      <c r="W60" s="20"/>
      <c r="X60" s="20"/>
      <c r="Y60" s="142">
        <v>35</v>
      </c>
      <c r="Z60" s="21"/>
      <c r="AA60" s="144" t="str">
        <f t="shared" si="5"/>
        <v>OK</v>
      </c>
      <c r="AB60" s="8"/>
      <c r="AC60" s="8"/>
      <c r="AD60" s="144" t="str">
        <f t="shared" si="6"/>
        <v>OK</v>
      </c>
    </row>
    <row r="61" spans="1:30">
      <c r="A61" s="202"/>
      <c r="B61" s="175">
        <v>15</v>
      </c>
      <c r="C61" s="142">
        <v>36</v>
      </c>
      <c r="D61" s="224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4"/>
      <c r="T61" s="20"/>
      <c r="U61" s="67"/>
      <c r="V61" s="20"/>
      <c r="W61" s="20"/>
      <c r="X61" s="20"/>
      <c r="Y61" s="142">
        <v>36</v>
      </c>
      <c r="Z61" s="21"/>
      <c r="AA61" s="144" t="str">
        <f t="shared" si="5"/>
        <v>OK</v>
      </c>
      <c r="AB61" s="8"/>
      <c r="AC61" s="8"/>
      <c r="AD61" s="144" t="str">
        <f t="shared" si="6"/>
        <v>OK</v>
      </c>
    </row>
    <row r="62" spans="1:30">
      <c r="A62" s="202"/>
      <c r="B62" s="175">
        <v>16</v>
      </c>
      <c r="C62" s="142">
        <v>37</v>
      </c>
      <c r="D62" s="224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4"/>
      <c r="T62" s="20"/>
      <c r="U62" s="67"/>
      <c r="V62" s="20"/>
      <c r="W62" s="20"/>
      <c r="X62" s="20"/>
      <c r="Y62" s="142">
        <v>37</v>
      </c>
      <c r="Z62" s="21"/>
      <c r="AA62" s="144" t="str">
        <f t="shared" si="5"/>
        <v>OK</v>
      </c>
      <c r="AB62" s="8"/>
      <c r="AC62" s="8"/>
      <c r="AD62" s="144" t="str">
        <f t="shared" si="6"/>
        <v>OK</v>
      </c>
    </row>
    <row r="63" spans="1:30">
      <c r="A63" s="202"/>
      <c r="B63" s="175">
        <v>17</v>
      </c>
      <c r="C63" s="142">
        <v>38</v>
      </c>
      <c r="D63" s="224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4"/>
      <c r="T63" s="20"/>
      <c r="U63" s="67"/>
      <c r="V63" s="20"/>
      <c r="W63" s="20"/>
      <c r="X63" s="20"/>
      <c r="Y63" s="142">
        <v>38</v>
      </c>
      <c r="Z63" s="21"/>
      <c r="AA63" s="144" t="str">
        <f t="shared" si="5"/>
        <v>OK</v>
      </c>
      <c r="AB63" s="8"/>
      <c r="AC63" s="8"/>
      <c r="AD63" s="144" t="str">
        <f t="shared" si="6"/>
        <v>OK</v>
      </c>
    </row>
    <row r="64" spans="1:30">
      <c r="A64" s="202"/>
      <c r="B64" s="175">
        <v>18</v>
      </c>
      <c r="C64" s="142">
        <v>39</v>
      </c>
      <c r="D64" s="224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4"/>
      <c r="T64" s="20"/>
      <c r="U64" s="67"/>
      <c r="V64" s="20"/>
      <c r="W64" s="20"/>
      <c r="X64" s="20"/>
      <c r="Y64" s="142">
        <v>39</v>
      </c>
      <c r="Z64" s="21"/>
      <c r="AA64" s="144" t="str">
        <f t="shared" si="5"/>
        <v>OK</v>
      </c>
      <c r="AB64" s="8"/>
      <c r="AC64" s="8"/>
      <c r="AD64" s="144" t="str">
        <f t="shared" si="6"/>
        <v>OK</v>
      </c>
    </row>
    <row r="65" spans="1:30">
      <c r="A65" s="202"/>
      <c r="B65" s="175">
        <v>19</v>
      </c>
      <c r="C65" s="142">
        <v>40</v>
      </c>
      <c r="D65" s="224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4"/>
      <c r="T65" s="20"/>
      <c r="U65" s="67"/>
      <c r="V65" s="20"/>
      <c r="W65" s="20"/>
      <c r="X65" s="20"/>
      <c r="Y65" s="142">
        <v>40</v>
      </c>
      <c r="Z65" s="21"/>
      <c r="AA65" s="144" t="str">
        <f t="shared" si="5"/>
        <v>OK</v>
      </c>
      <c r="AB65" s="8"/>
      <c r="AC65" s="8"/>
      <c r="AD65" s="144" t="str">
        <f t="shared" si="6"/>
        <v>OK</v>
      </c>
    </row>
    <row r="66" spans="1:30">
      <c r="A66" s="202"/>
      <c r="B66" s="175">
        <v>20</v>
      </c>
      <c r="C66" s="142">
        <v>41</v>
      </c>
      <c r="D66" s="224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4"/>
      <c r="T66" s="20"/>
      <c r="U66" s="67"/>
      <c r="V66" s="20"/>
      <c r="W66" s="20"/>
      <c r="X66" s="20"/>
      <c r="Y66" s="142">
        <v>41</v>
      </c>
      <c r="Z66" s="21"/>
      <c r="AA66" s="144" t="str">
        <f t="shared" si="3"/>
        <v>OK</v>
      </c>
      <c r="AB66" s="8"/>
      <c r="AC66" s="8"/>
      <c r="AD66" s="144" t="str">
        <f t="shared" si="4"/>
        <v>OK</v>
      </c>
    </row>
    <row r="67" spans="1:30">
      <c r="A67" s="202"/>
      <c r="B67" s="175">
        <v>21</v>
      </c>
      <c r="C67" s="142">
        <v>42</v>
      </c>
      <c r="D67" s="224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4"/>
      <c r="T67" s="20"/>
      <c r="U67" s="67"/>
      <c r="V67" s="20"/>
      <c r="W67" s="20"/>
      <c r="X67" s="20"/>
      <c r="Y67" s="142">
        <v>42</v>
      </c>
      <c r="Z67" s="21"/>
      <c r="AA67" s="144" t="str">
        <f t="shared" si="3"/>
        <v>OK</v>
      </c>
      <c r="AB67" s="8"/>
      <c r="AC67" s="8"/>
      <c r="AD67" s="144" t="str">
        <f t="shared" si="4"/>
        <v>OK</v>
      </c>
    </row>
    <row r="68" spans="1:30">
      <c r="A68" s="202"/>
      <c r="B68" s="175">
        <v>22</v>
      </c>
      <c r="C68" s="142">
        <v>43</v>
      </c>
      <c r="D68" s="224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4"/>
      <c r="T68" s="20"/>
      <c r="U68" s="67"/>
      <c r="V68" s="20"/>
      <c r="W68" s="20"/>
      <c r="X68" s="20"/>
      <c r="Y68" s="142">
        <v>43</v>
      </c>
      <c r="Z68" s="21"/>
      <c r="AA68" s="144" t="str">
        <f t="shared" si="3"/>
        <v>OK</v>
      </c>
      <c r="AB68" s="8"/>
      <c r="AC68" s="8"/>
      <c r="AD68" s="144" t="str">
        <f t="shared" si="4"/>
        <v>OK</v>
      </c>
    </row>
    <row r="69" spans="1:30">
      <c r="A69" s="202"/>
      <c r="B69" s="175">
        <v>23</v>
      </c>
      <c r="C69" s="142">
        <v>44</v>
      </c>
      <c r="D69" s="224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4"/>
      <c r="T69" s="20"/>
      <c r="U69" s="67"/>
      <c r="V69" s="20"/>
      <c r="W69" s="20"/>
      <c r="X69" s="20"/>
      <c r="Y69" s="142">
        <v>44</v>
      </c>
      <c r="Z69" s="21"/>
      <c r="AA69" s="144" t="str">
        <f t="shared" si="3"/>
        <v>OK</v>
      </c>
      <c r="AB69" s="8"/>
      <c r="AC69" s="8"/>
      <c r="AD69" s="144" t="str">
        <f t="shared" si="4"/>
        <v>OK</v>
      </c>
    </row>
    <row r="70" spans="1:30">
      <c r="A70" s="202"/>
      <c r="B70" s="175">
        <v>24</v>
      </c>
      <c r="C70" s="142">
        <v>45</v>
      </c>
      <c r="D70" s="224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4"/>
      <c r="T70" s="20"/>
      <c r="U70" s="67"/>
      <c r="V70" s="20"/>
      <c r="W70" s="20"/>
      <c r="X70" s="20"/>
      <c r="Y70" s="142">
        <v>45</v>
      </c>
      <c r="Z70" s="21"/>
      <c r="AA70" s="144" t="str">
        <f t="shared" si="3"/>
        <v>OK</v>
      </c>
      <c r="AB70" s="8"/>
      <c r="AC70" s="8"/>
      <c r="AD70" s="144" t="str">
        <f t="shared" si="4"/>
        <v>OK</v>
      </c>
    </row>
    <row r="71" spans="1:30">
      <c r="A71" s="202"/>
      <c r="B71" s="175">
        <v>25</v>
      </c>
      <c r="C71" s="142">
        <v>46</v>
      </c>
      <c r="D71" s="224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4"/>
      <c r="T71" s="20"/>
      <c r="U71" s="67"/>
      <c r="V71" s="20"/>
      <c r="W71" s="20"/>
      <c r="X71" s="20"/>
      <c r="Y71" s="142">
        <v>46</v>
      </c>
      <c r="Z71" s="21"/>
      <c r="AA71" s="144" t="str">
        <f t="shared" si="3"/>
        <v>OK</v>
      </c>
      <c r="AB71" s="8"/>
      <c r="AC71" s="8"/>
      <c r="AD71" s="144" t="str">
        <f t="shared" si="4"/>
        <v>OK</v>
      </c>
    </row>
    <row r="72" spans="1:30">
      <c r="A72" s="202"/>
      <c r="B72" s="175">
        <v>26</v>
      </c>
      <c r="C72" s="142">
        <v>47</v>
      </c>
      <c r="D72" s="224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4"/>
      <c r="T72" s="20"/>
      <c r="U72" s="67"/>
      <c r="V72" s="20"/>
      <c r="W72" s="20"/>
      <c r="X72" s="20"/>
      <c r="Y72" s="142">
        <v>47</v>
      </c>
      <c r="Z72" s="21"/>
      <c r="AA72" s="144" t="str">
        <f t="shared" si="3"/>
        <v>OK</v>
      </c>
      <c r="AB72" s="8"/>
      <c r="AC72" s="8"/>
      <c r="AD72" s="144" t="str">
        <f t="shared" si="4"/>
        <v>OK</v>
      </c>
    </row>
    <row r="73" spans="1:30">
      <c r="A73" s="202"/>
      <c r="B73" s="175">
        <v>27</v>
      </c>
      <c r="C73" s="142">
        <v>48</v>
      </c>
      <c r="D73" s="224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4"/>
      <c r="T73" s="20"/>
      <c r="U73" s="67"/>
      <c r="V73" s="20"/>
      <c r="W73" s="20"/>
      <c r="X73" s="20"/>
      <c r="Y73" s="142">
        <v>48</v>
      </c>
      <c r="Z73" s="21"/>
      <c r="AA73" s="144" t="str">
        <f t="shared" si="3"/>
        <v>OK</v>
      </c>
      <c r="AB73" s="8"/>
      <c r="AC73" s="8"/>
      <c r="AD73" s="144" t="str">
        <f t="shared" si="4"/>
        <v>OK</v>
      </c>
    </row>
    <row r="74" spans="1:30">
      <c r="A74" s="202"/>
      <c r="B74" s="175">
        <v>28</v>
      </c>
      <c r="C74" s="142">
        <v>49</v>
      </c>
      <c r="D74" s="224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4"/>
      <c r="T74" s="20"/>
      <c r="U74" s="67"/>
      <c r="V74" s="20"/>
      <c r="W74" s="20"/>
      <c r="X74" s="20"/>
      <c r="Y74" s="142">
        <v>49</v>
      </c>
      <c r="Z74" s="21"/>
      <c r="AA74" s="144" t="str">
        <f t="shared" si="3"/>
        <v>OK</v>
      </c>
      <c r="AB74" s="8"/>
      <c r="AC74" s="8"/>
      <c r="AD74" s="144" t="str">
        <f t="shared" si="4"/>
        <v>OK</v>
      </c>
    </row>
    <row r="75" spans="1:30">
      <c r="A75" s="202"/>
      <c r="B75" s="175">
        <v>29</v>
      </c>
      <c r="C75" s="142">
        <v>50</v>
      </c>
      <c r="D75" s="224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4"/>
      <c r="T75" s="20"/>
      <c r="U75" s="67"/>
      <c r="V75" s="20"/>
      <c r="W75" s="20"/>
      <c r="X75" s="20"/>
      <c r="Y75" s="142">
        <v>50</v>
      </c>
      <c r="Z75" s="21"/>
      <c r="AA75" s="144" t="str">
        <f t="shared" si="3"/>
        <v>OK</v>
      </c>
      <c r="AB75" s="8"/>
      <c r="AC75" s="8"/>
      <c r="AD75" s="144" t="str">
        <f t="shared" si="4"/>
        <v>OK</v>
      </c>
    </row>
    <row r="76" spans="1:30">
      <c r="A76" s="202"/>
      <c r="B76" s="175">
        <v>30</v>
      </c>
      <c r="C76" s="142">
        <v>51</v>
      </c>
      <c r="D76" s="224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4"/>
      <c r="T76" s="20"/>
      <c r="U76" s="67"/>
      <c r="V76" s="20"/>
      <c r="W76" s="20"/>
      <c r="X76" s="20"/>
      <c r="Y76" s="142">
        <v>51</v>
      </c>
      <c r="Z76" s="21"/>
      <c r="AA76" s="144" t="str">
        <f t="shared" si="3"/>
        <v>OK</v>
      </c>
      <c r="AB76" s="8"/>
      <c r="AC76" s="8"/>
      <c r="AD76" s="144" t="str">
        <f t="shared" si="4"/>
        <v>OK</v>
      </c>
    </row>
    <row r="77" spans="1:30">
      <c r="A77" s="202"/>
      <c r="B77" s="175">
        <v>31</v>
      </c>
      <c r="C77" s="142">
        <v>52</v>
      </c>
      <c r="D77" s="224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4"/>
      <c r="T77" s="20"/>
      <c r="U77" s="67"/>
      <c r="V77" s="20"/>
      <c r="W77" s="20"/>
      <c r="X77" s="20"/>
      <c r="Y77" s="142">
        <v>52</v>
      </c>
      <c r="Z77" s="21"/>
      <c r="AA77" s="144" t="str">
        <f t="shared" si="3"/>
        <v>OK</v>
      </c>
      <c r="AB77" s="8"/>
      <c r="AC77" s="8"/>
      <c r="AD77" s="144" t="str">
        <f t="shared" si="4"/>
        <v>OK</v>
      </c>
    </row>
    <row r="78" spans="1:30">
      <c r="A78" s="202"/>
      <c r="B78" s="175">
        <v>32</v>
      </c>
      <c r="C78" s="142">
        <v>53</v>
      </c>
      <c r="D78" s="224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4"/>
      <c r="T78" s="20"/>
      <c r="U78" s="67"/>
      <c r="V78" s="20"/>
      <c r="W78" s="20"/>
      <c r="X78" s="20"/>
      <c r="Y78" s="142">
        <v>53</v>
      </c>
      <c r="Z78" s="21"/>
      <c r="AA78" s="144" t="str">
        <f t="shared" si="3"/>
        <v>OK</v>
      </c>
      <c r="AB78" s="8"/>
      <c r="AC78" s="8"/>
      <c r="AD78" s="144" t="str">
        <f t="shared" si="4"/>
        <v>OK</v>
      </c>
    </row>
    <row r="79" spans="1:30">
      <c r="A79" s="202"/>
      <c r="B79" s="175">
        <v>33</v>
      </c>
      <c r="C79" s="142">
        <v>54</v>
      </c>
      <c r="D79" s="224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4"/>
      <c r="T79" s="20"/>
      <c r="U79" s="67"/>
      <c r="V79" s="20"/>
      <c r="W79" s="20"/>
      <c r="X79" s="20"/>
      <c r="Y79" s="142">
        <v>54</v>
      </c>
      <c r="Z79" s="21"/>
      <c r="AA79" s="144" t="str">
        <f t="shared" si="3"/>
        <v>OK</v>
      </c>
      <c r="AB79" s="8"/>
      <c r="AC79" s="8"/>
      <c r="AD79" s="144" t="str">
        <f t="shared" si="4"/>
        <v>OK</v>
      </c>
    </row>
    <row r="80" spans="1:30">
      <c r="A80" s="202"/>
      <c r="B80" s="175">
        <v>34</v>
      </c>
      <c r="C80" s="142">
        <v>55</v>
      </c>
      <c r="D80" s="224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4"/>
      <c r="T80" s="20"/>
      <c r="U80" s="67"/>
      <c r="V80" s="20"/>
      <c r="W80" s="20"/>
      <c r="X80" s="20"/>
      <c r="Y80" s="142">
        <v>55</v>
      </c>
      <c r="Z80" s="21"/>
      <c r="AA80" s="144" t="str">
        <f t="shared" si="3"/>
        <v>OK</v>
      </c>
      <c r="AB80" s="8"/>
      <c r="AC80" s="8"/>
      <c r="AD80" s="144" t="str">
        <f t="shared" si="4"/>
        <v>OK</v>
      </c>
    </row>
    <row r="81" spans="1:30">
      <c r="A81" s="202"/>
      <c r="B81" s="175">
        <v>35</v>
      </c>
      <c r="C81" s="142">
        <v>56</v>
      </c>
      <c r="D81" s="224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4"/>
      <c r="T81" s="20"/>
      <c r="U81" s="67"/>
      <c r="V81" s="20"/>
      <c r="W81" s="20"/>
      <c r="X81" s="20"/>
      <c r="Y81" s="142">
        <v>56</v>
      </c>
      <c r="Z81" s="21"/>
      <c r="AA81" s="144" t="str">
        <f t="shared" si="3"/>
        <v>OK</v>
      </c>
      <c r="AB81" s="8"/>
      <c r="AC81" s="8"/>
      <c r="AD81" s="144" t="str">
        <f t="shared" si="4"/>
        <v>OK</v>
      </c>
    </row>
    <row r="82" spans="1:30" ht="20.100000000000001" customHeight="1">
      <c r="A82" s="202"/>
      <c r="B82" s="176" t="s">
        <v>21</v>
      </c>
      <c r="C82" s="143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4"/>
      <c r="T82" s="20"/>
      <c r="U82" s="67"/>
      <c r="V82" s="20"/>
      <c r="W82" s="20"/>
      <c r="X82" s="20"/>
      <c r="Y82" s="143">
        <v>100</v>
      </c>
      <c r="Z82" s="21"/>
      <c r="AA82" s="144" t="str">
        <f t="shared" si="3"/>
        <v>OK</v>
      </c>
      <c r="AB82" s="8"/>
      <c r="AC82" s="8"/>
      <c r="AD82" s="144" t="str">
        <f t="shared" si="4"/>
        <v>OK</v>
      </c>
    </row>
    <row r="83" spans="1:30" ht="6" customHeight="1">
      <c r="A83" s="203"/>
      <c r="B83" s="198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8"/>
      <c r="AB83" s="8"/>
      <c r="AC83" s="8"/>
      <c r="AD83" s="8"/>
    </row>
    <row r="84" spans="1:30" ht="15" customHeight="1">
      <c r="A84" s="111"/>
      <c r="B84" s="27" t="str">
        <f>"Version: "&amp;D91</f>
        <v>Version: 2.00.E1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7" t="s">
        <v>166</v>
      </c>
      <c r="Z84" s="21"/>
      <c r="AB84" s="8"/>
      <c r="AC84" s="8"/>
    </row>
    <row r="85" spans="1:30" ht="21" customHeight="1">
      <c r="A85" s="197" t="s">
        <v>162</v>
      </c>
      <c r="B85" s="6" t="s">
        <v>168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169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165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CSIB_CRIRB_03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186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90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1" t="s">
        <v>82</v>
      </c>
      <c r="E96" s="191" t="s">
        <v>83</v>
      </c>
      <c r="F96" s="191" t="s">
        <v>84</v>
      </c>
      <c r="G96" s="191" t="s">
        <v>85</v>
      </c>
      <c r="H96" s="191" t="s">
        <v>86</v>
      </c>
      <c r="I96" s="191" t="s">
        <v>109</v>
      </c>
      <c r="J96" s="191" t="s">
        <v>87</v>
      </c>
      <c r="K96" s="191" t="s">
        <v>89</v>
      </c>
      <c r="L96" s="191" t="s">
        <v>90</v>
      </c>
      <c r="M96" s="191" t="s">
        <v>91</v>
      </c>
      <c r="N96" s="191" t="s">
        <v>92</v>
      </c>
      <c r="O96" s="191" t="s">
        <v>93</v>
      </c>
      <c r="P96" s="191" t="s">
        <v>94</v>
      </c>
      <c r="Q96" s="191" t="s">
        <v>116</v>
      </c>
      <c r="R96" s="191" t="s">
        <v>117</v>
      </c>
      <c r="S96" s="191" t="s">
        <v>118</v>
      </c>
      <c r="T96" s="191" t="s">
        <v>119</v>
      </c>
      <c r="U96" s="191" t="s">
        <v>120</v>
      </c>
      <c r="V96" s="191" t="s">
        <v>121</v>
      </c>
      <c r="W96" s="191" t="s">
        <v>122</v>
      </c>
      <c r="X96" s="191" t="s">
        <v>123</v>
      </c>
      <c r="Y96" s="8"/>
      <c r="AB96" s="8"/>
      <c r="AC96" s="8"/>
    </row>
    <row r="97" spans="2:29">
      <c r="B97" s="179" t="s">
        <v>131</v>
      </c>
      <c r="C97" s="65"/>
      <c r="D97" s="8"/>
      <c r="E97" s="4"/>
      <c r="F97" s="4"/>
      <c r="G97" s="4"/>
      <c r="H97" s="4"/>
      <c r="I97" s="4"/>
      <c r="J97" s="4"/>
      <c r="K97" s="144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9" t="s">
        <v>132</v>
      </c>
      <c r="C98" s="65"/>
      <c r="D98" s="8"/>
      <c r="E98" s="8"/>
      <c r="F98" s="8"/>
      <c r="G98" s="8"/>
      <c r="H98" s="8"/>
      <c r="I98" s="8"/>
      <c r="J98" s="8"/>
      <c r="K98" s="144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9" t="s">
        <v>130</v>
      </c>
      <c r="C99" s="65"/>
      <c r="D99" s="8"/>
      <c r="E99" s="144" t="str">
        <f>IF(ROUND(E32,0)&lt;=ROUND(E31,0),"OK","ERROR")</f>
        <v>OK</v>
      </c>
      <c r="F99" s="144" t="str">
        <f>IF(ROUND(F32,0)&lt;=ROUND(F31,0),"OK","ERROR")</f>
        <v>OK</v>
      </c>
      <c r="G99" s="144" t="str">
        <f>IF(ROUND(G32,0)&lt;=ROUND(G31,0),"OK","ERROR")</f>
        <v>OK</v>
      </c>
      <c r="H99" s="144" t="str">
        <f>IF(ROUND(H32,0)&lt;=ROUND(H31,0),"OK","ERROR")</f>
        <v>OK</v>
      </c>
      <c r="I99" s="8"/>
      <c r="J99" s="8"/>
      <c r="K99" s="144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4" t="str">
        <f>IF(ROUND(U32,0)&lt;=ROUND(U31,0),"OK","ERROR")</f>
        <v>OK</v>
      </c>
      <c r="V99" s="144" t="str">
        <f>IF(ROUND(V32,0)&lt;=ROUND(V31,0),"OK","ERROR")</f>
        <v>OK</v>
      </c>
      <c r="W99" s="144" t="str">
        <f>IF(ROUND(W32,0)&lt;=ROUND(W31,0),"OK","ERROR")</f>
        <v>OK</v>
      </c>
      <c r="X99" s="144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39370078740157483" top="0.39370078740157483" bottom="0.39370078740157483" header="0.19685039370078741" footer="0.19685039370078741"/>
  <pageSetup paperSize="9" scale="54" pageOrder="overThenDown" orientation="portrait" r:id="rId1"/>
  <headerFooter alignWithMargins="0">
    <oddFooter>&amp;L&amp;"Arial,Fett"SNB Confidential&amp;C&amp;D&amp;RPage &amp;P</oddFooter>
  </headerFooter>
  <colBreaks count="2" manualBreakCount="2">
    <brk id="10" max="1048575" man="1"/>
    <brk id="17" min="17" max="8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W2" sqref="W2"/>
      <selection pane="topRight" activeCell="W2" sqref="W2"/>
      <selection pane="bottomLeft" activeCell="W2" sqref="W2"/>
      <selection pane="bottomRight" activeCell="D10" sqref="D10"/>
    </sheetView>
  </sheetViews>
  <sheetFormatPr baseColWidth="10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155</v>
      </c>
      <c r="F1" s="8"/>
      <c r="G1" s="8"/>
      <c r="H1" s="8"/>
      <c r="I1" s="155" t="s">
        <v>67</v>
      </c>
      <c r="J1" s="228" t="s">
        <v>202</v>
      </c>
      <c r="K1" s="8"/>
      <c r="L1" s="16" t="s">
        <v>155</v>
      </c>
      <c r="M1" s="8"/>
      <c r="N1" s="8"/>
      <c r="O1" s="8"/>
      <c r="P1" s="155" t="s">
        <v>67</v>
      </c>
      <c r="Q1" s="228" t="str">
        <f>J1</f>
        <v>CSIB_CRIRB_04</v>
      </c>
      <c r="R1" s="8"/>
      <c r="S1" s="16" t="s">
        <v>155</v>
      </c>
      <c r="T1" s="8"/>
      <c r="U1" s="8"/>
      <c r="V1" s="8"/>
      <c r="W1" s="155" t="s">
        <v>67</v>
      </c>
      <c r="X1" s="228" t="str">
        <f>J1</f>
        <v>CSIB_CRIRB_04</v>
      </c>
      <c r="Y1" s="8"/>
      <c r="Z1" s="8"/>
    </row>
    <row r="2" spans="1:26" ht="20.25" customHeight="1">
      <c r="A2" s="8"/>
      <c r="B2" s="15"/>
      <c r="C2" s="8"/>
      <c r="D2" s="8"/>
      <c r="E2" s="227" t="s">
        <v>209</v>
      </c>
      <c r="G2" s="15"/>
      <c r="H2" s="15"/>
      <c r="I2" s="155" t="s">
        <v>231</v>
      </c>
      <c r="J2" s="229" t="str">
        <f>'Delivery note'!H3</f>
        <v>XXXXXX</v>
      </c>
      <c r="L2" s="227" t="s">
        <v>209</v>
      </c>
      <c r="M2" s="15"/>
      <c r="N2" s="15"/>
      <c r="O2" s="15"/>
      <c r="P2" s="155" t="s">
        <v>231</v>
      </c>
      <c r="Q2" s="229" t="str">
        <f>J2</f>
        <v>XXXXXX</v>
      </c>
      <c r="R2" s="15"/>
      <c r="S2" s="227" t="s">
        <v>209</v>
      </c>
      <c r="T2" s="15"/>
      <c r="U2" s="15"/>
      <c r="V2" s="15"/>
      <c r="W2" s="155" t="s">
        <v>231</v>
      </c>
      <c r="X2" s="229" t="str">
        <f>Q2</f>
        <v>XXXXXX</v>
      </c>
      <c r="Y2" s="15"/>
    </row>
    <row r="3" spans="1:26" ht="20.25" customHeight="1">
      <c r="A3" s="8"/>
      <c r="B3" s="15"/>
      <c r="C3" s="8"/>
      <c r="D3" s="8"/>
      <c r="E3" s="158" t="s">
        <v>192</v>
      </c>
      <c r="G3" s="15"/>
      <c r="H3" s="15"/>
      <c r="I3" s="155" t="s">
        <v>175</v>
      </c>
      <c r="J3" s="230" t="str">
        <f>'Delivery note'!H4</f>
        <v>DD.MM.YYYY</v>
      </c>
      <c r="K3" s="111"/>
      <c r="L3" s="158" t="s">
        <v>192</v>
      </c>
      <c r="M3" s="15"/>
      <c r="N3" s="15"/>
      <c r="O3" s="15"/>
      <c r="P3" s="155" t="s">
        <v>175</v>
      </c>
      <c r="Q3" s="230" t="str">
        <f>J3</f>
        <v>DD.MM.YYYY</v>
      </c>
      <c r="R3" s="15"/>
      <c r="S3" s="158" t="s">
        <v>192</v>
      </c>
      <c r="T3" s="15"/>
      <c r="U3" s="15"/>
      <c r="V3" s="15"/>
      <c r="W3" s="155" t="s">
        <v>175</v>
      </c>
      <c r="X3" s="230" t="str">
        <f>Q3</f>
        <v>DD.MM.YYYY</v>
      </c>
      <c r="Y3" s="15"/>
    </row>
    <row r="4" spans="1:26" ht="20.100000000000001" customHeight="1">
      <c r="A4" s="8"/>
      <c r="B4" s="15"/>
      <c r="C4" s="8"/>
      <c r="D4" s="8"/>
      <c r="E4" s="180" t="s">
        <v>156</v>
      </c>
      <c r="G4" s="15"/>
      <c r="H4" s="15"/>
      <c r="J4" s="4"/>
      <c r="K4" s="111"/>
      <c r="L4" s="180" t="s">
        <v>156</v>
      </c>
      <c r="M4" s="15"/>
      <c r="N4" s="15"/>
      <c r="O4" s="15"/>
      <c r="Q4" s="4"/>
      <c r="R4" s="15"/>
      <c r="S4" s="180" t="s">
        <v>156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1" t="s">
        <v>136</v>
      </c>
      <c r="I5" s="111"/>
      <c r="J5" s="70"/>
      <c r="K5" s="111"/>
      <c r="L5" s="181" t="s">
        <v>136</v>
      </c>
      <c r="M5" s="15"/>
      <c r="N5" s="15"/>
      <c r="O5" s="15"/>
      <c r="P5" s="15"/>
      <c r="Q5" s="15"/>
      <c r="R5" s="15"/>
      <c r="S5" s="181" t="s">
        <v>136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22</v>
      </c>
      <c r="F6" s="15"/>
      <c r="G6" s="15"/>
      <c r="H6" s="15"/>
      <c r="I6" s="15"/>
      <c r="J6" s="15"/>
      <c r="K6" s="15"/>
      <c r="L6" s="6" t="s">
        <v>22</v>
      </c>
      <c r="M6" s="15"/>
      <c r="N6" s="15"/>
      <c r="O6" s="15"/>
      <c r="P6" s="15"/>
      <c r="Q6" s="15"/>
      <c r="R6" s="15"/>
      <c r="S6" s="6" t="s">
        <v>22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80"/>
      <c r="M7" s="15"/>
      <c r="N7" s="15"/>
      <c r="O7" s="15"/>
      <c r="P7" s="15"/>
      <c r="Q7" s="73"/>
      <c r="R7" s="15"/>
      <c r="S7" s="180"/>
      <c r="T7" s="15"/>
      <c r="U7" s="15"/>
      <c r="V7" s="15"/>
      <c r="W7" s="15"/>
      <c r="X7" s="15"/>
      <c r="Y7" s="73"/>
    </row>
    <row r="8" spans="1:26" ht="20.100000000000001" customHeight="1">
      <c r="A8" s="199"/>
      <c r="B8" s="5"/>
      <c r="C8" s="212"/>
      <c r="D8" s="182" t="s">
        <v>68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2"/>
    </row>
    <row r="9" spans="1:26" ht="20.100000000000001" customHeight="1">
      <c r="A9" s="200"/>
      <c r="B9" s="9"/>
      <c r="C9" s="213"/>
      <c r="D9" s="159" t="s">
        <v>81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3"/>
    </row>
    <row r="10" spans="1:26" ht="31.5" customHeight="1">
      <c r="A10" s="200"/>
      <c r="B10" s="183" t="s">
        <v>1</v>
      </c>
      <c r="C10" s="142">
        <v>1</v>
      </c>
      <c r="D10" s="105"/>
      <c r="E10" s="144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2">
        <v>1</v>
      </c>
    </row>
    <row r="11" spans="1:26" ht="20.100000000000001" customHeight="1">
      <c r="A11" s="200"/>
      <c r="B11" s="9"/>
      <c r="C11" s="142"/>
      <c r="D11" s="167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2"/>
    </row>
    <row r="12" spans="1:26" ht="14.25" customHeight="1">
      <c r="A12" s="201"/>
      <c r="B12" s="184"/>
      <c r="C12" s="142"/>
      <c r="D12" s="36" t="s">
        <v>25</v>
      </c>
      <c r="E12" s="36" t="s">
        <v>27</v>
      </c>
      <c r="F12" s="38" t="s">
        <v>29</v>
      </c>
      <c r="G12" s="51" t="s">
        <v>24</v>
      </c>
      <c r="H12" s="43"/>
      <c r="I12" s="43"/>
      <c r="J12" s="44"/>
      <c r="K12" s="52" t="s">
        <v>32</v>
      </c>
      <c r="L12" s="51" t="s">
        <v>65</v>
      </c>
      <c r="M12" s="59"/>
      <c r="N12" s="59"/>
      <c r="O12" s="59"/>
      <c r="P12" s="59"/>
      <c r="Q12" s="52"/>
      <c r="R12" s="38" t="s">
        <v>43</v>
      </c>
      <c r="S12" s="38" t="s">
        <v>48</v>
      </c>
      <c r="T12" s="38" t="s">
        <v>52</v>
      </c>
      <c r="U12" s="38" t="s">
        <v>56</v>
      </c>
      <c r="V12" s="38" t="s">
        <v>58</v>
      </c>
      <c r="W12" s="51" t="s">
        <v>64</v>
      </c>
      <c r="X12" s="52"/>
      <c r="Y12" s="142"/>
      <c r="Z12" s="28"/>
    </row>
    <row r="13" spans="1:26" ht="14.25" customHeight="1">
      <c r="A13" s="202"/>
      <c r="B13" s="185"/>
      <c r="C13" s="142"/>
      <c r="D13" s="29" t="s">
        <v>26</v>
      </c>
      <c r="E13" s="37" t="s">
        <v>28</v>
      </c>
      <c r="F13" s="42" t="s">
        <v>30</v>
      </c>
      <c r="G13" s="50" t="s">
        <v>31</v>
      </c>
      <c r="H13" s="45"/>
      <c r="I13" s="45"/>
      <c r="J13" s="46"/>
      <c r="K13" s="75" t="s">
        <v>33</v>
      </c>
      <c r="L13" s="50" t="s">
        <v>66</v>
      </c>
      <c r="M13" s="48"/>
      <c r="N13" s="48"/>
      <c r="O13" s="48"/>
      <c r="P13" s="48"/>
      <c r="Q13" s="49"/>
      <c r="R13" s="42" t="s">
        <v>44</v>
      </c>
      <c r="S13" s="42" t="s">
        <v>49</v>
      </c>
      <c r="T13" s="42" t="s">
        <v>49</v>
      </c>
      <c r="U13" s="42" t="s">
        <v>57</v>
      </c>
      <c r="V13" s="42" t="s">
        <v>59</v>
      </c>
      <c r="W13" s="47"/>
      <c r="X13" s="49"/>
      <c r="Y13" s="142"/>
      <c r="Z13" s="28"/>
    </row>
    <row r="14" spans="1:26" ht="14.25" customHeight="1">
      <c r="A14" s="202"/>
      <c r="B14" s="185"/>
      <c r="C14" s="142"/>
      <c r="D14" s="37"/>
      <c r="E14" s="37" t="s">
        <v>23</v>
      </c>
      <c r="F14" s="37"/>
      <c r="G14" s="51" t="s">
        <v>3</v>
      </c>
      <c r="H14" s="52"/>
      <c r="I14" s="51" t="s">
        <v>37</v>
      </c>
      <c r="J14" s="52"/>
      <c r="K14" s="75" t="s">
        <v>35</v>
      </c>
      <c r="L14" s="57" t="s">
        <v>39</v>
      </c>
      <c r="M14" s="55"/>
      <c r="N14" s="38" t="s">
        <v>41</v>
      </c>
      <c r="O14" s="51" t="s">
        <v>10</v>
      </c>
      <c r="P14" s="59"/>
      <c r="Q14" s="52"/>
      <c r="R14" s="42" t="s">
        <v>45</v>
      </c>
      <c r="S14" s="42" t="s">
        <v>50</v>
      </c>
      <c r="T14" s="42" t="s">
        <v>53</v>
      </c>
      <c r="U14" s="42"/>
      <c r="V14" s="42"/>
      <c r="W14" s="38" t="s">
        <v>188</v>
      </c>
      <c r="X14" s="38" t="s">
        <v>191</v>
      </c>
      <c r="Y14" s="142"/>
      <c r="Z14" s="28"/>
    </row>
    <row r="15" spans="1:26" ht="14.25" customHeight="1">
      <c r="A15" s="202"/>
      <c r="B15" s="185"/>
      <c r="C15" s="142"/>
      <c r="D15" s="30"/>
      <c r="E15" s="37"/>
      <c r="F15" s="37"/>
      <c r="G15" s="53"/>
      <c r="H15" s="54"/>
      <c r="I15" s="53" t="s">
        <v>34</v>
      </c>
      <c r="J15" s="54"/>
      <c r="K15" s="75" t="s">
        <v>36</v>
      </c>
      <c r="L15" s="58" t="s">
        <v>40</v>
      </c>
      <c r="M15" s="56"/>
      <c r="N15" s="6" t="s">
        <v>42</v>
      </c>
      <c r="O15" s="60"/>
      <c r="P15" s="61"/>
      <c r="Q15" s="54"/>
      <c r="R15" s="42" t="s">
        <v>46</v>
      </c>
      <c r="S15" s="42" t="s">
        <v>51</v>
      </c>
      <c r="T15" s="42" t="s">
        <v>54</v>
      </c>
      <c r="U15" s="42"/>
      <c r="V15" s="42"/>
      <c r="W15" s="42" t="s">
        <v>187</v>
      </c>
      <c r="X15" s="42" t="s">
        <v>189</v>
      </c>
      <c r="Y15" s="142"/>
      <c r="Z15" s="28"/>
    </row>
    <row r="16" spans="1:26" ht="57.75" customHeight="1">
      <c r="A16" s="200"/>
      <c r="B16" s="9"/>
      <c r="C16" s="142"/>
      <c r="D16" s="36" t="s">
        <v>2</v>
      </c>
      <c r="E16" s="42"/>
      <c r="F16" s="42"/>
      <c r="G16" s="36" t="s">
        <v>4</v>
      </c>
      <c r="H16" s="36" t="s">
        <v>5</v>
      </c>
      <c r="I16" s="36" t="s">
        <v>142</v>
      </c>
      <c r="J16" s="36" t="s">
        <v>38</v>
      </c>
      <c r="K16" s="75" t="s">
        <v>114</v>
      </c>
      <c r="L16" s="36" t="s">
        <v>4</v>
      </c>
      <c r="M16" s="36" t="s">
        <v>5</v>
      </c>
      <c r="N16" s="42"/>
      <c r="O16" s="215" t="s">
        <v>11</v>
      </c>
      <c r="P16" s="216" t="s">
        <v>12</v>
      </c>
      <c r="Q16" s="216" t="s">
        <v>13</v>
      </c>
      <c r="R16" s="42" t="s">
        <v>47</v>
      </c>
      <c r="S16" s="42"/>
      <c r="T16" s="42" t="s">
        <v>55</v>
      </c>
      <c r="U16" s="42"/>
      <c r="V16" s="42"/>
      <c r="W16" s="42"/>
      <c r="X16" s="42" t="s">
        <v>190</v>
      </c>
      <c r="Y16" s="142"/>
      <c r="Z16" s="13"/>
    </row>
    <row r="17" spans="1:30" ht="20.100000000000001" customHeight="1">
      <c r="A17" s="200"/>
      <c r="B17" s="186"/>
      <c r="C17" s="142"/>
      <c r="D17" s="214" t="s">
        <v>82</v>
      </c>
      <c r="E17" s="214" t="s">
        <v>83</v>
      </c>
      <c r="F17" s="214" t="s">
        <v>84</v>
      </c>
      <c r="G17" s="214" t="s">
        <v>85</v>
      </c>
      <c r="H17" s="214" t="s">
        <v>86</v>
      </c>
      <c r="I17" s="214" t="s">
        <v>109</v>
      </c>
      <c r="J17" s="214" t="s">
        <v>87</v>
      </c>
      <c r="K17" s="214" t="s">
        <v>89</v>
      </c>
      <c r="L17" s="214" t="s">
        <v>90</v>
      </c>
      <c r="M17" s="214" t="s">
        <v>91</v>
      </c>
      <c r="N17" s="214" t="s">
        <v>92</v>
      </c>
      <c r="O17" s="214" t="s">
        <v>93</v>
      </c>
      <c r="P17" s="214" t="s">
        <v>94</v>
      </c>
      <c r="Q17" s="214" t="s">
        <v>116</v>
      </c>
      <c r="R17" s="214" t="s">
        <v>117</v>
      </c>
      <c r="S17" s="214" t="s">
        <v>118</v>
      </c>
      <c r="T17" s="214" t="s">
        <v>119</v>
      </c>
      <c r="U17" s="214" t="s">
        <v>120</v>
      </c>
      <c r="V17" s="214" t="s">
        <v>121</v>
      </c>
      <c r="W17" s="214" t="s">
        <v>122</v>
      </c>
      <c r="X17" s="214" t="s">
        <v>123</v>
      </c>
      <c r="Y17" s="142"/>
      <c r="AA17" s="13" t="s">
        <v>124</v>
      </c>
      <c r="AB17" s="8" t="s">
        <v>125</v>
      </c>
      <c r="AC17" s="8" t="s">
        <v>126</v>
      </c>
      <c r="AD17" s="13" t="s">
        <v>127</v>
      </c>
    </row>
    <row r="18" spans="1:30" ht="19.5" customHeight="1" thickBot="1">
      <c r="A18" s="201"/>
      <c r="B18" s="187" t="s">
        <v>6</v>
      </c>
      <c r="C18" s="142">
        <v>2</v>
      </c>
      <c r="D18" s="19"/>
      <c r="E18" s="161">
        <f>E20+E21+E22+E23+E24</f>
        <v>0</v>
      </c>
      <c r="F18" s="161">
        <f>F20+F21+F22+F23+F24</f>
        <v>0</v>
      </c>
      <c r="G18" s="161">
        <f>G20+G21+G22+G23+G24</f>
        <v>0</v>
      </c>
      <c r="H18" s="161">
        <f>H20+H21+H22+H23+H24</f>
        <v>0</v>
      </c>
      <c r="I18" s="31"/>
      <c r="J18" s="32"/>
      <c r="K18" s="161">
        <f>K20+K21+K22+K23+K24</f>
        <v>0</v>
      </c>
      <c r="L18" s="161">
        <f t="shared" ref="L18:R18" si="0">L20+L21+L22+L23+L24</f>
        <v>0</v>
      </c>
      <c r="M18" s="161">
        <f t="shared" si="0"/>
        <v>0</v>
      </c>
      <c r="N18" s="161">
        <f t="shared" si="0"/>
        <v>0</v>
      </c>
      <c r="O18" s="161">
        <f t="shared" si="0"/>
        <v>0</v>
      </c>
      <c r="P18" s="161">
        <f t="shared" si="0"/>
        <v>0</v>
      </c>
      <c r="Q18" s="188">
        <f t="shared" si="0"/>
        <v>0</v>
      </c>
      <c r="R18" s="161">
        <f t="shared" si="0"/>
        <v>0</v>
      </c>
      <c r="S18" s="224"/>
      <c r="T18" s="20"/>
      <c r="U18" s="161">
        <f>U20+U21+U22+U23+U24</f>
        <v>0</v>
      </c>
      <c r="V18" s="161">
        <f>V20+V21+V22+V23+V24</f>
        <v>0</v>
      </c>
      <c r="W18" s="161">
        <f>W20+W21+W22+W23+W24</f>
        <v>0</v>
      </c>
      <c r="X18" s="161">
        <f>X20+X21+X22+X23+X24</f>
        <v>0</v>
      </c>
      <c r="Y18" s="142">
        <v>2</v>
      </c>
      <c r="Z18" s="21"/>
      <c r="AA18" s="211" t="str">
        <f>IF(MIN(E18:H18)&lt;0,"ERROR","OK")</f>
        <v>OK</v>
      </c>
      <c r="AB18" s="211" t="str">
        <f>IF(I18&lt;=0,"OK","ERROR")</f>
        <v>OK</v>
      </c>
      <c r="AC18" s="211" t="str">
        <f>IF(J18&gt;=0,"OK","ERROR")</f>
        <v>OK</v>
      </c>
      <c r="AD18" s="211" t="str">
        <f>IF(MIN(K18:X18)&lt;0,"ERROR","OK")</f>
        <v>OK</v>
      </c>
    </row>
    <row r="19" spans="1:30" ht="26.25" thickTop="1">
      <c r="A19" s="202"/>
      <c r="B19" s="166" t="s">
        <v>141</v>
      </c>
      <c r="C19" s="142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42"/>
      <c r="Z19" s="21"/>
      <c r="AA19" s="168"/>
      <c r="AB19" s="8"/>
      <c r="AC19" s="8"/>
      <c r="AD19" s="8"/>
    </row>
    <row r="20" spans="1:30">
      <c r="A20" s="202"/>
      <c r="B20" s="175" t="s">
        <v>7</v>
      </c>
      <c r="C20" s="142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2">
        <v>3</v>
      </c>
      <c r="Z20" s="21"/>
      <c r="AA20" s="144" t="str">
        <f>IF(MIN(E20:H20)&lt;0,"ERROR","OK")</f>
        <v>OK</v>
      </c>
      <c r="AB20" s="8"/>
      <c r="AC20" s="9"/>
      <c r="AD20" s="144" t="str">
        <f>IF(MIN(K20:X20)&lt;0,"ERROR","OK")</f>
        <v>OK</v>
      </c>
    </row>
    <row r="21" spans="1:30">
      <c r="A21" s="202"/>
      <c r="B21" s="175" t="s">
        <v>8</v>
      </c>
      <c r="C21" s="142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2">
        <v>4</v>
      </c>
      <c r="Z21" s="21"/>
      <c r="AA21" s="144" t="str">
        <f>IF(MIN(E21:H21)&lt;0,"ERROR","OK")</f>
        <v>OK</v>
      </c>
      <c r="AB21" s="8"/>
      <c r="AC21" s="8"/>
      <c r="AD21" s="144" t="str">
        <f>IF(MIN(K21:X21)&lt;0,"ERROR","OK")</f>
        <v>OK</v>
      </c>
    </row>
    <row r="22" spans="1:30">
      <c r="A22" s="202"/>
      <c r="B22" s="183" t="s">
        <v>173</v>
      </c>
      <c r="C22" s="142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2">
        <v>5</v>
      </c>
      <c r="Z22" s="21"/>
      <c r="AA22" s="144" t="str">
        <f>IF(MIN(E22:H22)&lt;0,"ERROR","OK")</f>
        <v>OK</v>
      </c>
      <c r="AB22" s="8"/>
      <c r="AC22" s="8"/>
      <c r="AD22" s="144" t="str">
        <f>IF(MIN(K22:X22)&lt;0,"ERROR","OK")</f>
        <v>OK</v>
      </c>
    </row>
    <row r="23" spans="1:30">
      <c r="A23" s="202"/>
      <c r="B23" s="183" t="s">
        <v>174</v>
      </c>
      <c r="C23" s="142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2">
        <v>6</v>
      </c>
      <c r="Z23" s="21"/>
      <c r="AA23" s="144" t="str">
        <f>IF(MIN(E23:H23)&lt;0,"ERROR","OK")</f>
        <v>OK</v>
      </c>
      <c r="AB23" s="8"/>
      <c r="AC23" s="8"/>
      <c r="AD23" s="144" t="str">
        <f>IF(MIN(K23:X23)&lt;0,"ERROR","OK")</f>
        <v>OK</v>
      </c>
    </row>
    <row r="24" spans="1:30">
      <c r="A24" s="202"/>
      <c r="B24" s="183" t="s">
        <v>9</v>
      </c>
      <c r="C24" s="142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2">
        <v>7</v>
      </c>
      <c r="Z24" s="21"/>
      <c r="AA24" s="144" t="str">
        <f>IF(MIN(E24:H24)&lt;0,"ERROR","OK")</f>
        <v>OK</v>
      </c>
      <c r="AB24" s="8"/>
      <c r="AC24" s="8"/>
      <c r="AD24" s="144" t="str">
        <f>IF(MIN(K24:X24)&lt;0,"ERROR","OK")</f>
        <v>OK</v>
      </c>
    </row>
    <row r="25" spans="1:30" ht="6" customHeight="1">
      <c r="A25" s="202"/>
      <c r="B25" s="163"/>
      <c r="C25" s="142"/>
      <c r="D25" s="15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2"/>
      <c r="Z25" s="21"/>
      <c r="AA25" s="111"/>
      <c r="AB25" s="8"/>
      <c r="AC25" s="8"/>
      <c r="AD25" s="111"/>
    </row>
    <row r="26" spans="1:30" ht="30.75" customHeight="1" thickBot="1">
      <c r="A26" s="201"/>
      <c r="B26" s="173" t="s">
        <v>60</v>
      </c>
      <c r="C26" s="142">
        <v>8</v>
      </c>
      <c r="D26" s="19"/>
      <c r="E26" s="161">
        <f>E29+E30+E31+E33+E34+E35+E36+E37+E38</f>
        <v>0</v>
      </c>
      <c r="F26" s="161">
        <f>F29+F30+F31+F33+F34+F35+F36+F37+F38</f>
        <v>0</v>
      </c>
      <c r="G26" s="19"/>
      <c r="H26" s="19"/>
      <c r="I26" s="19"/>
      <c r="J26" s="34"/>
      <c r="K26" s="161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1">
        <f>U29+U30+U31+U33+U34+U35+U36+U37+U38</f>
        <v>0</v>
      </c>
      <c r="V26" s="161">
        <f>V29+V30+V31+V33+V34+V35+V36+V37+V38</f>
        <v>0</v>
      </c>
      <c r="W26" s="161">
        <f>W29+W30+W31+W33+W34+W35+W36+W37+W38</f>
        <v>0</v>
      </c>
      <c r="X26" s="161">
        <f>X29+X30+X31+X33+X34+X35+X36+X37+X38</f>
        <v>0</v>
      </c>
      <c r="Y26" s="142">
        <v>8</v>
      </c>
      <c r="Z26" s="21"/>
      <c r="AA26" s="144" t="str">
        <f>IF(MIN(E26:H26)&lt;0,"ERROR","OK")</f>
        <v>OK</v>
      </c>
      <c r="AB26" s="8"/>
      <c r="AC26" s="8"/>
      <c r="AD26" s="144" t="str">
        <f>IF(MIN(K26:X26)&lt;0,"ERROR","OK")</f>
        <v>OK</v>
      </c>
    </row>
    <row r="27" spans="1:30" ht="39" thickTop="1">
      <c r="A27" s="202"/>
      <c r="B27" s="166" t="s">
        <v>15</v>
      </c>
      <c r="C27" s="142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42"/>
      <c r="Z27" s="21"/>
      <c r="AA27" s="168"/>
      <c r="AB27" s="8"/>
      <c r="AC27" s="8"/>
      <c r="AD27" s="8"/>
    </row>
    <row r="28" spans="1:30">
      <c r="A28" s="202"/>
      <c r="B28" s="169" t="s">
        <v>16</v>
      </c>
      <c r="C28" s="142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42"/>
      <c r="Z28" s="21"/>
      <c r="AA28" s="168"/>
      <c r="AB28" s="8"/>
      <c r="AC28" s="8"/>
      <c r="AD28" s="8"/>
    </row>
    <row r="29" spans="1:30">
      <c r="A29" s="202"/>
      <c r="B29" s="189" t="s">
        <v>17</v>
      </c>
      <c r="C29" s="142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2">
        <v>9</v>
      </c>
      <c r="Z29" s="21"/>
      <c r="AA29" s="144" t="str">
        <f t="shared" ref="AA29:AA38" si="1">IF(MIN(E29:H29)&lt;0,"ERROR","OK")</f>
        <v>OK</v>
      </c>
      <c r="AB29" s="8"/>
      <c r="AC29" s="8"/>
      <c r="AD29" s="144" t="str">
        <f t="shared" ref="AD29:AD38" si="2">IF(MIN(K29:X29)&lt;0,"ERROR","OK")</f>
        <v>OK</v>
      </c>
    </row>
    <row r="30" spans="1:30">
      <c r="A30" s="202"/>
      <c r="B30" s="170">
        <v>0.5</v>
      </c>
      <c r="C30" s="142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2">
        <v>10</v>
      </c>
      <c r="Z30" s="21"/>
      <c r="AA30" s="144" t="str">
        <f t="shared" si="1"/>
        <v>OK</v>
      </c>
      <c r="AB30" s="8"/>
      <c r="AC30" s="8"/>
      <c r="AD30" s="144" t="str">
        <f t="shared" si="2"/>
        <v>OK</v>
      </c>
    </row>
    <row r="31" spans="1:30">
      <c r="A31" s="202"/>
      <c r="B31" s="170" t="s">
        <v>18</v>
      </c>
      <c r="C31" s="142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2">
        <v>11</v>
      </c>
      <c r="Z31" s="21"/>
      <c r="AA31" s="144" t="str">
        <f t="shared" si="1"/>
        <v>OK</v>
      </c>
      <c r="AB31" s="8"/>
      <c r="AC31" s="8"/>
      <c r="AD31" s="144" t="str">
        <f t="shared" si="2"/>
        <v>OK</v>
      </c>
    </row>
    <row r="32" spans="1:30">
      <c r="A32" s="200"/>
      <c r="B32" s="170" t="s">
        <v>19</v>
      </c>
      <c r="C32" s="142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2">
        <v>12</v>
      </c>
      <c r="Z32" s="21"/>
      <c r="AA32" s="144" t="str">
        <f t="shared" si="1"/>
        <v>OK</v>
      </c>
      <c r="AB32" s="8"/>
      <c r="AC32" s="8"/>
      <c r="AD32" s="144" t="str">
        <f t="shared" si="2"/>
        <v>OK</v>
      </c>
    </row>
    <row r="33" spans="1:31">
      <c r="A33" s="202"/>
      <c r="B33" s="170">
        <v>0.9</v>
      </c>
      <c r="C33" s="142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2">
        <v>13</v>
      </c>
      <c r="Z33" s="21"/>
      <c r="AA33" s="144" t="str">
        <f t="shared" si="1"/>
        <v>OK</v>
      </c>
      <c r="AB33" s="8"/>
      <c r="AC33" s="8"/>
      <c r="AD33" s="144" t="str">
        <f t="shared" si="2"/>
        <v>OK</v>
      </c>
    </row>
    <row r="34" spans="1:31">
      <c r="A34" s="202"/>
      <c r="B34" s="170">
        <v>0.95</v>
      </c>
      <c r="C34" s="142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2">
        <v>14</v>
      </c>
      <c r="Z34" s="21"/>
      <c r="AA34" s="144" t="str">
        <f t="shared" si="1"/>
        <v>OK</v>
      </c>
      <c r="AB34" s="8"/>
      <c r="AC34" s="8"/>
      <c r="AD34" s="144" t="str">
        <f t="shared" si="2"/>
        <v>OK</v>
      </c>
    </row>
    <row r="35" spans="1:31">
      <c r="A35" s="202"/>
      <c r="B35" s="170">
        <v>1.1499999999999999</v>
      </c>
      <c r="C35" s="142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2">
        <v>15</v>
      </c>
      <c r="Z35" s="21"/>
      <c r="AA35" s="144" t="str">
        <f t="shared" si="1"/>
        <v>OK</v>
      </c>
      <c r="AB35" s="8"/>
      <c r="AC35" s="8"/>
      <c r="AD35" s="144" t="str">
        <f t="shared" si="2"/>
        <v>OK</v>
      </c>
    </row>
    <row r="36" spans="1:31">
      <c r="A36" s="202"/>
      <c r="B36" s="170">
        <v>1.2</v>
      </c>
      <c r="C36" s="142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2">
        <v>16</v>
      </c>
      <c r="Z36" s="21"/>
      <c r="AA36" s="144" t="str">
        <f t="shared" si="1"/>
        <v>OK</v>
      </c>
      <c r="AB36" s="8"/>
      <c r="AC36" s="8"/>
      <c r="AD36" s="144" t="str">
        <f t="shared" si="2"/>
        <v>OK</v>
      </c>
    </row>
    <row r="37" spans="1:31">
      <c r="A37" s="202"/>
      <c r="B37" s="170">
        <v>1.4</v>
      </c>
      <c r="C37" s="142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2">
        <v>17</v>
      </c>
      <c r="Z37" s="21"/>
      <c r="AA37" s="144" t="str">
        <f t="shared" si="1"/>
        <v>OK</v>
      </c>
      <c r="AB37" s="8"/>
      <c r="AC37" s="8"/>
      <c r="AD37" s="144" t="str">
        <f t="shared" si="2"/>
        <v>OK</v>
      </c>
    </row>
    <row r="38" spans="1:31">
      <c r="A38" s="202"/>
      <c r="B38" s="170">
        <v>2.5</v>
      </c>
      <c r="C38" s="142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2">
        <v>18</v>
      </c>
      <c r="Z38" s="21"/>
      <c r="AA38" s="144" t="str">
        <f t="shared" si="1"/>
        <v>OK</v>
      </c>
      <c r="AB38" s="8"/>
      <c r="AC38" s="8"/>
      <c r="AD38" s="144" t="str">
        <f t="shared" si="2"/>
        <v>OK</v>
      </c>
    </row>
    <row r="39" spans="1:31" ht="6" customHeight="1">
      <c r="A39" s="202"/>
      <c r="B39" s="163"/>
      <c r="C39" s="142"/>
      <c r="D39" s="154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2"/>
      <c r="Z39" s="21"/>
      <c r="AA39" s="168"/>
      <c r="AB39" s="8"/>
      <c r="AC39" s="8"/>
      <c r="AD39" s="8"/>
      <c r="AE39" s="8"/>
    </row>
    <row r="40" spans="1:31" ht="59.25" customHeight="1" thickBot="1">
      <c r="A40" s="201"/>
      <c r="B40" s="173" t="s">
        <v>61</v>
      </c>
      <c r="C40" s="142">
        <v>19</v>
      </c>
      <c r="D40" s="19"/>
      <c r="E40" s="20"/>
      <c r="F40" s="20"/>
      <c r="G40" s="20"/>
      <c r="H40" s="20"/>
      <c r="I40" s="20"/>
      <c r="J40" s="32"/>
      <c r="K40" s="161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2">
        <v>19</v>
      </c>
      <c r="Z40" s="21"/>
      <c r="AA40" s="144" t="str">
        <f>IF(MIN(E40:H40)&lt;0,"ERROR","OK")</f>
        <v>OK</v>
      </c>
      <c r="AB40" s="144" t="str">
        <f>IF(I40&lt;=0,"OK","ERROR")</f>
        <v>OK</v>
      </c>
      <c r="AC40" s="144" t="str">
        <f>IF(J40&gt;=0,"OK","ERROR")</f>
        <v>OK</v>
      </c>
      <c r="AD40" s="144" t="str">
        <f>IF(MIN(K40:X40)&lt;0,"ERROR","OK")</f>
        <v>OK</v>
      </c>
    </row>
    <row r="41" spans="1:31" ht="6" customHeight="1" thickTop="1">
      <c r="A41" s="202"/>
      <c r="B41" s="174"/>
      <c r="C41" s="142"/>
      <c r="D41" s="154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2"/>
      <c r="Z41" s="21"/>
      <c r="AA41" s="168"/>
      <c r="AB41" s="8"/>
      <c r="AC41" s="8"/>
      <c r="AD41" s="8"/>
    </row>
    <row r="42" spans="1:31" ht="30.75" customHeight="1" thickBot="1">
      <c r="A42" s="199"/>
      <c r="B42" s="173" t="s">
        <v>62</v>
      </c>
      <c r="C42" s="142">
        <v>20</v>
      </c>
      <c r="D42" s="19"/>
      <c r="E42" s="20"/>
      <c r="F42" s="20"/>
      <c r="G42" s="20"/>
      <c r="H42" s="20"/>
      <c r="I42" s="20"/>
      <c r="J42" s="32"/>
      <c r="K42" s="161">
        <f>F42+I42+J42</f>
        <v>0</v>
      </c>
      <c r="L42" s="20"/>
      <c r="M42" s="32"/>
      <c r="N42" s="32"/>
      <c r="O42" s="20"/>
      <c r="P42" s="20"/>
      <c r="Q42" s="32"/>
      <c r="R42" s="20"/>
      <c r="S42" s="224"/>
      <c r="T42" s="20"/>
      <c r="U42" s="20"/>
      <c r="V42" s="20"/>
      <c r="W42" s="20"/>
      <c r="X42" s="20"/>
      <c r="Y42" s="142">
        <v>20</v>
      </c>
      <c r="Z42" s="21"/>
      <c r="AA42" s="144" t="str">
        <f>IF(MIN(E42:H42)&lt;0,"ERROR","OK")</f>
        <v>OK</v>
      </c>
      <c r="AB42" s="144" t="str">
        <f>IF(I42&lt;=0,"OK","ERROR")</f>
        <v>OK</v>
      </c>
      <c r="AC42" s="144" t="str">
        <f>IF(J42&gt;=0,"OK","ERROR")</f>
        <v>OK</v>
      </c>
      <c r="AD42" s="144" t="str">
        <f>IF(MIN(K42:X42)&lt;0,"ERROR","OK")</f>
        <v>OK</v>
      </c>
    </row>
    <row r="43" spans="1:31" ht="3.75" customHeight="1" thickTop="1">
      <c r="A43" s="203"/>
      <c r="B43" s="174"/>
      <c r="C43" s="142"/>
      <c r="D43" s="154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2"/>
      <c r="Z43" s="21"/>
      <c r="AA43" s="168"/>
      <c r="AB43" s="8"/>
      <c r="AC43" s="8"/>
      <c r="AD43" s="8"/>
    </row>
    <row r="44" spans="1:31" ht="32.25" customHeight="1" thickBot="1">
      <c r="A44" s="202"/>
      <c r="B44" s="160" t="s">
        <v>63</v>
      </c>
      <c r="C44" s="142">
        <v>21</v>
      </c>
      <c r="D44" s="19"/>
      <c r="E44" s="161">
        <f>SUM(E47:E82)</f>
        <v>0</v>
      </c>
      <c r="F44" s="161">
        <f>SUM(F47:F82)</f>
        <v>0</v>
      </c>
      <c r="G44" s="20"/>
      <c r="H44" s="20"/>
      <c r="I44" s="20"/>
      <c r="J44" s="32"/>
      <c r="K44" s="161">
        <f>SUM(K47:K82)</f>
        <v>0</v>
      </c>
      <c r="L44" s="20"/>
      <c r="M44" s="32"/>
      <c r="N44" s="32"/>
      <c r="O44" s="20"/>
      <c r="P44" s="20"/>
      <c r="Q44" s="32"/>
      <c r="R44" s="20"/>
      <c r="S44" s="224"/>
      <c r="T44" s="20"/>
      <c r="U44" s="161">
        <f>SUM(U47:U82)</f>
        <v>0</v>
      </c>
      <c r="V44" s="161">
        <f>SUM(V47:V82)</f>
        <v>0</v>
      </c>
      <c r="W44" s="161">
        <f>SUM(W47:W82)</f>
        <v>0</v>
      </c>
      <c r="X44" s="161">
        <f>SUM(X47:X82)</f>
        <v>0</v>
      </c>
      <c r="Y44" s="142">
        <v>21</v>
      </c>
      <c r="Z44" s="21"/>
      <c r="AA44" s="144" t="str">
        <f>IF(MIN(E44:H44)&lt;0,"ERROR","OK")</f>
        <v>OK</v>
      </c>
      <c r="AB44" s="144" t="str">
        <f>IF(I44&lt;=0,"OK","ERROR")</f>
        <v>OK</v>
      </c>
      <c r="AC44" s="144" t="str">
        <f>IF(J44&gt;=0,"OK","ERROR")</f>
        <v>OK</v>
      </c>
      <c r="AD44" s="144" t="str">
        <f>IF(MIN(K44:X44)&lt;0,"ERROR","OK")</f>
        <v>OK</v>
      </c>
    </row>
    <row r="45" spans="1:31" ht="44.25" customHeight="1" thickTop="1">
      <c r="A45" s="202"/>
      <c r="B45" s="166" t="s">
        <v>20</v>
      </c>
      <c r="C45" s="142"/>
      <c r="D45" s="111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42"/>
      <c r="Z45" s="168"/>
      <c r="AA45" s="168"/>
      <c r="AB45" s="8"/>
      <c r="AC45" s="8"/>
      <c r="AD45" s="8"/>
    </row>
    <row r="46" spans="1:31" ht="20.100000000000001" customHeight="1">
      <c r="A46" s="202"/>
      <c r="B46" s="169" t="s">
        <v>167</v>
      </c>
      <c r="C46" s="142"/>
      <c r="D46" s="111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42"/>
      <c r="Z46" s="21"/>
      <c r="AA46" s="168"/>
      <c r="AB46" s="8"/>
      <c r="AC46" s="8"/>
      <c r="AD46" s="8"/>
      <c r="AE46" s="8"/>
    </row>
    <row r="47" spans="1:31">
      <c r="A47" s="202"/>
      <c r="B47" s="175">
        <v>1</v>
      </c>
      <c r="C47" s="142">
        <v>22</v>
      </c>
      <c r="D47" s="224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4"/>
      <c r="T47" s="20"/>
      <c r="U47" s="67"/>
      <c r="V47" s="20"/>
      <c r="W47" s="20"/>
      <c r="X47" s="20"/>
      <c r="Y47" s="142">
        <v>22</v>
      </c>
      <c r="Z47" s="21"/>
      <c r="AA47" s="144" t="str">
        <f t="shared" ref="AA47:AA82" si="3">IF(MIN(E47:H47)&lt;0,"ERROR","OK")</f>
        <v>OK</v>
      </c>
      <c r="AB47" s="8"/>
      <c r="AC47" s="8"/>
      <c r="AD47" s="144" t="str">
        <f t="shared" ref="AD47:AD82" si="4">IF(MIN(K47:X47)&lt;0,"ERROR","OK")</f>
        <v>OK</v>
      </c>
    </row>
    <row r="48" spans="1:31">
      <c r="A48" s="202"/>
      <c r="B48" s="175">
        <v>2</v>
      </c>
      <c r="C48" s="142">
        <v>23</v>
      </c>
      <c r="D48" s="224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4"/>
      <c r="T48" s="20"/>
      <c r="U48" s="67"/>
      <c r="V48" s="20"/>
      <c r="W48" s="20"/>
      <c r="X48" s="20"/>
      <c r="Y48" s="142">
        <v>23</v>
      </c>
      <c r="Z48" s="21"/>
      <c r="AA48" s="144" t="str">
        <f t="shared" si="3"/>
        <v>OK</v>
      </c>
      <c r="AB48" s="8"/>
      <c r="AC48" s="8"/>
      <c r="AD48" s="144" t="str">
        <f t="shared" si="4"/>
        <v>OK</v>
      </c>
    </row>
    <row r="49" spans="1:30">
      <c r="A49" s="202"/>
      <c r="B49" s="175">
        <v>3</v>
      </c>
      <c r="C49" s="142">
        <v>24</v>
      </c>
      <c r="D49" s="224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4"/>
      <c r="T49" s="20"/>
      <c r="U49" s="67"/>
      <c r="V49" s="20"/>
      <c r="W49" s="20"/>
      <c r="X49" s="20"/>
      <c r="Y49" s="142">
        <v>24</v>
      </c>
      <c r="Z49" s="21"/>
      <c r="AA49" s="144" t="str">
        <f t="shared" si="3"/>
        <v>OK</v>
      </c>
      <c r="AB49" s="8"/>
      <c r="AC49" s="8"/>
      <c r="AD49" s="144" t="str">
        <f t="shared" si="4"/>
        <v>OK</v>
      </c>
    </row>
    <row r="50" spans="1:30">
      <c r="A50" s="202"/>
      <c r="B50" s="175">
        <v>4</v>
      </c>
      <c r="C50" s="142">
        <v>25</v>
      </c>
      <c r="D50" s="224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4"/>
      <c r="T50" s="20"/>
      <c r="U50" s="67"/>
      <c r="V50" s="20"/>
      <c r="W50" s="20"/>
      <c r="X50" s="20"/>
      <c r="Y50" s="142">
        <v>25</v>
      </c>
      <c r="Z50" s="21"/>
      <c r="AA50" s="144" t="str">
        <f t="shared" si="3"/>
        <v>OK</v>
      </c>
      <c r="AB50" s="8"/>
      <c r="AC50" s="8"/>
      <c r="AD50" s="144" t="str">
        <f t="shared" si="4"/>
        <v>OK</v>
      </c>
    </row>
    <row r="51" spans="1:30">
      <c r="A51" s="202"/>
      <c r="B51" s="175">
        <v>5</v>
      </c>
      <c r="C51" s="142">
        <v>26</v>
      </c>
      <c r="D51" s="224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4"/>
      <c r="T51" s="20"/>
      <c r="U51" s="67"/>
      <c r="V51" s="20"/>
      <c r="W51" s="20"/>
      <c r="X51" s="20"/>
      <c r="Y51" s="142">
        <v>26</v>
      </c>
      <c r="Z51" s="21"/>
      <c r="AA51" s="144" t="str">
        <f t="shared" si="3"/>
        <v>OK</v>
      </c>
      <c r="AB51" s="8"/>
      <c r="AC51" s="8"/>
      <c r="AD51" s="144" t="str">
        <f t="shared" si="4"/>
        <v>OK</v>
      </c>
    </row>
    <row r="52" spans="1:30">
      <c r="A52" s="202"/>
      <c r="B52" s="175">
        <v>6</v>
      </c>
      <c r="C52" s="142">
        <v>27</v>
      </c>
      <c r="D52" s="224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4"/>
      <c r="T52" s="20"/>
      <c r="U52" s="67"/>
      <c r="V52" s="20"/>
      <c r="W52" s="20"/>
      <c r="X52" s="20"/>
      <c r="Y52" s="142">
        <v>27</v>
      </c>
      <c r="Z52" s="21"/>
      <c r="AA52" s="144" t="str">
        <f t="shared" si="3"/>
        <v>OK</v>
      </c>
      <c r="AB52" s="8"/>
      <c r="AC52" s="8"/>
      <c r="AD52" s="144" t="str">
        <f t="shared" si="4"/>
        <v>OK</v>
      </c>
    </row>
    <row r="53" spans="1:30">
      <c r="A53" s="200"/>
      <c r="B53" s="175">
        <v>7</v>
      </c>
      <c r="C53" s="142">
        <v>28</v>
      </c>
      <c r="D53" s="224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4"/>
      <c r="T53" s="20"/>
      <c r="U53" s="67"/>
      <c r="V53" s="20"/>
      <c r="W53" s="20"/>
      <c r="X53" s="20"/>
      <c r="Y53" s="142">
        <v>28</v>
      </c>
      <c r="Z53" s="21"/>
      <c r="AA53" s="144" t="str">
        <f t="shared" si="3"/>
        <v>OK</v>
      </c>
      <c r="AB53" s="8"/>
      <c r="AC53" s="8"/>
      <c r="AD53" s="144" t="str">
        <f t="shared" si="4"/>
        <v>OK</v>
      </c>
    </row>
    <row r="54" spans="1:30">
      <c r="A54" s="202"/>
      <c r="B54" s="175">
        <v>8</v>
      </c>
      <c r="C54" s="142">
        <v>29</v>
      </c>
      <c r="D54" s="224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4"/>
      <c r="T54" s="20"/>
      <c r="U54" s="67"/>
      <c r="V54" s="20"/>
      <c r="W54" s="20"/>
      <c r="X54" s="20"/>
      <c r="Y54" s="142">
        <v>29</v>
      </c>
      <c r="Z54" s="21"/>
      <c r="AA54" s="144" t="str">
        <f t="shared" si="3"/>
        <v>OK</v>
      </c>
      <c r="AB54" s="8"/>
      <c r="AC54" s="8"/>
      <c r="AD54" s="144" t="str">
        <f t="shared" si="4"/>
        <v>OK</v>
      </c>
    </row>
    <row r="55" spans="1:30">
      <c r="A55" s="202"/>
      <c r="B55" s="175">
        <v>9</v>
      </c>
      <c r="C55" s="142">
        <v>30</v>
      </c>
      <c r="D55" s="224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4"/>
      <c r="T55" s="20"/>
      <c r="U55" s="67"/>
      <c r="V55" s="20"/>
      <c r="W55" s="20"/>
      <c r="X55" s="20"/>
      <c r="Y55" s="142">
        <v>30</v>
      </c>
      <c r="Z55" s="21"/>
      <c r="AA55" s="144" t="str">
        <f t="shared" si="3"/>
        <v>OK</v>
      </c>
      <c r="AB55" s="8"/>
      <c r="AC55" s="8"/>
      <c r="AD55" s="144" t="str">
        <f t="shared" si="4"/>
        <v>OK</v>
      </c>
    </row>
    <row r="56" spans="1:30">
      <c r="A56" s="202"/>
      <c r="B56" s="175">
        <v>10</v>
      </c>
      <c r="C56" s="142">
        <v>31</v>
      </c>
      <c r="D56" s="224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4"/>
      <c r="T56" s="20"/>
      <c r="U56" s="67"/>
      <c r="V56" s="20"/>
      <c r="W56" s="20"/>
      <c r="X56" s="20"/>
      <c r="Y56" s="142">
        <v>31</v>
      </c>
      <c r="Z56" s="21"/>
      <c r="AA56" s="144" t="str">
        <f t="shared" ref="AA56:AA65" si="5">IF(MIN(E56:H56)&lt;0,"ERROR","OK")</f>
        <v>OK</v>
      </c>
      <c r="AB56" s="8"/>
      <c r="AC56" s="8"/>
      <c r="AD56" s="144" t="str">
        <f t="shared" ref="AD56:AD65" si="6">IF(MIN(K56:X56)&lt;0,"ERROR","OK")</f>
        <v>OK</v>
      </c>
    </row>
    <row r="57" spans="1:30">
      <c r="A57" s="202"/>
      <c r="B57" s="175">
        <v>11</v>
      </c>
      <c r="C57" s="142">
        <v>32</v>
      </c>
      <c r="D57" s="224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4"/>
      <c r="T57" s="20"/>
      <c r="U57" s="67"/>
      <c r="V57" s="20"/>
      <c r="W57" s="20"/>
      <c r="X57" s="20"/>
      <c r="Y57" s="142">
        <v>32</v>
      </c>
      <c r="Z57" s="21"/>
      <c r="AA57" s="144" t="str">
        <f t="shared" si="5"/>
        <v>OK</v>
      </c>
      <c r="AB57" s="8"/>
      <c r="AC57" s="8"/>
      <c r="AD57" s="144" t="str">
        <f t="shared" si="6"/>
        <v>OK</v>
      </c>
    </row>
    <row r="58" spans="1:30">
      <c r="A58" s="202"/>
      <c r="B58" s="175">
        <v>12</v>
      </c>
      <c r="C58" s="142">
        <v>33</v>
      </c>
      <c r="D58" s="224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4"/>
      <c r="T58" s="20"/>
      <c r="U58" s="67"/>
      <c r="V58" s="20"/>
      <c r="W58" s="20"/>
      <c r="X58" s="20"/>
      <c r="Y58" s="142">
        <v>33</v>
      </c>
      <c r="Z58" s="21"/>
      <c r="AA58" s="144" t="str">
        <f t="shared" si="5"/>
        <v>OK</v>
      </c>
      <c r="AB58" s="8"/>
      <c r="AC58" s="8"/>
      <c r="AD58" s="144" t="str">
        <f t="shared" si="6"/>
        <v>OK</v>
      </c>
    </row>
    <row r="59" spans="1:30">
      <c r="A59" s="202"/>
      <c r="B59" s="175">
        <v>13</v>
      </c>
      <c r="C59" s="142">
        <v>34</v>
      </c>
      <c r="D59" s="224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4"/>
      <c r="T59" s="20"/>
      <c r="U59" s="67"/>
      <c r="V59" s="20"/>
      <c r="W59" s="20"/>
      <c r="X59" s="20"/>
      <c r="Y59" s="142">
        <v>34</v>
      </c>
      <c r="Z59" s="21"/>
      <c r="AA59" s="144" t="str">
        <f t="shared" si="5"/>
        <v>OK</v>
      </c>
      <c r="AB59" s="8"/>
      <c r="AC59" s="8"/>
      <c r="AD59" s="144" t="str">
        <f t="shared" si="6"/>
        <v>OK</v>
      </c>
    </row>
    <row r="60" spans="1:30">
      <c r="A60" s="202"/>
      <c r="B60" s="175">
        <v>14</v>
      </c>
      <c r="C60" s="142">
        <v>35</v>
      </c>
      <c r="D60" s="224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4"/>
      <c r="T60" s="20"/>
      <c r="U60" s="67"/>
      <c r="V60" s="20"/>
      <c r="W60" s="20"/>
      <c r="X60" s="20"/>
      <c r="Y60" s="142">
        <v>35</v>
      </c>
      <c r="Z60" s="21"/>
      <c r="AA60" s="144" t="str">
        <f t="shared" si="5"/>
        <v>OK</v>
      </c>
      <c r="AB60" s="8"/>
      <c r="AC60" s="8"/>
      <c r="AD60" s="144" t="str">
        <f t="shared" si="6"/>
        <v>OK</v>
      </c>
    </row>
    <row r="61" spans="1:30">
      <c r="A61" s="202"/>
      <c r="B61" s="175">
        <v>15</v>
      </c>
      <c r="C61" s="142">
        <v>36</v>
      </c>
      <c r="D61" s="224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4"/>
      <c r="T61" s="20"/>
      <c r="U61" s="67"/>
      <c r="V61" s="20"/>
      <c r="W61" s="20"/>
      <c r="X61" s="20"/>
      <c r="Y61" s="142">
        <v>36</v>
      </c>
      <c r="Z61" s="21"/>
      <c r="AA61" s="144" t="str">
        <f t="shared" si="5"/>
        <v>OK</v>
      </c>
      <c r="AB61" s="8"/>
      <c r="AC61" s="8"/>
      <c r="AD61" s="144" t="str">
        <f t="shared" si="6"/>
        <v>OK</v>
      </c>
    </row>
    <row r="62" spans="1:30">
      <c r="A62" s="202"/>
      <c r="B62" s="175">
        <v>16</v>
      </c>
      <c r="C62" s="142">
        <v>37</v>
      </c>
      <c r="D62" s="224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4"/>
      <c r="T62" s="20"/>
      <c r="U62" s="67"/>
      <c r="V62" s="20"/>
      <c r="W62" s="20"/>
      <c r="X62" s="20"/>
      <c r="Y62" s="142">
        <v>37</v>
      </c>
      <c r="Z62" s="21"/>
      <c r="AA62" s="144" t="str">
        <f t="shared" si="5"/>
        <v>OK</v>
      </c>
      <c r="AB62" s="8"/>
      <c r="AC62" s="8"/>
      <c r="AD62" s="144" t="str">
        <f t="shared" si="6"/>
        <v>OK</v>
      </c>
    </row>
    <row r="63" spans="1:30">
      <c r="A63" s="202"/>
      <c r="B63" s="175">
        <v>17</v>
      </c>
      <c r="C63" s="142">
        <v>38</v>
      </c>
      <c r="D63" s="224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4"/>
      <c r="T63" s="20"/>
      <c r="U63" s="67"/>
      <c r="V63" s="20"/>
      <c r="W63" s="20"/>
      <c r="X63" s="20"/>
      <c r="Y63" s="142">
        <v>38</v>
      </c>
      <c r="Z63" s="21"/>
      <c r="AA63" s="144" t="str">
        <f t="shared" si="5"/>
        <v>OK</v>
      </c>
      <c r="AB63" s="8"/>
      <c r="AC63" s="8"/>
      <c r="AD63" s="144" t="str">
        <f t="shared" si="6"/>
        <v>OK</v>
      </c>
    </row>
    <row r="64" spans="1:30">
      <c r="A64" s="202"/>
      <c r="B64" s="175">
        <v>18</v>
      </c>
      <c r="C64" s="142">
        <v>39</v>
      </c>
      <c r="D64" s="224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4"/>
      <c r="T64" s="20"/>
      <c r="U64" s="67"/>
      <c r="V64" s="20"/>
      <c r="W64" s="20"/>
      <c r="X64" s="20"/>
      <c r="Y64" s="142">
        <v>39</v>
      </c>
      <c r="Z64" s="21"/>
      <c r="AA64" s="144" t="str">
        <f t="shared" si="5"/>
        <v>OK</v>
      </c>
      <c r="AB64" s="8"/>
      <c r="AC64" s="8"/>
      <c r="AD64" s="144" t="str">
        <f t="shared" si="6"/>
        <v>OK</v>
      </c>
    </row>
    <row r="65" spans="1:30">
      <c r="A65" s="202"/>
      <c r="B65" s="175">
        <v>19</v>
      </c>
      <c r="C65" s="142">
        <v>40</v>
      </c>
      <c r="D65" s="224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4"/>
      <c r="T65" s="20"/>
      <c r="U65" s="67"/>
      <c r="V65" s="20"/>
      <c r="W65" s="20"/>
      <c r="X65" s="20"/>
      <c r="Y65" s="142">
        <v>40</v>
      </c>
      <c r="Z65" s="21"/>
      <c r="AA65" s="144" t="str">
        <f t="shared" si="5"/>
        <v>OK</v>
      </c>
      <c r="AB65" s="8"/>
      <c r="AC65" s="8"/>
      <c r="AD65" s="144" t="str">
        <f t="shared" si="6"/>
        <v>OK</v>
      </c>
    </row>
    <row r="66" spans="1:30">
      <c r="A66" s="202"/>
      <c r="B66" s="175">
        <v>20</v>
      </c>
      <c r="C66" s="142">
        <v>41</v>
      </c>
      <c r="D66" s="224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4"/>
      <c r="T66" s="20"/>
      <c r="U66" s="67"/>
      <c r="V66" s="20"/>
      <c r="W66" s="20"/>
      <c r="X66" s="20"/>
      <c r="Y66" s="142">
        <v>41</v>
      </c>
      <c r="Z66" s="21"/>
      <c r="AA66" s="144" t="str">
        <f t="shared" si="3"/>
        <v>OK</v>
      </c>
      <c r="AB66" s="8"/>
      <c r="AC66" s="8"/>
      <c r="AD66" s="144" t="str">
        <f t="shared" si="4"/>
        <v>OK</v>
      </c>
    </row>
    <row r="67" spans="1:30">
      <c r="A67" s="202"/>
      <c r="B67" s="175">
        <v>21</v>
      </c>
      <c r="C67" s="142">
        <v>42</v>
      </c>
      <c r="D67" s="224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4"/>
      <c r="T67" s="20"/>
      <c r="U67" s="67"/>
      <c r="V67" s="20"/>
      <c r="W67" s="20"/>
      <c r="X67" s="20"/>
      <c r="Y67" s="142">
        <v>42</v>
      </c>
      <c r="Z67" s="21"/>
      <c r="AA67" s="144" t="str">
        <f t="shared" si="3"/>
        <v>OK</v>
      </c>
      <c r="AB67" s="8"/>
      <c r="AC67" s="8"/>
      <c r="AD67" s="144" t="str">
        <f t="shared" si="4"/>
        <v>OK</v>
      </c>
    </row>
    <row r="68" spans="1:30">
      <c r="A68" s="202"/>
      <c r="B68" s="175">
        <v>22</v>
      </c>
      <c r="C68" s="142">
        <v>43</v>
      </c>
      <c r="D68" s="224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4"/>
      <c r="T68" s="20"/>
      <c r="U68" s="67"/>
      <c r="V68" s="20"/>
      <c r="W68" s="20"/>
      <c r="X68" s="20"/>
      <c r="Y68" s="142">
        <v>43</v>
      </c>
      <c r="Z68" s="21"/>
      <c r="AA68" s="144" t="str">
        <f t="shared" si="3"/>
        <v>OK</v>
      </c>
      <c r="AB68" s="8"/>
      <c r="AC68" s="8"/>
      <c r="AD68" s="144" t="str">
        <f t="shared" si="4"/>
        <v>OK</v>
      </c>
    </row>
    <row r="69" spans="1:30">
      <c r="A69" s="202"/>
      <c r="B69" s="175">
        <v>23</v>
      </c>
      <c r="C69" s="142">
        <v>44</v>
      </c>
      <c r="D69" s="224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4"/>
      <c r="T69" s="20"/>
      <c r="U69" s="67"/>
      <c r="V69" s="20"/>
      <c r="W69" s="20"/>
      <c r="X69" s="20"/>
      <c r="Y69" s="142">
        <v>44</v>
      </c>
      <c r="Z69" s="21"/>
      <c r="AA69" s="144" t="str">
        <f t="shared" si="3"/>
        <v>OK</v>
      </c>
      <c r="AB69" s="8"/>
      <c r="AC69" s="8"/>
      <c r="AD69" s="144" t="str">
        <f t="shared" si="4"/>
        <v>OK</v>
      </c>
    </row>
    <row r="70" spans="1:30">
      <c r="A70" s="202"/>
      <c r="B70" s="175">
        <v>24</v>
      </c>
      <c r="C70" s="142">
        <v>45</v>
      </c>
      <c r="D70" s="224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4"/>
      <c r="T70" s="20"/>
      <c r="U70" s="67"/>
      <c r="V70" s="20"/>
      <c r="W70" s="20"/>
      <c r="X70" s="20"/>
      <c r="Y70" s="142">
        <v>45</v>
      </c>
      <c r="Z70" s="21"/>
      <c r="AA70" s="144" t="str">
        <f t="shared" si="3"/>
        <v>OK</v>
      </c>
      <c r="AB70" s="8"/>
      <c r="AC70" s="8"/>
      <c r="AD70" s="144" t="str">
        <f t="shared" si="4"/>
        <v>OK</v>
      </c>
    </row>
    <row r="71" spans="1:30">
      <c r="A71" s="202"/>
      <c r="B71" s="175">
        <v>25</v>
      </c>
      <c r="C71" s="142">
        <v>46</v>
      </c>
      <c r="D71" s="224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4"/>
      <c r="T71" s="20"/>
      <c r="U71" s="67"/>
      <c r="V71" s="20"/>
      <c r="W71" s="20"/>
      <c r="X71" s="20"/>
      <c r="Y71" s="142">
        <v>46</v>
      </c>
      <c r="Z71" s="21"/>
      <c r="AA71" s="144" t="str">
        <f t="shared" si="3"/>
        <v>OK</v>
      </c>
      <c r="AB71" s="8"/>
      <c r="AC71" s="8"/>
      <c r="AD71" s="144" t="str">
        <f t="shared" si="4"/>
        <v>OK</v>
      </c>
    </row>
    <row r="72" spans="1:30">
      <c r="A72" s="202"/>
      <c r="B72" s="175">
        <v>26</v>
      </c>
      <c r="C72" s="142">
        <v>47</v>
      </c>
      <c r="D72" s="224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4"/>
      <c r="T72" s="20"/>
      <c r="U72" s="67"/>
      <c r="V72" s="20"/>
      <c r="W72" s="20"/>
      <c r="X72" s="20"/>
      <c r="Y72" s="142">
        <v>47</v>
      </c>
      <c r="Z72" s="21"/>
      <c r="AA72" s="144" t="str">
        <f t="shared" si="3"/>
        <v>OK</v>
      </c>
      <c r="AB72" s="8"/>
      <c r="AC72" s="8"/>
      <c r="AD72" s="144" t="str">
        <f t="shared" si="4"/>
        <v>OK</v>
      </c>
    </row>
    <row r="73" spans="1:30">
      <c r="A73" s="202"/>
      <c r="B73" s="175">
        <v>27</v>
      </c>
      <c r="C73" s="142">
        <v>48</v>
      </c>
      <c r="D73" s="224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4"/>
      <c r="T73" s="20"/>
      <c r="U73" s="67"/>
      <c r="V73" s="20"/>
      <c r="W73" s="20"/>
      <c r="X73" s="20"/>
      <c r="Y73" s="142">
        <v>48</v>
      </c>
      <c r="Z73" s="21"/>
      <c r="AA73" s="144" t="str">
        <f t="shared" si="3"/>
        <v>OK</v>
      </c>
      <c r="AB73" s="8"/>
      <c r="AC73" s="8"/>
      <c r="AD73" s="144" t="str">
        <f t="shared" si="4"/>
        <v>OK</v>
      </c>
    </row>
    <row r="74" spans="1:30">
      <c r="A74" s="202"/>
      <c r="B74" s="175">
        <v>28</v>
      </c>
      <c r="C74" s="142">
        <v>49</v>
      </c>
      <c r="D74" s="224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4"/>
      <c r="T74" s="20"/>
      <c r="U74" s="67"/>
      <c r="V74" s="20"/>
      <c r="W74" s="20"/>
      <c r="X74" s="20"/>
      <c r="Y74" s="142">
        <v>49</v>
      </c>
      <c r="Z74" s="21"/>
      <c r="AA74" s="144" t="str">
        <f t="shared" si="3"/>
        <v>OK</v>
      </c>
      <c r="AB74" s="8"/>
      <c r="AC74" s="8"/>
      <c r="AD74" s="144" t="str">
        <f t="shared" si="4"/>
        <v>OK</v>
      </c>
    </row>
    <row r="75" spans="1:30">
      <c r="A75" s="202"/>
      <c r="B75" s="175">
        <v>29</v>
      </c>
      <c r="C75" s="142">
        <v>50</v>
      </c>
      <c r="D75" s="224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4"/>
      <c r="T75" s="20"/>
      <c r="U75" s="67"/>
      <c r="V75" s="20"/>
      <c r="W75" s="20"/>
      <c r="X75" s="20"/>
      <c r="Y75" s="142">
        <v>50</v>
      </c>
      <c r="Z75" s="21"/>
      <c r="AA75" s="144" t="str">
        <f t="shared" si="3"/>
        <v>OK</v>
      </c>
      <c r="AB75" s="8"/>
      <c r="AC75" s="8"/>
      <c r="AD75" s="144" t="str">
        <f t="shared" si="4"/>
        <v>OK</v>
      </c>
    </row>
    <row r="76" spans="1:30">
      <c r="A76" s="202"/>
      <c r="B76" s="175">
        <v>30</v>
      </c>
      <c r="C76" s="142">
        <v>51</v>
      </c>
      <c r="D76" s="224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4"/>
      <c r="T76" s="20"/>
      <c r="U76" s="67"/>
      <c r="V76" s="20"/>
      <c r="W76" s="20"/>
      <c r="X76" s="20"/>
      <c r="Y76" s="142">
        <v>51</v>
      </c>
      <c r="Z76" s="21"/>
      <c r="AA76" s="144" t="str">
        <f t="shared" si="3"/>
        <v>OK</v>
      </c>
      <c r="AB76" s="8"/>
      <c r="AC76" s="8"/>
      <c r="AD76" s="144" t="str">
        <f t="shared" si="4"/>
        <v>OK</v>
      </c>
    </row>
    <row r="77" spans="1:30">
      <c r="A77" s="202"/>
      <c r="B77" s="175">
        <v>31</v>
      </c>
      <c r="C77" s="142">
        <v>52</v>
      </c>
      <c r="D77" s="224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4"/>
      <c r="T77" s="20"/>
      <c r="U77" s="67"/>
      <c r="V77" s="20"/>
      <c r="W77" s="20"/>
      <c r="X77" s="20"/>
      <c r="Y77" s="142">
        <v>52</v>
      </c>
      <c r="Z77" s="21"/>
      <c r="AA77" s="144" t="str">
        <f t="shared" si="3"/>
        <v>OK</v>
      </c>
      <c r="AB77" s="8"/>
      <c r="AC77" s="8"/>
      <c r="AD77" s="144" t="str">
        <f t="shared" si="4"/>
        <v>OK</v>
      </c>
    </row>
    <row r="78" spans="1:30">
      <c r="A78" s="202"/>
      <c r="B78" s="175">
        <v>32</v>
      </c>
      <c r="C78" s="142">
        <v>53</v>
      </c>
      <c r="D78" s="224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4"/>
      <c r="T78" s="20"/>
      <c r="U78" s="67"/>
      <c r="V78" s="20"/>
      <c r="W78" s="20"/>
      <c r="X78" s="20"/>
      <c r="Y78" s="142">
        <v>53</v>
      </c>
      <c r="Z78" s="21"/>
      <c r="AA78" s="144" t="str">
        <f t="shared" si="3"/>
        <v>OK</v>
      </c>
      <c r="AB78" s="8"/>
      <c r="AC78" s="8"/>
      <c r="AD78" s="144" t="str">
        <f t="shared" si="4"/>
        <v>OK</v>
      </c>
    </row>
    <row r="79" spans="1:30">
      <c r="A79" s="202"/>
      <c r="B79" s="175">
        <v>33</v>
      </c>
      <c r="C79" s="142">
        <v>54</v>
      </c>
      <c r="D79" s="224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4"/>
      <c r="T79" s="20"/>
      <c r="U79" s="67"/>
      <c r="V79" s="20"/>
      <c r="W79" s="20"/>
      <c r="X79" s="20"/>
      <c r="Y79" s="142">
        <v>54</v>
      </c>
      <c r="Z79" s="21"/>
      <c r="AA79" s="144" t="str">
        <f t="shared" si="3"/>
        <v>OK</v>
      </c>
      <c r="AB79" s="8"/>
      <c r="AC79" s="8"/>
      <c r="AD79" s="144" t="str">
        <f t="shared" si="4"/>
        <v>OK</v>
      </c>
    </row>
    <row r="80" spans="1:30">
      <c r="A80" s="202"/>
      <c r="B80" s="175">
        <v>34</v>
      </c>
      <c r="C80" s="142">
        <v>55</v>
      </c>
      <c r="D80" s="224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4"/>
      <c r="T80" s="20"/>
      <c r="U80" s="67"/>
      <c r="V80" s="20"/>
      <c r="W80" s="20"/>
      <c r="X80" s="20"/>
      <c r="Y80" s="142">
        <v>55</v>
      </c>
      <c r="Z80" s="21"/>
      <c r="AA80" s="144" t="str">
        <f t="shared" si="3"/>
        <v>OK</v>
      </c>
      <c r="AB80" s="8"/>
      <c r="AC80" s="8"/>
      <c r="AD80" s="144" t="str">
        <f t="shared" si="4"/>
        <v>OK</v>
      </c>
    </row>
    <row r="81" spans="1:30">
      <c r="A81" s="202"/>
      <c r="B81" s="175">
        <v>35</v>
      </c>
      <c r="C81" s="142">
        <v>56</v>
      </c>
      <c r="D81" s="224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4"/>
      <c r="T81" s="20"/>
      <c r="U81" s="67"/>
      <c r="V81" s="20"/>
      <c r="W81" s="20"/>
      <c r="X81" s="20"/>
      <c r="Y81" s="142">
        <v>56</v>
      </c>
      <c r="Z81" s="21"/>
      <c r="AA81" s="144" t="str">
        <f t="shared" si="3"/>
        <v>OK</v>
      </c>
      <c r="AB81" s="8"/>
      <c r="AC81" s="8"/>
      <c r="AD81" s="144" t="str">
        <f t="shared" si="4"/>
        <v>OK</v>
      </c>
    </row>
    <row r="82" spans="1:30" ht="20.100000000000001" customHeight="1">
      <c r="A82" s="202"/>
      <c r="B82" s="176" t="s">
        <v>21</v>
      </c>
      <c r="C82" s="143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4"/>
      <c r="T82" s="20"/>
      <c r="U82" s="67"/>
      <c r="V82" s="20"/>
      <c r="W82" s="20"/>
      <c r="X82" s="20"/>
      <c r="Y82" s="143">
        <v>100</v>
      </c>
      <c r="Z82" s="21"/>
      <c r="AA82" s="144" t="str">
        <f t="shared" si="3"/>
        <v>OK</v>
      </c>
      <c r="AB82" s="8"/>
      <c r="AC82" s="8"/>
      <c r="AD82" s="144" t="str">
        <f t="shared" si="4"/>
        <v>OK</v>
      </c>
    </row>
    <row r="83" spans="1:30" ht="6" customHeight="1">
      <c r="A83" s="203"/>
      <c r="B83" s="198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8"/>
      <c r="AB83" s="8"/>
      <c r="AC83" s="8"/>
      <c r="AD83" s="8"/>
    </row>
    <row r="84" spans="1:30" ht="15" customHeight="1">
      <c r="A84" s="111"/>
      <c r="B84" s="27" t="str">
        <f>"Version: "&amp;D91</f>
        <v>Version: 2.00.E1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7" t="s">
        <v>166</v>
      </c>
      <c r="Z84" s="21"/>
      <c r="AB84" s="8"/>
      <c r="AC84" s="8"/>
    </row>
    <row r="85" spans="1:30" ht="21" customHeight="1">
      <c r="A85" s="197" t="s">
        <v>162</v>
      </c>
      <c r="B85" s="6" t="s">
        <v>168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169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165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CSIB_CRIRB_04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186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90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1" t="s">
        <v>82</v>
      </c>
      <c r="E96" s="191" t="s">
        <v>83</v>
      </c>
      <c r="F96" s="191" t="s">
        <v>84</v>
      </c>
      <c r="G96" s="191" t="s">
        <v>85</v>
      </c>
      <c r="H96" s="191" t="s">
        <v>86</v>
      </c>
      <c r="I96" s="191" t="s">
        <v>109</v>
      </c>
      <c r="J96" s="191" t="s">
        <v>87</v>
      </c>
      <c r="K96" s="191" t="s">
        <v>89</v>
      </c>
      <c r="L96" s="191" t="s">
        <v>90</v>
      </c>
      <c r="M96" s="191" t="s">
        <v>91</v>
      </c>
      <c r="N96" s="191" t="s">
        <v>92</v>
      </c>
      <c r="O96" s="191" t="s">
        <v>93</v>
      </c>
      <c r="P96" s="191" t="s">
        <v>94</v>
      </c>
      <c r="Q96" s="191" t="s">
        <v>116</v>
      </c>
      <c r="R96" s="191" t="s">
        <v>117</v>
      </c>
      <c r="S96" s="191" t="s">
        <v>118</v>
      </c>
      <c r="T96" s="191" t="s">
        <v>119</v>
      </c>
      <c r="U96" s="191" t="s">
        <v>120</v>
      </c>
      <c r="V96" s="191" t="s">
        <v>121</v>
      </c>
      <c r="W96" s="191" t="s">
        <v>122</v>
      </c>
      <c r="X96" s="191" t="s">
        <v>123</v>
      </c>
      <c r="Y96" s="8"/>
      <c r="AB96" s="8"/>
      <c r="AC96" s="8"/>
    </row>
    <row r="97" spans="2:29">
      <c r="B97" s="179" t="s">
        <v>131</v>
      </c>
      <c r="C97" s="65"/>
      <c r="D97" s="8"/>
      <c r="E97" s="4"/>
      <c r="F97" s="4"/>
      <c r="G97" s="4"/>
      <c r="H97" s="4"/>
      <c r="I97" s="4"/>
      <c r="J97" s="4"/>
      <c r="K97" s="144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9" t="s">
        <v>132</v>
      </c>
      <c r="C98" s="65"/>
      <c r="D98" s="8"/>
      <c r="E98" s="8"/>
      <c r="F98" s="8"/>
      <c r="G98" s="8"/>
      <c r="H98" s="8"/>
      <c r="I98" s="8"/>
      <c r="J98" s="8"/>
      <c r="K98" s="144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9" t="s">
        <v>130</v>
      </c>
      <c r="C99" s="65"/>
      <c r="D99" s="8"/>
      <c r="E99" s="144" t="str">
        <f>IF(ROUND(E32,0)&lt;=ROUND(E31,0),"OK","ERROR")</f>
        <v>OK</v>
      </c>
      <c r="F99" s="144" t="str">
        <f>IF(ROUND(F32,0)&lt;=ROUND(F31,0),"OK","ERROR")</f>
        <v>OK</v>
      </c>
      <c r="G99" s="144" t="str">
        <f>IF(ROUND(G32,0)&lt;=ROUND(G31,0),"OK","ERROR")</f>
        <v>OK</v>
      </c>
      <c r="H99" s="144" t="str">
        <f>IF(ROUND(H32,0)&lt;=ROUND(H31,0),"OK","ERROR")</f>
        <v>OK</v>
      </c>
      <c r="I99" s="8"/>
      <c r="J99" s="8"/>
      <c r="K99" s="144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4" t="str">
        <f>IF(ROUND(U32,0)&lt;=ROUND(U31,0),"OK","ERROR")</f>
        <v>OK</v>
      </c>
      <c r="V99" s="144" t="str">
        <f>IF(ROUND(V32,0)&lt;=ROUND(V31,0),"OK","ERROR")</f>
        <v>OK</v>
      </c>
      <c r="W99" s="144" t="str">
        <f>IF(ROUND(W32,0)&lt;=ROUND(W31,0),"OK","ERROR")</f>
        <v>OK</v>
      </c>
      <c r="X99" s="144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39370078740157483" top="0.39370078740157483" bottom="0.39370078740157483" header="0.19685039370078741" footer="0.19685039370078741"/>
  <pageSetup paperSize="9" scale="54" pageOrder="overThenDown" orientation="portrait" r:id="rId1"/>
  <headerFooter alignWithMargins="0">
    <oddFooter>&amp;L&amp;"Arial,Fett"SNB Confidential&amp;C&amp;D&amp;RPage &amp;P</oddFooter>
  </headerFooter>
  <colBreaks count="2" manualBreakCount="2">
    <brk id="10" max="1048575" man="1"/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W2" sqref="W2"/>
      <selection pane="topRight" activeCell="W2" sqref="W2"/>
      <selection pane="bottomLeft" activeCell="W2" sqref="W2"/>
      <selection pane="bottomRight" activeCell="D10" sqref="D10"/>
    </sheetView>
  </sheetViews>
  <sheetFormatPr baseColWidth="10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155</v>
      </c>
      <c r="F1" s="8"/>
      <c r="G1" s="8"/>
      <c r="H1" s="8"/>
      <c r="I1" s="155" t="s">
        <v>67</v>
      </c>
      <c r="J1" s="228" t="s">
        <v>203</v>
      </c>
      <c r="K1" s="8"/>
      <c r="L1" s="16" t="s">
        <v>155</v>
      </c>
      <c r="M1" s="8"/>
      <c r="N1" s="8"/>
      <c r="O1" s="8"/>
      <c r="P1" s="155" t="s">
        <v>67</v>
      </c>
      <c r="Q1" s="228" t="str">
        <f>J1</f>
        <v>CSIB_CRIRB_05</v>
      </c>
      <c r="R1" s="8"/>
      <c r="S1" s="16" t="s">
        <v>155</v>
      </c>
      <c r="T1" s="8"/>
      <c r="U1" s="8"/>
      <c r="V1" s="8"/>
      <c r="W1" s="155" t="s">
        <v>67</v>
      </c>
      <c r="X1" s="228" t="str">
        <f>J1</f>
        <v>CSIB_CRIRB_05</v>
      </c>
      <c r="Y1" s="8"/>
      <c r="Z1" s="8"/>
    </row>
    <row r="2" spans="1:26" ht="20.25" customHeight="1">
      <c r="A2" s="8"/>
      <c r="B2" s="15"/>
      <c r="C2" s="8"/>
      <c r="D2" s="8"/>
      <c r="E2" s="227" t="s">
        <v>209</v>
      </c>
      <c r="G2" s="15"/>
      <c r="H2" s="15"/>
      <c r="I2" s="155" t="s">
        <v>231</v>
      </c>
      <c r="J2" s="229" t="str">
        <f>'Delivery note'!H3</f>
        <v>XXXXXX</v>
      </c>
      <c r="L2" s="227" t="s">
        <v>209</v>
      </c>
      <c r="M2" s="15"/>
      <c r="N2" s="15"/>
      <c r="O2" s="15"/>
      <c r="P2" s="155" t="s">
        <v>231</v>
      </c>
      <c r="Q2" s="229" t="str">
        <f>J2</f>
        <v>XXXXXX</v>
      </c>
      <c r="R2" s="15"/>
      <c r="S2" s="227" t="s">
        <v>209</v>
      </c>
      <c r="T2" s="15"/>
      <c r="U2" s="15"/>
      <c r="V2" s="15"/>
      <c r="W2" s="155" t="s">
        <v>231</v>
      </c>
      <c r="X2" s="229" t="str">
        <f>J2</f>
        <v>XXXXXX</v>
      </c>
      <c r="Y2" s="15"/>
    </row>
    <row r="3" spans="1:26" ht="20.25" customHeight="1">
      <c r="A3" s="8"/>
      <c r="B3" s="15"/>
      <c r="C3" s="8"/>
      <c r="D3" s="8"/>
      <c r="E3" s="158" t="s">
        <v>192</v>
      </c>
      <c r="G3" s="15"/>
      <c r="H3" s="15"/>
      <c r="I3" s="155" t="s">
        <v>175</v>
      </c>
      <c r="J3" s="230" t="str">
        <f>'Delivery note'!H4</f>
        <v>DD.MM.YYYY</v>
      </c>
      <c r="K3" s="111"/>
      <c r="L3" s="158" t="s">
        <v>192</v>
      </c>
      <c r="M3" s="15"/>
      <c r="N3" s="15"/>
      <c r="O3" s="15"/>
      <c r="P3" s="155" t="s">
        <v>175</v>
      </c>
      <c r="Q3" s="230" t="str">
        <f>J3</f>
        <v>DD.MM.YYYY</v>
      </c>
      <c r="R3" s="15"/>
      <c r="S3" s="158" t="s">
        <v>192</v>
      </c>
      <c r="T3" s="15"/>
      <c r="U3" s="15"/>
      <c r="V3" s="15"/>
      <c r="W3" s="155" t="s">
        <v>175</v>
      </c>
      <c r="X3" s="230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80" t="s">
        <v>156</v>
      </c>
      <c r="G4" s="15"/>
      <c r="H4" s="15"/>
      <c r="J4" s="4"/>
      <c r="K4" s="111"/>
      <c r="L4" s="180" t="s">
        <v>156</v>
      </c>
      <c r="M4" s="15"/>
      <c r="N4" s="15"/>
      <c r="O4" s="15"/>
      <c r="Q4" s="4"/>
      <c r="R4" s="15"/>
      <c r="S4" s="180" t="s">
        <v>156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1" t="s">
        <v>137</v>
      </c>
      <c r="I5" s="111"/>
      <c r="J5" s="70"/>
      <c r="K5" s="111"/>
      <c r="L5" s="181" t="s">
        <v>137</v>
      </c>
      <c r="M5" s="15"/>
      <c r="N5" s="15"/>
      <c r="O5" s="15"/>
      <c r="P5" s="15"/>
      <c r="Q5" s="15"/>
      <c r="R5" s="15"/>
      <c r="S5" s="181" t="s">
        <v>137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22</v>
      </c>
      <c r="F6" s="15"/>
      <c r="G6" s="15"/>
      <c r="H6" s="15"/>
      <c r="I6" s="15"/>
      <c r="J6" s="15"/>
      <c r="K6" s="15"/>
      <c r="L6" s="6" t="s">
        <v>22</v>
      </c>
      <c r="M6" s="15"/>
      <c r="N6" s="15"/>
      <c r="O6" s="15"/>
      <c r="P6" s="15"/>
      <c r="Q6" s="15"/>
      <c r="R6" s="15"/>
      <c r="S6" s="6" t="s">
        <v>22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80"/>
      <c r="M7" s="15"/>
      <c r="N7" s="15"/>
      <c r="O7" s="15"/>
      <c r="P7" s="15"/>
      <c r="Q7" s="73"/>
      <c r="R7" s="15"/>
      <c r="S7" s="180"/>
      <c r="T7" s="15"/>
      <c r="U7" s="15"/>
      <c r="V7" s="15"/>
      <c r="W7" s="15"/>
      <c r="X7" s="15"/>
      <c r="Y7" s="73"/>
    </row>
    <row r="8" spans="1:26" ht="20.100000000000001" customHeight="1">
      <c r="A8" s="199"/>
      <c r="B8" s="5"/>
      <c r="C8" s="212"/>
      <c r="D8" s="182" t="s">
        <v>68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2"/>
    </row>
    <row r="9" spans="1:26" ht="20.100000000000001" customHeight="1">
      <c r="A9" s="200"/>
      <c r="B9" s="9"/>
      <c r="C9" s="213"/>
      <c r="D9" s="159" t="s">
        <v>81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3"/>
    </row>
    <row r="10" spans="1:26" ht="31.5" customHeight="1">
      <c r="A10" s="200"/>
      <c r="B10" s="183" t="s">
        <v>1</v>
      </c>
      <c r="C10" s="142">
        <v>1</v>
      </c>
      <c r="D10" s="105"/>
      <c r="E10" s="144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2">
        <v>1</v>
      </c>
    </row>
    <row r="11" spans="1:26" ht="20.100000000000001" customHeight="1">
      <c r="A11" s="200"/>
      <c r="B11" s="9"/>
      <c r="C11" s="142"/>
      <c r="D11" s="167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2"/>
    </row>
    <row r="12" spans="1:26" ht="14.25" customHeight="1">
      <c r="A12" s="201"/>
      <c r="B12" s="184"/>
      <c r="C12" s="142"/>
      <c r="D12" s="36" t="s">
        <v>25</v>
      </c>
      <c r="E12" s="36" t="s">
        <v>27</v>
      </c>
      <c r="F12" s="38" t="s">
        <v>29</v>
      </c>
      <c r="G12" s="51" t="s">
        <v>24</v>
      </c>
      <c r="H12" s="43"/>
      <c r="I12" s="43"/>
      <c r="J12" s="44"/>
      <c r="K12" s="52" t="s">
        <v>32</v>
      </c>
      <c r="L12" s="51" t="s">
        <v>65</v>
      </c>
      <c r="M12" s="59"/>
      <c r="N12" s="59"/>
      <c r="O12" s="59"/>
      <c r="P12" s="59"/>
      <c r="Q12" s="52"/>
      <c r="R12" s="38" t="s">
        <v>43</v>
      </c>
      <c r="S12" s="38" t="s">
        <v>48</v>
      </c>
      <c r="T12" s="38" t="s">
        <v>52</v>
      </c>
      <c r="U12" s="38" t="s">
        <v>56</v>
      </c>
      <c r="V12" s="38" t="s">
        <v>58</v>
      </c>
      <c r="W12" s="51" t="s">
        <v>64</v>
      </c>
      <c r="X12" s="52"/>
      <c r="Y12" s="142"/>
      <c r="Z12" s="28"/>
    </row>
    <row r="13" spans="1:26" ht="14.25" customHeight="1">
      <c r="A13" s="202"/>
      <c r="B13" s="185"/>
      <c r="C13" s="142"/>
      <c r="D13" s="29" t="s">
        <v>26</v>
      </c>
      <c r="E13" s="37" t="s">
        <v>28</v>
      </c>
      <c r="F13" s="42" t="s">
        <v>30</v>
      </c>
      <c r="G13" s="50" t="s">
        <v>31</v>
      </c>
      <c r="H13" s="45"/>
      <c r="I13" s="45"/>
      <c r="J13" s="46"/>
      <c r="K13" s="75" t="s">
        <v>33</v>
      </c>
      <c r="L13" s="50" t="s">
        <v>66</v>
      </c>
      <c r="M13" s="48"/>
      <c r="N13" s="48"/>
      <c r="O13" s="48"/>
      <c r="P13" s="48"/>
      <c r="Q13" s="49"/>
      <c r="R13" s="42" t="s">
        <v>44</v>
      </c>
      <c r="S13" s="42" t="s">
        <v>49</v>
      </c>
      <c r="T13" s="42" t="s">
        <v>49</v>
      </c>
      <c r="U13" s="42" t="s">
        <v>57</v>
      </c>
      <c r="V13" s="42" t="s">
        <v>59</v>
      </c>
      <c r="W13" s="47"/>
      <c r="X13" s="49"/>
      <c r="Y13" s="142"/>
      <c r="Z13" s="28"/>
    </row>
    <row r="14" spans="1:26" ht="14.25" customHeight="1">
      <c r="A14" s="202"/>
      <c r="B14" s="185"/>
      <c r="C14" s="142"/>
      <c r="D14" s="37"/>
      <c r="E14" s="37" t="s">
        <v>23</v>
      </c>
      <c r="F14" s="37"/>
      <c r="G14" s="51" t="s">
        <v>3</v>
      </c>
      <c r="H14" s="52"/>
      <c r="I14" s="51" t="s">
        <v>37</v>
      </c>
      <c r="J14" s="52"/>
      <c r="K14" s="75" t="s">
        <v>35</v>
      </c>
      <c r="L14" s="57" t="s">
        <v>39</v>
      </c>
      <c r="M14" s="55"/>
      <c r="N14" s="38" t="s">
        <v>41</v>
      </c>
      <c r="O14" s="51" t="s">
        <v>10</v>
      </c>
      <c r="P14" s="59"/>
      <c r="Q14" s="52"/>
      <c r="R14" s="42" t="s">
        <v>45</v>
      </c>
      <c r="S14" s="42" t="s">
        <v>50</v>
      </c>
      <c r="T14" s="42" t="s">
        <v>53</v>
      </c>
      <c r="U14" s="42"/>
      <c r="V14" s="42"/>
      <c r="W14" s="38" t="s">
        <v>188</v>
      </c>
      <c r="X14" s="38" t="s">
        <v>191</v>
      </c>
      <c r="Y14" s="142"/>
      <c r="Z14" s="28"/>
    </row>
    <row r="15" spans="1:26" ht="14.25" customHeight="1">
      <c r="A15" s="202"/>
      <c r="B15" s="185"/>
      <c r="C15" s="142"/>
      <c r="D15" s="30"/>
      <c r="E15" s="37"/>
      <c r="F15" s="37"/>
      <c r="G15" s="53"/>
      <c r="H15" s="54"/>
      <c r="I15" s="53" t="s">
        <v>34</v>
      </c>
      <c r="J15" s="54"/>
      <c r="K15" s="75" t="s">
        <v>36</v>
      </c>
      <c r="L15" s="58" t="s">
        <v>40</v>
      </c>
      <c r="M15" s="56"/>
      <c r="N15" s="6" t="s">
        <v>42</v>
      </c>
      <c r="O15" s="60"/>
      <c r="P15" s="61"/>
      <c r="Q15" s="54"/>
      <c r="R15" s="42" t="s">
        <v>46</v>
      </c>
      <c r="S15" s="42" t="s">
        <v>51</v>
      </c>
      <c r="T15" s="42" t="s">
        <v>54</v>
      </c>
      <c r="U15" s="42"/>
      <c r="V15" s="42"/>
      <c r="W15" s="42" t="s">
        <v>187</v>
      </c>
      <c r="X15" s="42" t="s">
        <v>189</v>
      </c>
      <c r="Y15" s="142"/>
      <c r="Z15" s="28"/>
    </row>
    <row r="16" spans="1:26" ht="57.75" customHeight="1">
      <c r="A16" s="200"/>
      <c r="B16" s="9"/>
      <c r="C16" s="142"/>
      <c r="D16" s="36" t="s">
        <v>2</v>
      </c>
      <c r="E16" s="42"/>
      <c r="F16" s="42"/>
      <c r="G16" s="36" t="s">
        <v>4</v>
      </c>
      <c r="H16" s="36" t="s">
        <v>5</v>
      </c>
      <c r="I16" s="36" t="s">
        <v>142</v>
      </c>
      <c r="J16" s="36" t="s">
        <v>38</v>
      </c>
      <c r="K16" s="75" t="s">
        <v>114</v>
      </c>
      <c r="L16" s="36" t="s">
        <v>4</v>
      </c>
      <c r="M16" s="36" t="s">
        <v>5</v>
      </c>
      <c r="N16" s="42"/>
      <c r="O16" s="215" t="s">
        <v>11</v>
      </c>
      <c r="P16" s="216" t="s">
        <v>12</v>
      </c>
      <c r="Q16" s="216" t="s">
        <v>13</v>
      </c>
      <c r="R16" s="42" t="s">
        <v>47</v>
      </c>
      <c r="S16" s="42"/>
      <c r="T16" s="42" t="s">
        <v>55</v>
      </c>
      <c r="U16" s="42"/>
      <c r="V16" s="42"/>
      <c r="W16" s="42"/>
      <c r="X16" s="42" t="s">
        <v>190</v>
      </c>
      <c r="Y16" s="142"/>
      <c r="Z16" s="13"/>
    </row>
    <row r="17" spans="1:30" ht="20.100000000000001" customHeight="1">
      <c r="A17" s="200"/>
      <c r="B17" s="186"/>
      <c r="C17" s="142"/>
      <c r="D17" s="214" t="s">
        <v>82</v>
      </c>
      <c r="E17" s="214" t="s">
        <v>83</v>
      </c>
      <c r="F17" s="214" t="s">
        <v>84</v>
      </c>
      <c r="G17" s="214" t="s">
        <v>85</v>
      </c>
      <c r="H17" s="214" t="s">
        <v>86</v>
      </c>
      <c r="I17" s="214" t="s">
        <v>109</v>
      </c>
      <c r="J17" s="214" t="s">
        <v>87</v>
      </c>
      <c r="K17" s="214" t="s">
        <v>89</v>
      </c>
      <c r="L17" s="214" t="s">
        <v>90</v>
      </c>
      <c r="M17" s="214" t="s">
        <v>91</v>
      </c>
      <c r="N17" s="214" t="s">
        <v>92</v>
      </c>
      <c r="O17" s="214" t="s">
        <v>93</v>
      </c>
      <c r="P17" s="214" t="s">
        <v>94</v>
      </c>
      <c r="Q17" s="214" t="s">
        <v>116</v>
      </c>
      <c r="R17" s="214" t="s">
        <v>117</v>
      </c>
      <c r="S17" s="214" t="s">
        <v>118</v>
      </c>
      <c r="T17" s="214" t="s">
        <v>119</v>
      </c>
      <c r="U17" s="214" t="s">
        <v>120</v>
      </c>
      <c r="V17" s="214" t="s">
        <v>121</v>
      </c>
      <c r="W17" s="214" t="s">
        <v>122</v>
      </c>
      <c r="X17" s="214" t="s">
        <v>123</v>
      </c>
      <c r="Y17" s="142"/>
      <c r="AA17" s="13" t="s">
        <v>124</v>
      </c>
      <c r="AB17" s="8" t="s">
        <v>125</v>
      </c>
      <c r="AC17" s="8" t="s">
        <v>126</v>
      </c>
      <c r="AD17" s="13" t="s">
        <v>127</v>
      </c>
    </row>
    <row r="18" spans="1:30" ht="19.5" customHeight="1" thickBot="1">
      <c r="A18" s="201"/>
      <c r="B18" s="187" t="s">
        <v>6</v>
      </c>
      <c r="C18" s="142">
        <v>2</v>
      </c>
      <c r="D18" s="19"/>
      <c r="E18" s="161">
        <f>E20+E21+E22+E23+E24</f>
        <v>0</v>
      </c>
      <c r="F18" s="161">
        <f>F20+F21+F22+F23+F24</f>
        <v>0</v>
      </c>
      <c r="G18" s="161">
        <f>G20+G21+G22+G23+G24</f>
        <v>0</v>
      </c>
      <c r="H18" s="161">
        <f>H20+H21+H22+H23+H24</f>
        <v>0</v>
      </c>
      <c r="I18" s="31"/>
      <c r="J18" s="32"/>
      <c r="K18" s="161">
        <f>K20+K21+K22+K23+K24</f>
        <v>0</v>
      </c>
      <c r="L18" s="161">
        <f t="shared" ref="L18:R18" si="0">L20+L21+L22+L23+L24</f>
        <v>0</v>
      </c>
      <c r="M18" s="161">
        <f t="shared" si="0"/>
        <v>0</v>
      </c>
      <c r="N18" s="161">
        <f t="shared" si="0"/>
        <v>0</v>
      </c>
      <c r="O18" s="161">
        <f t="shared" si="0"/>
        <v>0</v>
      </c>
      <c r="P18" s="161">
        <f t="shared" si="0"/>
        <v>0</v>
      </c>
      <c r="Q18" s="188">
        <f t="shared" si="0"/>
        <v>0</v>
      </c>
      <c r="R18" s="161">
        <f t="shared" si="0"/>
        <v>0</v>
      </c>
      <c r="S18" s="224"/>
      <c r="T18" s="20"/>
      <c r="U18" s="161">
        <f>U20+U21+U22+U23+U24</f>
        <v>0</v>
      </c>
      <c r="V18" s="161">
        <f>V20+V21+V22+V23+V24</f>
        <v>0</v>
      </c>
      <c r="W18" s="161">
        <f>W20+W21+W22+W23+W24</f>
        <v>0</v>
      </c>
      <c r="X18" s="161">
        <f>X20+X21+X22+X23+X24</f>
        <v>0</v>
      </c>
      <c r="Y18" s="142">
        <v>2</v>
      </c>
      <c r="Z18" s="21"/>
      <c r="AA18" s="211" t="str">
        <f>IF(MIN(E18:H18)&lt;0,"ERROR","OK")</f>
        <v>OK</v>
      </c>
      <c r="AB18" s="211" t="str">
        <f>IF(I18&lt;=0,"OK","ERROR")</f>
        <v>OK</v>
      </c>
      <c r="AC18" s="211" t="str">
        <f>IF(J18&gt;=0,"OK","ERROR")</f>
        <v>OK</v>
      </c>
      <c r="AD18" s="211" t="str">
        <f>IF(MIN(K18:X18)&lt;0,"ERROR","OK")</f>
        <v>OK</v>
      </c>
    </row>
    <row r="19" spans="1:30" ht="26.25" thickTop="1">
      <c r="A19" s="202"/>
      <c r="B19" s="166" t="s">
        <v>141</v>
      </c>
      <c r="C19" s="142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42"/>
      <c r="Z19" s="21"/>
      <c r="AA19" s="168"/>
      <c r="AB19" s="8"/>
      <c r="AC19" s="8"/>
      <c r="AD19" s="8"/>
    </row>
    <row r="20" spans="1:30">
      <c r="A20" s="202"/>
      <c r="B20" s="175" t="s">
        <v>7</v>
      </c>
      <c r="C20" s="142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2">
        <v>3</v>
      </c>
      <c r="Z20" s="21"/>
      <c r="AA20" s="144" t="str">
        <f>IF(MIN(E20:H20)&lt;0,"ERROR","OK")</f>
        <v>OK</v>
      </c>
      <c r="AB20" s="8"/>
      <c r="AC20" s="9"/>
      <c r="AD20" s="144" t="str">
        <f>IF(MIN(K20:X20)&lt;0,"ERROR","OK")</f>
        <v>OK</v>
      </c>
    </row>
    <row r="21" spans="1:30">
      <c r="A21" s="202"/>
      <c r="B21" s="175" t="s">
        <v>8</v>
      </c>
      <c r="C21" s="142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2">
        <v>4</v>
      </c>
      <c r="Z21" s="21"/>
      <c r="AA21" s="144" t="str">
        <f>IF(MIN(E21:H21)&lt;0,"ERROR","OK")</f>
        <v>OK</v>
      </c>
      <c r="AB21" s="8"/>
      <c r="AC21" s="8"/>
      <c r="AD21" s="144" t="str">
        <f>IF(MIN(K21:X21)&lt;0,"ERROR","OK")</f>
        <v>OK</v>
      </c>
    </row>
    <row r="22" spans="1:30">
      <c r="A22" s="202"/>
      <c r="B22" s="183" t="s">
        <v>173</v>
      </c>
      <c r="C22" s="142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2">
        <v>5</v>
      </c>
      <c r="Z22" s="21"/>
      <c r="AA22" s="144" t="str">
        <f>IF(MIN(E22:H22)&lt;0,"ERROR","OK")</f>
        <v>OK</v>
      </c>
      <c r="AB22" s="8"/>
      <c r="AC22" s="8"/>
      <c r="AD22" s="144" t="str">
        <f>IF(MIN(K22:X22)&lt;0,"ERROR","OK")</f>
        <v>OK</v>
      </c>
    </row>
    <row r="23" spans="1:30">
      <c r="A23" s="202"/>
      <c r="B23" s="183" t="s">
        <v>174</v>
      </c>
      <c r="C23" s="142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2">
        <v>6</v>
      </c>
      <c r="Z23" s="21"/>
      <c r="AA23" s="144" t="str">
        <f>IF(MIN(E23:H23)&lt;0,"ERROR","OK")</f>
        <v>OK</v>
      </c>
      <c r="AB23" s="8"/>
      <c r="AC23" s="8"/>
      <c r="AD23" s="144" t="str">
        <f>IF(MIN(K23:X23)&lt;0,"ERROR","OK")</f>
        <v>OK</v>
      </c>
    </row>
    <row r="24" spans="1:30">
      <c r="A24" s="202"/>
      <c r="B24" s="183" t="s">
        <v>9</v>
      </c>
      <c r="C24" s="142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2">
        <v>7</v>
      </c>
      <c r="Z24" s="21"/>
      <c r="AA24" s="144" t="str">
        <f>IF(MIN(E24:H24)&lt;0,"ERROR","OK")</f>
        <v>OK</v>
      </c>
      <c r="AB24" s="8"/>
      <c r="AC24" s="8"/>
      <c r="AD24" s="144" t="str">
        <f>IF(MIN(K24:X24)&lt;0,"ERROR","OK")</f>
        <v>OK</v>
      </c>
    </row>
    <row r="25" spans="1:30" ht="6" customHeight="1">
      <c r="A25" s="202"/>
      <c r="B25" s="163"/>
      <c r="C25" s="142"/>
      <c r="D25" s="15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2"/>
      <c r="Z25" s="21"/>
      <c r="AA25" s="111"/>
      <c r="AB25" s="8"/>
      <c r="AC25" s="8"/>
      <c r="AD25" s="111"/>
    </row>
    <row r="26" spans="1:30" ht="30.75" customHeight="1" thickBot="1">
      <c r="A26" s="201"/>
      <c r="B26" s="173" t="s">
        <v>60</v>
      </c>
      <c r="C26" s="142">
        <v>8</v>
      </c>
      <c r="D26" s="19"/>
      <c r="E26" s="161">
        <f>E29+E30+E31+E33+E34+E35+E36+E37+E38</f>
        <v>0</v>
      </c>
      <c r="F26" s="161">
        <f>F29+F30+F31+F33+F34+F35+F36+F37+F38</f>
        <v>0</v>
      </c>
      <c r="G26" s="19"/>
      <c r="H26" s="19"/>
      <c r="I26" s="19"/>
      <c r="J26" s="34"/>
      <c r="K26" s="161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1">
        <f>U29+U30+U31+U33+U34+U35+U36+U37+U38</f>
        <v>0</v>
      </c>
      <c r="V26" s="161">
        <f>V29+V30+V31+V33+V34+V35+V36+V37+V38</f>
        <v>0</v>
      </c>
      <c r="W26" s="161">
        <f>W29+W30+W31+W33+W34+W35+W36+W37+W38</f>
        <v>0</v>
      </c>
      <c r="X26" s="161">
        <f>X29+X30+X31+X33+X34+X35+X36+X37+X38</f>
        <v>0</v>
      </c>
      <c r="Y26" s="142">
        <v>8</v>
      </c>
      <c r="Z26" s="21"/>
      <c r="AA26" s="144" t="str">
        <f>IF(MIN(E26:H26)&lt;0,"ERROR","OK")</f>
        <v>OK</v>
      </c>
      <c r="AB26" s="8"/>
      <c r="AC26" s="8"/>
      <c r="AD26" s="144" t="str">
        <f>IF(MIN(K26:X26)&lt;0,"ERROR","OK")</f>
        <v>OK</v>
      </c>
    </row>
    <row r="27" spans="1:30" ht="39" thickTop="1">
      <c r="A27" s="202"/>
      <c r="B27" s="166" t="s">
        <v>15</v>
      </c>
      <c r="C27" s="142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42"/>
      <c r="Z27" s="21"/>
      <c r="AA27" s="168"/>
      <c r="AB27" s="8"/>
      <c r="AC27" s="8"/>
      <c r="AD27" s="8"/>
    </row>
    <row r="28" spans="1:30">
      <c r="A28" s="202"/>
      <c r="B28" s="169" t="s">
        <v>16</v>
      </c>
      <c r="C28" s="142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42"/>
      <c r="Z28" s="21"/>
      <c r="AA28" s="168"/>
      <c r="AB28" s="8"/>
      <c r="AC28" s="8"/>
      <c r="AD28" s="8"/>
    </row>
    <row r="29" spans="1:30">
      <c r="A29" s="202"/>
      <c r="B29" s="189" t="s">
        <v>17</v>
      </c>
      <c r="C29" s="142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2">
        <v>9</v>
      </c>
      <c r="Z29" s="21"/>
      <c r="AA29" s="144" t="str">
        <f t="shared" ref="AA29:AA38" si="1">IF(MIN(E29:H29)&lt;0,"ERROR","OK")</f>
        <v>OK</v>
      </c>
      <c r="AB29" s="8"/>
      <c r="AC29" s="8"/>
      <c r="AD29" s="144" t="str">
        <f t="shared" ref="AD29:AD38" si="2">IF(MIN(K29:X29)&lt;0,"ERROR","OK")</f>
        <v>OK</v>
      </c>
    </row>
    <row r="30" spans="1:30">
      <c r="A30" s="202"/>
      <c r="B30" s="170">
        <v>0.5</v>
      </c>
      <c r="C30" s="142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2">
        <v>10</v>
      </c>
      <c r="Z30" s="21"/>
      <c r="AA30" s="144" t="str">
        <f t="shared" si="1"/>
        <v>OK</v>
      </c>
      <c r="AB30" s="8"/>
      <c r="AC30" s="8"/>
      <c r="AD30" s="144" t="str">
        <f t="shared" si="2"/>
        <v>OK</v>
      </c>
    </row>
    <row r="31" spans="1:30">
      <c r="A31" s="202"/>
      <c r="B31" s="170" t="s">
        <v>18</v>
      </c>
      <c r="C31" s="142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2">
        <v>11</v>
      </c>
      <c r="Z31" s="21"/>
      <c r="AA31" s="144" t="str">
        <f t="shared" si="1"/>
        <v>OK</v>
      </c>
      <c r="AB31" s="8"/>
      <c r="AC31" s="8"/>
      <c r="AD31" s="144" t="str">
        <f t="shared" si="2"/>
        <v>OK</v>
      </c>
    </row>
    <row r="32" spans="1:30">
      <c r="A32" s="200"/>
      <c r="B32" s="170" t="s">
        <v>19</v>
      </c>
      <c r="C32" s="142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2">
        <v>12</v>
      </c>
      <c r="Z32" s="21"/>
      <c r="AA32" s="144" t="str">
        <f t="shared" si="1"/>
        <v>OK</v>
      </c>
      <c r="AB32" s="8"/>
      <c r="AC32" s="8"/>
      <c r="AD32" s="144" t="str">
        <f t="shared" si="2"/>
        <v>OK</v>
      </c>
    </row>
    <row r="33" spans="1:31">
      <c r="A33" s="202"/>
      <c r="B33" s="170">
        <v>0.9</v>
      </c>
      <c r="C33" s="142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2">
        <v>13</v>
      </c>
      <c r="Z33" s="21"/>
      <c r="AA33" s="144" t="str">
        <f t="shared" si="1"/>
        <v>OK</v>
      </c>
      <c r="AB33" s="8"/>
      <c r="AC33" s="8"/>
      <c r="AD33" s="144" t="str">
        <f t="shared" si="2"/>
        <v>OK</v>
      </c>
    </row>
    <row r="34" spans="1:31">
      <c r="A34" s="202"/>
      <c r="B34" s="170">
        <v>0.95</v>
      </c>
      <c r="C34" s="142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2">
        <v>14</v>
      </c>
      <c r="Z34" s="21"/>
      <c r="AA34" s="144" t="str">
        <f t="shared" si="1"/>
        <v>OK</v>
      </c>
      <c r="AB34" s="8"/>
      <c r="AC34" s="8"/>
      <c r="AD34" s="144" t="str">
        <f t="shared" si="2"/>
        <v>OK</v>
      </c>
    </row>
    <row r="35" spans="1:31">
      <c r="A35" s="202"/>
      <c r="B35" s="170">
        <v>1.1499999999999999</v>
      </c>
      <c r="C35" s="142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2">
        <v>15</v>
      </c>
      <c r="Z35" s="21"/>
      <c r="AA35" s="144" t="str">
        <f t="shared" si="1"/>
        <v>OK</v>
      </c>
      <c r="AB35" s="8"/>
      <c r="AC35" s="8"/>
      <c r="AD35" s="144" t="str">
        <f t="shared" si="2"/>
        <v>OK</v>
      </c>
    </row>
    <row r="36" spans="1:31">
      <c r="A36" s="202"/>
      <c r="B36" s="170">
        <v>1.2</v>
      </c>
      <c r="C36" s="142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2">
        <v>16</v>
      </c>
      <c r="Z36" s="21"/>
      <c r="AA36" s="144" t="str">
        <f t="shared" si="1"/>
        <v>OK</v>
      </c>
      <c r="AB36" s="8"/>
      <c r="AC36" s="8"/>
      <c r="AD36" s="144" t="str">
        <f t="shared" si="2"/>
        <v>OK</v>
      </c>
    </row>
    <row r="37" spans="1:31">
      <c r="A37" s="202"/>
      <c r="B37" s="170">
        <v>1.4</v>
      </c>
      <c r="C37" s="142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2">
        <v>17</v>
      </c>
      <c r="Z37" s="21"/>
      <c r="AA37" s="144" t="str">
        <f t="shared" si="1"/>
        <v>OK</v>
      </c>
      <c r="AB37" s="8"/>
      <c r="AC37" s="8"/>
      <c r="AD37" s="144" t="str">
        <f t="shared" si="2"/>
        <v>OK</v>
      </c>
    </row>
    <row r="38" spans="1:31">
      <c r="A38" s="202"/>
      <c r="B38" s="170">
        <v>2.5</v>
      </c>
      <c r="C38" s="142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2">
        <v>18</v>
      </c>
      <c r="Z38" s="21"/>
      <c r="AA38" s="144" t="str">
        <f t="shared" si="1"/>
        <v>OK</v>
      </c>
      <c r="AB38" s="8"/>
      <c r="AC38" s="8"/>
      <c r="AD38" s="144" t="str">
        <f t="shared" si="2"/>
        <v>OK</v>
      </c>
    </row>
    <row r="39" spans="1:31" ht="6" customHeight="1">
      <c r="A39" s="202"/>
      <c r="B39" s="163"/>
      <c r="C39" s="142"/>
      <c r="D39" s="154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2"/>
      <c r="Z39" s="21"/>
      <c r="AA39" s="168"/>
      <c r="AB39" s="8"/>
      <c r="AC39" s="8"/>
      <c r="AD39" s="8"/>
      <c r="AE39" s="8"/>
    </row>
    <row r="40" spans="1:31" ht="59.25" customHeight="1" thickBot="1">
      <c r="A40" s="201"/>
      <c r="B40" s="173" t="s">
        <v>61</v>
      </c>
      <c r="C40" s="142">
        <v>19</v>
      </c>
      <c r="D40" s="19"/>
      <c r="E40" s="20"/>
      <c r="F40" s="20"/>
      <c r="G40" s="20"/>
      <c r="H40" s="20"/>
      <c r="I40" s="20"/>
      <c r="J40" s="32"/>
      <c r="K40" s="161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2">
        <v>19</v>
      </c>
      <c r="Z40" s="21"/>
      <c r="AA40" s="144" t="str">
        <f>IF(MIN(E40:H40)&lt;0,"ERROR","OK")</f>
        <v>OK</v>
      </c>
      <c r="AB40" s="144" t="str">
        <f>IF(I40&lt;=0,"OK","ERROR")</f>
        <v>OK</v>
      </c>
      <c r="AC40" s="144" t="str">
        <f>IF(J40&gt;=0,"OK","ERROR")</f>
        <v>OK</v>
      </c>
      <c r="AD40" s="144" t="str">
        <f>IF(MIN(K40:X40)&lt;0,"ERROR","OK")</f>
        <v>OK</v>
      </c>
    </row>
    <row r="41" spans="1:31" ht="6" customHeight="1" thickTop="1">
      <c r="A41" s="202"/>
      <c r="B41" s="174"/>
      <c r="C41" s="142"/>
      <c r="D41" s="154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2"/>
      <c r="Z41" s="21"/>
      <c r="AA41" s="168"/>
      <c r="AB41" s="8"/>
      <c r="AC41" s="8"/>
      <c r="AD41" s="8"/>
    </row>
    <row r="42" spans="1:31" ht="30.75" customHeight="1" thickBot="1">
      <c r="A42" s="199"/>
      <c r="B42" s="173" t="s">
        <v>62</v>
      </c>
      <c r="C42" s="142">
        <v>20</v>
      </c>
      <c r="D42" s="19"/>
      <c r="E42" s="20"/>
      <c r="F42" s="20"/>
      <c r="G42" s="20"/>
      <c r="H42" s="20"/>
      <c r="I42" s="20"/>
      <c r="J42" s="32"/>
      <c r="K42" s="161">
        <f>F42+I42+J42</f>
        <v>0</v>
      </c>
      <c r="L42" s="20"/>
      <c r="M42" s="32"/>
      <c r="N42" s="32"/>
      <c r="O42" s="20"/>
      <c r="P42" s="20"/>
      <c r="Q42" s="32"/>
      <c r="R42" s="20"/>
      <c r="S42" s="224"/>
      <c r="T42" s="20"/>
      <c r="U42" s="20"/>
      <c r="V42" s="20"/>
      <c r="W42" s="20"/>
      <c r="X42" s="20"/>
      <c r="Y42" s="142">
        <v>20</v>
      </c>
      <c r="Z42" s="21"/>
      <c r="AA42" s="144" t="str">
        <f>IF(MIN(E42:H42)&lt;0,"ERROR","OK")</f>
        <v>OK</v>
      </c>
      <c r="AB42" s="144" t="str">
        <f>IF(I42&lt;=0,"OK","ERROR")</f>
        <v>OK</v>
      </c>
      <c r="AC42" s="144" t="str">
        <f>IF(J42&gt;=0,"OK","ERROR")</f>
        <v>OK</v>
      </c>
      <c r="AD42" s="144" t="str">
        <f>IF(MIN(K42:X42)&lt;0,"ERROR","OK")</f>
        <v>OK</v>
      </c>
    </row>
    <row r="43" spans="1:31" ht="3.75" customHeight="1" thickTop="1">
      <c r="A43" s="203"/>
      <c r="B43" s="174"/>
      <c r="C43" s="142"/>
      <c r="D43" s="154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2"/>
      <c r="Z43" s="21"/>
      <c r="AA43" s="168"/>
      <c r="AB43" s="8"/>
      <c r="AC43" s="8"/>
      <c r="AD43" s="8"/>
    </row>
    <row r="44" spans="1:31" ht="32.25" customHeight="1" thickBot="1">
      <c r="A44" s="202"/>
      <c r="B44" s="160" t="s">
        <v>63</v>
      </c>
      <c r="C44" s="142">
        <v>21</v>
      </c>
      <c r="D44" s="19"/>
      <c r="E44" s="161">
        <f>SUM(E47:E82)</f>
        <v>0</v>
      </c>
      <c r="F44" s="161">
        <f>SUM(F47:F82)</f>
        <v>0</v>
      </c>
      <c r="G44" s="20"/>
      <c r="H44" s="20"/>
      <c r="I44" s="20"/>
      <c r="J44" s="32"/>
      <c r="K44" s="161">
        <f>SUM(K47:K82)</f>
        <v>0</v>
      </c>
      <c r="L44" s="20"/>
      <c r="M44" s="32"/>
      <c r="N44" s="32"/>
      <c r="O44" s="20"/>
      <c r="P44" s="20"/>
      <c r="Q44" s="32"/>
      <c r="R44" s="20"/>
      <c r="S44" s="224"/>
      <c r="T44" s="20"/>
      <c r="U44" s="161">
        <f>SUM(U47:U82)</f>
        <v>0</v>
      </c>
      <c r="V44" s="161">
        <f>SUM(V47:V82)</f>
        <v>0</v>
      </c>
      <c r="W44" s="161">
        <f>SUM(W47:W82)</f>
        <v>0</v>
      </c>
      <c r="X44" s="161">
        <f>SUM(X47:X82)</f>
        <v>0</v>
      </c>
      <c r="Y44" s="142">
        <v>21</v>
      </c>
      <c r="Z44" s="21"/>
      <c r="AA44" s="144" t="str">
        <f>IF(MIN(E44:H44)&lt;0,"ERROR","OK")</f>
        <v>OK</v>
      </c>
      <c r="AB44" s="144" t="str">
        <f>IF(I44&lt;=0,"OK","ERROR")</f>
        <v>OK</v>
      </c>
      <c r="AC44" s="144" t="str">
        <f>IF(J44&gt;=0,"OK","ERROR")</f>
        <v>OK</v>
      </c>
      <c r="AD44" s="144" t="str">
        <f>IF(MIN(K44:X44)&lt;0,"ERROR","OK")</f>
        <v>OK</v>
      </c>
    </row>
    <row r="45" spans="1:31" ht="44.25" customHeight="1" thickTop="1">
      <c r="A45" s="202"/>
      <c r="B45" s="166" t="s">
        <v>20</v>
      </c>
      <c r="C45" s="142"/>
      <c r="D45" s="111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42"/>
      <c r="Z45" s="168"/>
      <c r="AA45" s="168"/>
      <c r="AB45" s="8"/>
      <c r="AC45" s="8"/>
      <c r="AD45" s="8"/>
    </row>
    <row r="46" spans="1:31" ht="20.100000000000001" customHeight="1">
      <c r="A46" s="202"/>
      <c r="B46" s="169" t="s">
        <v>167</v>
      </c>
      <c r="C46" s="142"/>
      <c r="D46" s="111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42"/>
      <c r="Z46" s="21"/>
      <c r="AA46" s="168"/>
      <c r="AB46" s="8"/>
      <c r="AC46" s="8"/>
      <c r="AD46" s="8"/>
      <c r="AE46" s="8"/>
    </row>
    <row r="47" spans="1:31">
      <c r="A47" s="202"/>
      <c r="B47" s="175">
        <v>1</v>
      </c>
      <c r="C47" s="142">
        <v>22</v>
      </c>
      <c r="D47" s="224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4"/>
      <c r="T47" s="20"/>
      <c r="U47" s="67"/>
      <c r="V47" s="20"/>
      <c r="W47" s="20"/>
      <c r="X47" s="20"/>
      <c r="Y47" s="142">
        <v>22</v>
      </c>
      <c r="Z47" s="21"/>
      <c r="AA47" s="144" t="str">
        <f t="shared" ref="AA47:AA82" si="3">IF(MIN(E47:H47)&lt;0,"ERROR","OK")</f>
        <v>OK</v>
      </c>
      <c r="AB47" s="8"/>
      <c r="AC47" s="8"/>
      <c r="AD47" s="144" t="str">
        <f t="shared" ref="AD47:AD82" si="4">IF(MIN(K47:X47)&lt;0,"ERROR","OK")</f>
        <v>OK</v>
      </c>
    </row>
    <row r="48" spans="1:31">
      <c r="A48" s="202"/>
      <c r="B48" s="175">
        <v>2</v>
      </c>
      <c r="C48" s="142">
        <v>23</v>
      </c>
      <c r="D48" s="224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4"/>
      <c r="T48" s="20"/>
      <c r="U48" s="67"/>
      <c r="V48" s="20"/>
      <c r="W48" s="20"/>
      <c r="X48" s="20"/>
      <c r="Y48" s="142">
        <v>23</v>
      </c>
      <c r="Z48" s="21"/>
      <c r="AA48" s="144" t="str">
        <f t="shared" si="3"/>
        <v>OK</v>
      </c>
      <c r="AB48" s="8"/>
      <c r="AC48" s="8"/>
      <c r="AD48" s="144" t="str">
        <f t="shared" si="4"/>
        <v>OK</v>
      </c>
    </row>
    <row r="49" spans="1:30">
      <c r="A49" s="202"/>
      <c r="B49" s="175">
        <v>3</v>
      </c>
      <c r="C49" s="142">
        <v>24</v>
      </c>
      <c r="D49" s="224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4"/>
      <c r="T49" s="20"/>
      <c r="U49" s="67"/>
      <c r="V49" s="20"/>
      <c r="W49" s="20"/>
      <c r="X49" s="20"/>
      <c r="Y49" s="142">
        <v>24</v>
      </c>
      <c r="Z49" s="21"/>
      <c r="AA49" s="144" t="str">
        <f t="shared" si="3"/>
        <v>OK</v>
      </c>
      <c r="AB49" s="8"/>
      <c r="AC49" s="8"/>
      <c r="AD49" s="144" t="str">
        <f t="shared" si="4"/>
        <v>OK</v>
      </c>
    </row>
    <row r="50" spans="1:30">
      <c r="A50" s="202"/>
      <c r="B50" s="175">
        <v>4</v>
      </c>
      <c r="C50" s="142">
        <v>25</v>
      </c>
      <c r="D50" s="224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4"/>
      <c r="T50" s="20"/>
      <c r="U50" s="67"/>
      <c r="V50" s="20"/>
      <c r="W50" s="20"/>
      <c r="X50" s="20"/>
      <c r="Y50" s="142">
        <v>25</v>
      </c>
      <c r="Z50" s="21"/>
      <c r="AA50" s="144" t="str">
        <f t="shared" si="3"/>
        <v>OK</v>
      </c>
      <c r="AB50" s="8"/>
      <c r="AC50" s="8"/>
      <c r="AD50" s="144" t="str">
        <f t="shared" si="4"/>
        <v>OK</v>
      </c>
    </row>
    <row r="51" spans="1:30">
      <c r="A51" s="202"/>
      <c r="B51" s="175">
        <v>5</v>
      </c>
      <c r="C51" s="142">
        <v>26</v>
      </c>
      <c r="D51" s="224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4"/>
      <c r="T51" s="20"/>
      <c r="U51" s="67"/>
      <c r="V51" s="20"/>
      <c r="W51" s="20"/>
      <c r="X51" s="20"/>
      <c r="Y51" s="142">
        <v>26</v>
      </c>
      <c r="Z51" s="21"/>
      <c r="AA51" s="144" t="str">
        <f t="shared" si="3"/>
        <v>OK</v>
      </c>
      <c r="AB51" s="8"/>
      <c r="AC51" s="8"/>
      <c r="AD51" s="144" t="str">
        <f t="shared" si="4"/>
        <v>OK</v>
      </c>
    </row>
    <row r="52" spans="1:30">
      <c r="A52" s="202"/>
      <c r="B52" s="175">
        <v>6</v>
      </c>
      <c r="C52" s="142">
        <v>27</v>
      </c>
      <c r="D52" s="224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4"/>
      <c r="T52" s="20"/>
      <c r="U52" s="67"/>
      <c r="V52" s="20"/>
      <c r="W52" s="20"/>
      <c r="X52" s="20"/>
      <c r="Y52" s="142">
        <v>27</v>
      </c>
      <c r="Z52" s="21"/>
      <c r="AA52" s="144" t="str">
        <f t="shared" si="3"/>
        <v>OK</v>
      </c>
      <c r="AB52" s="8"/>
      <c r="AC52" s="8"/>
      <c r="AD52" s="144" t="str">
        <f t="shared" si="4"/>
        <v>OK</v>
      </c>
    </row>
    <row r="53" spans="1:30">
      <c r="A53" s="200"/>
      <c r="B53" s="175">
        <v>7</v>
      </c>
      <c r="C53" s="142">
        <v>28</v>
      </c>
      <c r="D53" s="224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4"/>
      <c r="T53" s="20"/>
      <c r="U53" s="67"/>
      <c r="V53" s="20"/>
      <c r="W53" s="20"/>
      <c r="X53" s="20"/>
      <c r="Y53" s="142">
        <v>28</v>
      </c>
      <c r="Z53" s="21"/>
      <c r="AA53" s="144" t="str">
        <f t="shared" si="3"/>
        <v>OK</v>
      </c>
      <c r="AB53" s="8"/>
      <c r="AC53" s="8"/>
      <c r="AD53" s="144" t="str">
        <f t="shared" si="4"/>
        <v>OK</v>
      </c>
    </row>
    <row r="54" spans="1:30">
      <c r="A54" s="202"/>
      <c r="B54" s="175">
        <v>8</v>
      </c>
      <c r="C54" s="142">
        <v>29</v>
      </c>
      <c r="D54" s="224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4"/>
      <c r="T54" s="20"/>
      <c r="U54" s="67"/>
      <c r="V54" s="20"/>
      <c r="W54" s="20"/>
      <c r="X54" s="20"/>
      <c r="Y54" s="142">
        <v>29</v>
      </c>
      <c r="Z54" s="21"/>
      <c r="AA54" s="144" t="str">
        <f t="shared" si="3"/>
        <v>OK</v>
      </c>
      <c r="AB54" s="8"/>
      <c r="AC54" s="8"/>
      <c r="AD54" s="144" t="str">
        <f t="shared" si="4"/>
        <v>OK</v>
      </c>
    </row>
    <row r="55" spans="1:30">
      <c r="A55" s="202"/>
      <c r="B55" s="175">
        <v>9</v>
      </c>
      <c r="C55" s="142">
        <v>30</v>
      </c>
      <c r="D55" s="224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4"/>
      <c r="T55" s="20"/>
      <c r="U55" s="67"/>
      <c r="V55" s="20"/>
      <c r="W55" s="20"/>
      <c r="X55" s="20"/>
      <c r="Y55" s="142">
        <v>30</v>
      </c>
      <c r="Z55" s="21"/>
      <c r="AA55" s="144" t="str">
        <f t="shared" si="3"/>
        <v>OK</v>
      </c>
      <c r="AB55" s="8"/>
      <c r="AC55" s="8"/>
      <c r="AD55" s="144" t="str">
        <f t="shared" si="4"/>
        <v>OK</v>
      </c>
    </row>
    <row r="56" spans="1:30">
      <c r="A56" s="202"/>
      <c r="B56" s="175">
        <v>10</v>
      </c>
      <c r="C56" s="142">
        <v>31</v>
      </c>
      <c r="D56" s="224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4"/>
      <c r="T56" s="20"/>
      <c r="U56" s="67"/>
      <c r="V56" s="20"/>
      <c r="W56" s="20"/>
      <c r="X56" s="20"/>
      <c r="Y56" s="142">
        <v>31</v>
      </c>
      <c r="Z56" s="21"/>
      <c r="AA56" s="144" t="str">
        <f t="shared" ref="AA56:AA65" si="5">IF(MIN(E56:H56)&lt;0,"ERROR","OK")</f>
        <v>OK</v>
      </c>
      <c r="AB56" s="8"/>
      <c r="AC56" s="8"/>
      <c r="AD56" s="144" t="str">
        <f t="shared" ref="AD56:AD65" si="6">IF(MIN(K56:X56)&lt;0,"ERROR","OK")</f>
        <v>OK</v>
      </c>
    </row>
    <row r="57" spans="1:30">
      <c r="A57" s="202"/>
      <c r="B57" s="175">
        <v>11</v>
      </c>
      <c r="C57" s="142">
        <v>32</v>
      </c>
      <c r="D57" s="224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4"/>
      <c r="T57" s="20"/>
      <c r="U57" s="67"/>
      <c r="V57" s="20"/>
      <c r="W57" s="20"/>
      <c r="X57" s="20"/>
      <c r="Y57" s="142">
        <v>32</v>
      </c>
      <c r="Z57" s="21"/>
      <c r="AA57" s="144" t="str">
        <f t="shared" si="5"/>
        <v>OK</v>
      </c>
      <c r="AB57" s="8"/>
      <c r="AC57" s="8"/>
      <c r="AD57" s="144" t="str">
        <f t="shared" si="6"/>
        <v>OK</v>
      </c>
    </row>
    <row r="58" spans="1:30">
      <c r="A58" s="202"/>
      <c r="B58" s="175">
        <v>12</v>
      </c>
      <c r="C58" s="142">
        <v>33</v>
      </c>
      <c r="D58" s="224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4"/>
      <c r="T58" s="20"/>
      <c r="U58" s="67"/>
      <c r="V58" s="20"/>
      <c r="W58" s="20"/>
      <c r="X58" s="20"/>
      <c r="Y58" s="142">
        <v>33</v>
      </c>
      <c r="Z58" s="21"/>
      <c r="AA58" s="144" t="str">
        <f t="shared" si="5"/>
        <v>OK</v>
      </c>
      <c r="AB58" s="8"/>
      <c r="AC58" s="8"/>
      <c r="AD58" s="144" t="str">
        <f t="shared" si="6"/>
        <v>OK</v>
      </c>
    </row>
    <row r="59" spans="1:30">
      <c r="A59" s="202"/>
      <c r="B59" s="175">
        <v>13</v>
      </c>
      <c r="C59" s="142">
        <v>34</v>
      </c>
      <c r="D59" s="224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4"/>
      <c r="T59" s="20"/>
      <c r="U59" s="67"/>
      <c r="V59" s="20"/>
      <c r="W59" s="20"/>
      <c r="X59" s="20"/>
      <c r="Y59" s="142">
        <v>34</v>
      </c>
      <c r="Z59" s="21"/>
      <c r="AA59" s="144" t="str">
        <f t="shared" si="5"/>
        <v>OK</v>
      </c>
      <c r="AB59" s="8"/>
      <c r="AC59" s="8"/>
      <c r="AD59" s="144" t="str">
        <f t="shared" si="6"/>
        <v>OK</v>
      </c>
    </row>
    <row r="60" spans="1:30">
      <c r="A60" s="202"/>
      <c r="B60" s="175">
        <v>14</v>
      </c>
      <c r="C60" s="142">
        <v>35</v>
      </c>
      <c r="D60" s="224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4"/>
      <c r="T60" s="20"/>
      <c r="U60" s="67"/>
      <c r="V60" s="20"/>
      <c r="W60" s="20"/>
      <c r="X60" s="20"/>
      <c r="Y60" s="142">
        <v>35</v>
      </c>
      <c r="Z60" s="21"/>
      <c r="AA60" s="144" t="str">
        <f t="shared" si="5"/>
        <v>OK</v>
      </c>
      <c r="AB60" s="8"/>
      <c r="AC60" s="8"/>
      <c r="AD60" s="144" t="str">
        <f t="shared" si="6"/>
        <v>OK</v>
      </c>
    </row>
    <row r="61" spans="1:30">
      <c r="A61" s="202"/>
      <c r="B61" s="175">
        <v>15</v>
      </c>
      <c r="C61" s="142">
        <v>36</v>
      </c>
      <c r="D61" s="224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4"/>
      <c r="T61" s="20"/>
      <c r="U61" s="67"/>
      <c r="V61" s="20"/>
      <c r="W61" s="20"/>
      <c r="X61" s="20"/>
      <c r="Y61" s="142">
        <v>36</v>
      </c>
      <c r="Z61" s="21"/>
      <c r="AA61" s="144" t="str">
        <f t="shared" si="5"/>
        <v>OK</v>
      </c>
      <c r="AB61" s="8"/>
      <c r="AC61" s="8"/>
      <c r="AD61" s="144" t="str">
        <f t="shared" si="6"/>
        <v>OK</v>
      </c>
    </row>
    <row r="62" spans="1:30">
      <c r="A62" s="202"/>
      <c r="B62" s="175">
        <v>16</v>
      </c>
      <c r="C62" s="142">
        <v>37</v>
      </c>
      <c r="D62" s="224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4"/>
      <c r="T62" s="20"/>
      <c r="U62" s="67"/>
      <c r="V62" s="20"/>
      <c r="W62" s="20"/>
      <c r="X62" s="20"/>
      <c r="Y62" s="142">
        <v>37</v>
      </c>
      <c r="Z62" s="21"/>
      <c r="AA62" s="144" t="str">
        <f t="shared" si="5"/>
        <v>OK</v>
      </c>
      <c r="AB62" s="8"/>
      <c r="AC62" s="8"/>
      <c r="AD62" s="144" t="str">
        <f t="shared" si="6"/>
        <v>OK</v>
      </c>
    </row>
    <row r="63" spans="1:30">
      <c r="A63" s="202"/>
      <c r="B63" s="175">
        <v>17</v>
      </c>
      <c r="C63" s="142">
        <v>38</v>
      </c>
      <c r="D63" s="224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4"/>
      <c r="T63" s="20"/>
      <c r="U63" s="67"/>
      <c r="V63" s="20"/>
      <c r="W63" s="20"/>
      <c r="X63" s="20"/>
      <c r="Y63" s="142">
        <v>38</v>
      </c>
      <c r="Z63" s="21"/>
      <c r="AA63" s="144" t="str">
        <f t="shared" si="5"/>
        <v>OK</v>
      </c>
      <c r="AB63" s="8"/>
      <c r="AC63" s="8"/>
      <c r="AD63" s="144" t="str">
        <f t="shared" si="6"/>
        <v>OK</v>
      </c>
    </row>
    <row r="64" spans="1:30">
      <c r="A64" s="202"/>
      <c r="B64" s="175">
        <v>18</v>
      </c>
      <c r="C64" s="142">
        <v>39</v>
      </c>
      <c r="D64" s="224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4"/>
      <c r="T64" s="20"/>
      <c r="U64" s="67"/>
      <c r="V64" s="20"/>
      <c r="W64" s="20"/>
      <c r="X64" s="20"/>
      <c r="Y64" s="142">
        <v>39</v>
      </c>
      <c r="Z64" s="21"/>
      <c r="AA64" s="144" t="str">
        <f t="shared" si="5"/>
        <v>OK</v>
      </c>
      <c r="AB64" s="8"/>
      <c r="AC64" s="8"/>
      <c r="AD64" s="144" t="str">
        <f t="shared" si="6"/>
        <v>OK</v>
      </c>
    </row>
    <row r="65" spans="1:30">
      <c r="A65" s="202"/>
      <c r="B65" s="175">
        <v>19</v>
      </c>
      <c r="C65" s="142">
        <v>40</v>
      </c>
      <c r="D65" s="224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4"/>
      <c r="T65" s="20"/>
      <c r="U65" s="67"/>
      <c r="V65" s="20"/>
      <c r="W65" s="20"/>
      <c r="X65" s="20"/>
      <c r="Y65" s="142">
        <v>40</v>
      </c>
      <c r="Z65" s="21"/>
      <c r="AA65" s="144" t="str">
        <f t="shared" si="5"/>
        <v>OK</v>
      </c>
      <c r="AB65" s="8"/>
      <c r="AC65" s="8"/>
      <c r="AD65" s="144" t="str">
        <f t="shared" si="6"/>
        <v>OK</v>
      </c>
    </row>
    <row r="66" spans="1:30">
      <c r="A66" s="202"/>
      <c r="B66" s="175">
        <v>20</v>
      </c>
      <c r="C66" s="142">
        <v>41</v>
      </c>
      <c r="D66" s="224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4"/>
      <c r="T66" s="20"/>
      <c r="U66" s="67"/>
      <c r="V66" s="20"/>
      <c r="W66" s="20"/>
      <c r="X66" s="20"/>
      <c r="Y66" s="142">
        <v>41</v>
      </c>
      <c r="Z66" s="21"/>
      <c r="AA66" s="144" t="str">
        <f t="shared" si="3"/>
        <v>OK</v>
      </c>
      <c r="AB66" s="8"/>
      <c r="AC66" s="8"/>
      <c r="AD66" s="144" t="str">
        <f t="shared" si="4"/>
        <v>OK</v>
      </c>
    </row>
    <row r="67" spans="1:30">
      <c r="A67" s="202"/>
      <c r="B67" s="175">
        <v>21</v>
      </c>
      <c r="C67" s="142">
        <v>42</v>
      </c>
      <c r="D67" s="224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4"/>
      <c r="T67" s="20"/>
      <c r="U67" s="67"/>
      <c r="V67" s="20"/>
      <c r="W67" s="20"/>
      <c r="X67" s="20"/>
      <c r="Y67" s="142">
        <v>42</v>
      </c>
      <c r="Z67" s="21"/>
      <c r="AA67" s="144" t="str">
        <f t="shared" si="3"/>
        <v>OK</v>
      </c>
      <c r="AB67" s="8"/>
      <c r="AC67" s="8"/>
      <c r="AD67" s="144" t="str">
        <f t="shared" si="4"/>
        <v>OK</v>
      </c>
    </row>
    <row r="68" spans="1:30">
      <c r="A68" s="202"/>
      <c r="B68" s="175">
        <v>22</v>
      </c>
      <c r="C68" s="142">
        <v>43</v>
      </c>
      <c r="D68" s="224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4"/>
      <c r="T68" s="20"/>
      <c r="U68" s="67"/>
      <c r="V68" s="20"/>
      <c r="W68" s="20"/>
      <c r="X68" s="20"/>
      <c r="Y68" s="142">
        <v>43</v>
      </c>
      <c r="Z68" s="21"/>
      <c r="AA68" s="144" t="str">
        <f t="shared" si="3"/>
        <v>OK</v>
      </c>
      <c r="AB68" s="8"/>
      <c r="AC68" s="8"/>
      <c r="AD68" s="144" t="str">
        <f t="shared" si="4"/>
        <v>OK</v>
      </c>
    </row>
    <row r="69" spans="1:30">
      <c r="A69" s="202"/>
      <c r="B69" s="175">
        <v>23</v>
      </c>
      <c r="C69" s="142">
        <v>44</v>
      </c>
      <c r="D69" s="224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4"/>
      <c r="T69" s="20"/>
      <c r="U69" s="67"/>
      <c r="V69" s="20"/>
      <c r="W69" s="20"/>
      <c r="X69" s="20"/>
      <c r="Y69" s="142">
        <v>44</v>
      </c>
      <c r="Z69" s="21"/>
      <c r="AA69" s="144" t="str">
        <f t="shared" si="3"/>
        <v>OK</v>
      </c>
      <c r="AB69" s="8"/>
      <c r="AC69" s="8"/>
      <c r="AD69" s="144" t="str">
        <f t="shared" si="4"/>
        <v>OK</v>
      </c>
    </row>
    <row r="70" spans="1:30">
      <c r="A70" s="202"/>
      <c r="B70" s="175">
        <v>24</v>
      </c>
      <c r="C70" s="142">
        <v>45</v>
      </c>
      <c r="D70" s="224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4"/>
      <c r="T70" s="20"/>
      <c r="U70" s="67"/>
      <c r="V70" s="20"/>
      <c r="W70" s="20"/>
      <c r="X70" s="20"/>
      <c r="Y70" s="142">
        <v>45</v>
      </c>
      <c r="Z70" s="21"/>
      <c r="AA70" s="144" t="str">
        <f t="shared" si="3"/>
        <v>OK</v>
      </c>
      <c r="AB70" s="8"/>
      <c r="AC70" s="8"/>
      <c r="AD70" s="144" t="str">
        <f t="shared" si="4"/>
        <v>OK</v>
      </c>
    </row>
    <row r="71" spans="1:30">
      <c r="A71" s="202"/>
      <c r="B71" s="175">
        <v>25</v>
      </c>
      <c r="C71" s="142">
        <v>46</v>
      </c>
      <c r="D71" s="224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4"/>
      <c r="T71" s="20"/>
      <c r="U71" s="67"/>
      <c r="V71" s="20"/>
      <c r="W71" s="20"/>
      <c r="X71" s="20"/>
      <c r="Y71" s="142">
        <v>46</v>
      </c>
      <c r="Z71" s="21"/>
      <c r="AA71" s="144" t="str">
        <f t="shared" si="3"/>
        <v>OK</v>
      </c>
      <c r="AB71" s="8"/>
      <c r="AC71" s="8"/>
      <c r="AD71" s="144" t="str">
        <f t="shared" si="4"/>
        <v>OK</v>
      </c>
    </row>
    <row r="72" spans="1:30">
      <c r="A72" s="202"/>
      <c r="B72" s="175">
        <v>26</v>
      </c>
      <c r="C72" s="142">
        <v>47</v>
      </c>
      <c r="D72" s="224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4"/>
      <c r="T72" s="20"/>
      <c r="U72" s="67"/>
      <c r="V72" s="20"/>
      <c r="W72" s="20"/>
      <c r="X72" s="20"/>
      <c r="Y72" s="142">
        <v>47</v>
      </c>
      <c r="Z72" s="21"/>
      <c r="AA72" s="144" t="str">
        <f t="shared" si="3"/>
        <v>OK</v>
      </c>
      <c r="AB72" s="8"/>
      <c r="AC72" s="8"/>
      <c r="AD72" s="144" t="str">
        <f t="shared" si="4"/>
        <v>OK</v>
      </c>
    </row>
    <row r="73" spans="1:30">
      <c r="A73" s="202"/>
      <c r="B73" s="175">
        <v>27</v>
      </c>
      <c r="C73" s="142">
        <v>48</v>
      </c>
      <c r="D73" s="224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4"/>
      <c r="T73" s="20"/>
      <c r="U73" s="67"/>
      <c r="V73" s="20"/>
      <c r="W73" s="20"/>
      <c r="X73" s="20"/>
      <c r="Y73" s="142">
        <v>48</v>
      </c>
      <c r="Z73" s="21"/>
      <c r="AA73" s="144" t="str">
        <f t="shared" si="3"/>
        <v>OK</v>
      </c>
      <c r="AB73" s="8"/>
      <c r="AC73" s="8"/>
      <c r="AD73" s="144" t="str">
        <f t="shared" si="4"/>
        <v>OK</v>
      </c>
    </row>
    <row r="74" spans="1:30">
      <c r="A74" s="202"/>
      <c r="B74" s="175">
        <v>28</v>
      </c>
      <c r="C74" s="142">
        <v>49</v>
      </c>
      <c r="D74" s="224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4"/>
      <c r="T74" s="20"/>
      <c r="U74" s="67"/>
      <c r="V74" s="20"/>
      <c r="W74" s="20"/>
      <c r="X74" s="20"/>
      <c r="Y74" s="142">
        <v>49</v>
      </c>
      <c r="Z74" s="21"/>
      <c r="AA74" s="144" t="str">
        <f t="shared" si="3"/>
        <v>OK</v>
      </c>
      <c r="AB74" s="8"/>
      <c r="AC74" s="8"/>
      <c r="AD74" s="144" t="str">
        <f t="shared" si="4"/>
        <v>OK</v>
      </c>
    </row>
    <row r="75" spans="1:30">
      <c r="A75" s="202"/>
      <c r="B75" s="175">
        <v>29</v>
      </c>
      <c r="C75" s="142">
        <v>50</v>
      </c>
      <c r="D75" s="224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4"/>
      <c r="T75" s="20"/>
      <c r="U75" s="67"/>
      <c r="V75" s="20"/>
      <c r="W75" s="20"/>
      <c r="X75" s="20"/>
      <c r="Y75" s="142">
        <v>50</v>
      </c>
      <c r="Z75" s="21"/>
      <c r="AA75" s="144" t="str">
        <f t="shared" si="3"/>
        <v>OK</v>
      </c>
      <c r="AB75" s="8"/>
      <c r="AC75" s="8"/>
      <c r="AD75" s="144" t="str">
        <f t="shared" si="4"/>
        <v>OK</v>
      </c>
    </row>
    <row r="76" spans="1:30">
      <c r="A76" s="202"/>
      <c r="B76" s="175">
        <v>30</v>
      </c>
      <c r="C76" s="142">
        <v>51</v>
      </c>
      <c r="D76" s="224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4"/>
      <c r="T76" s="20"/>
      <c r="U76" s="67"/>
      <c r="V76" s="20"/>
      <c r="W76" s="20"/>
      <c r="X76" s="20"/>
      <c r="Y76" s="142">
        <v>51</v>
      </c>
      <c r="Z76" s="21"/>
      <c r="AA76" s="144" t="str">
        <f t="shared" si="3"/>
        <v>OK</v>
      </c>
      <c r="AB76" s="8"/>
      <c r="AC76" s="8"/>
      <c r="AD76" s="144" t="str">
        <f t="shared" si="4"/>
        <v>OK</v>
      </c>
    </row>
    <row r="77" spans="1:30">
      <c r="A77" s="202"/>
      <c r="B77" s="175">
        <v>31</v>
      </c>
      <c r="C77" s="142">
        <v>52</v>
      </c>
      <c r="D77" s="224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4"/>
      <c r="T77" s="20"/>
      <c r="U77" s="67"/>
      <c r="V77" s="20"/>
      <c r="W77" s="20"/>
      <c r="X77" s="20"/>
      <c r="Y77" s="142">
        <v>52</v>
      </c>
      <c r="Z77" s="21"/>
      <c r="AA77" s="144" t="str">
        <f t="shared" si="3"/>
        <v>OK</v>
      </c>
      <c r="AB77" s="8"/>
      <c r="AC77" s="8"/>
      <c r="AD77" s="144" t="str">
        <f t="shared" si="4"/>
        <v>OK</v>
      </c>
    </row>
    <row r="78" spans="1:30">
      <c r="A78" s="202"/>
      <c r="B78" s="175">
        <v>32</v>
      </c>
      <c r="C78" s="142">
        <v>53</v>
      </c>
      <c r="D78" s="224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4"/>
      <c r="T78" s="20"/>
      <c r="U78" s="67"/>
      <c r="V78" s="20"/>
      <c r="W78" s="20"/>
      <c r="X78" s="20"/>
      <c r="Y78" s="142">
        <v>53</v>
      </c>
      <c r="Z78" s="21"/>
      <c r="AA78" s="144" t="str">
        <f t="shared" si="3"/>
        <v>OK</v>
      </c>
      <c r="AB78" s="8"/>
      <c r="AC78" s="8"/>
      <c r="AD78" s="144" t="str">
        <f t="shared" si="4"/>
        <v>OK</v>
      </c>
    </row>
    <row r="79" spans="1:30">
      <c r="A79" s="202"/>
      <c r="B79" s="175">
        <v>33</v>
      </c>
      <c r="C79" s="142">
        <v>54</v>
      </c>
      <c r="D79" s="224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4"/>
      <c r="T79" s="20"/>
      <c r="U79" s="67"/>
      <c r="V79" s="20"/>
      <c r="W79" s="20"/>
      <c r="X79" s="20"/>
      <c r="Y79" s="142">
        <v>54</v>
      </c>
      <c r="Z79" s="21"/>
      <c r="AA79" s="144" t="str">
        <f t="shared" si="3"/>
        <v>OK</v>
      </c>
      <c r="AB79" s="8"/>
      <c r="AC79" s="8"/>
      <c r="AD79" s="144" t="str">
        <f t="shared" si="4"/>
        <v>OK</v>
      </c>
    </row>
    <row r="80" spans="1:30">
      <c r="A80" s="202"/>
      <c r="B80" s="175">
        <v>34</v>
      </c>
      <c r="C80" s="142">
        <v>55</v>
      </c>
      <c r="D80" s="224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4"/>
      <c r="T80" s="20"/>
      <c r="U80" s="67"/>
      <c r="V80" s="20"/>
      <c r="W80" s="20"/>
      <c r="X80" s="20"/>
      <c r="Y80" s="142">
        <v>55</v>
      </c>
      <c r="Z80" s="21"/>
      <c r="AA80" s="144" t="str">
        <f t="shared" si="3"/>
        <v>OK</v>
      </c>
      <c r="AB80" s="8"/>
      <c r="AC80" s="8"/>
      <c r="AD80" s="144" t="str">
        <f t="shared" si="4"/>
        <v>OK</v>
      </c>
    </row>
    <row r="81" spans="1:30">
      <c r="A81" s="202"/>
      <c r="B81" s="175">
        <v>35</v>
      </c>
      <c r="C81" s="142">
        <v>56</v>
      </c>
      <c r="D81" s="224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4"/>
      <c r="T81" s="20"/>
      <c r="U81" s="67"/>
      <c r="V81" s="20"/>
      <c r="W81" s="20"/>
      <c r="X81" s="20"/>
      <c r="Y81" s="142">
        <v>56</v>
      </c>
      <c r="Z81" s="21"/>
      <c r="AA81" s="144" t="str">
        <f t="shared" si="3"/>
        <v>OK</v>
      </c>
      <c r="AB81" s="8"/>
      <c r="AC81" s="8"/>
      <c r="AD81" s="144" t="str">
        <f t="shared" si="4"/>
        <v>OK</v>
      </c>
    </row>
    <row r="82" spans="1:30" ht="20.100000000000001" customHeight="1">
      <c r="A82" s="202"/>
      <c r="B82" s="176" t="s">
        <v>21</v>
      </c>
      <c r="C82" s="143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4"/>
      <c r="T82" s="20"/>
      <c r="U82" s="67"/>
      <c r="V82" s="20"/>
      <c r="W82" s="20"/>
      <c r="X82" s="20"/>
      <c r="Y82" s="143">
        <v>100</v>
      </c>
      <c r="Z82" s="21"/>
      <c r="AA82" s="144" t="str">
        <f t="shared" si="3"/>
        <v>OK</v>
      </c>
      <c r="AB82" s="8"/>
      <c r="AC82" s="8"/>
      <c r="AD82" s="144" t="str">
        <f t="shared" si="4"/>
        <v>OK</v>
      </c>
    </row>
    <row r="83" spans="1:30" ht="6" customHeight="1">
      <c r="A83" s="203"/>
      <c r="B83" s="198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8"/>
      <c r="AB83" s="8"/>
      <c r="AC83" s="8"/>
      <c r="AD83" s="8"/>
    </row>
    <row r="84" spans="1:30" ht="15" customHeight="1">
      <c r="A84" s="111"/>
      <c r="B84" s="27" t="str">
        <f>"Version: "&amp;D91</f>
        <v>Version: 2.00.E1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7" t="s">
        <v>166</v>
      </c>
      <c r="Z84" s="21"/>
      <c r="AB84" s="8"/>
      <c r="AC84" s="8"/>
    </row>
    <row r="85" spans="1:30" ht="21" customHeight="1">
      <c r="A85" s="197" t="s">
        <v>162</v>
      </c>
      <c r="B85" s="6" t="s">
        <v>168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169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165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CSIB_CRIRB_05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186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90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1" t="s">
        <v>82</v>
      </c>
      <c r="E96" s="191" t="s">
        <v>83</v>
      </c>
      <c r="F96" s="191" t="s">
        <v>84</v>
      </c>
      <c r="G96" s="191" t="s">
        <v>85</v>
      </c>
      <c r="H96" s="191" t="s">
        <v>86</v>
      </c>
      <c r="I96" s="191" t="s">
        <v>109</v>
      </c>
      <c r="J96" s="191" t="s">
        <v>87</v>
      </c>
      <c r="K96" s="191" t="s">
        <v>89</v>
      </c>
      <c r="L96" s="191" t="s">
        <v>90</v>
      </c>
      <c r="M96" s="191" t="s">
        <v>91</v>
      </c>
      <c r="N96" s="191" t="s">
        <v>92</v>
      </c>
      <c r="O96" s="191" t="s">
        <v>93</v>
      </c>
      <c r="P96" s="191" t="s">
        <v>94</v>
      </c>
      <c r="Q96" s="191" t="s">
        <v>116</v>
      </c>
      <c r="R96" s="191" t="s">
        <v>117</v>
      </c>
      <c r="S96" s="191" t="s">
        <v>118</v>
      </c>
      <c r="T96" s="191" t="s">
        <v>119</v>
      </c>
      <c r="U96" s="191" t="s">
        <v>120</v>
      </c>
      <c r="V96" s="191" t="s">
        <v>121</v>
      </c>
      <c r="W96" s="191" t="s">
        <v>122</v>
      </c>
      <c r="X96" s="191" t="s">
        <v>123</v>
      </c>
      <c r="Y96" s="8"/>
      <c r="AB96" s="8"/>
      <c r="AC96" s="8"/>
    </row>
    <row r="97" spans="2:29">
      <c r="B97" s="179" t="s">
        <v>131</v>
      </c>
      <c r="C97" s="65"/>
      <c r="D97" s="8"/>
      <c r="E97" s="4"/>
      <c r="F97" s="4"/>
      <c r="G97" s="4"/>
      <c r="H97" s="4"/>
      <c r="I97" s="4"/>
      <c r="J97" s="4"/>
      <c r="K97" s="144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9" t="s">
        <v>132</v>
      </c>
      <c r="C98" s="65"/>
      <c r="D98" s="8"/>
      <c r="E98" s="8"/>
      <c r="F98" s="8"/>
      <c r="G98" s="8"/>
      <c r="H98" s="8"/>
      <c r="I98" s="8"/>
      <c r="J98" s="8"/>
      <c r="K98" s="144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9" t="s">
        <v>130</v>
      </c>
      <c r="C99" s="65"/>
      <c r="D99" s="8"/>
      <c r="E99" s="144" t="str">
        <f>IF(ROUND(E32,0)&lt;=ROUND(E31,0),"OK","ERROR")</f>
        <v>OK</v>
      </c>
      <c r="F99" s="144" t="str">
        <f>IF(ROUND(F32,0)&lt;=ROUND(F31,0),"OK","ERROR")</f>
        <v>OK</v>
      </c>
      <c r="G99" s="144" t="str">
        <f>IF(ROUND(G32,0)&lt;=ROUND(G31,0),"OK","ERROR")</f>
        <v>OK</v>
      </c>
      <c r="H99" s="144" t="str">
        <f>IF(ROUND(H32,0)&lt;=ROUND(H31,0),"OK","ERROR")</f>
        <v>OK</v>
      </c>
      <c r="I99" s="8"/>
      <c r="J99" s="8"/>
      <c r="K99" s="144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4" t="str">
        <f>IF(ROUND(U32,0)&lt;=ROUND(U31,0),"OK","ERROR")</f>
        <v>OK</v>
      </c>
      <c r="V99" s="144" t="str">
        <f>IF(ROUND(V32,0)&lt;=ROUND(V31,0),"OK","ERROR")</f>
        <v>OK</v>
      </c>
      <c r="W99" s="144" t="str">
        <f>IF(ROUND(W32,0)&lt;=ROUND(W31,0),"OK","ERROR")</f>
        <v>OK</v>
      </c>
      <c r="X99" s="144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39370078740157483" top="0.39370078740157483" bottom="0.39370078740157483" header="0.19685039370078741" footer="0"/>
  <pageSetup paperSize="9" scale="54" pageOrder="overThenDown" orientation="portrait" r:id="rId1"/>
  <headerFooter alignWithMargins="0">
    <oddFooter>&amp;L&amp;"Arial,Fett"SNB Confidential&amp;C&amp;D&amp;RPage &amp;P</oddFooter>
  </headerFooter>
  <colBreaks count="3" manualBreakCount="3">
    <brk id="10" max="1048575" man="1"/>
    <brk id="17" min="17" max="85" man="1"/>
    <brk id="25" max="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W2" sqref="W2"/>
      <selection pane="topRight" activeCell="W2" sqref="W2"/>
      <selection pane="bottomLeft" activeCell="W2" sqref="W2"/>
      <selection pane="bottomRight" activeCell="D10" sqref="D10"/>
    </sheetView>
  </sheetViews>
  <sheetFormatPr baseColWidth="10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155</v>
      </c>
      <c r="F1" s="8"/>
      <c r="G1" s="8"/>
      <c r="H1" s="8"/>
      <c r="I1" s="155" t="s">
        <v>67</v>
      </c>
      <c r="J1" s="228" t="s">
        <v>204</v>
      </c>
      <c r="K1" s="8"/>
      <c r="L1" s="16" t="s">
        <v>155</v>
      </c>
      <c r="M1" s="8"/>
      <c r="N1" s="8"/>
      <c r="O1" s="8"/>
      <c r="P1" s="155" t="s">
        <v>67</v>
      </c>
      <c r="Q1" s="228" t="str">
        <f>J1</f>
        <v>CSIB_CRIRB_06</v>
      </c>
      <c r="R1" s="8"/>
      <c r="S1" s="16" t="s">
        <v>155</v>
      </c>
      <c r="T1" s="8"/>
      <c r="U1" s="8"/>
      <c r="V1" s="8"/>
      <c r="W1" s="155" t="s">
        <v>67</v>
      </c>
      <c r="X1" s="228" t="str">
        <f>J1</f>
        <v>CSIB_CRIRB_06</v>
      </c>
      <c r="Y1" s="8"/>
      <c r="Z1" s="8"/>
    </row>
    <row r="2" spans="1:26" ht="20.25" customHeight="1">
      <c r="A2" s="8"/>
      <c r="B2" s="15"/>
      <c r="C2" s="8"/>
      <c r="D2" s="8"/>
      <c r="E2" s="227" t="s">
        <v>209</v>
      </c>
      <c r="G2" s="15"/>
      <c r="H2" s="15"/>
      <c r="I2" s="155" t="s">
        <v>231</v>
      </c>
      <c r="J2" s="229" t="str">
        <f>'Delivery note'!H3</f>
        <v>XXXXXX</v>
      </c>
      <c r="L2" s="227" t="s">
        <v>209</v>
      </c>
      <c r="M2" s="15"/>
      <c r="N2" s="15"/>
      <c r="O2" s="15"/>
      <c r="P2" s="155" t="s">
        <v>231</v>
      </c>
      <c r="Q2" s="229" t="str">
        <f>J2</f>
        <v>XXXXXX</v>
      </c>
      <c r="R2" s="15"/>
      <c r="S2" s="227" t="s">
        <v>209</v>
      </c>
      <c r="T2" s="15"/>
      <c r="U2" s="15"/>
      <c r="V2" s="15"/>
      <c r="W2" s="155" t="s">
        <v>231</v>
      </c>
      <c r="X2" s="229" t="str">
        <f>J2</f>
        <v>XXXXXX</v>
      </c>
      <c r="Y2" s="15"/>
    </row>
    <row r="3" spans="1:26" ht="20.25" customHeight="1">
      <c r="A3" s="8"/>
      <c r="B3" s="15"/>
      <c r="C3" s="8"/>
      <c r="D3" s="8"/>
      <c r="E3" s="158" t="s">
        <v>192</v>
      </c>
      <c r="G3" s="15"/>
      <c r="H3" s="15"/>
      <c r="I3" s="155" t="s">
        <v>175</v>
      </c>
      <c r="J3" s="230" t="str">
        <f>'Delivery note'!H4</f>
        <v>DD.MM.YYYY</v>
      </c>
      <c r="K3" s="111"/>
      <c r="L3" s="158" t="s">
        <v>192</v>
      </c>
      <c r="M3" s="15"/>
      <c r="N3" s="15"/>
      <c r="O3" s="15"/>
      <c r="P3" s="155" t="s">
        <v>175</v>
      </c>
      <c r="Q3" s="230" t="str">
        <f>J3</f>
        <v>DD.MM.YYYY</v>
      </c>
      <c r="R3" s="15"/>
      <c r="S3" s="158" t="s">
        <v>192</v>
      </c>
      <c r="T3" s="15"/>
      <c r="U3" s="15"/>
      <c r="V3" s="15"/>
      <c r="W3" s="155" t="s">
        <v>175</v>
      </c>
      <c r="X3" s="230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80" t="s">
        <v>156</v>
      </c>
      <c r="G4" s="15"/>
      <c r="H4" s="15"/>
      <c r="J4" s="4"/>
      <c r="K4" s="111"/>
      <c r="L4" s="180" t="s">
        <v>156</v>
      </c>
      <c r="M4" s="15"/>
      <c r="N4" s="15"/>
      <c r="O4" s="15"/>
      <c r="Q4" s="4"/>
      <c r="R4" s="15"/>
      <c r="S4" s="180" t="s">
        <v>156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1" t="s">
        <v>138</v>
      </c>
      <c r="I5" s="111"/>
      <c r="J5" s="70"/>
      <c r="K5" s="111"/>
      <c r="L5" s="181" t="s">
        <v>138</v>
      </c>
      <c r="M5" s="15"/>
      <c r="N5" s="15"/>
      <c r="O5" s="15"/>
      <c r="P5" s="15"/>
      <c r="Q5" s="15"/>
      <c r="R5" s="15"/>
      <c r="S5" s="181" t="s">
        <v>138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22</v>
      </c>
      <c r="F6" s="15"/>
      <c r="G6" s="15"/>
      <c r="H6" s="15"/>
      <c r="I6" s="15"/>
      <c r="J6" s="15"/>
      <c r="K6" s="15"/>
      <c r="L6" s="6" t="s">
        <v>22</v>
      </c>
      <c r="M6" s="15"/>
      <c r="N6" s="15"/>
      <c r="O6" s="15"/>
      <c r="P6" s="15"/>
      <c r="Q6" s="15"/>
      <c r="R6" s="15"/>
      <c r="S6" s="6" t="s">
        <v>22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80"/>
      <c r="M7" s="15"/>
      <c r="N7" s="15"/>
      <c r="O7" s="15"/>
      <c r="P7" s="15"/>
      <c r="Q7" s="73"/>
      <c r="R7" s="15"/>
      <c r="S7" s="180"/>
      <c r="T7" s="15"/>
      <c r="U7" s="15"/>
      <c r="V7" s="15"/>
      <c r="W7" s="15"/>
      <c r="X7" s="15"/>
      <c r="Y7" s="73"/>
    </row>
    <row r="8" spans="1:26" ht="20.100000000000001" customHeight="1">
      <c r="A8" s="199"/>
      <c r="B8" s="5"/>
      <c r="C8" s="212"/>
      <c r="D8" s="182" t="s">
        <v>68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2"/>
    </row>
    <row r="9" spans="1:26" ht="20.100000000000001" customHeight="1">
      <c r="A9" s="200"/>
      <c r="B9" s="9"/>
      <c r="C9" s="213"/>
      <c r="D9" s="159" t="s">
        <v>81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3"/>
    </row>
    <row r="10" spans="1:26" ht="31.5" customHeight="1">
      <c r="A10" s="200"/>
      <c r="B10" s="183" t="s">
        <v>1</v>
      </c>
      <c r="C10" s="142">
        <v>1</v>
      </c>
      <c r="D10" s="105"/>
      <c r="E10" s="144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2">
        <v>1</v>
      </c>
    </row>
    <row r="11" spans="1:26" ht="20.100000000000001" customHeight="1">
      <c r="A11" s="200"/>
      <c r="B11" s="9"/>
      <c r="C11" s="142"/>
      <c r="D11" s="167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2"/>
    </row>
    <row r="12" spans="1:26" ht="14.25" customHeight="1">
      <c r="A12" s="201"/>
      <c r="B12" s="184"/>
      <c r="C12" s="142"/>
      <c r="D12" s="36" t="s">
        <v>25</v>
      </c>
      <c r="E12" s="36" t="s">
        <v>27</v>
      </c>
      <c r="F12" s="38" t="s">
        <v>29</v>
      </c>
      <c r="G12" s="51" t="s">
        <v>24</v>
      </c>
      <c r="H12" s="43"/>
      <c r="I12" s="43"/>
      <c r="J12" s="44"/>
      <c r="K12" s="52" t="s">
        <v>32</v>
      </c>
      <c r="L12" s="51" t="s">
        <v>65</v>
      </c>
      <c r="M12" s="59"/>
      <c r="N12" s="59"/>
      <c r="O12" s="59"/>
      <c r="P12" s="59"/>
      <c r="Q12" s="52"/>
      <c r="R12" s="38" t="s">
        <v>43</v>
      </c>
      <c r="S12" s="38" t="s">
        <v>48</v>
      </c>
      <c r="T12" s="38" t="s">
        <v>52</v>
      </c>
      <c r="U12" s="38" t="s">
        <v>56</v>
      </c>
      <c r="V12" s="38" t="s">
        <v>58</v>
      </c>
      <c r="W12" s="51" t="s">
        <v>64</v>
      </c>
      <c r="X12" s="52"/>
      <c r="Y12" s="142"/>
      <c r="Z12" s="28"/>
    </row>
    <row r="13" spans="1:26" ht="14.25" customHeight="1">
      <c r="A13" s="202"/>
      <c r="B13" s="185"/>
      <c r="C13" s="142"/>
      <c r="D13" s="29" t="s">
        <v>26</v>
      </c>
      <c r="E13" s="37" t="s">
        <v>28</v>
      </c>
      <c r="F13" s="42" t="s">
        <v>30</v>
      </c>
      <c r="G13" s="50" t="s">
        <v>31</v>
      </c>
      <c r="H13" s="45"/>
      <c r="I13" s="45"/>
      <c r="J13" s="46"/>
      <c r="K13" s="75" t="s">
        <v>33</v>
      </c>
      <c r="L13" s="50" t="s">
        <v>66</v>
      </c>
      <c r="M13" s="48"/>
      <c r="N13" s="48"/>
      <c r="O13" s="48"/>
      <c r="P13" s="48"/>
      <c r="Q13" s="49"/>
      <c r="R13" s="42" t="s">
        <v>44</v>
      </c>
      <c r="S13" s="42" t="s">
        <v>49</v>
      </c>
      <c r="T13" s="42" t="s">
        <v>49</v>
      </c>
      <c r="U13" s="42" t="s">
        <v>57</v>
      </c>
      <c r="V13" s="42" t="s">
        <v>59</v>
      </c>
      <c r="W13" s="47"/>
      <c r="X13" s="49"/>
      <c r="Y13" s="142"/>
      <c r="Z13" s="28"/>
    </row>
    <row r="14" spans="1:26" ht="14.25" customHeight="1">
      <c r="A14" s="202"/>
      <c r="B14" s="185"/>
      <c r="C14" s="142"/>
      <c r="D14" s="37"/>
      <c r="E14" s="37" t="s">
        <v>23</v>
      </c>
      <c r="F14" s="37"/>
      <c r="G14" s="51" t="s">
        <v>3</v>
      </c>
      <c r="H14" s="52"/>
      <c r="I14" s="51" t="s">
        <v>37</v>
      </c>
      <c r="J14" s="52"/>
      <c r="K14" s="75" t="s">
        <v>35</v>
      </c>
      <c r="L14" s="57" t="s">
        <v>39</v>
      </c>
      <c r="M14" s="55"/>
      <c r="N14" s="38" t="s">
        <v>41</v>
      </c>
      <c r="O14" s="51" t="s">
        <v>10</v>
      </c>
      <c r="P14" s="59"/>
      <c r="Q14" s="52"/>
      <c r="R14" s="42" t="s">
        <v>45</v>
      </c>
      <c r="S14" s="42" t="s">
        <v>50</v>
      </c>
      <c r="T14" s="42" t="s">
        <v>53</v>
      </c>
      <c r="U14" s="42"/>
      <c r="V14" s="42"/>
      <c r="W14" s="38" t="s">
        <v>188</v>
      </c>
      <c r="X14" s="38" t="s">
        <v>191</v>
      </c>
      <c r="Y14" s="142"/>
      <c r="Z14" s="28"/>
    </row>
    <row r="15" spans="1:26" ht="14.25" customHeight="1">
      <c r="A15" s="202"/>
      <c r="B15" s="185"/>
      <c r="C15" s="142"/>
      <c r="D15" s="30"/>
      <c r="E15" s="37"/>
      <c r="F15" s="37"/>
      <c r="G15" s="53"/>
      <c r="H15" s="54"/>
      <c r="I15" s="53" t="s">
        <v>34</v>
      </c>
      <c r="J15" s="54"/>
      <c r="K15" s="75" t="s">
        <v>36</v>
      </c>
      <c r="L15" s="58" t="s">
        <v>40</v>
      </c>
      <c r="M15" s="56"/>
      <c r="N15" s="6" t="s">
        <v>42</v>
      </c>
      <c r="O15" s="60"/>
      <c r="P15" s="61"/>
      <c r="Q15" s="54"/>
      <c r="R15" s="42" t="s">
        <v>46</v>
      </c>
      <c r="S15" s="42" t="s">
        <v>51</v>
      </c>
      <c r="T15" s="42" t="s">
        <v>54</v>
      </c>
      <c r="U15" s="42"/>
      <c r="V15" s="42"/>
      <c r="W15" s="42" t="s">
        <v>187</v>
      </c>
      <c r="X15" s="42" t="s">
        <v>189</v>
      </c>
      <c r="Y15" s="142"/>
      <c r="Z15" s="28"/>
    </row>
    <row r="16" spans="1:26" ht="57.75" customHeight="1">
      <c r="A16" s="200"/>
      <c r="B16" s="9"/>
      <c r="C16" s="142"/>
      <c r="D16" s="36" t="s">
        <v>2</v>
      </c>
      <c r="E16" s="42"/>
      <c r="F16" s="42"/>
      <c r="G16" s="36" t="s">
        <v>4</v>
      </c>
      <c r="H16" s="36" t="s">
        <v>5</v>
      </c>
      <c r="I16" s="36" t="s">
        <v>142</v>
      </c>
      <c r="J16" s="36" t="s">
        <v>38</v>
      </c>
      <c r="K16" s="75" t="s">
        <v>114</v>
      </c>
      <c r="L16" s="36" t="s">
        <v>4</v>
      </c>
      <c r="M16" s="36" t="s">
        <v>5</v>
      </c>
      <c r="N16" s="42"/>
      <c r="O16" s="215" t="s">
        <v>11</v>
      </c>
      <c r="P16" s="216" t="s">
        <v>12</v>
      </c>
      <c r="Q16" s="216" t="s">
        <v>13</v>
      </c>
      <c r="R16" s="42" t="s">
        <v>47</v>
      </c>
      <c r="S16" s="42"/>
      <c r="T16" s="42" t="s">
        <v>55</v>
      </c>
      <c r="U16" s="42"/>
      <c r="V16" s="42"/>
      <c r="W16" s="42"/>
      <c r="X16" s="42" t="s">
        <v>190</v>
      </c>
      <c r="Y16" s="142"/>
      <c r="Z16" s="13"/>
    </row>
    <row r="17" spans="1:30" ht="20.100000000000001" customHeight="1">
      <c r="A17" s="200"/>
      <c r="B17" s="186"/>
      <c r="C17" s="142"/>
      <c r="D17" s="214" t="s">
        <v>82</v>
      </c>
      <c r="E17" s="214" t="s">
        <v>83</v>
      </c>
      <c r="F17" s="214" t="s">
        <v>84</v>
      </c>
      <c r="G17" s="214" t="s">
        <v>85</v>
      </c>
      <c r="H17" s="214" t="s">
        <v>86</v>
      </c>
      <c r="I17" s="214" t="s">
        <v>109</v>
      </c>
      <c r="J17" s="214" t="s">
        <v>87</v>
      </c>
      <c r="K17" s="214" t="s">
        <v>115</v>
      </c>
      <c r="L17" s="214" t="s">
        <v>90</v>
      </c>
      <c r="M17" s="214" t="s">
        <v>91</v>
      </c>
      <c r="N17" s="214" t="s">
        <v>92</v>
      </c>
      <c r="O17" s="214" t="s">
        <v>93</v>
      </c>
      <c r="P17" s="214" t="s">
        <v>94</v>
      </c>
      <c r="Q17" s="214" t="s">
        <v>116</v>
      </c>
      <c r="R17" s="214" t="s">
        <v>117</v>
      </c>
      <c r="S17" s="214" t="s">
        <v>118</v>
      </c>
      <c r="T17" s="214" t="s">
        <v>119</v>
      </c>
      <c r="U17" s="214" t="s">
        <v>120</v>
      </c>
      <c r="V17" s="214" t="s">
        <v>121</v>
      </c>
      <c r="W17" s="214" t="s">
        <v>122</v>
      </c>
      <c r="X17" s="214" t="s">
        <v>123</v>
      </c>
      <c r="Y17" s="142"/>
      <c r="AA17" s="13" t="s">
        <v>124</v>
      </c>
      <c r="AB17" s="8" t="s">
        <v>125</v>
      </c>
      <c r="AC17" s="8" t="s">
        <v>126</v>
      </c>
      <c r="AD17" s="13" t="s">
        <v>127</v>
      </c>
    </row>
    <row r="18" spans="1:30" ht="19.5" customHeight="1" thickBot="1">
      <c r="A18" s="201"/>
      <c r="B18" s="187" t="s">
        <v>6</v>
      </c>
      <c r="C18" s="142">
        <v>2</v>
      </c>
      <c r="D18" s="19"/>
      <c r="E18" s="161">
        <f>E20+E21+E22+E23+E24</f>
        <v>0</v>
      </c>
      <c r="F18" s="161">
        <f>F20+F21+F22+F23+F24</f>
        <v>0</v>
      </c>
      <c r="G18" s="161">
        <f>G20+G21+G22+G23+G24</f>
        <v>0</v>
      </c>
      <c r="H18" s="161">
        <f>H20+H21+H22+H23+H24</f>
        <v>0</v>
      </c>
      <c r="I18" s="31"/>
      <c r="J18" s="32"/>
      <c r="K18" s="161">
        <f>K20+K21+K22+K23+K24</f>
        <v>0</v>
      </c>
      <c r="L18" s="161">
        <f t="shared" ref="L18:R18" si="0">L20+L21+L22+L23+L24</f>
        <v>0</v>
      </c>
      <c r="M18" s="161">
        <f t="shared" si="0"/>
        <v>0</v>
      </c>
      <c r="N18" s="161">
        <f t="shared" si="0"/>
        <v>0</v>
      </c>
      <c r="O18" s="161">
        <f t="shared" si="0"/>
        <v>0</v>
      </c>
      <c r="P18" s="161">
        <f t="shared" si="0"/>
        <v>0</v>
      </c>
      <c r="Q18" s="188">
        <f t="shared" si="0"/>
        <v>0</v>
      </c>
      <c r="R18" s="161">
        <f t="shared" si="0"/>
        <v>0</v>
      </c>
      <c r="S18" s="224"/>
      <c r="T18" s="20"/>
      <c r="U18" s="161">
        <f>U20+U21+U22+U23+U24</f>
        <v>0</v>
      </c>
      <c r="V18" s="161">
        <f>V20+V21+V22+V23+V24</f>
        <v>0</v>
      </c>
      <c r="W18" s="161">
        <f>W20+W21+W22+W23+W24</f>
        <v>0</v>
      </c>
      <c r="X18" s="161">
        <f>X20+X21+X22+X23+X24</f>
        <v>0</v>
      </c>
      <c r="Y18" s="142">
        <v>2</v>
      </c>
      <c r="Z18" s="21"/>
      <c r="AA18" s="211" t="str">
        <f>IF(MIN(E18:H18)&lt;0,"ERROR","OK")</f>
        <v>OK</v>
      </c>
      <c r="AB18" s="211" t="str">
        <f>IF(I18&lt;=0,"OK","ERROR")</f>
        <v>OK</v>
      </c>
      <c r="AC18" s="211" t="str">
        <f>IF(J18&gt;=0,"OK","ERROR")</f>
        <v>OK</v>
      </c>
      <c r="AD18" s="211" t="str">
        <f>IF(MIN(K18:X18)&lt;0,"ERROR","OK")</f>
        <v>OK</v>
      </c>
    </row>
    <row r="19" spans="1:30" ht="26.25" thickTop="1">
      <c r="A19" s="202"/>
      <c r="B19" s="166" t="s">
        <v>141</v>
      </c>
      <c r="C19" s="142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42"/>
      <c r="Z19" s="21"/>
      <c r="AA19" s="168"/>
      <c r="AB19" s="8"/>
      <c r="AC19" s="8"/>
      <c r="AD19" s="8"/>
    </row>
    <row r="20" spans="1:30">
      <c r="A20" s="202"/>
      <c r="B20" s="175" t="s">
        <v>7</v>
      </c>
      <c r="C20" s="142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2">
        <v>3</v>
      </c>
      <c r="Z20" s="21"/>
      <c r="AA20" s="144" t="str">
        <f>IF(MIN(E20:H20)&lt;0,"ERROR","OK")</f>
        <v>OK</v>
      </c>
      <c r="AB20" s="8"/>
      <c r="AC20" s="9"/>
      <c r="AD20" s="144" t="str">
        <f>IF(MIN(K20:X20)&lt;0,"ERROR","OK")</f>
        <v>OK</v>
      </c>
    </row>
    <row r="21" spans="1:30">
      <c r="A21" s="202"/>
      <c r="B21" s="175" t="s">
        <v>8</v>
      </c>
      <c r="C21" s="142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2">
        <v>4</v>
      </c>
      <c r="Z21" s="21"/>
      <c r="AA21" s="144" t="str">
        <f>IF(MIN(E21:H21)&lt;0,"ERROR","OK")</f>
        <v>OK</v>
      </c>
      <c r="AB21" s="8"/>
      <c r="AC21" s="8"/>
      <c r="AD21" s="144" t="str">
        <f>IF(MIN(K21:X21)&lt;0,"ERROR","OK")</f>
        <v>OK</v>
      </c>
    </row>
    <row r="22" spans="1:30">
      <c r="A22" s="202"/>
      <c r="B22" s="183" t="s">
        <v>173</v>
      </c>
      <c r="C22" s="142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2">
        <v>5</v>
      </c>
      <c r="Z22" s="21"/>
      <c r="AA22" s="144" t="str">
        <f>IF(MIN(E22:H22)&lt;0,"ERROR","OK")</f>
        <v>OK</v>
      </c>
      <c r="AB22" s="8"/>
      <c r="AC22" s="8"/>
      <c r="AD22" s="144" t="str">
        <f>IF(MIN(K22:X22)&lt;0,"ERROR","OK")</f>
        <v>OK</v>
      </c>
    </row>
    <row r="23" spans="1:30">
      <c r="A23" s="202"/>
      <c r="B23" s="183" t="s">
        <v>174</v>
      </c>
      <c r="C23" s="142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2">
        <v>6</v>
      </c>
      <c r="Z23" s="21"/>
      <c r="AA23" s="144" t="str">
        <f>IF(MIN(E23:H23)&lt;0,"ERROR","OK")</f>
        <v>OK</v>
      </c>
      <c r="AB23" s="8"/>
      <c r="AC23" s="8"/>
      <c r="AD23" s="144" t="str">
        <f>IF(MIN(K23:X23)&lt;0,"ERROR","OK")</f>
        <v>OK</v>
      </c>
    </row>
    <row r="24" spans="1:30">
      <c r="A24" s="202"/>
      <c r="B24" s="183" t="s">
        <v>9</v>
      </c>
      <c r="C24" s="142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2">
        <v>7</v>
      </c>
      <c r="Z24" s="21"/>
      <c r="AA24" s="144" t="str">
        <f>IF(MIN(E24:H24)&lt;0,"ERROR","OK")</f>
        <v>OK</v>
      </c>
      <c r="AB24" s="8"/>
      <c r="AC24" s="8"/>
      <c r="AD24" s="144" t="str">
        <f>IF(MIN(K24:X24)&lt;0,"ERROR","OK")</f>
        <v>OK</v>
      </c>
    </row>
    <row r="25" spans="1:30" ht="6" customHeight="1">
      <c r="A25" s="202"/>
      <c r="B25" s="163"/>
      <c r="C25" s="142"/>
      <c r="D25" s="15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2"/>
      <c r="Z25" s="21"/>
      <c r="AA25" s="111"/>
      <c r="AB25" s="8"/>
      <c r="AC25" s="8"/>
      <c r="AD25" s="111"/>
    </row>
    <row r="26" spans="1:30" ht="30.75" customHeight="1" thickBot="1">
      <c r="A26" s="201"/>
      <c r="B26" s="173" t="s">
        <v>60</v>
      </c>
      <c r="C26" s="142">
        <v>8</v>
      </c>
      <c r="D26" s="19"/>
      <c r="E26" s="161">
        <f>E29+E30+E31+E33+E34+E35+E36+E37+E38</f>
        <v>0</v>
      </c>
      <c r="F26" s="161">
        <f>F29+F30+F31+F33+F34+F35+F36+F37+F38</f>
        <v>0</v>
      </c>
      <c r="G26" s="19"/>
      <c r="H26" s="19"/>
      <c r="I26" s="19"/>
      <c r="J26" s="34"/>
      <c r="K26" s="161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1">
        <f>U29+U30+U31+U33+U34+U35+U36+U37+U38</f>
        <v>0</v>
      </c>
      <c r="V26" s="161">
        <f>V29+V30+V31+V33+V34+V35+V36+V37+V38</f>
        <v>0</v>
      </c>
      <c r="W26" s="161">
        <f>W29+W30+W31+W33+W34+W35+W36+W37+W38</f>
        <v>0</v>
      </c>
      <c r="X26" s="161">
        <f>X29+X30+X31+X33+X34+X35+X36+X37+X38</f>
        <v>0</v>
      </c>
      <c r="Y26" s="142">
        <v>8</v>
      </c>
      <c r="Z26" s="21"/>
      <c r="AA26" s="144" t="str">
        <f>IF(MIN(E26:H26)&lt;0,"ERROR","OK")</f>
        <v>OK</v>
      </c>
      <c r="AB26" s="8"/>
      <c r="AC26" s="8"/>
      <c r="AD26" s="144" t="str">
        <f>IF(MIN(K26:X26)&lt;0,"ERROR","OK")</f>
        <v>OK</v>
      </c>
    </row>
    <row r="27" spans="1:30" ht="39" thickTop="1">
      <c r="A27" s="202"/>
      <c r="B27" s="166" t="s">
        <v>15</v>
      </c>
      <c r="C27" s="142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42"/>
      <c r="Z27" s="21"/>
      <c r="AA27" s="168"/>
      <c r="AB27" s="8"/>
      <c r="AC27" s="8"/>
      <c r="AD27" s="8"/>
    </row>
    <row r="28" spans="1:30">
      <c r="A28" s="202"/>
      <c r="B28" s="169" t="s">
        <v>16</v>
      </c>
      <c r="C28" s="142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42"/>
      <c r="Z28" s="21"/>
      <c r="AA28" s="168"/>
      <c r="AB28" s="8"/>
      <c r="AC28" s="8"/>
      <c r="AD28" s="8"/>
    </row>
    <row r="29" spans="1:30">
      <c r="A29" s="202"/>
      <c r="B29" s="189" t="s">
        <v>17</v>
      </c>
      <c r="C29" s="142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2">
        <v>9</v>
      </c>
      <c r="Z29" s="21"/>
      <c r="AA29" s="144" t="str">
        <f t="shared" ref="AA29:AA38" si="1">IF(MIN(E29:H29)&lt;0,"ERROR","OK")</f>
        <v>OK</v>
      </c>
      <c r="AB29" s="8"/>
      <c r="AC29" s="8"/>
      <c r="AD29" s="144" t="str">
        <f t="shared" ref="AD29:AD38" si="2">IF(MIN(K29:X29)&lt;0,"ERROR","OK")</f>
        <v>OK</v>
      </c>
    </row>
    <row r="30" spans="1:30">
      <c r="A30" s="202"/>
      <c r="B30" s="170">
        <v>0.5</v>
      </c>
      <c r="C30" s="142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2">
        <v>10</v>
      </c>
      <c r="Z30" s="21"/>
      <c r="AA30" s="144" t="str">
        <f t="shared" si="1"/>
        <v>OK</v>
      </c>
      <c r="AB30" s="8"/>
      <c r="AC30" s="8"/>
      <c r="AD30" s="144" t="str">
        <f t="shared" si="2"/>
        <v>OK</v>
      </c>
    </row>
    <row r="31" spans="1:30">
      <c r="A31" s="202"/>
      <c r="B31" s="170" t="s">
        <v>18</v>
      </c>
      <c r="C31" s="142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2">
        <v>11</v>
      </c>
      <c r="Z31" s="21"/>
      <c r="AA31" s="144" t="str">
        <f t="shared" si="1"/>
        <v>OK</v>
      </c>
      <c r="AB31" s="8"/>
      <c r="AC31" s="8"/>
      <c r="AD31" s="144" t="str">
        <f t="shared" si="2"/>
        <v>OK</v>
      </c>
    </row>
    <row r="32" spans="1:30">
      <c r="A32" s="200"/>
      <c r="B32" s="170" t="s">
        <v>19</v>
      </c>
      <c r="C32" s="142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2">
        <v>12</v>
      </c>
      <c r="Z32" s="21"/>
      <c r="AA32" s="144" t="str">
        <f t="shared" si="1"/>
        <v>OK</v>
      </c>
      <c r="AB32" s="8"/>
      <c r="AC32" s="8"/>
      <c r="AD32" s="144" t="str">
        <f t="shared" si="2"/>
        <v>OK</v>
      </c>
    </row>
    <row r="33" spans="1:31">
      <c r="A33" s="202"/>
      <c r="B33" s="170">
        <v>0.9</v>
      </c>
      <c r="C33" s="142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2">
        <v>13</v>
      </c>
      <c r="Z33" s="21"/>
      <c r="AA33" s="144" t="str">
        <f t="shared" si="1"/>
        <v>OK</v>
      </c>
      <c r="AB33" s="8"/>
      <c r="AC33" s="8"/>
      <c r="AD33" s="144" t="str">
        <f t="shared" si="2"/>
        <v>OK</v>
      </c>
    </row>
    <row r="34" spans="1:31">
      <c r="A34" s="202"/>
      <c r="B34" s="170">
        <v>0.95</v>
      </c>
      <c r="C34" s="142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2">
        <v>14</v>
      </c>
      <c r="Z34" s="21"/>
      <c r="AA34" s="144" t="str">
        <f t="shared" si="1"/>
        <v>OK</v>
      </c>
      <c r="AB34" s="8"/>
      <c r="AC34" s="8"/>
      <c r="AD34" s="144" t="str">
        <f t="shared" si="2"/>
        <v>OK</v>
      </c>
    </row>
    <row r="35" spans="1:31">
      <c r="A35" s="202"/>
      <c r="B35" s="170">
        <v>1.1499999999999999</v>
      </c>
      <c r="C35" s="142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2">
        <v>15</v>
      </c>
      <c r="Z35" s="21"/>
      <c r="AA35" s="144" t="str">
        <f t="shared" si="1"/>
        <v>OK</v>
      </c>
      <c r="AB35" s="8"/>
      <c r="AC35" s="8"/>
      <c r="AD35" s="144" t="str">
        <f t="shared" si="2"/>
        <v>OK</v>
      </c>
    </row>
    <row r="36" spans="1:31">
      <c r="A36" s="202"/>
      <c r="B36" s="170">
        <v>1.2</v>
      </c>
      <c r="C36" s="142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2">
        <v>16</v>
      </c>
      <c r="Z36" s="21"/>
      <c r="AA36" s="144" t="str">
        <f t="shared" si="1"/>
        <v>OK</v>
      </c>
      <c r="AB36" s="8"/>
      <c r="AC36" s="8"/>
      <c r="AD36" s="144" t="str">
        <f t="shared" si="2"/>
        <v>OK</v>
      </c>
    </row>
    <row r="37" spans="1:31">
      <c r="A37" s="202"/>
      <c r="B37" s="170">
        <v>1.4</v>
      </c>
      <c r="C37" s="142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2">
        <v>17</v>
      </c>
      <c r="Z37" s="21"/>
      <c r="AA37" s="144" t="str">
        <f t="shared" si="1"/>
        <v>OK</v>
      </c>
      <c r="AB37" s="8"/>
      <c r="AC37" s="8"/>
      <c r="AD37" s="144" t="str">
        <f t="shared" si="2"/>
        <v>OK</v>
      </c>
    </row>
    <row r="38" spans="1:31">
      <c r="A38" s="202"/>
      <c r="B38" s="170">
        <v>2.5</v>
      </c>
      <c r="C38" s="142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2">
        <v>18</v>
      </c>
      <c r="Z38" s="21"/>
      <c r="AA38" s="144" t="str">
        <f t="shared" si="1"/>
        <v>OK</v>
      </c>
      <c r="AB38" s="8"/>
      <c r="AC38" s="8"/>
      <c r="AD38" s="144" t="str">
        <f t="shared" si="2"/>
        <v>OK</v>
      </c>
    </row>
    <row r="39" spans="1:31" ht="6" customHeight="1">
      <c r="A39" s="202"/>
      <c r="B39" s="163"/>
      <c r="C39" s="142"/>
      <c r="D39" s="154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2"/>
      <c r="Z39" s="21"/>
      <c r="AA39" s="168"/>
      <c r="AB39" s="8"/>
      <c r="AC39" s="8"/>
      <c r="AD39" s="8"/>
      <c r="AE39" s="8"/>
    </row>
    <row r="40" spans="1:31" ht="59.25" customHeight="1" thickBot="1">
      <c r="A40" s="201"/>
      <c r="B40" s="173" t="s">
        <v>61</v>
      </c>
      <c r="C40" s="142">
        <v>19</v>
      </c>
      <c r="D40" s="19"/>
      <c r="E40" s="20"/>
      <c r="F40" s="20"/>
      <c r="G40" s="20"/>
      <c r="H40" s="20"/>
      <c r="I40" s="20"/>
      <c r="J40" s="32"/>
      <c r="K40" s="161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2">
        <v>19</v>
      </c>
      <c r="Z40" s="21"/>
      <c r="AA40" s="144" t="str">
        <f>IF(MIN(E40:H40)&lt;0,"ERROR","OK")</f>
        <v>OK</v>
      </c>
      <c r="AB40" s="144" t="str">
        <f>IF(I40&lt;=0,"OK","ERROR")</f>
        <v>OK</v>
      </c>
      <c r="AC40" s="144" t="str">
        <f>IF(J40&gt;=0,"OK","ERROR")</f>
        <v>OK</v>
      </c>
      <c r="AD40" s="144" t="str">
        <f>IF(MIN(K40:X40)&lt;0,"ERROR","OK")</f>
        <v>OK</v>
      </c>
    </row>
    <row r="41" spans="1:31" ht="6" customHeight="1" thickTop="1">
      <c r="A41" s="202"/>
      <c r="B41" s="174"/>
      <c r="C41" s="142"/>
      <c r="D41" s="154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2"/>
      <c r="Z41" s="21"/>
      <c r="AA41" s="168"/>
      <c r="AB41" s="8"/>
      <c r="AC41" s="8"/>
      <c r="AD41" s="8"/>
    </row>
    <row r="42" spans="1:31" ht="30.75" customHeight="1" thickBot="1">
      <c r="A42" s="199"/>
      <c r="B42" s="173" t="s">
        <v>62</v>
      </c>
      <c r="C42" s="142">
        <v>20</v>
      </c>
      <c r="D42" s="19"/>
      <c r="E42" s="20"/>
      <c r="F42" s="20"/>
      <c r="G42" s="20"/>
      <c r="H42" s="20"/>
      <c r="I42" s="20"/>
      <c r="J42" s="32"/>
      <c r="K42" s="161">
        <f>F42+I42+J42</f>
        <v>0</v>
      </c>
      <c r="L42" s="20"/>
      <c r="M42" s="32"/>
      <c r="N42" s="32"/>
      <c r="O42" s="20"/>
      <c r="P42" s="20"/>
      <c r="Q42" s="32"/>
      <c r="R42" s="20"/>
      <c r="S42" s="224"/>
      <c r="T42" s="20"/>
      <c r="U42" s="20"/>
      <c r="V42" s="20"/>
      <c r="W42" s="20"/>
      <c r="X42" s="20"/>
      <c r="Y42" s="142">
        <v>20</v>
      </c>
      <c r="Z42" s="21"/>
      <c r="AA42" s="144" t="str">
        <f>IF(MIN(E42:H42)&lt;0,"ERROR","OK")</f>
        <v>OK</v>
      </c>
      <c r="AB42" s="144" t="str">
        <f>IF(I42&lt;=0,"OK","ERROR")</f>
        <v>OK</v>
      </c>
      <c r="AC42" s="144" t="str">
        <f>IF(J42&gt;=0,"OK","ERROR")</f>
        <v>OK</v>
      </c>
      <c r="AD42" s="144" t="str">
        <f>IF(MIN(K42:X42)&lt;0,"ERROR","OK")</f>
        <v>OK</v>
      </c>
    </row>
    <row r="43" spans="1:31" ht="3.75" customHeight="1" thickTop="1">
      <c r="A43" s="203"/>
      <c r="B43" s="174"/>
      <c r="C43" s="142"/>
      <c r="D43" s="154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2"/>
      <c r="Z43" s="21"/>
      <c r="AA43" s="168"/>
      <c r="AB43" s="8"/>
      <c r="AC43" s="8"/>
      <c r="AD43" s="8"/>
    </row>
    <row r="44" spans="1:31" ht="32.25" customHeight="1" thickBot="1">
      <c r="A44" s="202"/>
      <c r="B44" s="160" t="s">
        <v>63</v>
      </c>
      <c r="C44" s="142">
        <v>21</v>
      </c>
      <c r="D44" s="19"/>
      <c r="E44" s="161">
        <f>SUM(E47:E82)</f>
        <v>0</v>
      </c>
      <c r="F44" s="161">
        <f>SUM(F47:F82)</f>
        <v>0</v>
      </c>
      <c r="G44" s="20"/>
      <c r="H44" s="20"/>
      <c r="I44" s="20"/>
      <c r="J44" s="32"/>
      <c r="K44" s="161">
        <f>SUM(K47:K82)</f>
        <v>0</v>
      </c>
      <c r="L44" s="20"/>
      <c r="M44" s="32"/>
      <c r="N44" s="32"/>
      <c r="O44" s="20"/>
      <c r="P44" s="20"/>
      <c r="Q44" s="32"/>
      <c r="R44" s="20"/>
      <c r="S44" s="224"/>
      <c r="T44" s="20"/>
      <c r="U44" s="161">
        <f>SUM(U47:U82)</f>
        <v>0</v>
      </c>
      <c r="V44" s="161">
        <f>SUM(V47:V82)</f>
        <v>0</v>
      </c>
      <c r="W44" s="161">
        <f>SUM(W47:W82)</f>
        <v>0</v>
      </c>
      <c r="X44" s="161">
        <f>SUM(X47:X82)</f>
        <v>0</v>
      </c>
      <c r="Y44" s="142">
        <v>21</v>
      </c>
      <c r="Z44" s="21"/>
      <c r="AA44" s="144" t="str">
        <f>IF(MIN(E44:H44)&lt;0,"ERROR","OK")</f>
        <v>OK</v>
      </c>
      <c r="AB44" s="144" t="str">
        <f>IF(I44&lt;=0,"OK","ERROR")</f>
        <v>OK</v>
      </c>
      <c r="AC44" s="144" t="str">
        <f>IF(J44&gt;=0,"OK","ERROR")</f>
        <v>OK</v>
      </c>
      <c r="AD44" s="144" t="str">
        <f>IF(MIN(K44:X44)&lt;0,"ERROR","OK")</f>
        <v>OK</v>
      </c>
    </row>
    <row r="45" spans="1:31" ht="44.25" customHeight="1" thickTop="1">
      <c r="A45" s="202"/>
      <c r="B45" s="166" t="s">
        <v>20</v>
      </c>
      <c r="C45" s="142"/>
      <c r="D45" s="111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42"/>
      <c r="Z45" s="168"/>
      <c r="AA45" s="168"/>
      <c r="AB45" s="8"/>
      <c r="AC45" s="8"/>
      <c r="AD45" s="8"/>
    </row>
    <row r="46" spans="1:31" ht="20.100000000000001" customHeight="1">
      <c r="A46" s="202"/>
      <c r="B46" s="169" t="s">
        <v>167</v>
      </c>
      <c r="C46" s="142"/>
      <c r="D46" s="111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42"/>
      <c r="Z46" s="21"/>
      <c r="AA46" s="168"/>
      <c r="AB46" s="8"/>
      <c r="AC46" s="8"/>
      <c r="AD46" s="8"/>
      <c r="AE46" s="8"/>
    </row>
    <row r="47" spans="1:31">
      <c r="A47" s="202"/>
      <c r="B47" s="175">
        <v>1</v>
      </c>
      <c r="C47" s="142">
        <v>22</v>
      </c>
      <c r="D47" s="224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4"/>
      <c r="T47" s="20"/>
      <c r="U47" s="67"/>
      <c r="V47" s="20"/>
      <c r="W47" s="20"/>
      <c r="X47" s="20"/>
      <c r="Y47" s="142">
        <v>22</v>
      </c>
      <c r="Z47" s="21"/>
      <c r="AA47" s="144" t="str">
        <f t="shared" ref="AA47:AA82" si="3">IF(MIN(E47:H47)&lt;0,"ERROR","OK")</f>
        <v>OK</v>
      </c>
      <c r="AB47" s="8"/>
      <c r="AC47" s="8"/>
      <c r="AD47" s="144" t="str">
        <f t="shared" ref="AD47:AD82" si="4">IF(MIN(K47:X47)&lt;0,"ERROR","OK")</f>
        <v>OK</v>
      </c>
    </row>
    <row r="48" spans="1:31">
      <c r="A48" s="202"/>
      <c r="B48" s="175">
        <v>2</v>
      </c>
      <c r="C48" s="142">
        <v>23</v>
      </c>
      <c r="D48" s="224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4"/>
      <c r="T48" s="20"/>
      <c r="U48" s="67"/>
      <c r="V48" s="20"/>
      <c r="W48" s="20"/>
      <c r="X48" s="20"/>
      <c r="Y48" s="142">
        <v>23</v>
      </c>
      <c r="Z48" s="21"/>
      <c r="AA48" s="144" t="str">
        <f t="shared" si="3"/>
        <v>OK</v>
      </c>
      <c r="AB48" s="8"/>
      <c r="AC48" s="8"/>
      <c r="AD48" s="144" t="str">
        <f t="shared" si="4"/>
        <v>OK</v>
      </c>
    </row>
    <row r="49" spans="1:30">
      <c r="A49" s="202"/>
      <c r="B49" s="175">
        <v>3</v>
      </c>
      <c r="C49" s="142">
        <v>24</v>
      </c>
      <c r="D49" s="224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4"/>
      <c r="T49" s="20"/>
      <c r="U49" s="67"/>
      <c r="V49" s="20"/>
      <c r="W49" s="20"/>
      <c r="X49" s="20"/>
      <c r="Y49" s="142">
        <v>24</v>
      </c>
      <c r="Z49" s="21"/>
      <c r="AA49" s="144" t="str">
        <f t="shared" si="3"/>
        <v>OK</v>
      </c>
      <c r="AB49" s="8"/>
      <c r="AC49" s="8"/>
      <c r="AD49" s="144" t="str">
        <f t="shared" si="4"/>
        <v>OK</v>
      </c>
    </row>
    <row r="50" spans="1:30">
      <c r="A50" s="202"/>
      <c r="B50" s="175">
        <v>4</v>
      </c>
      <c r="C50" s="142">
        <v>25</v>
      </c>
      <c r="D50" s="224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4"/>
      <c r="T50" s="20"/>
      <c r="U50" s="67"/>
      <c r="V50" s="20"/>
      <c r="W50" s="20"/>
      <c r="X50" s="20"/>
      <c r="Y50" s="142">
        <v>25</v>
      </c>
      <c r="Z50" s="21"/>
      <c r="AA50" s="144" t="str">
        <f t="shared" si="3"/>
        <v>OK</v>
      </c>
      <c r="AB50" s="8"/>
      <c r="AC50" s="8"/>
      <c r="AD50" s="144" t="str">
        <f t="shared" si="4"/>
        <v>OK</v>
      </c>
    </row>
    <row r="51" spans="1:30">
      <c r="A51" s="202"/>
      <c r="B51" s="175">
        <v>5</v>
      </c>
      <c r="C51" s="142">
        <v>26</v>
      </c>
      <c r="D51" s="224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4"/>
      <c r="T51" s="20"/>
      <c r="U51" s="67"/>
      <c r="V51" s="20"/>
      <c r="W51" s="20"/>
      <c r="X51" s="20"/>
      <c r="Y51" s="142">
        <v>26</v>
      </c>
      <c r="Z51" s="21"/>
      <c r="AA51" s="144" t="str">
        <f t="shared" si="3"/>
        <v>OK</v>
      </c>
      <c r="AB51" s="8"/>
      <c r="AC51" s="8"/>
      <c r="AD51" s="144" t="str">
        <f t="shared" si="4"/>
        <v>OK</v>
      </c>
    </row>
    <row r="52" spans="1:30">
      <c r="A52" s="202"/>
      <c r="B52" s="175">
        <v>6</v>
      </c>
      <c r="C52" s="142">
        <v>27</v>
      </c>
      <c r="D52" s="224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4"/>
      <c r="T52" s="20"/>
      <c r="U52" s="67"/>
      <c r="V52" s="20"/>
      <c r="W52" s="20"/>
      <c r="X52" s="20"/>
      <c r="Y52" s="142">
        <v>27</v>
      </c>
      <c r="Z52" s="21"/>
      <c r="AA52" s="144" t="str">
        <f t="shared" si="3"/>
        <v>OK</v>
      </c>
      <c r="AB52" s="8"/>
      <c r="AC52" s="8"/>
      <c r="AD52" s="144" t="str">
        <f t="shared" si="4"/>
        <v>OK</v>
      </c>
    </row>
    <row r="53" spans="1:30">
      <c r="A53" s="200"/>
      <c r="B53" s="175">
        <v>7</v>
      </c>
      <c r="C53" s="142">
        <v>28</v>
      </c>
      <c r="D53" s="224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4"/>
      <c r="T53" s="20"/>
      <c r="U53" s="67"/>
      <c r="V53" s="20"/>
      <c r="W53" s="20"/>
      <c r="X53" s="20"/>
      <c r="Y53" s="142">
        <v>28</v>
      </c>
      <c r="Z53" s="21"/>
      <c r="AA53" s="144" t="str">
        <f t="shared" si="3"/>
        <v>OK</v>
      </c>
      <c r="AB53" s="8"/>
      <c r="AC53" s="8"/>
      <c r="AD53" s="144" t="str">
        <f t="shared" si="4"/>
        <v>OK</v>
      </c>
    </row>
    <row r="54" spans="1:30">
      <c r="A54" s="202"/>
      <c r="B54" s="175">
        <v>8</v>
      </c>
      <c r="C54" s="142">
        <v>29</v>
      </c>
      <c r="D54" s="224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4"/>
      <c r="T54" s="20"/>
      <c r="U54" s="67"/>
      <c r="V54" s="20"/>
      <c r="W54" s="20"/>
      <c r="X54" s="20"/>
      <c r="Y54" s="142">
        <v>29</v>
      </c>
      <c r="Z54" s="21"/>
      <c r="AA54" s="144" t="str">
        <f t="shared" si="3"/>
        <v>OK</v>
      </c>
      <c r="AB54" s="8"/>
      <c r="AC54" s="8"/>
      <c r="AD54" s="144" t="str">
        <f t="shared" si="4"/>
        <v>OK</v>
      </c>
    </row>
    <row r="55" spans="1:30">
      <c r="A55" s="202"/>
      <c r="B55" s="175">
        <v>9</v>
      </c>
      <c r="C55" s="142">
        <v>30</v>
      </c>
      <c r="D55" s="224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4"/>
      <c r="T55" s="20"/>
      <c r="U55" s="67"/>
      <c r="V55" s="20"/>
      <c r="W55" s="20"/>
      <c r="X55" s="20"/>
      <c r="Y55" s="142">
        <v>30</v>
      </c>
      <c r="Z55" s="21"/>
      <c r="AA55" s="144" t="str">
        <f t="shared" si="3"/>
        <v>OK</v>
      </c>
      <c r="AB55" s="8"/>
      <c r="AC55" s="8"/>
      <c r="AD55" s="144" t="str">
        <f t="shared" si="4"/>
        <v>OK</v>
      </c>
    </row>
    <row r="56" spans="1:30">
      <c r="A56" s="202"/>
      <c r="B56" s="175">
        <v>10</v>
      </c>
      <c r="C56" s="142">
        <v>31</v>
      </c>
      <c r="D56" s="224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4"/>
      <c r="T56" s="20"/>
      <c r="U56" s="67"/>
      <c r="V56" s="20"/>
      <c r="W56" s="20"/>
      <c r="X56" s="20"/>
      <c r="Y56" s="142">
        <v>31</v>
      </c>
      <c r="Z56" s="21"/>
      <c r="AA56" s="144" t="str">
        <f t="shared" ref="AA56:AA65" si="5">IF(MIN(E56:H56)&lt;0,"ERROR","OK")</f>
        <v>OK</v>
      </c>
      <c r="AB56" s="8"/>
      <c r="AC56" s="8"/>
      <c r="AD56" s="144" t="str">
        <f t="shared" ref="AD56:AD65" si="6">IF(MIN(K56:X56)&lt;0,"ERROR","OK")</f>
        <v>OK</v>
      </c>
    </row>
    <row r="57" spans="1:30">
      <c r="A57" s="202"/>
      <c r="B57" s="175">
        <v>11</v>
      </c>
      <c r="C57" s="142">
        <v>32</v>
      </c>
      <c r="D57" s="224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4"/>
      <c r="T57" s="20"/>
      <c r="U57" s="67"/>
      <c r="V57" s="20"/>
      <c r="W57" s="20"/>
      <c r="X57" s="20"/>
      <c r="Y57" s="142">
        <v>32</v>
      </c>
      <c r="Z57" s="21"/>
      <c r="AA57" s="144" t="str">
        <f t="shared" si="5"/>
        <v>OK</v>
      </c>
      <c r="AB57" s="8"/>
      <c r="AC57" s="8"/>
      <c r="AD57" s="144" t="str">
        <f t="shared" si="6"/>
        <v>OK</v>
      </c>
    </row>
    <row r="58" spans="1:30">
      <c r="A58" s="202"/>
      <c r="B58" s="175">
        <v>12</v>
      </c>
      <c r="C58" s="142">
        <v>33</v>
      </c>
      <c r="D58" s="224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4"/>
      <c r="T58" s="20"/>
      <c r="U58" s="67"/>
      <c r="V58" s="20"/>
      <c r="W58" s="20"/>
      <c r="X58" s="20"/>
      <c r="Y58" s="142">
        <v>33</v>
      </c>
      <c r="Z58" s="21"/>
      <c r="AA58" s="144" t="str">
        <f t="shared" si="5"/>
        <v>OK</v>
      </c>
      <c r="AB58" s="8"/>
      <c r="AC58" s="8"/>
      <c r="AD58" s="144" t="str">
        <f t="shared" si="6"/>
        <v>OK</v>
      </c>
    </row>
    <row r="59" spans="1:30">
      <c r="A59" s="202"/>
      <c r="B59" s="175">
        <v>13</v>
      </c>
      <c r="C59" s="142">
        <v>34</v>
      </c>
      <c r="D59" s="224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4"/>
      <c r="T59" s="20"/>
      <c r="U59" s="67"/>
      <c r="V59" s="20"/>
      <c r="W59" s="20"/>
      <c r="X59" s="20"/>
      <c r="Y59" s="142">
        <v>34</v>
      </c>
      <c r="Z59" s="21"/>
      <c r="AA59" s="144" t="str">
        <f t="shared" si="5"/>
        <v>OK</v>
      </c>
      <c r="AB59" s="8"/>
      <c r="AC59" s="8"/>
      <c r="AD59" s="144" t="str">
        <f t="shared" si="6"/>
        <v>OK</v>
      </c>
    </row>
    <row r="60" spans="1:30">
      <c r="A60" s="202"/>
      <c r="B60" s="175">
        <v>14</v>
      </c>
      <c r="C60" s="142">
        <v>35</v>
      </c>
      <c r="D60" s="224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4"/>
      <c r="T60" s="20"/>
      <c r="U60" s="67"/>
      <c r="V60" s="20"/>
      <c r="W60" s="20"/>
      <c r="X60" s="20"/>
      <c r="Y60" s="142">
        <v>35</v>
      </c>
      <c r="Z60" s="21"/>
      <c r="AA60" s="144" t="str">
        <f t="shared" si="5"/>
        <v>OK</v>
      </c>
      <c r="AB60" s="8"/>
      <c r="AC60" s="8"/>
      <c r="AD60" s="144" t="str">
        <f t="shared" si="6"/>
        <v>OK</v>
      </c>
    </row>
    <row r="61" spans="1:30">
      <c r="A61" s="202"/>
      <c r="B61" s="175">
        <v>15</v>
      </c>
      <c r="C61" s="142">
        <v>36</v>
      </c>
      <c r="D61" s="224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4"/>
      <c r="T61" s="20"/>
      <c r="U61" s="67"/>
      <c r="V61" s="20"/>
      <c r="W61" s="20"/>
      <c r="X61" s="20"/>
      <c r="Y61" s="142">
        <v>36</v>
      </c>
      <c r="Z61" s="21"/>
      <c r="AA61" s="144" t="str">
        <f t="shared" si="5"/>
        <v>OK</v>
      </c>
      <c r="AB61" s="8"/>
      <c r="AC61" s="8"/>
      <c r="AD61" s="144" t="str">
        <f t="shared" si="6"/>
        <v>OK</v>
      </c>
    </row>
    <row r="62" spans="1:30">
      <c r="A62" s="202"/>
      <c r="B62" s="175">
        <v>16</v>
      </c>
      <c r="C62" s="142">
        <v>37</v>
      </c>
      <c r="D62" s="224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4"/>
      <c r="T62" s="20"/>
      <c r="U62" s="67"/>
      <c r="V62" s="20"/>
      <c r="W62" s="20"/>
      <c r="X62" s="20"/>
      <c r="Y62" s="142">
        <v>37</v>
      </c>
      <c r="Z62" s="21"/>
      <c r="AA62" s="144" t="str">
        <f t="shared" si="5"/>
        <v>OK</v>
      </c>
      <c r="AB62" s="8"/>
      <c r="AC62" s="8"/>
      <c r="AD62" s="144" t="str">
        <f t="shared" si="6"/>
        <v>OK</v>
      </c>
    </row>
    <row r="63" spans="1:30">
      <c r="A63" s="202"/>
      <c r="B63" s="175">
        <v>17</v>
      </c>
      <c r="C63" s="142">
        <v>38</v>
      </c>
      <c r="D63" s="224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4"/>
      <c r="T63" s="20"/>
      <c r="U63" s="67"/>
      <c r="V63" s="20"/>
      <c r="W63" s="20"/>
      <c r="X63" s="20"/>
      <c r="Y63" s="142">
        <v>38</v>
      </c>
      <c r="Z63" s="21"/>
      <c r="AA63" s="144" t="str">
        <f t="shared" si="5"/>
        <v>OK</v>
      </c>
      <c r="AB63" s="8"/>
      <c r="AC63" s="8"/>
      <c r="AD63" s="144" t="str">
        <f t="shared" si="6"/>
        <v>OK</v>
      </c>
    </row>
    <row r="64" spans="1:30">
      <c r="A64" s="202"/>
      <c r="B64" s="175">
        <v>18</v>
      </c>
      <c r="C64" s="142">
        <v>39</v>
      </c>
      <c r="D64" s="224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4"/>
      <c r="T64" s="20"/>
      <c r="U64" s="67"/>
      <c r="V64" s="20"/>
      <c r="W64" s="20"/>
      <c r="X64" s="20"/>
      <c r="Y64" s="142">
        <v>39</v>
      </c>
      <c r="Z64" s="21"/>
      <c r="AA64" s="144" t="str">
        <f t="shared" si="5"/>
        <v>OK</v>
      </c>
      <c r="AB64" s="8"/>
      <c r="AC64" s="8"/>
      <c r="AD64" s="144" t="str">
        <f t="shared" si="6"/>
        <v>OK</v>
      </c>
    </row>
    <row r="65" spans="1:30">
      <c r="A65" s="202"/>
      <c r="B65" s="175">
        <v>19</v>
      </c>
      <c r="C65" s="142">
        <v>40</v>
      </c>
      <c r="D65" s="224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4"/>
      <c r="T65" s="20"/>
      <c r="U65" s="67"/>
      <c r="V65" s="20"/>
      <c r="W65" s="20"/>
      <c r="X65" s="20"/>
      <c r="Y65" s="142">
        <v>40</v>
      </c>
      <c r="Z65" s="21"/>
      <c r="AA65" s="144" t="str">
        <f t="shared" si="5"/>
        <v>OK</v>
      </c>
      <c r="AB65" s="8"/>
      <c r="AC65" s="8"/>
      <c r="AD65" s="144" t="str">
        <f t="shared" si="6"/>
        <v>OK</v>
      </c>
    </row>
    <row r="66" spans="1:30">
      <c r="A66" s="202"/>
      <c r="B66" s="175">
        <v>20</v>
      </c>
      <c r="C66" s="142">
        <v>41</v>
      </c>
      <c r="D66" s="224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4"/>
      <c r="T66" s="20"/>
      <c r="U66" s="67"/>
      <c r="V66" s="20"/>
      <c r="W66" s="20"/>
      <c r="X66" s="20"/>
      <c r="Y66" s="142">
        <v>41</v>
      </c>
      <c r="Z66" s="21"/>
      <c r="AA66" s="144" t="str">
        <f t="shared" si="3"/>
        <v>OK</v>
      </c>
      <c r="AB66" s="8"/>
      <c r="AC66" s="8"/>
      <c r="AD66" s="144" t="str">
        <f t="shared" si="4"/>
        <v>OK</v>
      </c>
    </row>
    <row r="67" spans="1:30">
      <c r="A67" s="202"/>
      <c r="B67" s="175">
        <v>21</v>
      </c>
      <c r="C67" s="142">
        <v>42</v>
      </c>
      <c r="D67" s="224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4"/>
      <c r="T67" s="20"/>
      <c r="U67" s="67"/>
      <c r="V67" s="20"/>
      <c r="W67" s="20"/>
      <c r="X67" s="20"/>
      <c r="Y67" s="142">
        <v>42</v>
      </c>
      <c r="Z67" s="21"/>
      <c r="AA67" s="144" t="str">
        <f t="shared" si="3"/>
        <v>OK</v>
      </c>
      <c r="AB67" s="8"/>
      <c r="AC67" s="8"/>
      <c r="AD67" s="144" t="str">
        <f t="shared" si="4"/>
        <v>OK</v>
      </c>
    </row>
    <row r="68" spans="1:30">
      <c r="A68" s="202"/>
      <c r="B68" s="175">
        <v>22</v>
      </c>
      <c r="C68" s="142">
        <v>43</v>
      </c>
      <c r="D68" s="224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4"/>
      <c r="T68" s="20"/>
      <c r="U68" s="67"/>
      <c r="V68" s="20"/>
      <c r="W68" s="20"/>
      <c r="X68" s="20"/>
      <c r="Y68" s="142">
        <v>43</v>
      </c>
      <c r="Z68" s="21"/>
      <c r="AA68" s="144" t="str">
        <f t="shared" si="3"/>
        <v>OK</v>
      </c>
      <c r="AB68" s="8"/>
      <c r="AC68" s="8"/>
      <c r="AD68" s="144" t="str">
        <f t="shared" si="4"/>
        <v>OK</v>
      </c>
    </row>
    <row r="69" spans="1:30">
      <c r="A69" s="202"/>
      <c r="B69" s="175">
        <v>23</v>
      </c>
      <c r="C69" s="142">
        <v>44</v>
      </c>
      <c r="D69" s="224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4"/>
      <c r="T69" s="20"/>
      <c r="U69" s="67"/>
      <c r="V69" s="20"/>
      <c r="W69" s="20"/>
      <c r="X69" s="20"/>
      <c r="Y69" s="142">
        <v>44</v>
      </c>
      <c r="Z69" s="21"/>
      <c r="AA69" s="144" t="str">
        <f t="shared" si="3"/>
        <v>OK</v>
      </c>
      <c r="AB69" s="8"/>
      <c r="AC69" s="8"/>
      <c r="AD69" s="144" t="str">
        <f t="shared" si="4"/>
        <v>OK</v>
      </c>
    </row>
    <row r="70" spans="1:30">
      <c r="A70" s="202"/>
      <c r="B70" s="175">
        <v>24</v>
      </c>
      <c r="C70" s="142">
        <v>45</v>
      </c>
      <c r="D70" s="224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4"/>
      <c r="T70" s="20"/>
      <c r="U70" s="67"/>
      <c r="V70" s="20"/>
      <c r="W70" s="20"/>
      <c r="X70" s="20"/>
      <c r="Y70" s="142">
        <v>45</v>
      </c>
      <c r="Z70" s="21"/>
      <c r="AA70" s="144" t="str">
        <f t="shared" si="3"/>
        <v>OK</v>
      </c>
      <c r="AB70" s="8"/>
      <c r="AC70" s="8"/>
      <c r="AD70" s="144" t="str">
        <f t="shared" si="4"/>
        <v>OK</v>
      </c>
    </row>
    <row r="71" spans="1:30">
      <c r="A71" s="202"/>
      <c r="B71" s="175">
        <v>25</v>
      </c>
      <c r="C71" s="142">
        <v>46</v>
      </c>
      <c r="D71" s="224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4"/>
      <c r="T71" s="20"/>
      <c r="U71" s="67"/>
      <c r="V71" s="20"/>
      <c r="W71" s="20"/>
      <c r="X71" s="20"/>
      <c r="Y71" s="142">
        <v>46</v>
      </c>
      <c r="Z71" s="21"/>
      <c r="AA71" s="144" t="str">
        <f t="shared" si="3"/>
        <v>OK</v>
      </c>
      <c r="AB71" s="8"/>
      <c r="AC71" s="8"/>
      <c r="AD71" s="144" t="str">
        <f t="shared" si="4"/>
        <v>OK</v>
      </c>
    </row>
    <row r="72" spans="1:30">
      <c r="A72" s="202"/>
      <c r="B72" s="175">
        <v>26</v>
      </c>
      <c r="C72" s="142">
        <v>47</v>
      </c>
      <c r="D72" s="224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4"/>
      <c r="T72" s="20"/>
      <c r="U72" s="67"/>
      <c r="V72" s="20"/>
      <c r="W72" s="20"/>
      <c r="X72" s="20"/>
      <c r="Y72" s="142">
        <v>47</v>
      </c>
      <c r="Z72" s="21"/>
      <c r="AA72" s="144" t="str">
        <f t="shared" si="3"/>
        <v>OK</v>
      </c>
      <c r="AB72" s="8"/>
      <c r="AC72" s="8"/>
      <c r="AD72" s="144" t="str">
        <f t="shared" si="4"/>
        <v>OK</v>
      </c>
    </row>
    <row r="73" spans="1:30">
      <c r="A73" s="202"/>
      <c r="B73" s="175">
        <v>27</v>
      </c>
      <c r="C73" s="142">
        <v>48</v>
      </c>
      <c r="D73" s="224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4"/>
      <c r="T73" s="20"/>
      <c r="U73" s="67"/>
      <c r="V73" s="20"/>
      <c r="W73" s="20"/>
      <c r="X73" s="20"/>
      <c r="Y73" s="142">
        <v>48</v>
      </c>
      <c r="Z73" s="21"/>
      <c r="AA73" s="144" t="str">
        <f t="shared" si="3"/>
        <v>OK</v>
      </c>
      <c r="AB73" s="8"/>
      <c r="AC73" s="8"/>
      <c r="AD73" s="144" t="str">
        <f t="shared" si="4"/>
        <v>OK</v>
      </c>
    </row>
    <row r="74" spans="1:30">
      <c r="A74" s="202"/>
      <c r="B74" s="175">
        <v>28</v>
      </c>
      <c r="C74" s="142">
        <v>49</v>
      </c>
      <c r="D74" s="224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4"/>
      <c r="T74" s="20"/>
      <c r="U74" s="67"/>
      <c r="V74" s="20"/>
      <c r="W74" s="20"/>
      <c r="X74" s="20"/>
      <c r="Y74" s="142">
        <v>49</v>
      </c>
      <c r="Z74" s="21"/>
      <c r="AA74" s="144" t="str">
        <f t="shared" si="3"/>
        <v>OK</v>
      </c>
      <c r="AB74" s="8"/>
      <c r="AC74" s="8"/>
      <c r="AD74" s="144" t="str">
        <f t="shared" si="4"/>
        <v>OK</v>
      </c>
    </row>
    <row r="75" spans="1:30">
      <c r="A75" s="202"/>
      <c r="B75" s="175">
        <v>29</v>
      </c>
      <c r="C75" s="142">
        <v>50</v>
      </c>
      <c r="D75" s="224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4"/>
      <c r="T75" s="20"/>
      <c r="U75" s="67"/>
      <c r="V75" s="20"/>
      <c r="W75" s="20"/>
      <c r="X75" s="20"/>
      <c r="Y75" s="142">
        <v>50</v>
      </c>
      <c r="Z75" s="21"/>
      <c r="AA75" s="144" t="str">
        <f t="shared" si="3"/>
        <v>OK</v>
      </c>
      <c r="AB75" s="8"/>
      <c r="AC75" s="8"/>
      <c r="AD75" s="144" t="str">
        <f t="shared" si="4"/>
        <v>OK</v>
      </c>
    </row>
    <row r="76" spans="1:30">
      <c r="A76" s="202"/>
      <c r="B76" s="175">
        <v>30</v>
      </c>
      <c r="C76" s="142">
        <v>51</v>
      </c>
      <c r="D76" s="224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4"/>
      <c r="T76" s="20"/>
      <c r="U76" s="67"/>
      <c r="V76" s="20"/>
      <c r="W76" s="20"/>
      <c r="X76" s="20"/>
      <c r="Y76" s="142">
        <v>51</v>
      </c>
      <c r="Z76" s="21"/>
      <c r="AA76" s="144" t="str">
        <f t="shared" si="3"/>
        <v>OK</v>
      </c>
      <c r="AB76" s="8"/>
      <c r="AC76" s="8"/>
      <c r="AD76" s="144" t="str">
        <f t="shared" si="4"/>
        <v>OK</v>
      </c>
    </row>
    <row r="77" spans="1:30">
      <c r="A77" s="202"/>
      <c r="B77" s="175">
        <v>31</v>
      </c>
      <c r="C77" s="142">
        <v>52</v>
      </c>
      <c r="D77" s="224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4"/>
      <c r="T77" s="20"/>
      <c r="U77" s="67"/>
      <c r="V77" s="20"/>
      <c r="W77" s="20"/>
      <c r="X77" s="20"/>
      <c r="Y77" s="142">
        <v>52</v>
      </c>
      <c r="Z77" s="21"/>
      <c r="AA77" s="144" t="str">
        <f t="shared" si="3"/>
        <v>OK</v>
      </c>
      <c r="AB77" s="8"/>
      <c r="AC77" s="8"/>
      <c r="AD77" s="144" t="str">
        <f t="shared" si="4"/>
        <v>OK</v>
      </c>
    </row>
    <row r="78" spans="1:30">
      <c r="A78" s="202"/>
      <c r="B78" s="175">
        <v>32</v>
      </c>
      <c r="C78" s="142">
        <v>53</v>
      </c>
      <c r="D78" s="224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4"/>
      <c r="T78" s="20"/>
      <c r="U78" s="67"/>
      <c r="V78" s="20"/>
      <c r="W78" s="20"/>
      <c r="X78" s="20"/>
      <c r="Y78" s="142">
        <v>53</v>
      </c>
      <c r="Z78" s="21"/>
      <c r="AA78" s="144" t="str">
        <f t="shared" si="3"/>
        <v>OK</v>
      </c>
      <c r="AB78" s="8"/>
      <c r="AC78" s="8"/>
      <c r="AD78" s="144" t="str">
        <f t="shared" si="4"/>
        <v>OK</v>
      </c>
    </row>
    <row r="79" spans="1:30">
      <c r="A79" s="202"/>
      <c r="B79" s="175">
        <v>33</v>
      </c>
      <c r="C79" s="142">
        <v>54</v>
      </c>
      <c r="D79" s="224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4"/>
      <c r="T79" s="20"/>
      <c r="U79" s="67"/>
      <c r="V79" s="20"/>
      <c r="W79" s="20"/>
      <c r="X79" s="20"/>
      <c r="Y79" s="142">
        <v>54</v>
      </c>
      <c r="Z79" s="21"/>
      <c r="AA79" s="144" t="str">
        <f t="shared" si="3"/>
        <v>OK</v>
      </c>
      <c r="AB79" s="8"/>
      <c r="AC79" s="8"/>
      <c r="AD79" s="144" t="str">
        <f t="shared" si="4"/>
        <v>OK</v>
      </c>
    </row>
    <row r="80" spans="1:30">
      <c r="A80" s="202"/>
      <c r="B80" s="175">
        <v>34</v>
      </c>
      <c r="C80" s="142">
        <v>55</v>
      </c>
      <c r="D80" s="224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4"/>
      <c r="T80" s="20"/>
      <c r="U80" s="67"/>
      <c r="V80" s="20"/>
      <c r="W80" s="20"/>
      <c r="X80" s="20"/>
      <c r="Y80" s="142">
        <v>55</v>
      </c>
      <c r="Z80" s="21"/>
      <c r="AA80" s="144" t="str">
        <f t="shared" si="3"/>
        <v>OK</v>
      </c>
      <c r="AB80" s="8"/>
      <c r="AC80" s="8"/>
      <c r="AD80" s="144" t="str">
        <f t="shared" si="4"/>
        <v>OK</v>
      </c>
    </row>
    <row r="81" spans="1:30">
      <c r="A81" s="202"/>
      <c r="B81" s="175">
        <v>35</v>
      </c>
      <c r="C81" s="142">
        <v>56</v>
      </c>
      <c r="D81" s="224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4"/>
      <c r="T81" s="20"/>
      <c r="U81" s="67"/>
      <c r="V81" s="20"/>
      <c r="W81" s="20"/>
      <c r="X81" s="20"/>
      <c r="Y81" s="142">
        <v>56</v>
      </c>
      <c r="Z81" s="21"/>
      <c r="AA81" s="144" t="str">
        <f t="shared" si="3"/>
        <v>OK</v>
      </c>
      <c r="AB81" s="8"/>
      <c r="AC81" s="8"/>
      <c r="AD81" s="144" t="str">
        <f t="shared" si="4"/>
        <v>OK</v>
      </c>
    </row>
    <row r="82" spans="1:30" ht="20.100000000000001" customHeight="1">
      <c r="A82" s="202"/>
      <c r="B82" s="176" t="s">
        <v>21</v>
      </c>
      <c r="C82" s="143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4"/>
      <c r="T82" s="20"/>
      <c r="U82" s="67"/>
      <c r="V82" s="20"/>
      <c r="W82" s="20"/>
      <c r="X82" s="20"/>
      <c r="Y82" s="143">
        <v>100</v>
      </c>
      <c r="Z82" s="21"/>
      <c r="AA82" s="144" t="str">
        <f t="shared" si="3"/>
        <v>OK</v>
      </c>
      <c r="AB82" s="8"/>
      <c r="AC82" s="8"/>
      <c r="AD82" s="144" t="str">
        <f t="shared" si="4"/>
        <v>OK</v>
      </c>
    </row>
    <row r="83" spans="1:30" ht="6" customHeight="1">
      <c r="A83" s="203"/>
      <c r="B83" s="198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8"/>
      <c r="AB83" s="8"/>
      <c r="AC83" s="8"/>
      <c r="AD83" s="8"/>
    </row>
    <row r="84" spans="1:30" ht="15" customHeight="1">
      <c r="A84" s="111"/>
      <c r="B84" s="27" t="str">
        <f>"Version: "&amp;D91</f>
        <v>Version: 2.00.E1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7" t="s">
        <v>166</v>
      </c>
      <c r="Z84" s="21"/>
      <c r="AB84" s="8"/>
      <c r="AC84" s="8"/>
    </row>
    <row r="85" spans="1:30" ht="21" customHeight="1">
      <c r="A85" s="197" t="s">
        <v>162</v>
      </c>
      <c r="B85" s="6" t="s">
        <v>168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169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165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CSIB_CRIRB_06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186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90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1" t="s">
        <v>82</v>
      </c>
      <c r="E96" s="191" t="s">
        <v>83</v>
      </c>
      <c r="F96" s="191" t="s">
        <v>84</v>
      </c>
      <c r="G96" s="191" t="s">
        <v>85</v>
      </c>
      <c r="H96" s="191" t="s">
        <v>86</v>
      </c>
      <c r="I96" s="191" t="s">
        <v>109</v>
      </c>
      <c r="J96" s="191" t="s">
        <v>87</v>
      </c>
      <c r="K96" s="191" t="s">
        <v>115</v>
      </c>
      <c r="L96" s="191" t="s">
        <v>90</v>
      </c>
      <c r="M96" s="191" t="s">
        <v>91</v>
      </c>
      <c r="N96" s="191" t="s">
        <v>92</v>
      </c>
      <c r="O96" s="191" t="s">
        <v>93</v>
      </c>
      <c r="P96" s="191" t="s">
        <v>94</v>
      </c>
      <c r="Q96" s="191" t="s">
        <v>116</v>
      </c>
      <c r="R96" s="191" t="s">
        <v>117</v>
      </c>
      <c r="S96" s="191" t="s">
        <v>118</v>
      </c>
      <c r="T96" s="191" t="s">
        <v>119</v>
      </c>
      <c r="U96" s="191" t="s">
        <v>120</v>
      </c>
      <c r="V96" s="191" t="s">
        <v>121</v>
      </c>
      <c r="W96" s="191" t="s">
        <v>122</v>
      </c>
      <c r="X96" s="191" t="s">
        <v>123</v>
      </c>
      <c r="Y96" s="8"/>
      <c r="AB96" s="8"/>
      <c r="AC96" s="8"/>
    </row>
    <row r="97" spans="2:29">
      <c r="B97" s="179" t="s">
        <v>131</v>
      </c>
      <c r="C97" s="65"/>
      <c r="D97" s="8"/>
      <c r="E97" s="4"/>
      <c r="F97" s="4"/>
      <c r="G97" s="4"/>
      <c r="H97" s="4"/>
      <c r="I97" s="4"/>
      <c r="J97" s="4"/>
      <c r="K97" s="144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9" t="s">
        <v>132</v>
      </c>
      <c r="C98" s="65"/>
      <c r="D98" s="8"/>
      <c r="E98" s="8"/>
      <c r="F98" s="8"/>
      <c r="G98" s="8"/>
      <c r="H98" s="8"/>
      <c r="I98" s="8"/>
      <c r="J98" s="8"/>
      <c r="K98" s="144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9" t="s">
        <v>130</v>
      </c>
      <c r="C99" s="65"/>
      <c r="D99" s="8"/>
      <c r="E99" s="144" t="str">
        <f>IF(ROUND(E32,0)&lt;=ROUND(E31,0),"OK","ERROR")</f>
        <v>OK</v>
      </c>
      <c r="F99" s="144" t="str">
        <f>IF(ROUND(F32,0)&lt;=ROUND(F31,0),"OK","ERROR")</f>
        <v>OK</v>
      </c>
      <c r="G99" s="144" t="str">
        <f>IF(ROUND(G32,0)&lt;=ROUND(G31,0),"OK","ERROR")</f>
        <v>OK</v>
      </c>
      <c r="H99" s="144" t="str">
        <f>IF(ROUND(H32,0)&lt;=ROUND(H31,0),"OK","ERROR")</f>
        <v>OK</v>
      </c>
      <c r="I99" s="8"/>
      <c r="J99" s="8"/>
      <c r="K99" s="144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4" t="str">
        <f>IF(ROUND(U32,0)&lt;=ROUND(U31,0),"OK","ERROR")</f>
        <v>OK</v>
      </c>
      <c r="V99" s="144" t="str">
        <f>IF(ROUND(V32,0)&lt;=ROUND(V31,0),"OK","ERROR")</f>
        <v>OK</v>
      </c>
      <c r="W99" s="144" t="str">
        <f>IF(ROUND(W32,0)&lt;=ROUND(W31,0),"OK","ERROR")</f>
        <v>OK</v>
      </c>
      <c r="X99" s="144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19685039370078741" top="0.39370078740157483" bottom="0.39370078740157483" header="0.19685039370078741" footer="0"/>
  <pageSetup paperSize="9" scale="54" pageOrder="overThenDown" orientation="portrait" r:id="rId1"/>
  <headerFooter alignWithMargins="0">
    <oddFooter>&amp;L&amp;"Arial,Fett"SNB Confidential&amp;C&amp;D&amp;RPage &amp;P</oddFooter>
  </headerFooter>
  <colBreaks count="2" manualBreakCount="2">
    <brk id="10" max="1048575" man="1"/>
    <brk id="1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W2" sqref="W2"/>
      <selection pane="topRight" activeCell="W2" sqref="W2"/>
      <selection pane="bottomLeft" activeCell="W2" sqref="W2"/>
      <selection pane="bottomRight" activeCell="D10" sqref="D10"/>
    </sheetView>
  </sheetViews>
  <sheetFormatPr baseColWidth="10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155</v>
      </c>
      <c r="F1" s="8"/>
      <c r="G1" s="8"/>
      <c r="H1" s="8"/>
      <c r="I1" s="155" t="s">
        <v>67</v>
      </c>
      <c r="J1" s="228" t="s">
        <v>205</v>
      </c>
      <c r="K1" s="8"/>
      <c r="L1" s="16" t="s">
        <v>155</v>
      </c>
      <c r="M1" s="8"/>
      <c r="N1" s="8"/>
      <c r="O1" s="8"/>
      <c r="P1" s="155" t="s">
        <v>67</v>
      </c>
      <c r="Q1" s="228" t="str">
        <f>J1</f>
        <v>CSIB_CRIRB_07</v>
      </c>
      <c r="R1" s="8"/>
      <c r="S1" s="16" t="s">
        <v>155</v>
      </c>
      <c r="T1" s="8"/>
      <c r="U1" s="8"/>
      <c r="V1" s="8"/>
      <c r="W1" s="155" t="s">
        <v>67</v>
      </c>
      <c r="X1" s="228" t="str">
        <f>J1</f>
        <v>CSIB_CRIRB_07</v>
      </c>
      <c r="Y1" s="8"/>
      <c r="Z1" s="8"/>
    </row>
    <row r="2" spans="1:26" ht="20.25" customHeight="1">
      <c r="A2" s="8"/>
      <c r="B2" s="15"/>
      <c r="C2" s="8"/>
      <c r="D2" s="8"/>
      <c r="E2" s="227" t="s">
        <v>209</v>
      </c>
      <c r="G2" s="15"/>
      <c r="H2" s="15"/>
      <c r="I2" s="155" t="s">
        <v>231</v>
      </c>
      <c r="J2" s="229" t="str">
        <f>'Delivery note'!H3</f>
        <v>XXXXXX</v>
      </c>
      <c r="L2" s="227" t="s">
        <v>209</v>
      </c>
      <c r="M2" s="15"/>
      <c r="N2" s="15"/>
      <c r="O2" s="15"/>
      <c r="P2" s="155" t="s">
        <v>231</v>
      </c>
      <c r="Q2" s="229" t="str">
        <f>J2</f>
        <v>XXXXXX</v>
      </c>
      <c r="R2" s="15"/>
      <c r="S2" s="227" t="s">
        <v>209</v>
      </c>
      <c r="T2" s="15"/>
      <c r="U2" s="15"/>
      <c r="V2" s="15"/>
      <c r="W2" s="155" t="s">
        <v>231</v>
      </c>
      <c r="X2" s="229" t="str">
        <f>J2</f>
        <v>XXXXXX</v>
      </c>
      <c r="Y2" s="15"/>
    </row>
    <row r="3" spans="1:26" ht="20.25" customHeight="1">
      <c r="A3" s="8"/>
      <c r="B3" s="15"/>
      <c r="C3" s="8"/>
      <c r="D3" s="8"/>
      <c r="E3" s="158" t="s">
        <v>192</v>
      </c>
      <c r="G3" s="15"/>
      <c r="H3" s="15"/>
      <c r="I3" s="155" t="s">
        <v>175</v>
      </c>
      <c r="J3" s="230" t="str">
        <f>'Delivery note'!H4</f>
        <v>DD.MM.YYYY</v>
      </c>
      <c r="K3" s="111"/>
      <c r="L3" s="158" t="s">
        <v>192</v>
      </c>
      <c r="M3" s="15"/>
      <c r="N3" s="15"/>
      <c r="O3" s="15"/>
      <c r="P3" s="155" t="s">
        <v>175</v>
      </c>
      <c r="Q3" s="230" t="str">
        <f>J3</f>
        <v>DD.MM.YYYY</v>
      </c>
      <c r="R3" s="15"/>
      <c r="S3" s="158" t="s">
        <v>192</v>
      </c>
      <c r="T3" s="15"/>
      <c r="U3" s="15"/>
      <c r="V3" s="15"/>
      <c r="W3" s="155" t="s">
        <v>175</v>
      </c>
      <c r="X3" s="230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80" t="s">
        <v>156</v>
      </c>
      <c r="G4" s="15"/>
      <c r="H4" s="15"/>
      <c r="J4" s="4"/>
      <c r="K4" s="111"/>
      <c r="L4" s="180" t="s">
        <v>156</v>
      </c>
      <c r="M4" s="15"/>
      <c r="N4" s="15"/>
      <c r="O4" s="15"/>
      <c r="Q4" s="4"/>
      <c r="R4" s="15"/>
      <c r="S4" s="180" t="s">
        <v>156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1" t="s">
        <v>139</v>
      </c>
      <c r="I5" s="111"/>
      <c r="J5" s="70"/>
      <c r="K5" s="111"/>
      <c r="L5" s="181" t="s">
        <v>139</v>
      </c>
      <c r="M5" s="15"/>
      <c r="N5" s="15"/>
      <c r="O5" s="15"/>
      <c r="P5" s="15"/>
      <c r="Q5" s="15"/>
      <c r="R5" s="15"/>
      <c r="S5" s="181" t="s">
        <v>139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22</v>
      </c>
      <c r="F6" s="15"/>
      <c r="G6" s="15"/>
      <c r="H6" s="15"/>
      <c r="I6" s="15"/>
      <c r="J6" s="15"/>
      <c r="K6" s="15"/>
      <c r="L6" s="6" t="s">
        <v>22</v>
      </c>
      <c r="M6" s="15"/>
      <c r="N6" s="15"/>
      <c r="O6" s="15"/>
      <c r="P6" s="15"/>
      <c r="Q6" s="15"/>
      <c r="R6" s="15"/>
      <c r="S6" s="6" t="s">
        <v>22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80"/>
      <c r="M7" s="15"/>
      <c r="N7" s="15"/>
      <c r="O7" s="15"/>
      <c r="P7" s="15"/>
      <c r="Q7" s="73"/>
      <c r="R7" s="15"/>
      <c r="S7" s="180"/>
      <c r="T7" s="15"/>
      <c r="U7" s="15"/>
      <c r="V7" s="15"/>
      <c r="W7" s="15"/>
      <c r="X7" s="15"/>
      <c r="Y7" s="73"/>
    </row>
    <row r="8" spans="1:26" ht="20.100000000000001" customHeight="1">
      <c r="A8" s="199"/>
      <c r="B8" s="5"/>
      <c r="C8" s="212"/>
      <c r="D8" s="182" t="s">
        <v>68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2"/>
    </row>
    <row r="9" spans="1:26" ht="20.100000000000001" customHeight="1">
      <c r="A9" s="200"/>
      <c r="B9" s="9"/>
      <c r="C9" s="213"/>
      <c r="D9" s="159" t="s">
        <v>81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3"/>
    </row>
    <row r="10" spans="1:26" ht="31.5" customHeight="1">
      <c r="A10" s="200"/>
      <c r="B10" s="183" t="s">
        <v>1</v>
      </c>
      <c r="C10" s="142">
        <v>1</v>
      </c>
      <c r="D10" s="105"/>
      <c r="E10" s="144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2">
        <v>1</v>
      </c>
    </row>
    <row r="11" spans="1:26" ht="20.100000000000001" customHeight="1">
      <c r="A11" s="200"/>
      <c r="B11" s="9"/>
      <c r="C11" s="142"/>
      <c r="D11" s="167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2"/>
    </row>
    <row r="12" spans="1:26" ht="14.25" customHeight="1">
      <c r="A12" s="201"/>
      <c r="B12" s="184"/>
      <c r="C12" s="142"/>
      <c r="D12" s="36" t="s">
        <v>25</v>
      </c>
      <c r="E12" s="36" t="s">
        <v>27</v>
      </c>
      <c r="F12" s="38" t="s">
        <v>29</v>
      </c>
      <c r="G12" s="51" t="s">
        <v>24</v>
      </c>
      <c r="H12" s="43"/>
      <c r="I12" s="43"/>
      <c r="J12" s="44"/>
      <c r="K12" s="52" t="s">
        <v>32</v>
      </c>
      <c r="L12" s="51" t="s">
        <v>65</v>
      </c>
      <c r="M12" s="59"/>
      <c r="N12" s="59"/>
      <c r="O12" s="59"/>
      <c r="P12" s="59"/>
      <c r="Q12" s="52"/>
      <c r="R12" s="38" t="s">
        <v>43</v>
      </c>
      <c r="S12" s="38" t="s">
        <v>48</v>
      </c>
      <c r="T12" s="38" t="s">
        <v>52</v>
      </c>
      <c r="U12" s="38" t="s">
        <v>56</v>
      </c>
      <c r="V12" s="38" t="s">
        <v>58</v>
      </c>
      <c r="W12" s="51" t="s">
        <v>64</v>
      </c>
      <c r="X12" s="52"/>
      <c r="Y12" s="142"/>
      <c r="Z12" s="28"/>
    </row>
    <row r="13" spans="1:26" ht="14.25" customHeight="1">
      <c r="A13" s="202"/>
      <c r="B13" s="185"/>
      <c r="C13" s="142"/>
      <c r="D13" s="29" t="s">
        <v>26</v>
      </c>
      <c r="E13" s="37" t="s">
        <v>28</v>
      </c>
      <c r="F13" s="42" t="s">
        <v>30</v>
      </c>
      <c r="G13" s="50" t="s">
        <v>31</v>
      </c>
      <c r="H13" s="45"/>
      <c r="I13" s="45"/>
      <c r="J13" s="46"/>
      <c r="K13" s="75" t="s">
        <v>33</v>
      </c>
      <c r="L13" s="50" t="s">
        <v>66</v>
      </c>
      <c r="M13" s="48"/>
      <c r="N13" s="48"/>
      <c r="O13" s="48"/>
      <c r="P13" s="48"/>
      <c r="Q13" s="49"/>
      <c r="R13" s="42" t="s">
        <v>44</v>
      </c>
      <c r="S13" s="42" t="s">
        <v>49</v>
      </c>
      <c r="T13" s="42" t="s">
        <v>49</v>
      </c>
      <c r="U13" s="42" t="s">
        <v>57</v>
      </c>
      <c r="V13" s="42" t="s">
        <v>59</v>
      </c>
      <c r="W13" s="47"/>
      <c r="X13" s="49"/>
      <c r="Y13" s="142"/>
      <c r="Z13" s="28"/>
    </row>
    <row r="14" spans="1:26" ht="14.25" customHeight="1">
      <c r="A14" s="202"/>
      <c r="B14" s="185"/>
      <c r="C14" s="142"/>
      <c r="D14" s="37"/>
      <c r="E14" s="37" t="s">
        <v>23</v>
      </c>
      <c r="F14" s="37"/>
      <c r="G14" s="51" t="s">
        <v>3</v>
      </c>
      <c r="H14" s="52"/>
      <c r="I14" s="51" t="s">
        <v>37</v>
      </c>
      <c r="J14" s="52"/>
      <c r="K14" s="75" t="s">
        <v>35</v>
      </c>
      <c r="L14" s="57" t="s">
        <v>39</v>
      </c>
      <c r="M14" s="55"/>
      <c r="N14" s="38" t="s">
        <v>41</v>
      </c>
      <c r="O14" s="51" t="s">
        <v>10</v>
      </c>
      <c r="P14" s="59"/>
      <c r="Q14" s="52"/>
      <c r="R14" s="42" t="s">
        <v>45</v>
      </c>
      <c r="S14" s="42" t="s">
        <v>50</v>
      </c>
      <c r="T14" s="42" t="s">
        <v>53</v>
      </c>
      <c r="U14" s="42"/>
      <c r="V14" s="42"/>
      <c r="W14" s="38" t="s">
        <v>188</v>
      </c>
      <c r="X14" s="38" t="s">
        <v>191</v>
      </c>
      <c r="Y14" s="142"/>
      <c r="Z14" s="28"/>
    </row>
    <row r="15" spans="1:26" ht="14.25" customHeight="1">
      <c r="A15" s="202"/>
      <c r="B15" s="185"/>
      <c r="C15" s="142"/>
      <c r="D15" s="30"/>
      <c r="E15" s="37"/>
      <c r="F15" s="37"/>
      <c r="G15" s="53"/>
      <c r="H15" s="54"/>
      <c r="I15" s="53" t="s">
        <v>34</v>
      </c>
      <c r="J15" s="54"/>
      <c r="K15" s="75" t="s">
        <v>36</v>
      </c>
      <c r="L15" s="58" t="s">
        <v>40</v>
      </c>
      <c r="M15" s="56"/>
      <c r="N15" s="6" t="s">
        <v>42</v>
      </c>
      <c r="O15" s="60"/>
      <c r="P15" s="61"/>
      <c r="Q15" s="54"/>
      <c r="R15" s="42" t="s">
        <v>46</v>
      </c>
      <c r="S15" s="42" t="s">
        <v>51</v>
      </c>
      <c r="T15" s="42" t="s">
        <v>54</v>
      </c>
      <c r="U15" s="42"/>
      <c r="V15" s="42"/>
      <c r="W15" s="42" t="s">
        <v>187</v>
      </c>
      <c r="X15" s="42" t="s">
        <v>189</v>
      </c>
      <c r="Y15" s="142"/>
      <c r="Z15" s="28"/>
    </row>
    <row r="16" spans="1:26" ht="57.75" customHeight="1">
      <c r="A16" s="200"/>
      <c r="B16" s="9"/>
      <c r="C16" s="142"/>
      <c r="D16" s="36" t="s">
        <v>2</v>
      </c>
      <c r="E16" s="42"/>
      <c r="F16" s="42"/>
      <c r="G16" s="36" t="s">
        <v>4</v>
      </c>
      <c r="H16" s="36" t="s">
        <v>5</v>
      </c>
      <c r="I16" s="36" t="s">
        <v>142</v>
      </c>
      <c r="J16" s="36" t="s">
        <v>38</v>
      </c>
      <c r="K16" s="75" t="s">
        <v>114</v>
      </c>
      <c r="L16" s="36" t="s">
        <v>4</v>
      </c>
      <c r="M16" s="36" t="s">
        <v>5</v>
      </c>
      <c r="N16" s="42"/>
      <c r="O16" s="215" t="s">
        <v>11</v>
      </c>
      <c r="P16" s="216" t="s">
        <v>12</v>
      </c>
      <c r="Q16" s="216" t="s">
        <v>13</v>
      </c>
      <c r="R16" s="42" t="s">
        <v>47</v>
      </c>
      <c r="S16" s="42"/>
      <c r="T16" s="42" t="s">
        <v>55</v>
      </c>
      <c r="U16" s="42"/>
      <c r="V16" s="42"/>
      <c r="W16" s="42"/>
      <c r="X16" s="42" t="s">
        <v>190</v>
      </c>
      <c r="Y16" s="142"/>
      <c r="Z16" s="13"/>
    </row>
    <row r="17" spans="1:30" ht="20.100000000000001" customHeight="1">
      <c r="A17" s="200"/>
      <c r="B17" s="186"/>
      <c r="C17" s="142"/>
      <c r="D17" s="214" t="s">
        <v>82</v>
      </c>
      <c r="E17" s="214" t="s">
        <v>83</v>
      </c>
      <c r="F17" s="214" t="s">
        <v>84</v>
      </c>
      <c r="G17" s="214" t="s">
        <v>85</v>
      </c>
      <c r="H17" s="214" t="s">
        <v>86</v>
      </c>
      <c r="I17" s="214" t="s">
        <v>109</v>
      </c>
      <c r="J17" s="214" t="s">
        <v>87</v>
      </c>
      <c r="K17" s="214" t="s">
        <v>89</v>
      </c>
      <c r="L17" s="214" t="s">
        <v>90</v>
      </c>
      <c r="M17" s="214" t="s">
        <v>91</v>
      </c>
      <c r="N17" s="214" t="s">
        <v>92</v>
      </c>
      <c r="O17" s="214" t="s">
        <v>93</v>
      </c>
      <c r="P17" s="214" t="s">
        <v>94</v>
      </c>
      <c r="Q17" s="214" t="s">
        <v>116</v>
      </c>
      <c r="R17" s="214" t="s">
        <v>117</v>
      </c>
      <c r="S17" s="214" t="s">
        <v>118</v>
      </c>
      <c r="T17" s="214" t="s">
        <v>119</v>
      </c>
      <c r="U17" s="214" t="s">
        <v>120</v>
      </c>
      <c r="V17" s="214" t="s">
        <v>121</v>
      </c>
      <c r="W17" s="214" t="s">
        <v>122</v>
      </c>
      <c r="X17" s="214" t="s">
        <v>123</v>
      </c>
      <c r="Y17" s="142"/>
      <c r="AA17" s="13" t="s">
        <v>124</v>
      </c>
      <c r="AB17" s="8" t="s">
        <v>125</v>
      </c>
      <c r="AC17" s="8" t="s">
        <v>126</v>
      </c>
      <c r="AD17" s="13" t="s">
        <v>127</v>
      </c>
    </row>
    <row r="18" spans="1:30" ht="19.5" customHeight="1" thickBot="1">
      <c r="A18" s="201"/>
      <c r="B18" s="187" t="s">
        <v>6</v>
      </c>
      <c r="C18" s="142">
        <v>2</v>
      </c>
      <c r="D18" s="19"/>
      <c r="E18" s="161">
        <f>E20+E21+E22+E23+E24</f>
        <v>0</v>
      </c>
      <c r="F18" s="161">
        <f>F20+F21+F22+F23+F24</f>
        <v>0</v>
      </c>
      <c r="G18" s="161">
        <f>G20+G21+G22+G23+G24</f>
        <v>0</v>
      </c>
      <c r="H18" s="161">
        <f>H20+H21+H22+H23+H24</f>
        <v>0</v>
      </c>
      <c r="I18" s="31"/>
      <c r="J18" s="32"/>
      <c r="K18" s="161">
        <f>K20+K21+K22+K23+K24</f>
        <v>0</v>
      </c>
      <c r="L18" s="161">
        <f t="shared" ref="L18:R18" si="0">L20+L21+L22+L23+L24</f>
        <v>0</v>
      </c>
      <c r="M18" s="161">
        <f t="shared" si="0"/>
        <v>0</v>
      </c>
      <c r="N18" s="161">
        <f t="shared" si="0"/>
        <v>0</v>
      </c>
      <c r="O18" s="161">
        <f t="shared" si="0"/>
        <v>0</v>
      </c>
      <c r="P18" s="161">
        <f t="shared" si="0"/>
        <v>0</v>
      </c>
      <c r="Q18" s="188">
        <f t="shared" si="0"/>
        <v>0</v>
      </c>
      <c r="R18" s="161">
        <f t="shared" si="0"/>
        <v>0</v>
      </c>
      <c r="S18" s="224"/>
      <c r="T18" s="20"/>
      <c r="U18" s="161">
        <f>U20+U21+U22+U23+U24</f>
        <v>0</v>
      </c>
      <c r="V18" s="161">
        <f>V20+V21+V22+V23+V24</f>
        <v>0</v>
      </c>
      <c r="W18" s="161">
        <f>W20+W21+W22+W23+W24</f>
        <v>0</v>
      </c>
      <c r="X18" s="161">
        <f>X20+X21+X22+X23+X24</f>
        <v>0</v>
      </c>
      <c r="Y18" s="142">
        <v>2</v>
      </c>
      <c r="Z18" s="21"/>
      <c r="AA18" s="211" t="str">
        <f>IF(MIN(E18:H18)&lt;0,"ERROR","OK")</f>
        <v>OK</v>
      </c>
      <c r="AB18" s="211" t="str">
        <f>IF(I18&lt;=0,"OK","ERROR")</f>
        <v>OK</v>
      </c>
      <c r="AC18" s="211" t="str">
        <f>IF(J18&gt;=0,"OK","ERROR")</f>
        <v>OK</v>
      </c>
      <c r="AD18" s="211" t="str">
        <f>IF(MIN(K18:X18)&lt;0,"ERROR","OK")</f>
        <v>OK</v>
      </c>
    </row>
    <row r="19" spans="1:30" ht="26.25" thickTop="1">
      <c r="A19" s="202"/>
      <c r="B19" s="166" t="s">
        <v>141</v>
      </c>
      <c r="C19" s="142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42"/>
      <c r="Z19" s="21"/>
      <c r="AA19" s="168"/>
      <c r="AB19" s="8"/>
      <c r="AC19" s="8"/>
      <c r="AD19" s="8"/>
    </row>
    <row r="20" spans="1:30">
      <c r="A20" s="202"/>
      <c r="B20" s="175" t="s">
        <v>7</v>
      </c>
      <c r="C20" s="142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2">
        <v>3</v>
      </c>
      <c r="Z20" s="21"/>
      <c r="AA20" s="144" t="str">
        <f>IF(MIN(E20:H20)&lt;0,"ERROR","OK")</f>
        <v>OK</v>
      </c>
      <c r="AB20" s="8"/>
      <c r="AC20" s="9"/>
      <c r="AD20" s="144" t="str">
        <f>IF(MIN(K20:X20)&lt;0,"ERROR","OK")</f>
        <v>OK</v>
      </c>
    </row>
    <row r="21" spans="1:30">
      <c r="A21" s="202"/>
      <c r="B21" s="175" t="s">
        <v>8</v>
      </c>
      <c r="C21" s="142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2">
        <v>4</v>
      </c>
      <c r="Z21" s="21"/>
      <c r="AA21" s="144" t="str">
        <f>IF(MIN(E21:H21)&lt;0,"ERROR","OK")</f>
        <v>OK</v>
      </c>
      <c r="AB21" s="8"/>
      <c r="AC21" s="8"/>
      <c r="AD21" s="144" t="str">
        <f>IF(MIN(K21:X21)&lt;0,"ERROR","OK")</f>
        <v>OK</v>
      </c>
    </row>
    <row r="22" spans="1:30">
      <c r="A22" s="202"/>
      <c r="B22" s="183" t="s">
        <v>173</v>
      </c>
      <c r="C22" s="142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2">
        <v>5</v>
      </c>
      <c r="Z22" s="21"/>
      <c r="AA22" s="144" t="str">
        <f>IF(MIN(E22:H22)&lt;0,"ERROR","OK")</f>
        <v>OK</v>
      </c>
      <c r="AB22" s="8"/>
      <c r="AC22" s="8"/>
      <c r="AD22" s="144" t="str">
        <f>IF(MIN(K22:X22)&lt;0,"ERROR","OK")</f>
        <v>OK</v>
      </c>
    </row>
    <row r="23" spans="1:30">
      <c r="A23" s="202"/>
      <c r="B23" s="183" t="s">
        <v>174</v>
      </c>
      <c r="C23" s="142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2">
        <v>6</v>
      </c>
      <c r="Z23" s="21"/>
      <c r="AA23" s="144" t="str">
        <f>IF(MIN(E23:H23)&lt;0,"ERROR","OK")</f>
        <v>OK</v>
      </c>
      <c r="AB23" s="8"/>
      <c r="AC23" s="8"/>
      <c r="AD23" s="144" t="str">
        <f>IF(MIN(K23:X23)&lt;0,"ERROR","OK")</f>
        <v>OK</v>
      </c>
    </row>
    <row r="24" spans="1:30">
      <c r="A24" s="202"/>
      <c r="B24" s="183" t="s">
        <v>9</v>
      </c>
      <c r="C24" s="142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2">
        <v>7</v>
      </c>
      <c r="Z24" s="21"/>
      <c r="AA24" s="144" t="str">
        <f>IF(MIN(E24:H24)&lt;0,"ERROR","OK")</f>
        <v>OK</v>
      </c>
      <c r="AB24" s="8"/>
      <c r="AC24" s="8"/>
      <c r="AD24" s="144" t="str">
        <f>IF(MIN(K24:X24)&lt;0,"ERROR","OK")</f>
        <v>OK</v>
      </c>
    </row>
    <row r="25" spans="1:30" ht="6" customHeight="1">
      <c r="A25" s="202"/>
      <c r="B25" s="163"/>
      <c r="C25" s="142"/>
      <c r="D25" s="15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2"/>
      <c r="Z25" s="21"/>
      <c r="AA25" s="111"/>
      <c r="AB25" s="8"/>
      <c r="AC25" s="8"/>
      <c r="AD25" s="111"/>
    </row>
    <row r="26" spans="1:30" ht="30.75" customHeight="1" thickBot="1">
      <c r="A26" s="201"/>
      <c r="B26" s="173" t="s">
        <v>60</v>
      </c>
      <c r="C26" s="142">
        <v>8</v>
      </c>
      <c r="D26" s="19"/>
      <c r="E26" s="161">
        <f>E29+E30+E31+E33+E34+E35+E36+E37+E38</f>
        <v>0</v>
      </c>
      <c r="F26" s="161">
        <f>F29+F30+F31+F33+F34+F35+F36+F37+F38</f>
        <v>0</v>
      </c>
      <c r="G26" s="19"/>
      <c r="H26" s="19"/>
      <c r="I26" s="19"/>
      <c r="J26" s="34"/>
      <c r="K26" s="161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1">
        <f>U29+U30+U31+U33+U34+U35+U36+U37+U38</f>
        <v>0</v>
      </c>
      <c r="V26" s="161">
        <f>V29+V30+V31+V33+V34+V35+V36+V37+V38</f>
        <v>0</v>
      </c>
      <c r="W26" s="161">
        <f>W29+W30+W31+W33+W34+W35+W36+W37+W38</f>
        <v>0</v>
      </c>
      <c r="X26" s="161">
        <f>X29+X30+X31+X33+X34+X35+X36+X37+X38</f>
        <v>0</v>
      </c>
      <c r="Y26" s="142">
        <v>8</v>
      </c>
      <c r="Z26" s="21"/>
      <c r="AA26" s="144" t="str">
        <f>IF(MIN(E26:H26)&lt;0,"ERROR","OK")</f>
        <v>OK</v>
      </c>
      <c r="AB26" s="8"/>
      <c r="AC26" s="8"/>
      <c r="AD26" s="144" t="str">
        <f>IF(MIN(K26:X26)&lt;0,"ERROR","OK")</f>
        <v>OK</v>
      </c>
    </row>
    <row r="27" spans="1:30" ht="39" thickTop="1">
      <c r="A27" s="202"/>
      <c r="B27" s="166" t="s">
        <v>15</v>
      </c>
      <c r="C27" s="142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42"/>
      <c r="Z27" s="21"/>
      <c r="AA27" s="168"/>
      <c r="AB27" s="8"/>
      <c r="AC27" s="8"/>
      <c r="AD27" s="8"/>
    </row>
    <row r="28" spans="1:30">
      <c r="A28" s="202"/>
      <c r="B28" s="169" t="s">
        <v>16</v>
      </c>
      <c r="C28" s="142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42"/>
      <c r="Z28" s="21"/>
      <c r="AA28" s="168"/>
      <c r="AB28" s="8"/>
      <c r="AC28" s="8"/>
      <c r="AD28" s="8"/>
    </row>
    <row r="29" spans="1:30">
      <c r="A29" s="202"/>
      <c r="B29" s="189" t="s">
        <v>17</v>
      </c>
      <c r="C29" s="142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2">
        <v>9</v>
      </c>
      <c r="Z29" s="21"/>
      <c r="AA29" s="144" t="str">
        <f t="shared" ref="AA29:AA38" si="1">IF(MIN(E29:H29)&lt;0,"ERROR","OK")</f>
        <v>OK</v>
      </c>
      <c r="AB29" s="8"/>
      <c r="AC29" s="8"/>
      <c r="AD29" s="144" t="str">
        <f t="shared" ref="AD29:AD38" si="2">IF(MIN(K29:X29)&lt;0,"ERROR","OK")</f>
        <v>OK</v>
      </c>
    </row>
    <row r="30" spans="1:30">
      <c r="A30" s="202"/>
      <c r="B30" s="170">
        <v>0.5</v>
      </c>
      <c r="C30" s="142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2">
        <v>10</v>
      </c>
      <c r="Z30" s="21"/>
      <c r="AA30" s="144" t="str">
        <f t="shared" si="1"/>
        <v>OK</v>
      </c>
      <c r="AB30" s="8"/>
      <c r="AC30" s="8"/>
      <c r="AD30" s="144" t="str">
        <f t="shared" si="2"/>
        <v>OK</v>
      </c>
    </row>
    <row r="31" spans="1:30">
      <c r="A31" s="202"/>
      <c r="B31" s="170" t="s">
        <v>18</v>
      </c>
      <c r="C31" s="142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2">
        <v>11</v>
      </c>
      <c r="Z31" s="21"/>
      <c r="AA31" s="144" t="str">
        <f t="shared" si="1"/>
        <v>OK</v>
      </c>
      <c r="AB31" s="8"/>
      <c r="AC31" s="8"/>
      <c r="AD31" s="144" t="str">
        <f t="shared" si="2"/>
        <v>OK</v>
      </c>
    </row>
    <row r="32" spans="1:30">
      <c r="A32" s="200"/>
      <c r="B32" s="170" t="s">
        <v>19</v>
      </c>
      <c r="C32" s="142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2">
        <v>12</v>
      </c>
      <c r="Z32" s="21"/>
      <c r="AA32" s="144" t="str">
        <f t="shared" si="1"/>
        <v>OK</v>
      </c>
      <c r="AB32" s="8"/>
      <c r="AC32" s="8"/>
      <c r="AD32" s="144" t="str">
        <f t="shared" si="2"/>
        <v>OK</v>
      </c>
    </row>
    <row r="33" spans="1:31">
      <c r="A33" s="202"/>
      <c r="B33" s="170">
        <v>0.9</v>
      </c>
      <c r="C33" s="142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2">
        <v>13</v>
      </c>
      <c r="Z33" s="21"/>
      <c r="AA33" s="144" t="str">
        <f t="shared" si="1"/>
        <v>OK</v>
      </c>
      <c r="AB33" s="8"/>
      <c r="AC33" s="8"/>
      <c r="AD33" s="144" t="str">
        <f t="shared" si="2"/>
        <v>OK</v>
      </c>
    </row>
    <row r="34" spans="1:31">
      <c r="A34" s="202"/>
      <c r="B34" s="170">
        <v>0.95</v>
      </c>
      <c r="C34" s="142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2">
        <v>14</v>
      </c>
      <c r="Z34" s="21"/>
      <c r="AA34" s="144" t="str">
        <f t="shared" si="1"/>
        <v>OK</v>
      </c>
      <c r="AB34" s="8"/>
      <c r="AC34" s="8"/>
      <c r="AD34" s="144" t="str">
        <f t="shared" si="2"/>
        <v>OK</v>
      </c>
    </row>
    <row r="35" spans="1:31">
      <c r="A35" s="202"/>
      <c r="B35" s="170">
        <v>1.1499999999999999</v>
      </c>
      <c r="C35" s="142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2">
        <v>15</v>
      </c>
      <c r="Z35" s="21"/>
      <c r="AA35" s="144" t="str">
        <f t="shared" si="1"/>
        <v>OK</v>
      </c>
      <c r="AB35" s="8"/>
      <c r="AC35" s="8"/>
      <c r="AD35" s="144" t="str">
        <f t="shared" si="2"/>
        <v>OK</v>
      </c>
    </row>
    <row r="36" spans="1:31">
      <c r="A36" s="202"/>
      <c r="B36" s="170">
        <v>1.2</v>
      </c>
      <c r="C36" s="142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2">
        <v>16</v>
      </c>
      <c r="Z36" s="21"/>
      <c r="AA36" s="144" t="str">
        <f t="shared" si="1"/>
        <v>OK</v>
      </c>
      <c r="AB36" s="8"/>
      <c r="AC36" s="8"/>
      <c r="AD36" s="144" t="str">
        <f t="shared" si="2"/>
        <v>OK</v>
      </c>
    </row>
    <row r="37" spans="1:31">
      <c r="A37" s="202"/>
      <c r="B37" s="170">
        <v>1.4</v>
      </c>
      <c r="C37" s="142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2">
        <v>17</v>
      </c>
      <c r="Z37" s="21"/>
      <c r="AA37" s="144" t="str">
        <f t="shared" si="1"/>
        <v>OK</v>
      </c>
      <c r="AB37" s="8"/>
      <c r="AC37" s="8"/>
      <c r="AD37" s="144" t="str">
        <f t="shared" si="2"/>
        <v>OK</v>
      </c>
    </row>
    <row r="38" spans="1:31">
      <c r="A38" s="202"/>
      <c r="B38" s="170">
        <v>2.5</v>
      </c>
      <c r="C38" s="142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2">
        <v>18</v>
      </c>
      <c r="Z38" s="21"/>
      <c r="AA38" s="144" t="str">
        <f t="shared" si="1"/>
        <v>OK</v>
      </c>
      <c r="AB38" s="8"/>
      <c r="AC38" s="8"/>
      <c r="AD38" s="144" t="str">
        <f t="shared" si="2"/>
        <v>OK</v>
      </c>
    </row>
    <row r="39" spans="1:31" ht="6" customHeight="1">
      <c r="A39" s="202"/>
      <c r="B39" s="163"/>
      <c r="C39" s="142"/>
      <c r="D39" s="154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2"/>
      <c r="Z39" s="21"/>
      <c r="AA39" s="168"/>
      <c r="AB39" s="8"/>
      <c r="AC39" s="8"/>
      <c r="AD39" s="8"/>
      <c r="AE39" s="8"/>
    </row>
    <row r="40" spans="1:31" ht="59.25" customHeight="1" thickBot="1">
      <c r="A40" s="201"/>
      <c r="B40" s="173" t="s">
        <v>61</v>
      </c>
      <c r="C40" s="142">
        <v>19</v>
      </c>
      <c r="D40" s="19"/>
      <c r="E40" s="20"/>
      <c r="F40" s="20"/>
      <c r="G40" s="20"/>
      <c r="H40" s="20"/>
      <c r="I40" s="20"/>
      <c r="J40" s="32"/>
      <c r="K40" s="161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2">
        <v>19</v>
      </c>
      <c r="Z40" s="21"/>
      <c r="AA40" s="144" t="str">
        <f>IF(MIN(E40:H40)&lt;0,"ERROR","OK")</f>
        <v>OK</v>
      </c>
      <c r="AB40" s="144" t="str">
        <f>IF(I40&lt;=0,"OK","ERROR")</f>
        <v>OK</v>
      </c>
      <c r="AC40" s="144" t="str">
        <f>IF(J40&gt;=0,"OK","ERROR")</f>
        <v>OK</v>
      </c>
      <c r="AD40" s="144" t="str">
        <f>IF(MIN(K40:X40)&lt;0,"ERROR","OK")</f>
        <v>OK</v>
      </c>
    </row>
    <row r="41" spans="1:31" ht="6" customHeight="1" thickTop="1">
      <c r="A41" s="202"/>
      <c r="B41" s="174"/>
      <c r="C41" s="142"/>
      <c r="D41" s="154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2"/>
      <c r="Z41" s="21"/>
      <c r="AA41" s="168"/>
      <c r="AB41" s="8"/>
      <c r="AC41" s="8"/>
      <c r="AD41" s="8"/>
    </row>
    <row r="42" spans="1:31" ht="30.75" customHeight="1" thickBot="1">
      <c r="A42" s="199"/>
      <c r="B42" s="173" t="s">
        <v>62</v>
      </c>
      <c r="C42" s="142">
        <v>20</v>
      </c>
      <c r="D42" s="19"/>
      <c r="E42" s="20"/>
      <c r="F42" s="20"/>
      <c r="G42" s="20"/>
      <c r="H42" s="20"/>
      <c r="I42" s="20"/>
      <c r="J42" s="32"/>
      <c r="K42" s="161">
        <f>F42+I42+J42</f>
        <v>0</v>
      </c>
      <c r="L42" s="20"/>
      <c r="M42" s="32"/>
      <c r="N42" s="32"/>
      <c r="O42" s="20"/>
      <c r="P42" s="20"/>
      <c r="Q42" s="32"/>
      <c r="R42" s="20"/>
      <c r="S42" s="224"/>
      <c r="T42" s="20"/>
      <c r="U42" s="20"/>
      <c r="V42" s="20"/>
      <c r="W42" s="20"/>
      <c r="X42" s="20"/>
      <c r="Y42" s="142">
        <v>20</v>
      </c>
      <c r="Z42" s="21"/>
      <c r="AA42" s="144" t="str">
        <f>IF(MIN(E42:H42)&lt;0,"ERROR","OK")</f>
        <v>OK</v>
      </c>
      <c r="AB42" s="144" t="str">
        <f>IF(I42&lt;=0,"OK","ERROR")</f>
        <v>OK</v>
      </c>
      <c r="AC42" s="144" t="str">
        <f>IF(J42&gt;=0,"OK","ERROR")</f>
        <v>OK</v>
      </c>
      <c r="AD42" s="144" t="str">
        <f>IF(MIN(K42:X42)&lt;0,"ERROR","OK")</f>
        <v>OK</v>
      </c>
    </row>
    <row r="43" spans="1:31" ht="3.75" customHeight="1" thickTop="1">
      <c r="A43" s="203"/>
      <c r="B43" s="174"/>
      <c r="C43" s="142"/>
      <c r="D43" s="154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2"/>
      <c r="Z43" s="21"/>
      <c r="AA43" s="168"/>
      <c r="AB43" s="8"/>
      <c r="AC43" s="8"/>
      <c r="AD43" s="8"/>
    </row>
    <row r="44" spans="1:31" ht="32.25" customHeight="1" thickBot="1">
      <c r="A44" s="202"/>
      <c r="B44" s="160" t="s">
        <v>63</v>
      </c>
      <c r="C44" s="142">
        <v>21</v>
      </c>
      <c r="D44" s="19"/>
      <c r="E44" s="161">
        <f>SUM(E47:E82)</f>
        <v>0</v>
      </c>
      <c r="F44" s="161">
        <f>SUM(F47:F82)</f>
        <v>0</v>
      </c>
      <c r="G44" s="20"/>
      <c r="H44" s="20"/>
      <c r="I44" s="20"/>
      <c r="J44" s="32"/>
      <c r="K44" s="161">
        <f>SUM(K47:K82)</f>
        <v>0</v>
      </c>
      <c r="L44" s="20"/>
      <c r="M44" s="32"/>
      <c r="N44" s="32"/>
      <c r="O44" s="20"/>
      <c r="P44" s="20"/>
      <c r="Q44" s="32"/>
      <c r="R44" s="20"/>
      <c r="S44" s="224"/>
      <c r="T44" s="20"/>
      <c r="U44" s="161">
        <f>SUM(U47:U82)</f>
        <v>0</v>
      </c>
      <c r="V44" s="161">
        <f>SUM(V47:V82)</f>
        <v>0</v>
      </c>
      <c r="W44" s="161">
        <f>SUM(W47:W82)</f>
        <v>0</v>
      </c>
      <c r="X44" s="161">
        <f>SUM(X47:X82)</f>
        <v>0</v>
      </c>
      <c r="Y44" s="142">
        <v>21</v>
      </c>
      <c r="Z44" s="21"/>
      <c r="AA44" s="144" t="str">
        <f>IF(MIN(E44:H44)&lt;0,"ERROR","OK")</f>
        <v>OK</v>
      </c>
      <c r="AB44" s="144" t="str">
        <f>IF(I44&lt;=0,"OK","ERROR")</f>
        <v>OK</v>
      </c>
      <c r="AC44" s="144" t="str">
        <f>IF(J44&gt;=0,"OK","ERROR")</f>
        <v>OK</v>
      </c>
      <c r="AD44" s="144" t="str">
        <f>IF(MIN(K44:X44)&lt;0,"ERROR","OK")</f>
        <v>OK</v>
      </c>
    </row>
    <row r="45" spans="1:31" ht="44.25" customHeight="1" thickTop="1">
      <c r="A45" s="202"/>
      <c r="B45" s="166" t="s">
        <v>20</v>
      </c>
      <c r="C45" s="142"/>
      <c r="D45" s="111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42"/>
      <c r="Z45" s="168"/>
      <c r="AA45" s="168"/>
      <c r="AB45" s="8"/>
      <c r="AC45" s="8"/>
      <c r="AD45" s="8"/>
    </row>
    <row r="46" spans="1:31" ht="20.100000000000001" customHeight="1">
      <c r="A46" s="202"/>
      <c r="B46" s="169" t="s">
        <v>167</v>
      </c>
      <c r="C46" s="142"/>
      <c r="D46" s="111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42"/>
      <c r="Z46" s="21"/>
      <c r="AA46" s="168"/>
      <c r="AB46" s="8"/>
      <c r="AC46" s="8"/>
      <c r="AD46" s="8"/>
      <c r="AE46" s="8"/>
    </row>
    <row r="47" spans="1:31">
      <c r="A47" s="202"/>
      <c r="B47" s="175">
        <v>1</v>
      </c>
      <c r="C47" s="142">
        <v>22</v>
      </c>
      <c r="D47" s="224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4"/>
      <c r="T47" s="20"/>
      <c r="U47" s="67"/>
      <c r="V47" s="20"/>
      <c r="W47" s="20"/>
      <c r="X47" s="20"/>
      <c r="Y47" s="142">
        <v>22</v>
      </c>
      <c r="Z47" s="21"/>
      <c r="AA47" s="144" t="str">
        <f t="shared" ref="AA47:AA82" si="3">IF(MIN(E47:H47)&lt;0,"ERROR","OK")</f>
        <v>OK</v>
      </c>
      <c r="AB47" s="8"/>
      <c r="AC47" s="8"/>
      <c r="AD47" s="144" t="str">
        <f t="shared" ref="AD47:AD82" si="4">IF(MIN(K47:X47)&lt;0,"ERROR","OK")</f>
        <v>OK</v>
      </c>
    </row>
    <row r="48" spans="1:31">
      <c r="A48" s="202"/>
      <c r="B48" s="175">
        <v>2</v>
      </c>
      <c r="C48" s="142">
        <v>23</v>
      </c>
      <c r="D48" s="224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4"/>
      <c r="T48" s="20"/>
      <c r="U48" s="67"/>
      <c r="V48" s="20"/>
      <c r="W48" s="20"/>
      <c r="X48" s="20"/>
      <c r="Y48" s="142">
        <v>23</v>
      </c>
      <c r="Z48" s="21"/>
      <c r="AA48" s="144" t="str">
        <f t="shared" si="3"/>
        <v>OK</v>
      </c>
      <c r="AB48" s="8"/>
      <c r="AC48" s="8"/>
      <c r="AD48" s="144" t="str">
        <f t="shared" si="4"/>
        <v>OK</v>
      </c>
    </row>
    <row r="49" spans="1:30">
      <c r="A49" s="202"/>
      <c r="B49" s="175">
        <v>3</v>
      </c>
      <c r="C49" s="142">
        <v>24</v>
      </c>
      <c r="D49" s="224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4"/>
      <c r="T49" s="20"/>
      <c r="U49" s="67"/>
      <c r="V49" s="20"/>
      <c r="W49" s="20"/>
      <c r="X49" s="20"/>
      <c r="Y49" s="142">
        <v>24</v>
      </c>
      <c r="Z49" s="21"/>
      <c r="AA49" s="144" t="str">
        <f t="shared" si="3"/>
        <v>OK</v>
      </c>
      <c r="AB49" s="8"/>
      <c r="AC49" s="8"/>
      <c r="AD49" s="144" t="str">
        <f t="shared" si="4"/>
        <v>OK</v>
      </c>
    </row>
    <row r="50" spans="1:30">
      <c r="A50" s="202"/>
      <c r="B50" s="175">
        <v>4</v>
      </c>
      <c r="C50" s="142">
        <v>25</v>
      </c>
      <c r="D50" s="224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4"/>
      <c r="T50" s="20"/>
      <c r="U50" s="67"/>
      <c r="V50" s="20"/>
      <c r="W50" s="20"/>
      <c r="X50" s="20"/>
      <c r="Y50" s="142">
        <v>25</v>
      </c>
      <c r="Z50" s="21"/>
      <c r="AA50" s="144" t="str">
        <f t="shared" si="3"/>
        <v>OK</v>
      </c>
      <c r="AB50" s="8"/>
      <c r="AC50" s="8"/>
      <c r="AD50" s="144" t="str">
        <f t="shared" si="4"/>
        <v>OK</v>
      </c>
    </row>
    <row r="51" spans="1:30">
      <c r="A51" s="202"/>
      <c r="B51" s="175">
        <v>5</v>
      </c>
      <c r="C51" s="142">
        <v>26</v>
      </c>
      <c r="D51" s="224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4"/>
      <c r="T51" s="20"/>
      <c r="U51" s="67"/>
      <c r="V51" s="20"/>
      <c r="W51" s="20"/>
      <c r="X51" s="20"/>
      <c r="Y51" s="142">
        <v>26</v>
      </c>
      <c r="Z51" s="21"/>
      <c r="AA51" s="144" t="str">
        <f t="shared" si="3"/>
        <v>OK</v>
      </c>
      <c r="AB51" s="8"/>
      <c r="AC51" s="8"/>
      <c r="AD51" s="144" t="str">
        <f t="shared" si="4"/>
        <v>OK</v>
      </c>
    </row>
    <row r="52" spans="1:30">
      <c r="A52" s="202"/>
      <c r="B52" s="175">
        <v>6</v>
      </c>
      <c r="C52" s="142">
        <v>27</v>
      </c>
      <c r="D52" s="224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4"/>
      <c r="T52" s="20"/>
      <c r="U52" s="67"/>
      <c r="V52" s="20"/>
      <c r="W52" s="20"/>
      <c r="X52" s="20"/>
      <c r="Y52" s="142">
        <v>27</v>
      </c>
      <c r="Z52" s="21"/>
      <c r="AA52" s="144" t="str">
        <f t="shared" si="3"/>
        <v>OK</v>
      </c>
      <c r="AB52" s="8"/>
      <c r="AC52" s="8"/>
      <c r="AD52" s="144" t="str">
        <f t="shared" si="4"/>
        <v>OK</v>
      </c>
    </row>
    <row r="53" spans="1:30">
      <c r="A53" s="200"/>
      <c r="B53" s="175">
        <v>7</v>
      </c>
      <c r="C53" s="142">
        <v>28</v>
      </c>
      <c r="D53" s="224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4"/>
      <c r="T53" s="20"/>
      <c r="U53" s="67"/>
      <c r="V53" s="20"/>
      <c r="W53" s="20"/>
      <c r="X53" s="20"/>
      <c r="Y53" s="142">
        <v>28</v>
      </c>
      <c r="Z53" s="21"/>
      <c r="AA53" s="144" t="str">
        <f t="shared" si="3"/>
        <v>OK</v>
      </c>
      <c r="AB53" s="8"/>
      <c r="AC53" s="8"/>
      <c r="AD53" s="144" t="str">
        <f t="shared" si="4"/>
        <v>OK</v>
      </c>
    </row>
    <row r="54" spans="1:30">
      <c r="A54" s="202"/>
      <c r="B54" s="175">
        <v>8</v>
      </c>
      <c r="C54" s="142">
        <v>29</v>
      </c>
      <c r="D54" s="224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4"/>
      <c r="T54" s="20"/>
      <c r="U54" s="67"/>
      <c r="V54" s="20"/>
      <c r="W54" s="20"/>
      <c r="X54" s="20"/>
      <c r="Y54" s="142">
        <v>29</v>
      </c>
      <c r="Z54" s="21"/>
      <c r="AA54" s="144" t="str">
        <f t="shared" si="3"/>
        <v>OK</v>
      </c>
      <c r="AB54" s="8"/>
      <c r="AC54" s="8"/>
      <c r="AD54" s="144" t="str">
        <f t="shared" si="4"/>
        <v>OK</v>
      </c>
    </row>
    <row r="55" spans="1:30">
      <c r="A55" s="202"/>
      <c r="B55" s="175">
        <v>9</v>
      </c>
      <c r="C55" s="142">
        <v>30</v>
      </c>
      <c r="D55" s="224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4"/>
      <c r="T55" s="20"/>
      <c r="U55" s="67"/>
      <c r="V55" s="20"/>
      <c r="W55" s="20"/>
      <c r="X55" s="20"/>
      <c r="Y55" s="142">
        <v>30</v>
      </c>
      <c r="Z55" s="21"/>
      <c r="AA55" s="144" t="str">
        <f t="shared" si="3"/>
        <v>OK</v>
      </c>
      <c r="AB55" s="8"/>
      <c r="AC55" s="8"/>
      <c r="AD55" s="144" t="str">
        <f t="shared" si="4"/>
        <v>OK</v>
      </c>
    </row>
    <row r="56" spans="1:30">
      <c r="A56" s="202"/>
      <c r="B56" s="175">
        <v>10</v>
      </c>
      <c r="C56" s="142">
        <v>31</v>
      </c>
      <c r="D56" s="224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4"/>
      <c r="T56" s="20"/>
      <c r="U56" s="67"/>
      <c r="V56" s="20"/>
      <c r="W56" s="20"/>
      <c r="X56" s="20"/>
      <c r="Y56" s="142">
        <v>31</v>
      </c>
      <c r="Z56" s="21"/>
      <c r="AA56" s="144" t="str">
        <f t="shared" ref="AA56:AA65" si="5">IF(MIN(E56:H56)&lt;0,"ERROR","OK")</f>
        <v>OK</v>
      </c>
      <c r="AB56" s="8"/>
      <c r="AC56" s="8"/>
      <c r="AD56" s="144" t="str">
        <f t="shared" ref="AD56:AD65" si="6">IF(MIN(K56:X56)&lt;0,"ERROR","OK")</f>
        <v>OK</v>
      </c>
    </row>
    <row r="57" spans="1:30">
      <c r="A57" s="202"/>
      <c r="B57" s="175">
        <v>11</v>
      </c>
      <c r="C57" s="142">
        <v>32</v>
      </c>
      <c r="D57" s="224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4"/>
      <c r="T57" s="20"/>
      <c r="U57" s="67"/>
      <c r="V57" s="20"/>
      <c r="W57" s="20"/>
      <c r="X57" s="20"/>
      <c r="Y57" s="142">
        <v>32</v>
      </c>
      <c r="Z57" s="21"/>
      <c r="AA57" s="144" t="str">
        <f t="shared" si="5"/>
        <v>OK</v>
      </c>
      <c r="AB57" s="8"/>
      <c r="AC57" s="8"/>
      <c r="AD57" s="144" t="str">
        <f t="shared" si="6"/>
        <v>OK</v>
      </c>
    </row>
    <row r="58" spans="1:30">
      <c r="A58" s="202"/>
      <c r="B58" s="175">
        <v>12</v>
      </c>
      <c r="C58" s="142">
        <v>33</v>
      </c>
      <c r="D58" s="224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4"/>
      <c r="T58" s="20"/>
      <c r="U58" s="67"/>
      <c r="V58" s="20"/>
      <c r="W58" s="20"/>
      <c r="X58" s="20"/>
      <c r="Y58" s="142">
        <v>33</v>
      </c>
      <c r="Z58" s="21"/>
      <c r="AA58" s="144" t="str">
        <f t="shared" si="5"/>
        <v>OK</v>
      </c>
      <c r="AB58" s="8"/>
      <c r="AC58" s="8"/>
      <c r="AD58" s="144" t="str">
        <f t="shared" si="6"/>
        <v>OK</v>
      </c>
    </row>
    <row r="59" spans="1:30">
      <c r="A59" s="202"/>
      <c r="B59" s="175">
        <v>13</v>
      </c>
      <c r="C59" s="142">
        <v>34</v>
      </c>
      <c r="D59" s="224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4"/>
      <c r="T59" s="20"/>
      <c r="U59" s="67"/>
      <c r="V59" s="20"/>
      <c r="W59" s="20"/>
      <c r="X59" s="20"/>
      <c r="Y59" s="142">
        <v>34</v>
      </c>
      <c r="Z59" s="21"/>
      <c r="AA59" s="144" t="str">
        <f t="shared" si="5"/>
        <v>OK</v>
      </c>
      <c r="AB59" s="8"/>
      <c r="AC59" s="8"/>
      <c r="AD59" s="144" t="str">
        <f t="shared" si="6"/>
        <v>OK</v>
      </c>
    </row>
    <row r="60" spans="1:30">
      <c r="A60" s="202"/>
      <c r="B60" s="175">
        <v>14</v>
      </c>
      <c r="C60" s="142">
        <v>35</v>
      </c>
      <c r="D60" s="224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4"/>
      <c r="T60" s="20"/>
      <c r="U60" s="67"/>
      <c r="V60" s="20"/>
      <c r="W60" s="20"/>
      <c r="X60" s="20"/>
      <c r="Y60" s="142">
        <v>35</v>
      </c>
      <c r="Z60" s="21"/>
      <c r="AA60" s="144" t="str">
        <f t="shared" si="5"/>
        <v>OK</v>
      </c>
      <c r="AB60" s="8"/>
      <c r="AC60" s="8"/>
      <c r="AD60" s="144" t="str">
        <f t="shared" si="6"/>
        <v>OK</v>
      </c>
    </row>
    <row r="61" spans="1:30">
      <c r="A61" s="202"/>
      <c r="B61" s="175">
        <v>15</v>
      </c>
      <c r="C61" s="142">
        <v>36</v>
      </c>
      <c r="D61" s="224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4"/>
      <c r="T61" s="20"/>
      <c r="U61" s="67"/>
      <c r="V61" s="20"/>
      <c r="W61" s="20"/>
      <c r="X61" s="20"/>
      <c r="Y61" s="142">
        <v>36</v>
      </c>
      <c r="Z61" s="21"/>
      <c r="AA61" s="144" t="str">
        <f t="shared" si="5"/>
        <v>OK</v>
      </c>
      <c r="AB61" s="8"/>
      <c r="AC61" s="8"/>
      <c r="AD61" s="144" t="str">
        <f t="shared" si="6"/>
        <v>OK</v>
      </c>
    </row>
    <row r="62" spans="1:30">
      <c r="A62" s="202"/>
      <c r="B62" s="175">
        <v>16</v>
      </c>
      <c r="C62" s="142">
        <v>37</v>
      </c>
      <c r="D62" s="224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4"/>
      <c r="T62" s="20"/>
      <c r="U62" s="67"/>
      <c r="V62" s="20"/>
      <c r="W62" s="20"/>
      <c r="X62" s="20"/>
      <c r="Y62" s="142">
        <v>37</v>
      </c>
      <c r="Z62" s="21"/>
      <c r="AA62" s="144" t="str">
        <f t="shared" si="5"/>
        <v>OK</v>
      </c>
      <c r="AB62" s="8"/>
      <c r="AC62" s="8"/>
      <c r="AD62" s="144" t="str">
        <f t="shared" si="6"/>
        <v>OK</v>
      </c>
    </row>
    <row r="63" spans="1:30">
      <c r="A63" s="202"/>
      <c r="B63" s="175">
        <v>17</v>
      </c>
      <c r="C63" s="142">
        <v>38</v>
      </c>
      <c r="D63" s="224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4"/>
      <c r="T63" s="20"/>
      <c r="U63" s="67"/>
      <c r="V63" s="20"/>
      <c r="W63" s="20"/>
      <c r="X63" s="20"/>
      <c r="Y63" s="142">
        <v>38</v>
      </c>
      <c r="Z63" s="21"/>
      <c r="AA63" s="144" t="str">
        <f t="shared" si="5"/>
        <v>OK</v>
      </c>
      <c r="AB63" s="8"/>
      <c r="AC63" s="8"/>
      <c r="AD63" s="144" t="str">
        <f t="shared" si="6"/>
        <v>OK</v>
      </c>
    </row>
    <row r="64" spans="1:30">
      <c r="A64" s="202"/>
      <c r="B64" s="175">
        <v>18</v>
      </c>
      <c r="C64" s="142">
        <v>39</v>
      </c>
      <c r="D64" s="224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4"/>
      <c r="T64" s="20"/>
      <c r="U64" s="67"/>
      <c r="V64" s="20"/>
      <c r="W64" s="20"/>
      <c r="X64" s="20"/>
      <c r="Y64" s="142">
        <v>39</v>
      </c>
      <c r="Z64" s="21"/>
      <c r="AA64" s="144" t="str">
        <f t="shared" si="5"/>
        <v>OK</v>
      </c>
      <c r="AB64" s="8"/>
      <c r="AC64" s="8"/>
      <c r="AD64" s="144" t="str">
        <f t="shared" si="6"/>
        <v>OK</v>
      </c>
    </row>
    <row r="65" spans="1:30">
      <c r="A65" s="202"/>
      <c r="B65" s="175">
        <v>19</v>
      </c>
      <c r="C65" s="142">
        <v>40</v>
      </c>
      <c r="D65" s="224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4"/>
      <c r="T65" s="20"/>
      <c r="U65" s="67"/>
      <c r="V65" s="20"/>
      <c r="W65" s="20"/>
      <c r="X65" s="20"/>
      <c r="Y65" s="142">
        <v>40</v>
      </c>
      <c r="Z65" s="21"/>
      <c r="AA65" s="144" t="str">
        <f t="shared" si="5"/>
        <v>OK</v>
      </c>
      <c r="AB65" s="8"/>
      <c r="AC65" s="8"/>
      <c r="AD65" s="144" t="str">
        <f t="shared" si="6"/>
        <v>OK</v>
      </c>
    </row>
    <row r="66" spans="1:30">
      <c r="A66" s="202"/>
      <c r="B66" s="175">
        <v>20</v>
      </c>
      <c r="C66" s="142">
        <v>41</v>
      </c>
      <c r="D66" s="224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4"/>
      <c r="T66" s="20"/>
      <c r="U66" s="67"/>
      <c r="V66" s="20"/>
      <c r="W66" s="20"/>
      <c r="X66" s="20"/>
      <c r="Y66" s="142">
        <v>41</v>
      </c>
      <c r="Z66" s="21"/>
      <c r="AA66" s="144" t="str">
        <f t="shared" si="3"/>
        <v>OK</v>
      </c>
      <c r="AB66" s="8"/>
      <c r="AC66" s="8"/>
      <c r="AD66" s="144" t="str">
        <f t="shared" si="4"/>
        <v>OK</v>
      </c>
    </row>
    <row r="67" spans="1:30">
      <c r="A67" s="202"/>
      <c r="B67" s="175">
        <v>21</v>
      </c>
      <c r="C67" s="142">
        <v>42</v>
      </c>
      <c r="D67" s="224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4"/>
      <c r="T67" s="20"/>
      <c r="U67" s="67"/>
      <c r="V67" s="20"/>
      <c r="W67" s="20"/>
      <c r="X67" s="20"/>
      <c r="Y67" s="142">
        <v>42</v>
      </c>
      <c r="Z67" s="21"/>
      <c r="AA67" s="144" t="str">
        <f t="shared" si="3"/>
        <v>OK</v>
      </c>
      <c r="AB67" s="8"/>
      <c r="AC67" s="8"/>
      <c r="AD67" s="144" t="str">
        <f t="shared" si="4"/>
        <v>OK</v>
      </c>
    </row>
    <row r="68" spans="1:30">
      <c r="A68" s="202"/>
      <c r="B68" s="175">
        <v>22</v>
      </c>
      <c r="C68" s="142">
        <v>43</v>
      </c>
      <c r="D68" s="224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4"/>
      <c r="T68" s="20"/>
      <c r="U68" s="67"/>
      <c r="V68" s="20"/>
      <c r="W68" s="20"/>
      <c r="X68" s="20"/>
      <c r="Y68" s="142">
        <v>43</v>
      </c>
      <c r="Z68" s="21"/>
      <c r="AA68" s="144" t="str">
        <f t="shared" si="3"/>
        <v>OK</v>
      </c>
      <c r="AB68" s="8"/>
      <c r="AC68" s="8"/>
      <c r="AD68" s="144" t="str">
        <f t="shared" si="4"/>
        <v>OK</v>
      </c>
    </row>
    <row r="69" spans="1:30">
      <c r="A69" s="202"/>
      <c r="B69" s="175">
        <v>23</v>
      </c>
      <c r="C69" s="142">
        <v>44</v>
      </c>
      <c r="D69" s="224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4"/>
      <c r="T69" s="20"/>
      <c r="U69" s="67"/>
      <c r="V69" s="20"/>
      <c r="W69" s="20"/>
      <c r="X69" s="20"/>
      <c r="Y69" s="142">
        <v>44</v>
      </c>
      <c r="Z69" s="21"/>
      <c r="AA69" s="144" t="str">
        <f t="shared" si="3"/>
        <v>OK</v>
      </c>
      <c r="AB69" s="8"/>
      <c r="AC69" s="8"/>
      <c r="AD69" s="144" t="str">
        <f t="shared" si="4"/>
        <v>OK</v>
      </c>
    </row>
    <row r="70" spans="1:30">
      <c r="A70" s="202"/>
      <c r="B70" s="175">
        <v>24</v>
      </c>
      <c r="C70" s="142">
        <v>45</v>
      </c>
      <c r="D70" s="224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4"/>
      <c r="T70" s="20"/>
      <c r="U70" s="67"/>
      <c r="V70" s="20"/>
      <c r="W70" s="20"/>
      <c r="X70" s="20"/>
      <c r="Y70" s="142">
        <v>45</v>
      </c>
      <c r="Z70" s="21"/>
      <c r="AA70" s="144" t="str">
        <f t="shared" si="3"/>
        <v>OK</v>
      </c>
      <c r="AB70" s="8"/>
      <c r="AC70" s="8"/>
      <c r="AD70" s="144" t="str">
        <f t="shared" si="4"/>
        <v>OK</v>
      </c>
    </row>
    <row r="71" spans="1:30">
      <c r="A71" s="202"/>
      <c r="B71" s="175">
        <v>25</v>
      </c>
      <c r="C71" s="142">
        <v>46</v>
      </c>
      <c r="D71" s="224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4"/>
      <c r="T71" s="20"/>
      <c r="U71" s="67"/>
      <c r="V71" s="20"/>
      <c r="W71" s="20"/>
      <c r="X71" s="20"/>
      <c r="Y71" s="142">
        <v>46</v>
      </c>
      <c r="Z71" s="21"/>
      <c r="AA71" s="144" t="str">
        <f t="shared" si="3"/>
        <v>OK</v>
      </c>
      <c r="AB71" s="8"/>
      <c r="AC71" s="8"/>
      <c r="AD71" s="144" t="str">
        <f t="shared" si="4"/>
        <v>OK</v>
      </c>
    </row>
    <row r="72" spans="1:30">
      <c r="A72" s="202"/>
      <c r="B72" s="175">
        <v>26</v>
      </c>
      <c r="C72" s="142">
        <v>47</v>
      </c>
      <c r="D72" s="224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4"/>
      <c r="T72" s="20"/>
      <c r="U72" s="67"/>
      <c r="V72" s="20"/>
      <c r="W72" s="20"/>
      <c r="X72" s="20"/>
      <c r="Y72" s="142">
        <v>47</v>
      </c>
      <c r="Z72" s="21"/>
      <c r="AA72" s="144" t="str">
        <f t="shared" si="3"/>
        <v>OK</v>
      </c>
      <c r="AB72" s="8"/>
      <c r="AC72" s="8"/>
      <c r="AD72" s="144" t="str">
        <f t="shared" si="4"/>
        <v>OK</v>
      </c>
    </row>
    <row r="73" spans="1:30">
      <c r="A73" s="202"/>
      <c r="B73" s="175">
        <v>27</v>
      </c>
      <c r="C73" s="142">
        <v>48</v>
      </c>
      <c r="D73" s="224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4"/>
      <c r="T73" s="20"/>
      <c r="U73" s="67"/>
      <c r="V73" s="20"/>
      <c r="W73" s="20"/>
      <c r="X73" s="20"/>
      <c r="Y73" s="142">
        <v>48</v>
      </c>
      <c r="Z73" s="21"/>
      <c r="AA73" s="144" t="str">
        <f t="shared" si="3"/>
        <v>OK</v>
      </c>
      <c r="AB73" s="8"/>
      <c r="AC73" s="8"/>
      <c r="AD73" s="144" t="str">
        <f t="shared" si="4"/>
        <v>OK</v>
      </c>
    </row>
    <row r="74" spans="1:30">
      <c r="A74" s="202"/>
      <c r="B74" s="175">
        <v>28</v>
      </c>
      <c r="C74" s="142">
        <v>49</v>
      </c>
      <c r="D74" s="224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4"/>
      <c r="T74" s="20"/>
      <c r="U74" s="67"/>
      <c r="V74" s="20"/>
      <c r="W74" s="20"/>
      <c r="X74" s="20"/>
      <c r="Y74" s="142">
        <v>49</v>
      </c>
      <c r="Z74" s="21"/>
      <c r="AA74" s="144" t="str">
        <f t="shared" si="3"/>
        <v>OK</v>
      </c>
      <c r="AB74" s="8"/>
      <c r="AC74" s="8"/>
      <c r="AD74" s="144" t="str">
        <f t="shared" si="4"/>
        <v>OK</v>
      </c>
    </row>
    <row r="75" spans="1:30">
      <c r="A75" s="202"/>
      <c r="B75" s="175">
        <v>29</v>
      </c>
      <c r="C75" s="142">
        <v>50</v>
      </c>
      <c r="D75" s="224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4"/>
      <c r="T75" s="20"/>
      <c r="U75" s="67"/>
      <c r="V75" s="20"/>
      <c r="W75" s="20"/>
      <c r="X75" s="20"/>
      <c r="Y75" s="142">
        <v>50</v>
      </c>
      <c r="Z75" s="21"/>
      <c r="AA75" s="144" t="str">
        <f t="shared" si="3"/>
        <v>OK</v>
      </c>
      <c r="AB75" s="8"/>
      <c r="AC75" s="8"/>
      <c r="AD75" s="144" t="str">
        <f t="shared" si="4"/>
        <v>OK</v>
      </c>
    </row>
    <row r="76" spans="1:30">
      <c r="A76" s="202"/>
      <c r="B76" s="175">
        <v>30</v>
      </c>
      <c r="C76" s="142">
        <v>51</v>
      </c>
      <c r="D76" s="224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4"/>
      <c r="T76" s="20"/>
      <c r="U76" s="67"/>
      <c r="V76" s="20"/>
      <c r="W76" s="20"/>
      <c r="X76" s="20"/>
      <c r="Y76" s="142">
        <v>51</v>
      </c>
      <c r="Z76" s="21"/>
      <c r="AA76" s="144" t="str">
        <f t="shared" si="3"/>
        <v>OK</v>
      </c>
      <c r="AB76" s="8"/>
      <c r="AC76" s="8"/>
      <c r="AD76" s="144" t="str">
        <f t="shared" si="4"/>
        <v>OK</v>
      </c>
    </row>
    <row r="77" spans="1:30">
      <c r="A77" s="202"/>
      <c r="B77" s="175">
        <v>31</v>
      </c>
      <c r="C77" s="142">
        <v>52</v>
      </c>
      <c r="D77" s="224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4"/>
      <c r="T77" s="20"/>
      <c r="U77" s="67"/>
      <c r="V77" s="20"/>
      <c r="W77" s="20"/>
      <c r="X77" s="20"/>
      <c r="Y77" s="142">
        <v>52</v>
      </c>
      <c r="Z77" s="21"/>
      <c r="AA77" s="144" t="str">
        <f t="shared" si="3"/>
        <v>OK</v>
      </c>
      <c r="AB77" s="8"/>
      <c r="AC77" s="8"/>
      <c r="AD77" s="144" t="str">
        <f t="shared" si="4"/>
        <v>OK</v>
      </c>
    </row>
    <row r="78" spans="1:30">
      <c r="A78" s="202"/>
      <c r="B78" s="175">
        <v>32</v>
      </c>
      <c r="C78" s="142">
        <v>53</v>
      </c>
      <c r="D78" s="224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4"/>
      <c r="T78" s="20"/>
      <c r="U78" s="67"/>
      <c r="V78" s="20"/>
      <c r="W78" s="20"/>
      <c r="X78" s="20"/>
      <c r="Y78" s="142">
        <v>53</v>
      </c>
      <c r="Z78" s="21"/>
      <c r="AA78" s="144" t="str">
        <f t="shared" si="3"/>
        <v>OK</v>
      </c>
      <c r="AB78" s="8"/>
      <c r="AC78" s="8"/>
      <c r="AD78" s="144" t="str">
        <f t="shared" si="4"/>
        <v>OK</v>
      </c>
    </row>
    <row r="79" spans="1:30">
      <c r="A79" s="202"/>
      <c r="B79" s="175">
        <v>33</v>
      </c>
      <c r="C79" s="142">
        <v>54</v>
      </c>
      <c r="D79" s="224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4"/>
      <c r="T79" s="20"/>
      <c r="U79" s="67"/>
      <c r="V79" s="20"/>
      <c r="W79" s="20"/>
      <c r="X79" s="20"/>
      <c r="Y79" s="142">
        <v>54</v>
      </c>
      <c r="Z79" s="21"/>
      <c r="AA79" s="144" t="str">
        <f t="shared" si="3"/>
        <v>OK</v>
      </c>
      <c r="AB79" s="8"/>
      <c r="AC79" s="8"/>
      <c r="AD79" s="144" t="str">
        <f t="shared" si="4"/>
        <v>OK</v>
      </c>
    </row>
    <row r="80" spans="1:30">
      <c r="A80" s="202"/>
      <c r="B80" s="175">
        <v>34</v>
      </c>
      <c r="C80" s="142">
        <v>55</v>
      </c>
      <c r="D80" s="224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4"/>
      <c r="T80" s="20"/>
      <c r="U80" s="67"/>
      <c r="V80" s="20"/>
      <c r="W80" s="20"/>
      <c r="X80" s="20"/>
      <c r="Y80" s="142">
        <v>55</v>
      </c>
      <c r="Z80" s="21"/>
      <c r="AA80" s="144" t="str">
        <f t="shared" si="3"/>
        <v>OK</v>
      </c>
      <c r="AB80" s="8"/>
      <c r="AC80" s="8"/>
      <c r="AD80" s="144" t="str">
        <f t="shared" si="4"/>
        <v>OK</v>
      </c>
    </row>
    <row r="81" spans="1:30">
      <c r="A81" s="202"/>
      <c r="B81" s="175">
        <v>35</v>
      </c>
      <c r="C81" s="142">
        <v>56</v>
      </c>
      <c r="D81" s="224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4"/>
      <c r="T81" s="20"/>
      <c r="U81" s="67"/>
      <c r="V81" s="20"/>
      <c r="W81" s="20"/>
      <c r="X81" s="20"/>
      <c r="Y81" s="142">
        <v>56</v>
      </c>
      <c r="Z81" s="21"/>
      <c r="AA81" s="144" t="str">
        <f t="shared" si="3"/>
        <v>OK</v>
      </c>
      <c r="AB81" s="8"/>
      <c r="AC81" s="8"/>
      <c r="AD81" s="144" t="str">
        <f t="shared" si="4"/>
        <v>OK</v>
      </c>
    </row>
    <row r="82" spans="1:30" ht="20.100000000000001" customHeight="1">
      <c r="A82" s="202"/>
      <c r="B82" s="176" t="s">
        <v>21</v>
      </c>
      <c r="C82" s="143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4"/>
      <c r="T82" s="20"/>
      <c r="U82" s="67"/>
      <c r="V82" s="20"/>
      <c r="W82" s="20"/>
      <c r="X82" s="20"/>
      <c r="Y82" s="143">
        <v>100</v>
      </c>
      <c r="Z82" s="21"/>
      <c r="AA82" s="144" t="str">
        <f t="shared" si="3"/>
        <v>OK</v>
      </c>
      <c r="AB82" s="8"/>
      <c r="AC82" s="8"/>
      <c r="AD82" s="144" t="str">
        <f t="shared" si="4"/>
        <v>OK</v>
      </c>
    </row>
    <row r="83" spans="1:30" ht="6" customHeight="1">
      <c r="A83" s="203"/>
      <c r="B83" s="198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8"/>
      <c r="AB83" s="8"/>
      <c r="AC83" s="8"/>
      <c r="AD83" s="8"/>
    </row>
    <row r="84" spans="1:30" ht="15" customHeight="1">
      <c r="A84" s="111"/>
      <c r="B84" s="27" t="str">
        <f>"Version: "&amp;D91</f>
        <v>Version: 2.00.E1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7" t="s">
        <v>166</v>
      </c>
      <c r="Z84" s="21"/>
      <c r="AB84" s="8"/>
      <c r="AC84" s="8"/>
    </row>
    <row r="85" spans="1:30" ht="21" customHeight="1">
      <c r="A85" s="197" t="s">
        <v>162</v>
      </c>
      <c r="B85" s="6" t="s">
        <v>168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169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165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CSIB_CRIRB_07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186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90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1" t="s">
        <v>82</v>
      </c>
      <c r="E96" s="191" t="s">
        <v>83</v>
      </c>
      <c r="F96" s="191" t="s">
        <v>84</v>
      </c>
      <c r="G96" s="191" t="s">
        <v>85</v>
      </c>
      <c r="H96" s="191" t="s">
        <v>86</v>
      </c>
      <c r="I96" s="191" t="s">
        <v>109</v>
      </c>
      <c r="J96" s="191" t="s">
        <v>87</v>
      </c>
      <c r="K96" s="191" t="s">
        <v>89</v>
      </c>
      <c r="L96" s="191" t="s">
        <v>90</v>
      </c>
      <c r="M96" s="191" t="s">
        <v>91</v>
      </c>
      <c r="N96" s="191" t="s">
        <v>92</v>
      </c>
      <c r="O96" s="191" t="s">
        <v>93</v>
      </c>
      <c r="P96" s="191" t="s">
        <v>94</v>
      </c>
      <c r="Q96" s="191" t="s">
        <v>116</v>
      </c>
      <c r="R96" s="191" t="s">
        <v>117</v>
      </c>
      <c r="S96" s="191" t="s">
        <v>118</v>
      </c>
      <c r="T96" s="191" t="s">
        <v>119</v>
      </c>
      <c r="U96" s="191" t="s">
        <v>120</v>
      </c>
      <c r="V96" s="191" t="s">
        <v>121</v>
      </c>
      <c r="W96" s="191" t="s">
        <v>122</v>
      </c>
      <c r="X96" s="191" t="s">
        <v>123</v>
      </c>
      <c r="Y96" s="8"/>
      <c r="AB96" s="8"/>
      <c r="AC96" s="8"/>
    </row>
    <row r="97" spans="2:29">
      <c r="B97" s="179" t="s">
        <v>131</v>
      </c>
      <c r="C97" s="65"/>
      <c r="D97" s="8"/>
      <c r="E97" s="4"/>
      <c r="F97" s="4"/>
      <c r="G97" s="4"/>
      <c r="H97" s="4"/>
      <c r="I97" s="4"/>
      <c r="J97" s="4"/>
      <c r="K97" s="144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9" t="s">
        <v>132</v>
      </c>
      <c r="C98" s="65"/>
      <c r="D98" s="8"/>
      <c r="E98" s="8"/>
      <c r="F98" s="8"/>
      <c r="G98" s="8"/>
      <c r="H98" s="8"/>
      <c r="I98" s="8"/>
      <c r="J98" s="8"/>
      <c r="K98" s="144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9" t="s">
        <v>130</v>
      </c>
      <c r="C99" s="65"/>
      <c r="D99" s="8"/>
      <c r="E99" s="144" t="str">
        <f>IF(ROUND(E32,0)&lt;=ROUND(E31,0),"OK","ERROR")</f>
        <v>OK</v>
      </c>
      <c r="F99" s="144" t="str">
        <f>IF(ROUND(F32,0)&lt;=ROUND(F31,0),"OK","ERROR")</f>
        <v>OK</v>
      </c>
      <c r="G99" s="144" t="str">
        <f>IF(ROUND(G32,0)&lt;=ROUND(G31,0),"OK","ERROR")</f>
        <v>OK</v>
      </c>
      <c r="H99" s="144" t="str">
        <f>IF(ROUND(H32,0)&lt;=ROUND(H31,0),"OK","ERROR")</f>
        <v>OK</v>
      </c>
      <c r="I99" s="8"/>
      <c r="J99" s="8"/>
      <c r="K99" s="144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4" t="str">
        <f>IF(ROUND(U32,0)&lt;=ROUND(U31,0),"OK","ERROR")</f>
        <v>OK</v>
      </c>
      <c r="V99" s="144" t="str">
        <f>IF(ROUND(V32,0)&lt;=ROUND(V31,0),"OK","ERROR")</f>
        <v>OK</v>
      </c>
      <c r="W99" s="144" t="str">
        <f>IF(ROUND(W32,0)&lt;=ROUND(W31,0),"OK","ERROR")</f>
        <v>OK</v>
      </c>
      <c r="X99" s="144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39370078740157483" top="0.39370078740157483" bottom="0.39370078740157483" header="0.19685039370078741" footer="0.19685039370078741"/>
  <pageSetup paperSize="9" scale="54" pageOrder="overThenDown" orientation="portrait" r:id="rId1"/>
  <headerFooter alignWithMargins="0">
    <oddFooter>&amp;L&amp;"Arial,Fett"SNB Confidential&amp;C&amp;D&amp;RPage &amp;P</oddFooter>
  </headerFooter>
  <colBreaks count="2" manualBreakCount="2">
    <brk id="10" max="1048575" man="1"/>
    <brk id="17" min="17" max="8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CSIB_CRIRB_Exc</K_x00fc_rzel>
    <ZIP_x0020_Anzeige xmlns="a51d903e-b287-4697-a864-dff44a858ca1">false</ZIP_x0020_Anzeige>
    <Titel xmlns="5f0592f7-ddc3-4725-828f-13a4b1adedb7">CSIB_CREQUIRB, _CRIRB_01...08</Titel>
    <PublikationBis xmlns="5f0592f7-ddc3-4725-828f-13a4b1adedb7" xsi:nil="true"/>
    <In_x0020_Arbeit xmlns="5f0592f7-ddc3-4725-828f-13a4b1adedb7">in Arbeit</In_x0020_Arbeit>
    <Sprache xmlns="5f0592f7-ddc3-4725-828f-13a4b1adedb7">en</Sprache>
    <Beschreibung xmlns="5f0592f7-ddc3-4725-828f-13a4b1adedb7">Release</Beschreibung>
    <Version0 xmlns="5f0592f7-ddc3-4725-828f-13a4b1adedb7" xsi:nil="true"/>
    <Sortierung xmlns="5f0592f7-ddc3-4725-828f-13a4b1adedb7">4</Sortierung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2023-12-30T23:00:00+00:00</G_x00fc_ltigkeitsdatum>
    <G_x00fc_ltigkeitsdatumBis xmlns="5f0592f7-ddc3-4725-828f-13a4b1aded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87A5E90-CDAD-4003-A2DD-DD50D71654D3}">
  <ds:schemaRefs>
    <ds:schemaRef ds:uri="a51d903e-b287-4697-a864-dff44a858ca1"/>
    <ds:schemaRef ds:uri="http://purl.org/dc/elements/1.1/"/>
    <ds:schemaRef ds:uri="http://www.w3.org/XML/1998/namespace"/>
    <ds:schemaRef ds:uri="5f0592f7-ddc3-4725-828f-13a4b1adedb7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12147C-9D16-48B0-AF45-9234D44F13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D8F719-3DC2-499D-91E8-E05A2A8EFDDD}"/>
</file>

<file path=customXml/itemProps4.xml><?xml version="1.0" encoding="utf-8"?>
<ds:datastoreItem xmlns:ds="http://schemas.openxmlformats.org/officeDocument/2006/customXml" ds:itemID="{02493FCE-68F3-439C-822F-A621D7D10CC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21</vt:i4>
      </vt:variant>
    </vt:vector>
  </HeadingPairs>
  <TitlesOfParts>
    <vt:vector size="32" baseType="lpstr">
      <vt:lpstr>Delivery note</vt:lpstr>
      <vt:lpstr>CSIB_CREQUIRB.MELD</vt:lpstr>
      <vt:lpstr>CSIB_CRIRB_01.MELD</vt:lpstr>
      <vt:lpstr>CSIB_CRIRB_02.MELD</vt:lpstr>
      <vt:lpstr>CSIB_CRIRB_03.MELD</vt:lpstr>
      <vt:lpstr>CSIB_CRIRB_04.MELD</vt:lpstr>
      <vt:lpstr>CSIB_CRIRB_05.MELD</vt:lpstr>
      <vt:lpstr>CSIB_CRIRB_06.MELD</vt:lpstr>
      <vt:lpstr>CSIB_CRIRB_07.MELD</vt:lpstr>
      <vt:lpstr>CSIB_CRIRB_08.MELD</vt:lpstr>
      <vt:lpstr>CSIB_CRIRB.CNTR</vt:lpstr>
      <vt:lpstr>CSIB_CREQUIRB.MELD!Druckbereich</vt:lpstr>
      <vt:lpstr>CSIB_CRIRB.CNTR!Druckbereich</vt:lpstr>
      <vt:lpstr>CSIB_CRIRB_01.MELD!Druckbereich</vt:lpstr>
      <vt:lpstr>CSIB_CRIRB_02.MELD!Druckbereich</vt:lpstr>
      <vt:lpstr>CSIB_CRIRB_03.MELD!Druckbereich</vt:lpstr>
      <vt:lpstr>CSIB_CRIRB_04.MELD!Druckbereich</vt:lpstr>
      <vt:lpstr>CSIB_CRIRB_05.MELD!Druckbereich</vt:lpstr>
      <vt:lpstr>CSIB_CRIRB_06.MELD!Druckbereich</vt:lpstr>
      <vt:lpstr>CSIB_CRIRB_07.MELD!Druckbereich</vt:lpstr>
      <vt:lpstr>CSIB_CRIRB_08.MELD!Druckbereich</vt:lpstr>
      <vt:lpstr>'Delivery note'!Druckbereich</vt:lpstr>
      <vt:lpstr>CSIB_CRIRB_01.MELD!Drucktitel</vt:lpstr>
      <vt:lpstr>CSIB_CRIRB_02.MELD!Drucktitel</vt:lpstr>
      <vt:lpstr>CSIB_CRIRB_03.MELD!Drucktitel</vt:lpstr>
      <vt:lpstr>CSIB_CRIRB_04.MELD!Drucktitel</vt:lpstr>
      <vt:lpstr>CSIB_CRIRB_05.MELD!Drucktitel</vt:lpstr>
      <vt:lpstr>CSIB_CRIRB_06.MELD!Drucktitel</vt:lpstr>
      <vt:lpstr>CSIB_CRIRB_07.MELD!Drucktitel</vt:lpstr>
      <vt:lpstr>CSIB_CRIRB_08.MELD!Drucktitel</vt:lpstr>
      <vt:lpstr>P_Subtitle</vt:lpstr>
      <vt:lpstr>P_Title</vt:lpstr>
    </vt:vector>
  </TitlesOfParts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CSIB_CRIRB</dc:title>
  <dc:subject>survey documents</dc:subject>
  <dc:creator>SNB BNS</dc:creator>
  <cp:keywords>SNB, BNS, statistics, surveys, survey documents</cp:keywords>
  <cp:lastModifiedBy>Herzog Monika</cp:lastModifiedBy>
  <cp:lastPrinted>2013-08-29T14:31:06Z</cp:lastPrinted>
  <dcterms:created xsi:type="dcterms:W3CDTF">2003-09-24T12:46:20Z</dcterms:created>
  <dcterms:modified xsi:type="dcterms:W3CDTF">2023-06-08T07:59:25Z</dcterms:modified>
  <cp:category>survey documents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in Arbeit</vt:lpwstr>
  </property>
  <property fmtid="{D5CDD505-2E9C-101B-9397-08002B2CF9AE}" pid="3" name="Titel">
    <vt:lpwstr>CSIB_CREQUIRB, _CRIRB_01...08</vt:lpwstr>
  </property>
  <property fmtid="{D5CDD505-2E9C-101B-9397-08002B2CF9AE}" pid="4" name="ContentTypeId">
    <vt:lpwstr>0x0101007D2F1A9EF0CD26458704E34F920B1F40</vt:lpwstr>
  </property>
</Properties>
</file>