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Entwicklung Excel-EHM mit externen Referenzen\PCSIB(1.7)\Erhebungsmitteldokumente\"/>
    </mc:Choice>
  </mc:AlternateContent>
  <bookViews>
    <workbookView xWindow="90" yWindow="75" windowWidth="9765" windowHeight="10200" tabRatio="683"/>
  </bookViews>
  <sheets>
    <sheet name="Delivery note" sheetId="3" r:id="rId1"/>
    <sheet name="PSIB_OPRDETAILS.MELD" sheetId="2" r:id="rId2"/>
  </sheets>
  <definedNames>
    <definedName name="_xlnm.Print_Area" localSheetId="0">'Delivery note'!$A$1:$H$45</definedName>
    <definedName name="_xlnm.Print_Area" localSheetId="1">PSIB_OPRDETAILS.MELD!$A$1:$O$43</definedName>
    <definedName name="P_Subtitle">'Delivery note'!$B$7</definedName>
    <definedName name="P_Title">'Delivery note'!$B$8</definedName>
  </definedNames>
  <calcPr calcId="162913"/>
</workbook>
</file>

<file path=xl/calcChain.xml><?xml version="1.0" encoding="utf-8"?>
<calcChain xmlns="http://schemas.openxmlformats.org/spreadsheetml/2006/main">
  <c r="F57" i="2" l="1"/>
  <c r="G57" i="2"/>
  <c r="H57" i="2"/>
  <c r="I57" i="2"/>
  <c r="J57" i="2"/>
  <c r="K57" i="2"/>
  <c r="E57" i="2"/>
  <c r="B30" i="3"/>
  <c r="H34" i="3"/>
  <c r="H33" i="3"/>
  <c r="B43" i="2"/>
  <c r="N3" i="2"/>
  <c r="E49" i="2" s="1"/>
  <c r="N2" i="2"/>
  <c r="E47" i="2"/>
  <c r="L41" i="2"/>
  <c r="R41" i="2" s="1"/>
  <c r="L38" i="2"/>
  <c r="R38" i="2"/>
  <c r="K56" i="2"/>
  <c r="J56" i="2"/>
  <c r="I56" i="2"/>
  <c r="H56" i="2"/>
  <c r="G56" i="2"/>
  <c r="F56" i="2"/>
  <c r="E56" i="2"/>
  <c r="Q37" i="2"/>
  <c r="Q34" i="2"/>
  <c r="Q31" i="2"/>
  <c r="Q28" i="2"/>
  <c r="Q25" i="2"/>
  <c r="Q22" i="2"/>
  <c r="Q19" i="2"/>
  <c r="Q16" i="2"/>
  <c r="E40" i="2"/>
  <c r="F40" i="2"/>
  <c r="G40" i="2"/>
  <c r="H40" i="2"/>
  <c r="I40" i="2"/>
  <c r="J40" i="2"/>
  <c r="K40" i="2"/>
  <c r="L39" i="2"/>
  <c r="R39" i="2"/>
  <c r="L35" i="2"/>
  <c r="R35" i="2"/>
  <c r="L37" i="2"/>
  <c r="R37" i="2" s="1"/>
  <c r="L34" i="2"/>
  <c r="R34" i="2"/>
  <c r="L32" i="2"/>
  <c r="R32" i="2" s="1"/>
  <c r="L29" i="2"/>
  <c r="R29" i="2"/>
  <c r="L26" i="2"/>
  <c r="R26" i="2" s="1"/>
  <c r="L23" i="2"/>
  <c r="R23" i="2"/>
  <c r="L20" i="2"/>
  <c r="R20" i="2"/>
  <c r="L17" i="2"/>
  <c r="R17" i="2"/>
  <c r="L31" i="2"/>
  <c r="R31" i="2" s="1"/>
  <c r="L28" i="2"/>
  <c r="R28" i="2" s="1"/>
  <c r="L25" i="2"/>
  <c r="R25" i="2"/>
  <c r="L22" i="2"/>
  <c r="R22" i="2" s="1"/>
  <c r="L19" i="2"/>
  <c r="R19" i="2" s="1"/>
  <c r="L16" i="2"/>
  <c r="R16" i="2"/>
  <c r="L36" i="2"/>
  <c r="R36" i="2"/>
  <c r="L33" i="2"/>
  <c r="R33" i="2"/>
  <c r="L30" i="2"/>
  <c r="R30" i="2" s="1"/>
  <c r="L27" i="2"/>
  <c r="R27" i="2"/>
  <c r="L24" i="2"/>
  <c r="R24" i="2" s="1"/>
  <c r="L21" i="2"/>
  <c r="R21" i="2"/>
  <c r="L18" i="2"/>
  <c r="R18" i="2" s="1"/>
  <c r="L15" i="2"/>
  <c r="R15" i="2"/>
  <c r="E51" i="2"/>
  <c r="E48" i="2"/>
  <c r="H32" i="3"/>
  <c r="L40" i="2" l="1"/>
  <c r="R40" i="2" s="1"/>
  <c r="E52" i="2" s="1"/>
  <c r="D22" i="3" s="1"/>
  <c r="D24" i="3" s="1"/>
  <c r="B24" i="3" s="1"/>
</calcChain>
</file>

<file path=xl/sharedStrings.xml><?xml version="1.0" encoding="utf-8"?>
<sst xmlns="http://schemas.openxmlformats.org/spreadsheetml/2006/main" count="143" uniqueCount="106">
  <si>
    <t>XXXXXX</t>
  </si>
  <si>
    <t>(in thousands of CHF)</t>
  </si>
  <si>
    <t>For AMA banks: Operational risk – Gross losses by business lines</t>
  </si>
  <si>
    <t>and event types in the last year</t>
  </si>
  <si>
    <t>Event types</t>
  </si>
  <si>
    <t>practices and</t>
  </si>
  <si>
    <t>workplace
safety</t>
  </si>
  <si>
    <t>and business</t>
  </si>
  <si>
    <t>practices</t>
  </si>
  <si>
    <t>physical assets</t>
  </si>
  <si>
    <t>disruption and</t>
  </si>
  <si>
    <t>system failures</t>
  </si>
  <si>
    <t>delivery and</t>
  </si>
  <si>
    <t>process
management</t>
  </si>
  <si>
    <t>Total by each</t>
  </si>
  <si>
    <t>business line</t>
  </si>
  <si>
    <t>Memorandum item:</t>
  </si>
  <si>
    <t>threshold applied in data collection</t>
  </si>
  <si>
    <t>Lowest</t>
  </si>
  <si>
    <t>Highest</t>
  </si>
  <si>
    <t>Mapping of losses to business lines</t>
  </si>
  <si>
    <t>Corporate finance (CF)</t>
  </si>
  <si>
    <t>Number of events</t>
  </si>
  <si>
    <t>Total loss amount</t>
  </si>
  <si>
    <t>Maximum single loss</t>
  </si>
  <si>
    <t>Trading and sales (TS)</t>
  </si>
  <si>
    <t>Retail banking (RB)</t>
  </si>
  <si>
    <t>Commercial banking (CB)</t>
  </si>
  <si>
    <t>Payment and settlement (PS)</t>
  </si>
  <si>
    <t>Agency services (AS)</t>
  </si>
  <si>
    <t>Asset management (AM)</t>
  </si>
  <si>
    <t>Retail brokerage (RBr)</t>
  </si>
  <si>
    <t>Total by each event type</t>
  </si>
  <si>
    <t>Form</t>
  </si>
  <si>
    <t>col. 01</t>
  </si>
  <si>
    <t>col. 02</t>
  </si>
  <si>
    <t>col. 03</t>
  </si>
  <si>
    <t>col. 04</t>
  </si>
  <si>
    <t>col. 05</t>
  </si>
  <si>
    <t>col. 06</t>
  </si>
  <si>
    <t>col. 07</t>
  </si>
  <si>
    <t>col.08</t>
  </si>
  <si>
    <t>col. 09</t>
  </si>
  <si>
    <t>col. 10</t>
  </si>
  <si>
    <t>col. 10 &gt;= col. 09</t>
  </si>
  <si>
    <t>col. 01 to col. 10 &gt;=0</t>
  </si>
  <si>
    <t>1. Internal fraud</t>
  </si>
  <si>
    <t>2. External fraud</t>
  </si>
  <si>
    <t>3. Employment</t>
  </si>
  <si>
    <t>4. Clients, products</t>
  </si>
  <si>
    <t>5. Damage to</t>
  </si>
  <si>
    <t>6. Business</t>
  </si>
  <si>
    <t>7. Execution,</t>
  </si>
  <si>
    <t>r25 &lt;= SUM(r1 ; r4 ; r7 ; r10 ; r13 ; r16 ; r19 ; r22)</t>
  </si>
  <si>
    <t>Bank office / Parent company</t>
  </si>
  <si>
    <t>Swiss National Bank</t>
  </si>
  <si>
    <t>Swiss Financial Market Supervisory Authority FINMA</t>
  </si>
  <si>
    <t>Survey</t>
  </si>
  <si>
    <t>Forms</t>
  </si>
  <si>
    <t>P.O. Box</t>
  </si>
  <si>
    <t>Subject:</t>
  </si>
  <si>
    <t>www.finma.ch</t>
  </si>
  <si>
    <t>CH-3003 Bern</t>
  </si>
  <si>
    <t>Tel: +41 31 327 91 00</t>
  </si>
  <si>
    <r>
      <rPr>
        <b/>
        <sz val="10"/>
        <color indexed="8"/>
        <rFont val="Arial"/>
        <family val="2"/>
      </rPr>
      <t>Comments:</t>
    </r>
    <r>
      <rPr>
        <sz val="10"/>
        <color theme="1"/>
        <rFont val="Arial"/>
        <family val="2"/>
      </rPr>
      <t xml:space="preserve"> Please use a separate document for your </t>
    </r>
    <r>
      <rPr>
        <sz val="10"/>
        <color indexed="8"/>
        <rFont val="Arial"/>
        <family val="2"/>
      </rPr>
      <t>comments to this delivery</t>
    </r>
    <r>
      <rPr>
        <b/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and include</t>
    </r>
  </si>
  <si>
    <t>8022 Zurich</t>
  </si>
  <si>
    <t>Validation</t>
  </si>
  <si>
    <t>Errors</t>
  </si>
  <si>
    <t>Address</t>
  </si>
  <si>
    <t>E-mail</t>
  </si>
  <si>
    <t>$fid</t>
  </si>
  <si>
    <t>$eod</t>
  </si>
  <si>
    <t>Ordering survey documents:</t>
  </si>
  <si>
    <t>Questions on surveys:</t>
  </si>
  <si>
    <t>col. 08</t>
  </si>
  <si>
    <t>DD.MM.YYYY</t>
  </si>
  <si>
    <t>Reporting date</t>
  </si>
  <si>
    <t>Please complete</t>
  </si>
  <si>
    <t>Irregular submission</t>
  </si>
  <si>
    <t>Company</t>
  </si>
  <si>
    <t>Department</t>
  </si>
  <si>
    <t>Post code/town</t>
  </si>
  <si>
    <t>Contact person</t>
  </si>
  <si>
    <t>Telephone</t>
  </si>
  <si>
    <t xml:space="preserve"> -&gt; Press Tab to move from field to field</t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</si>
  <si>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quarterly basis, must be submitted </t>
    </r>
    <r>
      <rPr>
        <b/>
        <sz val="10"/>
        <rFont val="Arial"/>
        <family val="2"/>
      </rPr>
      <t>within</t>
    </r>
  </si>
  <si>
    <r>
      <rPr>
        <b/>
        <sz val="10"/>
        <rFont val="Arial"/>
        <family val="2"/>
      </rPr>
      <t>six weeks</t>
    </r>
    <r>
      <rPr>
        <sz val="10"/>
        <rFont val="Arial"/>
        <family val="2"/>
      </rPr>
      <t xml:space="preserve"> of the reporting date at the latest.</t>
    </r>
  </si>
  <si>
    <t>PSIB_OPRDETAILS</t>
  </si>
  <si>
    <t>PSIB_AMA</t>
  </si>
  <si>
    <t>PSIB_Basel3</t>
  </si>
  <si>
    <t>Capital adequacy reporting form in the context of Basel 3
Systemically important banks (SIB)</t>
  </si>
  <si>
    <t>Systemically important banks (SIB)</t>
  </si>
  <si>
    <t>2.00.E1</t>
  </si>
  <si>
    <t>Fax</t>
  </si>
  <si>
    <t>When delivered by post: Please print out and subscribe</t>
  </si>
  <si>
    <t>Date</t>
  </si>
  <si>
    <t>Signature</t>
  </si>
  <si>
    <t>r27 &gt;=MAX(r1 ; r4 ; r7 ; r10 ; r13 ; r16 ; r19 ; r22)</t>
  </si>
  <si>
    <t>Tel: +41 58 631 00 00</t>
  </si>
  <si>
    <t>Please enter SNB code</t>
  </si>
  <si>
    <t>SNB code</t>
  </si>
  <si>
    <t>Laupenstrasse 27</t>
  </si>
  <si>
    <t>Statistics</t>
  </si>
  <si>
    <t>Questions on data collection:</t>
  </si>
  <si>
    <t>basel3@finma.ch</t>
  </si>
  <si>
    <t>Release 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</si>
</sst>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General_)"/>
    <numFmt numFmtId="165" formatCode="0_)"/>
    <numFmt numFmtId="166" formatCode="##,##0_)"/>
    <numFmt numFmtId="167" formatCode="0&quot; ERROR&quot;"/>
    <numFmt numFmtId="168" formatCode="000000"/>
    <numFmt numFmtId="169" formatCode="d/m/yyyy"/>
    <numFmt numFmtId="170" formatCode="0&quot; Warnung&quot;"/>
    <numFmt numFmtId="171" formatCode="0&quot; ERRORS&quot;"/>
    <numFmt numFmtId="172" formatCode="#,##0_);[Red]\-#,##0_);;@"/>
    <numFmt numFmtId="173" formatCode="000"/>
  </numFmts>
  <fonts count="31">
    <font>
      <sz val="10"/>
      <color theme="1"/>
      <name val="Arial"/>
      <family val="2"/>
    </font>
    <font>
      <sz val="10"/>
      <name val="Helv"/>
    </font>
    <font>
      <b/>
      <sz val="10"/>
      <name val="Helv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rgb="FF0070C0"/>
      <name val="Verdan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4">
    <xf numFmtId="0" fontId="0" fillId="0" borderId="0"/>
    <xf numFmtId="172" fontId="15" fillId="0" borderId="1" applyFill="0">
      <protection locked="0"/>
    </xf>
    <xf numFmtId="0" fontId="15" fillId="0" borderId="1">
      <alignment wrapText="1"/>
      <protection locked="0"/>
    </xf>
    <xf numFmtId="0" fontId="15" fillId="2" borderId="2" applyNumberFormat="0">
      <alignment vertical="center"/>
    </xf>
    <xf numFmtId="172" fontId="15" fillId="0" borderId="3"/>
    <xf numFmtId="166" fontId="1" fillId="0" borderId="4">
      <alignment horizontal="center"/>
      <protection locked="0"/>
    </xf>
    <xf numFmtId="0" fontId="15" fillId="0" borderId="5" applyNumberFormat="0">
      <alignment horizontal="center" vertical="center"/>
    </xf>
    <xf numFmtId="172" fontId="15" fillId="0" borderId="2" applyNumberFormat="0" applyFont="0" applyAlignment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173" fontId="15" fillId="3" borderId="2">
      <alignment horizontal="center"/>
    </xf>
    <xf numFmtId="0" fontId="15" fillId="0" borderId="0"/>
    <xf numFmtId="164" fontId="2" fillId="0" borderId="0" applyFill="0" applyBorder="0">
      <alignment horizontal="left"/>
    </xf>
    <xf numFmtId="0" fontId="17" fillId="0" borderId="0" applyNumberFormat="0" applyFill="0" applyBorder="0" applyAlignment="0" applyProtection="0"/>
    <xf numFmtId="0" fontId="18" fillId="4" borderId="6">
      <alignment horizontal="center" vertical="center"/>
    </xf>
  </cellStyleXfs>
  <cellXfs count="152">
    <xf numFmtId="0" fontId="0" fillId="0" borderId="0" xfId="0"/>
    <xf numFmtId="0" fontId="0" fillId="0" borderId="0" xfId="0"/>
    <xf numFmtId="168" fontId="19" fillId="5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9" xfId="0" applyFont="1" applyBorder="1"/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164" fontId="5" fillId="0" borderId="0" xfId="11" applyFont="1" applyBorder="1">
      <alignment horizontal="left"/>
    </xf>
    <xf numFmtId="164" fontId="4" fillId="0" borderId="0" xfId="11" applyFont="1" applyBorder="1">
      <alignment horizontal="left"/>
    </xf>
    <xf numFmtId="164" fontId="6" fillId="0" borderId="0" xfId="11" applyFont="1" applyBorder="1">
      <alignment horizontal="left"/>
    </xf>
    <xf numFmtId="0" fontId="3" fillId="0" borderId="2" xfId="0" applyFont="1" applyBorder="1"/>
    <xf numFmtId="165" fontId="15" fillId="2" borderId="2" xfId="3" applyNumberFormat="1">
      <alignment vertical="center"/>
    </xf>
    <xf numFmtId="172" fontId="15" fillId="0" borderId="1" xfId="1">
      <protection locked="0"/>
    </xf>
    <xf numFmtId="0" fontId="8" fillId="0" borderId="0" xfId="0" applyFont="1"/>
    <xf numFmtId="164" fontId="3" fillId="0" borderId="11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9" fontId="3" fillId="0" borderId="12" xfId="0" applyNumberFormat="1" applyFont="1" applyBorder="1" applyAlignment="1">
      <alignment horizontal="left"/>
    </xf>
    <xf numFmtId="167" fontId="6" fillId="0" borderId="8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0" xfId="0" applyNumberFormat="1" applyFont="1"/>
    <xf numFmtId="17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right"/>
    </xf>
    <xf numFmtId="0" fontId="3" fillId="0" borderId="2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4" fillId="0" borderId="13" xfId="11" applyFont="1" applyBorder="1">
      <alignment horizontal="left"/>
    </xf>
    <xf numFmtId="0" fontId="3" fillId="0" borderId="13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0" fillId="0" borderId="0" xfId="0" applyBorder="1"/>
    <xf numFmtId="164" fontId="5" fillId="0" borderId="9" xfId="11" applyFont="1" applyBorder="1">
      <alignment horizontal="left"/>
    </xf>
    <xf numFmtId="0" fontId="3" fillId="0" borderId="13" xfId="0" applyFont="1" applyBorder="1" applyAlignment="1">
      <alignment horizontal="fill" vertical="top"/>
    </xf>
    <xf numFmtId="0" fontId="3" fillId="0" borderId="11" xfId="0" applyFont="1" applyBorder="1" applyAlignment="1">
      <alignment vertical="top"/>
    </xf>
    <xf numFmtId="9" fontId="3" fillId="0" borderId="2" xfId="0" applyNumberFormat="1" applyFont="1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fill"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fill" vertical="top" wrapText="1"/>
    </xf>
    <xf numFmtId="0" fontId="3" fillId="0" borderId="14" xfId="0" applyFont="1" applyBorder="1" applyAlignment="1">
      <alignment horizontal="fill" vertical="top" wrapText="1"/>
    </xf>
    <xf numFmtId="0" fontId="3" fillId="0" borderId="15" xfId="0" applyFont="1" applyBorder="1"/>
    <xf numFmtId="0" fontId="3" fillId="0" borderId="2" xfId="0" applyFont="1" applyBorder="1" applyAlignment="1">
      <alignment vertical="top"/>
    </xf>
    <xf numFmtId="9" fontId="3" fillId="0" borderId="12" xfId="0" applyNumberFormat="1" applyFont="1" applyBorder="1" applyAlignment="1">
      <alignment horizontal="left" vertical="top" wrapText="1"/>
    </xf>
    <xf numFmtId="0" fontId="3" fillId="0" borderId="15" xfId="0" applyFont="1" applyFill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164" fontId="4" fillId="0" borderId="13" xfId="11" quotePrefix="1" applyFont="1" applyBorder="1">
      <alignment horizontal="left"/>
    </xf>
    <xf numFmtId="164" fontId="4" fillId="0" borderId="0" xfId="11" quotePrefix="1" applyFont="1" applyBorder="1">
      <alignment horizontal="left"/>
    </xf>
    <xf numFmtId="164" fontId="3" fillId="0" borderId="0" xfId="11" quotePrefix="1" applyFont="1" applyBorder="1">
      <alignment horizontal="left"/>
    </xf>
    <xf numFmtId="164" fontId="5" fillId="0" borderId="0" xfId="11" quotePrefix="1" applyFont="1" applyBorder="1">
      <alignment horizontal="left"/>
    </xf>
    <xf numFmtId="0" fontId="0" fillId="0" borderId="16" xfId="0" applyBorder="1"/>
    <xf numFmtId="164" fontId="3" fillId="0" borderId="9" xfId="11" quotePrefix="1" applyFont="1" applyBorder="1">
      <alignment horizontal="left"/>
    </xf>
    <xf numFmtId="164" fontId="7" fillId="0" borderId="0" xfId="11" quotePrefix="1" applyFont="1" applyBorder="1">
      <alignment horizontal="left"/>
    </xf>
    <xf numFmtId="172" fontId="15" fillId="0" borderId="17" xfId="1" applyBorder="1">
      <protection locked="0"/>
    </xf>
    <xf numFmtId="165" fontId="15" fillId="2" borderId="17" xfId="3" applyNumberFormat="1" applyBorder="1">
      <alignment vertical="center"/>
    </xf>
    <xf numFmtId="172" fontId="15" fillId="0" borderId="3" xfId="4"/>
    <xf numFmtId="0" fontId="3" fillId="0" borderId="18" xfId="0" applyFont="1" applyBorder="1"/>
    <xf numFmtId="172" fontId="15" fillId="0" borderId="1" xfId="1" applyProtection="1">
      <protection locked="0"/>
    </xf>
    <xf numFmtId="172" fontId="15" fillId="0" borderId="17" xfId="1" applyBorder="1" applyProtection="1">
      <protection locked="0"/>
    </xf>
    <xf numFmtId="0" fontId="20" fillId="0" borderId="0" xfId="0" applyFont="1"/>
    <xf numFmtId="0" fontId="0" fillId="0" borderId="0" xfId="0" applyFont="1"/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/>
    <xf numFmtId="0" fontId="21" fillId="0" borderId="0" xfId="0" applyFont="1" applyAlignment="1">
      <alignment vertical="center"/>
    </xf>
    <xf numFmtId="0" fontId="16" fillId="0" borderId="0" xfId="8" applyAlignment="1" applyProtection="1">
      <alignment vertical="center"/>
    </xf>
    <xf numFmtId="0" fontId="19" fillId="0" borderId="0" xfId="0" applyFont="1" applyFill="1" applyAlignment="1">
      <alignment vertical="center" textRotation="90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Protection="1"/>
    <xf numFmtId="0" fontId="20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2" fillId="0" borderId="0" xfId="0" applyFont="1"/>
    <xf numFmtId="0" fontId="20" fillId="0" borderId="0" xfId="0" applyFont="1" applyAlignment="1">
      <alignment vertical="center"/>
    </xf>
    <xf numFmtId="0" fontId="23" fillId="0" borderId="0" xfId="0" applyFont="1" applyAlignment="1">
      <alignment horizontal="left" readingOrder="1"/>
    </xf>
    <xf numFmtId="0" fontId="16" fillId="0" borderId="0" xfId="8" applyAlignment="1" applyProtection="1"/>
    <xf numFmtId="0" fontId="24" fillId="0" borderId="9" xfId="8" applyFont="1" applyBorder="1" applyAlignment="1" applyProtection="1">
      <alignment horizontal="left" readingOrder="1"/>
    </xf>
    <xf numFmtId="173" fontId="15" fillId="3" borderId="2" xfId="9">
      <alignment horizontal="center"/>
    </xf>
    <xf numFmtId="0" fontId="19" fillId="5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14" fontId="18" fillId="0" borderId="0" xfId="0" applyNumberFormat="1" applyFont="1"/>
    <xf numFmtId="0" fontId="0" fillId="0" borderId="9" xfId="0" applyFont="1" applyBorder="1"/>
    <xf numFmtId="0" fontId="25" fillId="0" borderId="0" xfId="0" applyFont="1"/>
    <xf numFmtId="0" fontId="26" fillId="0" borderId="0" xfId="0" applyFont="1" applyAlignment="1">
      <alignment horizontal="right" readingOrder="1"/>
    </xf>
    <xf numFmtId="0" fontId="27" fillId="0" borderId="0" xfId="8" applyFont="1" applyAlignment="1" applyProtection="1">
      <alignment horizontal="righ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left" readingOrder="1"/>
    </xf>
    <xf numFmtId="0" fontId="25" fillId="0" borderId="0" xfId="0" applyFont="1" applyAlignment="1"/>
    <xf numFmtId="0" fontId="18" fillId="4" borderId="6" xfId="13">
      <alignment horizontal="center" vertical="center"/>
    </xf>
    <xf numFmtId="14" fontId="19" fillId="5" borderId="21" xfId="0" applyNumberFormat="1" applyFont="1" applyFill="1" applyBorder="1" applyAlignment="1" applyProtection="1">
      <alignment horizontal="center" vertical="center"/>
      <protection locked="0"/>
    </xf>
    <xf numFmtId="0" fontId="28" fillId="4" borderId="22" xfId="0" applyFont="1" applyFill="1" applyBorder="1" applyAlignment="1">
      <alignment vertical="center"/>
    </xf>
    <xf numFmtId="0" fontId="20" fillId="4" borderId="2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18" fillId="4" borderId="23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28" fillId="4" borderId="23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right" vertical="center"/>
    </xf>
    <xf numFmtId="0" fontId="0" fillId="0" borderId="0" xfId="0"/>
    <xf numFmtId="0" fontId="0" fillId="0" borderId="9" xfId="0" applyBorder="1"/>
    <xf numFmtId="0" fontId="0" fillId="0" borderId="15" xfId="0" applyBorder="1"/>
    <xf numFmtId="172" fontId="15" fillId="0" borderId="16" xfId="1" applyBorder="1">
      <protection locked="0"/>
    </xf>
    <xf numFmtId="172" fontId="15" fillId="0" borderId="1" xfId="1" applyBorder="1">
      <protection locked="0"/>
    </xf>
    <xf numFmtId="165" fontId="15" fillId="2" borderId="12" xfId="3" applyNumberFormat="1" applyBorder="1">
      <alignment vertical="center"/>
    </xf>
    <xf numFmtId="172" fontId="15" fillId="0" borderId="3" xfId="4" applyBorder="1"/>
    <xf numFmtId="164" fontId="3" fillId="0" borderId="0" xfId="11" applyFont="1" applyBorder="1" applyAlignment="1">
      <alignment horizontal="right" vertical="center"/>
    </xf>
    <xf numFmtId="0" fontId="12" fillId="0" borderId="0" xfId="0" applyFont="1" applyBorder="1"/>
    <xf numFmtId="0" fontId="0" fillId="0" borderId="2" xfId="0" applyBorder="1"/>
    <xf numFmtId="9" fontId="3" fillId="0" borderId="2" xfId="0" quotePrefix="1" applyNumberFormat="1" applyFont="1" applyBorder="1" applyAlignment="1">
      <alignment horizontal="left" vertical="top"/>
    </xf>
    <xf numFmtId="9" fontId="3" fillId="0" borderId="2" xfId="0" applyNumberFormat="1" applyFont="1" applyBorder="1" applyAlignment="1">
      <alignment horizontal="left" vertical="top"/>
    </xf>
    <xf numFmtId="0" fontId="15" fillId="0" borderId="4" xfId="6" applyBorder="1">
      <alignment horizontal="center" vertical="center"/>
    </xf>
    <xf numFmtId="0" fontId="0" fillId="0" borderId="5" xfId="0" applyBorder="1"/>
    <xf numFmtId="0" fontId="8" fillId="0" borderId="0" xfId="0" applyFont="1" applyBorder="1"/>
    <xf numFmtId="0" fontId="6" fillId="0" borderId="0" xfId="0" applyFont="1" applyBorder="1"/>
    <xf numFmtId="164" fontId="3" fillId="0" borderId="0" xfId="11" quotePrefix="1" applyFont="1" applyBorder="1" applyAlignment="1">
      <alignment horizontal="left" wrapText="1"/>
    </xf>
    <xf numFmtId="0" fontId="5" fillId="0" borderId="16" xfId="0" applyFont="1" applyBorder="1"/>
    <xf numFmtId="171" fontId="6" fillId="0" borderId="14" xfId="0" quotePrefix="1" applyNumberFormat="1" applyFont="1" applyFill="1" applyBorder="1" applyAlignment="1">
      <alignment horizontal="left"/>
    </xf>
    <xf numFmtId="0" fontId="5" fillId="0" borderId="19" xfId="0" applyFont="1" applyBorder="1"/>
    <xf numFmtId="164" fontId="3" fillId="0" borderId="9" xfId="11" applyFont="1" applyBorder="1">
      <alignment horizontal="left"/>
    </xf>
    <xf numFmtId="0" fontId="13" fillId="0" borderId="0" xfId="0" applyFont="1" applyAlignment="1">
      <alignment horizontal="right"/>
    </xf>
    <xf numFmtId="0" fontId="27" fillId="0" borderId="0" xfId="8" applyFont="1" applyAlignment="1" applyProtection="1">
      <alignment horizontal="right"/>
    </xf>
    <xf numFmtId="0" fontId="29" fillId="0" borderId="0" xfId="0" applyFont="1"/>
    <xf numFmtId="0" fontId="3" fillId="0" borderId="13" xfId="0" applyFont="1" applyBorder="1"/>
    <xf numFmtId="0" fontId="20" fillId="0" borderId="0" xfId="0" applyFont="1" applyAlignment="1">
      <alignment horizontal="right"/>
    </xf>
    <xf numFmtId="0" fontId="15" fillId="0" borderId="5" xfId="6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14" fontId="14" fillId="0" borderId="4" xfId="0" quotePrefix="1" applyNumberFormat="1" applyFont="1" applyBorder="1" applyAlignment="1" applyProtection="1">
      <alignment horizontal="center" vertical="center"/>
    </xf>
    <xf numFmtId="0" fontId="4" fillId="0" borderId="0" xfId="0" applyFont="1"/>
    <xf numFmtId="0" fontId="25" fillId="5" borderId="0" xfId="0" applyFont="1" applyFill="1"/>
    <xf numFmtId="14" fontId="0" fillId="5" borderId="0" xfId="0" applyNumberFormat="1" applyFont="1" applyFill="1" applyBorder="1" applyAlignment="1" applyProtection="1">
      <alignment horizontal="center"/>
      <protection locked="0"/>
    </xf>
    <xf numFmtId="0" fontId="20" fillId="5" borderId="0" xfId="0" applyFont="1" applyFill="1"/>
    <xf numFmtId="0" fontId="20" fillId="5" borderId="9" xfId="0" applyFont="1" applyFill="1" applyBorder="1"/>
    <xf numFmtId="0" fontId="2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17" fillId="0" borderId="0" xfId="12" applyAlignment="1">
      <alignment wrapText="1"/>
    </xf>
    <xf numFmtId="0" fontId="15" fillId="0" borderId="0" xfId="10" applyFont="1" applyAlignment="1">
      <alignment horizontal="left"/>
    </xf>
    <xf numFmtId="0" fontId="30" fillId="5" borderId="22" xfId="0" applyFont="1" applyFill="1" applyBorder="1" applyAlignment="1">
      <alignment horizontal="center" vertical="center"/>
    </xf>
  </cellXfs>
  <cellStyles count="14">
    <cellStyle name="Beobachtung" xfId="1"/>
    <cellStyle name="Beobachtung (alpha)" xfId="2"/>
    <cellStyle name="Beobachtung (gesperrt)" xfId="3"/>
    <cellStyle name="Beobachtung (Total)" xfId="4"/>
    <cellStyle name="Betrag" xfId="5"/>
    <cellStyle name="ColPos" xfId="6"/>
    <cellStyle name="EmptyField" xfId="7"/>
    <cellStyle name="LinePos" xfId="9"/>
    <cellStyle name="Link" xfId="8" builtinId="8"/>
    <cellStyle name="Standard" xfId="0" builtinId="0"/>
    <cellStyle name="Standard 2" xfId="10"/>
    <cellStyle name="Titel" xfId="11"/>
    <cellStyle name="Überschrift 5" xfId="12"/>
    <cellStyle name="ValMessage" xfId="13"/>
  </cellStyles>
  <dxfs count="2"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2</xdr:col>
      <xdr:colOff>666750</xdr:colOff>
      <xdr:row>2</xdr:row>
      <xdr:rowOff>200025</xdr:rowOff>
    </xdr:to>
    <xdr:pic>
      <xdr:nvPicPr>
        <xdr:cNvPr id="1166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8100"/>
          <a:ext cx="1571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0</xdr:row>
      <xdr:rowOff>38100</xdr:rowOff>
    </xdr:from>
    <xdr:to>
      <xdr:col>4</xdr:col>
      <xdr:colOff>514350</xdr:colOff>
      <xdr:row>2</xdr:row>
      <xdr:rowOff>200025</xdr:rowOff>
    </xdr:to>
    <xdr:pic>
      <xdr:nvPicPr>
        <xdr:cNvPr id="1167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8100"/>
          <a:ext cx="1514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1</xdr:col>
      <xdr:colOff>1314450</xdr:colOff>
      <xdr:row>2</xdr:row>
      <xdr:rowOff>161925</xdr:rowOff>
    </xdr:to>
    <xdr:pic>
      <xdr:nvPicPr>
        <xdr:cNvPr id="2185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562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1504950</xdr:colOff>
      <xdr:row>0</xdr:row>
      <xdr:rowOff>76200</xdr:rowOff>
    </xdr:from>
    <xdr:to>
      <xdr:col>2</xdr:col>
      <xdr:colOff>714375</xdr:colOff>
      <xdr:row>2</xdr:row>
      <xdr:rowOff>161925</xdr:rowOff>
    </xdr:to>
    <xdr:pic>
      <xdr:nvPicPr>
        <xdr:cNvPr id="2186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6200"/>
          <a:ext cx="1504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sel3@finma.ch" TargetMode="External"/><Relationship Id="rId1" Type="http://schemas.openxmlformats.org/officeDocument/2006/relationships/hyperlink" Target="http://www.finma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5"/>
  <sheetViews>
    <sheetView showGridLines="0" showRowColHeaders="0" tabSelected="1" zoomScale="80" zoomScaleNormal="80" workbookViewId="0">
      <selection activeCell="H3" sqref="H3"/>
    </sheetView>
  </sheetViews>
  <sheetFormatPr baseColWidth="10" defaultRowHeight="14.25"/>
  <cols>
    <col min="1" max="1" width="5.85546875" style="68" customWidth="1"/>
    <col min="2" max="2" width="13.5703125" style="68" customWidth="1"/>
    <col min="3" max="3" width="11.7109375" style="68" customWidth="1"/>
    <col min="4" max="4" width="16" style="68" customWidth="1"/>
    <col min="5" max="5" width="13.42578125" style="68" customWidth="1"/>
    <col min="6" max="6" width="12" style="68" customWidth="1"/>
    <col min="7" max="7" width="14.7109375" style="68" customWidth="1"/>
    <col min="8" max="8" width="14.28515625" style="68" customWidth="1"/>
    <col min="9" max="9" width="7.28515625" style="68" customWidth="1"/>
    <col min="10" max="16384" width="11.42578125" style="68"/>
  </cols>
  <sheetData>
    <row r="1" spans="1:10" ht="21.75" customHeight="1">
      <c r="B1" s="69"/>
      <c r="G1" s="70" t="s">
        <v>57</v>
      </c>
      <c r="H1" s="71" t="s">
        <v>89</v>
      </c>
    </row>
    <row r="2" spans="1:10" ht="14.25" customHeight="1">
      <c r="B2" s="69"/>
      <c r="G2" s="70" t="s">
        <v>58</v>
      </c>
      <c r="H2" s="71" t="s">
        <v>88</v>
      </c>
    </row>
    <row r="3" spans="1:10" ht="21" customHeight="1">
      <c r="B3" s="72"/>
      <c r="G3" s="70" t="s">
        <v>99</v>
      </c>
      <c r="H3" s="2" t="s">
        <v>0</v>
      </c>
      <c r="J3" s="73" t="s">
        <v>84</v>
      </c>
    </row>
    <row r="4" spans="1:10" ht="22.5" customHeight="1">
      <c r="B4" s="74"/>
      <c r="G4" s="70" t="s">
        <v>76</v>
      </c>
      <c r="H4" s="103" t="s">
        <v>75</v>
      </c>
    </row>
    <row r="5" spans="1:10" ht="22.5" customHeight="1">
      <c r="G5" s="70" t="s">
        <v>78</v>
      </c>
      <c r="H5" s="90"/>
    </row>
    <row r="6" spans="1:10" ht="48.75" customHeight="1">
      <c r="B6" s="149" t="s">
        <v>90</v>
      </c>
      <c r="C6" s="149"/>
      <c r="D6" s="149"/>
      <c r="E6" s="149"/>
      <c r="F6" s="149"/>
      <c r="G6" s="149"/>
      <c r="H6" s="149"/>
    </row>
    <row r="7" spans="1:10" ht="18">
      <c r="B7" s="120" t="s">
        <v>54</v>
      </c>
    </row>
    <row r="8" spans="1:10" ht="18" customHeight="1">
      <c r="B8" s="135" t="s">
        <v>88</v>
      </c>
    </row>
    <row r="9" spans="1:10">
      <c r="B9" s="112" t="s">
        <v>105</v>
      </c>
    </row>
    <row r="10" spans="1:10" ht="18" customHeight="1">
      <c r="A10" s="75"/>
      <c r="B10" s="76"/>
      <c r="C10" s="76"/>
      <c r="D10" s="91" t="s">
        <v>77</v>
      </c>
      <c r="E10" s="77"/>
      <c r="F10" s="77"/>
      <c r="G10" s="77"/>
      <c r="H10" s="76"/>
    </row>
    <row r="11" spans="1:10">
      <c r="A11" s="75"/>
      <c r="B11" s="92" t="s">
        <v>79</v>
      </c>
      <c r="C11" s="76"/>
      <c r="D11" s="148"/>
      <c r="E11" s="148"/>
      <c r="F11" s="148"/>
      <c r="G11" s="148"/>
      <c r="H11" s="76"/>
    </row>
    <row r="12" spans="1:10">
      <c r="A12" s="75"/>
      <c r="B12" s="92" t="s">
        <v>80</v>
      </c>
      <c r="C12" s="76"/>
      <c r="D12" s="148"/>
      <c r="E12" s="148"/>
      <c r="F12" s="148"/>
      <c r="G12" s="148"/>
      <c r="H12" s="76"/>
    </row>
    <row r="13" spans="1:10">
      <c r="A13" s="75"/>
      <c r="B13" s="92" t="s">
        <v>68</v>
      </c>
      <c r="C13" s="76"/>
      <c r="D13" s="148"/>
      <c r="E13" s="148"/>
      <c r="F13" s="148"/>
      <c r="G13" s="148"/>
      <c r="H13" s="76"/>
    </row>
    <row r="14" spans="1:10">
      <c r="A14" s="75"/>
      <c r="B14" s="92" t="s">
        <v>81</v>
      </c>
      <c r="C14" s="76"/>
      <c r="D14" s="148"/>
      <c r="E14" s="148"/>
      <c r="F14" s="148"/>
      <c r="G14" s="148"/>
      <c r="H14" s="76"/>
    </row>
    <row r="15" spans="1:10">
      <c r="A15" s="75"/>
      <c r="B15" s="92" t="s">
        <v>82</v>
      </c>
      <c r="C15" s="76"/>
      <c r="D15" s="148"/>
      <c r="E15" s="148"/>
      <c r="F15" s="148"/>
      <c r="G15" s="148"/>
      <c r="H15" s="76"/>
    </row>
    <row r="16" spans="1:10">
      <c r="A16" s="75"/>
      <c r="B16" s="92" t="s">
        <v>83</v>
      </c>
      <c r="C16" s="76"/>
      <c r="D16" s="148"/>
      <c r="E16" s="148"/>
      <c r="F16" s="148"/>
      <c r="G16" s="148"/>
      <c r="H16" s="76"/>
    </row>
    <row r="17" spans="1:16" hidden="1">
      <c r="A17" s="75"/>
      <c r="B17" s="92" t="s">
        <v>93</v>
      </c>
      <c r="C17" s="76"/>
      <c r="D17" s="148"/>
      <c r="E17" s="148"/>
      <c r="F17" s="148"/>
      <c r="G17" s="148"/>
      <c r="H17" s="76"/>
    </row>
    <row r="18" spans="1:16">
      <c r="A18" s="75"/>
      <c r="B18" s="92" t="s">
        <v>69</v>
      </c>
      <c r="C18" s="76"/>
      <c r="D18" s="148"/>
      <c r="E18" s="148"/>
      <c r="F18" s="148"/>
      <c r="G18" s="148"/>
      <c r="H18" s="76"/>
    </row>
    <row r="19" spans="1:16">
      <c r="A19" s="75"/>
      <c r="B19" s="78"/>
      <c r="C19" s="76"/>
      <c r="D19" s="79"/>
      <c r="E19" s="79"/>
      <c r="F19" s="79"/>
      <c r="G19" s="79"/>
      <c r="H19" s="76"/>
    </row>
    <row r="20" spans="1:16">
      <c r="B20" s="104" t="s">
        <v>66</v>
      </c>
      <c r="C20" s="105"/>
      <c r="D20" s="106" t="s">
        <v>67</v>
      </c>
      <c r="E20" s="106"/>
      <c r="F20" s="105"/>
      <c r="G20" s="107"/>
      <c r="H20" s="105"/>
    </row>
    <row r="21" spans="1:16">
      <c r="B21" s="80"/>
      <c r="C21" s="80"/>
      <c r="D21" s="80"/>
      <c r="E21" s="80"/>
      <c r="F21" s="80"/>
      <c r="G21" s="80"/>
      <c r="H21" s="80"/>
    </row>
    <row r="22" spans="1:16">
      <c r="B22" s="81" t="s">
        <v>87</v>
      </c>
      <c r="C22" s="81"/>
      <c r="D22" s="82">
        <f>PSIB_OPRDETAILS.MELD!E52</f>
        <v>0</v>
      </c>
      <c r="E22" s="81"/>
      <c r="F22" s="81"/>
      <c r="G22" s="81"/>
      <c r="H22" s="83"/>
    </row>
    <row r="23" spans="1:16" ht="12" customHeight="1">
      <c r="B23" s="82"/>
      <c r="C23" s="81"/>
      <c r="D23" s="81"/>
      <c r="E23" s="82"/>
      <c r="F23" s="81"/>
      <c r="G23" s="81"/>
      <c r="H23" s="83"/>
      <c r="J23" s="84"/>
      <c r="P23" s="85"/>
    </row>
    <row r="24" spans="1:16">
      <c r="B24" s="108" t="str">
        <f>IF(D24&gt;0,"Data with errors","")</f>
        <v/>
      </c>
      <c r="C24" s="109"/>
      <c r="D24" s="110">
        <f>SUM(D22)</f>
        <v>0</v>
      </c>
      <c r="E24" s="110"/>
      <c r="F24" s="109"/>
      <c r="G24" s="109"/>
      <c r="H24" s="111"/>
    </row>
    <row r="25" spans="1:16" ht="27.95" customHeight="1">
      <c r="B25" s="4" t="s">
        <v>85</v>
      </c>
      <c r="C25" s="93"/>
      <c r="D25" s="94"/>
      <c r="E25" s="93"/>
      <c r="F25" s="93"/>
      <c r="G25" s="93"/>
    </row>
    <row r="26" spans="1:16">
      <c r="B26" s="4" t="s">
        <v>86</v>
      </c>
      <c r="C26" s="93"/>
      <c r="D26" s="93"/>
      <c r="E26" s="93"/>
      <c r="F26" s="93"/>
      <c r="G26" s="93"/>
    </row>
    <row r="27" spans="1:16" ht="21" hidden="1" customHeight="1">
      <c r="B27" s="112"/>
      <c r="C27" s="93"/>
      <c r="D27" s="93"/>
      <c r="G27" s="93"/>
      <c r="K27" s="87"/>
    </row>
    <row r="28" spans="1:16" hidden="1">
      <c r="B28" s="112"/>
    </row>
    <row r="29" spans="1:16" ht="21" customHeight="1">
      <c r="B29" s="1" t="s">
        <v>64</v>
      </c>
    </row>
    <row r="30" spans="1:16">
      <c r="B30" s="150" t="str">
        <f>"the following details: your code ("&amp;H3&amp;"), survey ("&amp;H1&amp;") and Reporting date ("&amp;IF(ISTEXT(H4),H4,DAY(H4)&amp;"."&amp;MONTH(H4)&amp;"."&amp;YEAR(H4))&amp;")."</f>
        <v>the following details: your code (XXXXXX), survey (PSIB_Basel3) and Reporting date (DD.MM.YYYY).</v>
      </c>
      <c r="C30" s="150"/>
      <c r="D30" s="150"/>
      <c r="E30" s="150"/>
      <c r="F30" s="150"/>
      <c r="G30" s="150"/>
      <c r="H30" s="150"/>
    </row>
    <row r="31" spans="1:16" ht="15" customHeight="1">
      <c r="B31" s="88"/>
      <c r="C31" s="95"/>
      <c r="D31" s="95"/>
      <c r="E31" s="95"/>
      <c r="F31" s="95"/>
      <c r="G31" s="95"/>
      <c r="H31" s="95"/>
    </row>
    <row r="32" spans="1:16" ht="21" customHeight="1">
      <c r="B32" s="100" t="s">
        <v>55</v>
      </c>
      <c r="C32" s="96"/>
      <c r="D32" s="96"/>
      <c r="E32" s="96"/>
      <c r="F32" s="97" t="s">
        <v>72</v>
      </c>
      <c r="G32" s="96"/>
      <c r="H32" s="134" t="str">
        <f>HYPERLINK("mailto:forms@snb.ch?subject="&amp;H34&amp;" Ordering forms","forms@snb.ch")</f>
        <v>forms@snb.ch</v>
      </c>
    </row>
    <row r="33" spans="1:11" ht="15" customHeight="1">
      <c r="B33" s="100" t="s">
        <v>102</v>
      </c>
      <c r="C33" s="96"/>
      <c r="D33" s="96"/>
      <c r="E33" s="96"/>
      <c r="F33" s="99" t="s">
        <v>73</v>
      </c>
      <c r="G33" s="96"/>
      <c r="H33" s="98" t="str">
        <f>HYPERLINK("mailto:statistik.erhebungen@snb.ch?subject="&amp;H34&amp;" Question","statistik.erhebungen@snb.ch")</f>
        <v>statistik.erhebungen@snb.ch</v>
      </c>
    </row>
    <row r="34" spans="1:11" ht="15" customHeight="1">
      <c r="B34" s="100" t="s">
        <v>59</v>
      </c>
      <c r="C34" s="96"/>
      <c r="D34" s="96"/>
      <c r="E34" s="96"/>
      <c r="F34" s="99" t="s">
        <v>60</v>
      </c>
      <c r="G34" s="96"/>
      <c r="H34" s="99" t="str">
        <f>H3&amp;" "&amp;""&amp;H1&amp;" "&amp;IF(ISTEXT(H4),H4,DAY(H4)&amp;"."&amp;MONTH(H4)&amp;"."&amp;YEAR(H4))</f>
        <v>XXXXXX PSIB_Basel3 DD.MM.YYYY</v>
      </c>
      <c r="K34" s="93"/>
    </row>
    <row r="35" spans="1:11" ht="15" customHeight="1">
      <c r="B35" s="100" t="s">
        <v>65</v>
      </c>
      <c r="C35" s="96"/>
      <c r="D35" s="96"/>
      <c r="E35" s="96"/>
      <c r="K35" s="93"/>
    </row>
    <row r="36" spans="1:11" ht="15" customHeight="1">
      <c r="B36" s="100" t="s">
        <v>98</v>
      </c>
      <c r="C36" s="96"/>
      <c r="D36" s="96"/>
      <c r="E36" s="96"/>
      <c r="H36" s="137"/>
    </row>
    <row r="37" spans="1:11" ht="23.1" customHeight="1">
      <c r="B37" s="100" t="s">
        <v>56</v>
      </c>
      <c r="C37" s="101"/>
      <c r="D37" s="101"/>
      <c r="E37" s="101"/>
      <c r="F37" s="101"/>
      <c r="G37" s="101"/>
      <c r="H37" s="134" t="s">
        <v>61</v>
      </c>
    </row>
    <row r="38" spans="1:11" ht="15" customHeight="1">
      <c r="B38" s="100" t="s">
        <v>101</v>
      </c>
      <c r="C38" s="101"/>
      <c r="D38" s="101"/>
      <c r="E38" s="101"/>
      <c r="F38" s="99" t="s">
        <v>103</v>
      </c>
      <c r="G38" s="101"/>
      <c r="H38" s="134" t="s">
        <v>104</v>
      </c>
    </row>
    <row r="39" spans="1:11" ht="15" customHeight="1">
      <c r="B39" s="100" t="s">
        <v>62</v>
      </c>
      <c r="C39" s="101"/>
      <c r="D39" s="101"/>
      <c r="E39" s="101"/>
      <c r="F39" s="101"/>
      <c r="G39" s="101"/>
      <c r="H39" s="101"/>
    </row>
    <row r="40" spans="1:11" ht="15" customHeight="1">
      <c r="B40" s="100" t="s">
        <v>63</v>
      </c>
      <c r="C40" s="101"/>
      <c r="D40" s="101"/>
      <c r="E40" s="101"/>
      <c r="F40" s="101"/>
      <c r="G40" s="101"/>
      <c r="H40" s="101"/>
    </row>
    <row r="41" spans="1:11" ht="12.95" customHeight="1">
      <c r="B41" s="86"/>
    </row>
    <row r="42" spans="1:11" hidden="1">
      <c r="A42" s="75"/>
      <c r="B42" s="151" t="s">
        <v>94</v>
      </c>
      <c r="C42" s="151"/>
      <c r="D42" s="151"/>
      <c r="E42" s="151"/>
      <c r="F42" s="151"/>
      <c r="G42" s="151"/>
      <c r="H42" s="151"/>
    </row>
    <row r="43" spans="1:11" ht="45" hidden="1" customHeight="1">
      <c r="A43" s="75"/>
      <c r="B43" s="143" t="s">
        <v>95</v>
      </c>
      <c r="C43" s="144"/>
      <c r="D43" s="145"/>
      <c r="E43" s="143" t="s">
        <v>96</v>
      </c>
      <c r="F43" s="147"/>
      <c r="G43" s="147"/>
      <c r="H43" s="145"/>
    </row>
    <row r="44" spans="1:11" ht="6" hidden="1" customHeight="1">
      <c r="A44" s="75"/>
      <c r="B44" s="145"/>
      <c r="C44" s="146"/>
      <c r="D44" s="145"/>
      <c r="E44" s="145"/>
      <c r="F44" s="146"/>
      <c r="G44" s="146"/>
      <c r="H44" s="145"/>
    </row>
    <row r="45" spans="1:11" hidden="1"/>
  </sheetData>
  <sheetProtection sheet="1" objects="1" scenarios="1"/>
  <mergeCells count="12">
    <mergeCell ref="F43:G43"/>
    <mergeCell ref="D16:G16"/>
    <mergeCell ref="B6:H6"/>
    <mergeCell ref="B30:H30"/>
    <mergeCell ref="D17:G17"/>
    <mergeCell ref="D18:G18"/>
    <mergeCell ref="D11:G11"/>
    <mergeCell ref="D12:G12"/>
    <mergeCell ref="D13:G13"/>
    <mergeCell ref="D14:G14"/>
    <mergeCell ref="D15:G15"/>
    <mergeCell ref="B42:H42"/>
  </mergeCells>
  <conditionalFormatting sqref="D24:E24">
    <cfRule type="cellIs" dxfId="1" priority="1" stopIfTrue="1" operator="greaterThan">
      <formula>0</formula>
    </cfRule>
  </conditionalFormatting>
  <conditionalFormatting sqref="B20:H20">
    <cfRule type="expression" dxfId="0" priority="3" stopIfTrue="1">
      <formula>$D24&gt;0</formula>
    </cfRule>
  </conditionalFormatting>
  <dataValidations count="1">
    <dataValidation type="list" allowBlank="1" showInputMessage="1" showErrorMessage="1" sqref="H5">
      <formula1>"Correction,Test"</formula1>
    </dataValidation>
  </dataValidations>
  <hyperlinks>
    <hyperlink ref="H37" r:id="rId1"/>
    <hyperlink ref="H38" r:id="rId2"/>
  </hyperlinks>
  <pageMargins left="0.59055118110236227" right="0.39370078740157483" top="0.78740157480314965" bottom="0.78740157480314965" header="0.31496062992125984" footer="0.31496062992125984"/>
  <pageSetup paperSize="9" scale="80" orientation="portrait" r:id="rId3"/>
  <headerFooter>
    <oddFooter>&amp;L&amp;D - &amp;T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S57"/>
  <sheetViews>
    <sheetView showGridLines="0" showRowColHeaders="0" showZeros="0" zoomScale="80" zoomScaleNormal="8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E15" sqref="E15"/>
    </sheetView>
  </sheetViews>
  <sheetFormatPr baseColWidth="10" defaultRowHeight="12.75"/>
  <cols>
    <col min="1" max="1" width="5.85546875" style="4" customWidth="1"/>
    <col min="2" max="2" width="34.42578125" style="4" customWidth="1"/>
    <col min="3" max="3" width="30.7109375" style="4" customWidth="1"/>
    <col min="4" max="4" width="4.7109375" style="4" customWidth="1"/>
    <col min="5" max="13" width="19.7109375" style="4" customWidth="1"/>
    <col min="14" max="14" width="20.28515625" style="4" customWidth="1"/>
    <col min="15" max="15" width="4.7109375" style="4" customWidth="1"/>
    <col min="16" max="16" width="11.42578125" style="4"/>
    <col min="17" max="17" width="19" style="4" customWidth="1"/>
    <col min="18" max="18" width="20.5703125" style="4" bestFit="1" customWidth="1"/>
    <col min="19" max="16384" width="11.42578125" style="4"/>
  </cols>
  <sheetData>
    <row r="1" spans="1:18" ht="20.25" customHeight="1">
      <c r="A1" s="35"/>
      <c r="B1" s="6"/>
      <c r="C1" s="6"/>
      <c r="D1" s="6"/>
      <c r="E1" s="6"/>
      <c r="F1" s="12" t="s">
        <v>2</v>
      </c>
      <c r="G1" s="6"/>
      <c r="H1" s="6"/>
      <c r="I1" s="6"/>
      <c r="J1" s="6"/>
      <c r="K1" s="6"/>
      <c r="L1" s="6"/>
      <c r="M1" s="119" t="s">
        <v>33</v>
      </c>
      <c r="N1" s="139" t="s">
        <v>87</v>
      </c>
      <c r="O1" s="6"/>
    </row>
    <row r="2" spans="1:18" ht="20.25" customHeight="1">
      <c r="A2" s="35"/>
      <c r="B2" s="6"/>
      <c r="C2" s="11"/>
      <c r="D2" s="6"/>
      <c r="E2" s="6"/>
      <c r="F2" s="12" t="s">
        <v>3</v>
      </c>
      <c r="H2" s="11"/>
      <c r="I2" s="11"/>
      <c r="J2" s="11"/>
      <c r="K2" s="11"/>
      <c r="M2" s="119" t="s">
        <v>100</v>
      </c>
      <c r="N2" s="140" t="str">
        <f>'Delivery note'!H3</f>
        <v>XXXXXX</v>
      </c>
      <c r="O2" s="6"/>
    </row>
    <row r="3" spans="1:18" ht="20.25" customHeight="1">
      <c r="A3" s="35"/>
      <c r="B3" s="6"/>
      <c r="C3" s="11"/>
      <c r="D3" s="6"/>
      <c r="E3" s="6"/>
      <c r="F3" s="142" t="s">
        <v>91</v>
      </c>
      <c r="H3" s="11"/>
      <c r="I3" s="11"/>
      <c r="J3" s="112"/>
      <c r="K3" s="35"/>
      <c r="L3" s="112"/>
      <c r="M3" s="119" t="s">
        <v>76</v>
      </c>
      <c r="N3" s="141" t="str">
        <f>'Delivery note'!H4</f>
        <v>DD.MM.YYYY</v>
      </c>
      <c r="O3" s="6"/>
    </row>
    <row r="4" spans="1:18" ht="20.100000000000001" customHeight="1">
      <c r="A4" s="6"/>
      <c r="B4" s="6"/>
      <c r="C4" s="11"/>
      <c r="D4" s="6"/>
      <c r="E4" s="6"/>
      <c r="F4" s="120" t="s">
        <v>54</v>
      </c>
      <c r="H4" s="11"/>
      <c r="I4" s="11"/>
      <c r="J4" s="112"/>
      <c r="K4" s="35"/>
      <c r="L4" s="112"/>
      <c r="N4" s="136"/>
      <c r="O4" s="6"/>
    </row>
    <row r="5" spans="1:18" ht="15" customHeight="1">
      <c r="A5" s="6"/>
      <c r="B5" s="6"/>
      <c r="C5" s="11"/>
      <c r="D5" s="6"/>
      <c r="E5" s="6"/>
      <c r="F5" s="4" t="s">
        <v>1</v>
      </c>
      <c r="H5" s="11"/>
      <c r="I5" s="11"/>
      <c r="J5" s="112"/>
      <c r="K5" s="35"/>
      <c r="L5" s="112"/>
      <c r="M5" s="11"/>
      <c r="N5" s="11"/>
      <c r="O5" s="11"/>
    </row>
    <row r="6" spans="1:18" ht="8.25" customHeight="1">
      <c r="A6" s="6"/>
      <c r="B6" s="6"/>
      <c r="C6" s="11"/>
      <c r="D6" s="6"/>
      <c r="E6" s="6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8" ht="9" customHeight="1">
      <c r="A7" s="8"/>
      <c r="B7" s="6"/>
      <c r="C7" s="11"/>
      <c r="D7" s="8"/>
      <c r="E7" s="8"/>
      <c r="F7" s="13"/>
      <c r="G7" s="11"/>
      <c r="H7" s="11"/>
      <c r="I7" s="11"/>
      <c r="J7" s="11"/>
      <c r="K7" s="36"/>
      <c r="L7" s="11"/>
      <c r="M7" s="11"/>
      <c r="N7" s="11"/>
      <c r="O7" s="36"/>
    </row>
    <row r="8" spans="1:18" ht="14.25" customHeight="1">
      <c r="A8" s="55"/>
      <c r="B8" s="55"/>
      <c r="C8" s="32"/>
      <c r="D8" s="114"/>
      <c r="E8" s="41" t="s">
        <v>4</v>
      </c>
      <c r="F8" s="42"/>
      <c r="G8" s="30"/>
      <c r="H8" s="43"/>
      <c r="I8" s="37"/>
      <c r="J8" s="37"/>
      <c r="K8" s="44"/>
      <c r="L8" s="51" t="s">
        <v>14</v>
      </c>
      <c r="M8" s="33" t="s">
        <v>16</v>
      </c>
      <c r="N8" s="38"/>
      <c r="O8" s="114"/>
      <c r="P8" s="24"/>
      <c r="Q8" s="6"/>
    </row>
    <row r="9" spans="1:18" ht="14.25" customHeight="1">
      <c r="A9" s="56"/>
      <c r="B9" s="56"/>
      <c r="C9" s="12"/>
      <c r="D9" s="121"/>
      <c r="E9" s="28"/>
      <c r="F9" s="29"/>
      <c r="G9" s="31"/>
      <c r="H9" s="45"/>
      <c r="I9" s="46"/>
      <c r="J9" s="46"/>
      <c r="K9" s="47"/>
      <c r="L9" s="27" t="s">
        <v>15</v>
      </c>
      <c r="M9" s="52" t="s">
        <v>17</v>
      </c>
      <c r="N9" s="53"/>
      <c r="O9" s="121"/>
      <c r="P9" s="24"/>
      <c r="Q9" s="6"/>
    </row>
    <row r="10" spans="1:18" ht="14.25" customHeight="1">
      <c r="A10" s="56"/>
      <c r="B10" s="56"/>
      <c r="C10" s="12"/>
      <c r="D10" s="121"/>
      <c r="E10" s="25" t="s">
        <v>46</v>
      </c>
      <c r="F10" s="25" t="s">
        <v>47</v>
      </c>
      <c r="G10" s="34" t="s">
        <v>48</v>
      </c>
      <c r="H10" s="48" t="s">
        <v>49</v>
      </c>
      <c r="I10" s="48" t="s">
        <v>50</v>
      </c>
      <c r="J10" s="48" t="s">
        <v>51</v>
      </c>
      <c r="K10" s="48" t="s">
        <v>52</v>
      </c>
      <c r="L10" s="14"/>
      <c r="M10" s="6" t="s">
        <v>18</v>
      </c>
      <c r="N10" s="48" t="s">
        <v>19</v>
      </c>
      <c r="O10" s="121"/>
      <c r="P10" s="24"/>
      <c r="Q10" s="6"/>
    </row>
    <row r="11" spans="1:18" ht="14.25" customHeight="1">
      <c r="A11" s="56"/>
      <c r="B11" s="56"/>
      <c r="C11" s="12"/>
      <c r="D11" s="121"/>
      <c r="E11" s="25"/>
      <c r="F11" s="25"/>
      <c r="G11" s="34" t="s">
        <v>5</v>
      </c>
      <c r="H11" s="49" t="s">
        <v>7</v>
      </c>
      <c r="I11" s="27" t="s">
        <v>9</v>
      </c>
      <c r="J11" s="49" t="s">
        <v>10</v>
      </c>
      <c r="K11" s="27" t="s">
        <v>12</v>
      </c>
      <c r="L11" s="27"/>
      <c r="M11" s="40"/>
      <c r="N11" s="54"/>
      <c r="O11" s="121"/>
      <c r="P11" s="24"/>
      <c r="Q11" s="6"/>
    </row>
    <row r="12" spans="1:18" ht="31.5" customHeight="1">
      <c r="A12" s="6"/>
      <c r="B12" s="6"/>
      <c r="C12" s="6"/>
      <c r="D12" s="121"/>
      <c r="E12" s="27"/>
      <c r="F12" s="27"/>
      <c r="G12" s="34" t="s">
        <v>6</v>
      </c>
      <c r="H12" s="122" t="s">
        <v>8</v>
      </c>
      <c r="I12" s="39"/>
      <c r="J12" s="123" t="s">
        <v>11</v>
      </c>
      <c r="K12" s="39" t="s">
        <v>13</v>
      </c>
      <c r="L12" s="39"/>
      <c r="M12" s="50"/>
      <c r="N12" s="39"/>
      <c r="O12" s="121"/>
      <c r="P12" s="9"/>
      <c r="Q12" s="9"/>
    </row>
    <row r="13" spans="1:18" ht="20.100000000000001" customHeight="1">
      <c r="A13" s="36"/>
      <c r="B13" s="36"/>
      <c r="C13" s="36"/>
      <c r="D13" s="125"/>
      <c r="E13" s="138" t="s">
        <v>34</v>
      </c>
      <c r="F13" s="138" t="s">
        <v>35</v>
      </c>
      <c r="G13" s="138" t="s">
        <v>36</v>
      </c>
      <c r="H13" s="138" t="s">
        <v>37</v>
      </c>
      <c r="I13" s="138" t="s">
        <v>38</v>
      </c>
      <c r="J13" s="138" t="s">
        <v>39</v>
      </c>
      <c r="K13" s="138" t="s">
        <v>40</v>
      </c>
      <c r="L13" s="138" t="s">
        <v>74</v>
      </c>
      <c r="M13" s="138" t="s">
        <v>42</v>
      </c>
      <c r="N13" s="138" t="s">
        <v>43</v>
      </c>
      <c r="O13" s="125"/>
      <c r="Q13" s="6" t="s">
        <v>44</v>
      </c>
      <c r="R13" s="6" t="s">
        <v>45</v>
      </c>
    </row>
    <row r="14" spans="1:18" ht="31.5" customHeight="1">
      <c r="A14" s="57"/>
      <c r="B14" s="61" t="s">
        <v>20</v>
      </c>
      <c r="C14" s="112"/>
      <c r="D14" s="89"/>
      <c r="E14" s="114"/>
      <c r="F14" s="114"/>
      <c r="G14" s="114"/>
      <c r="H14" s="114"/>
      <c r="I14" s="114"/>
      <c r="J14" s="114"/>
      <c r="K14" s="114"/>
      <c r="L14" s="114"/>
      <c r="M14" s="114"/>
      <c r="N14" s="112"/>
      <c r="O14" s="89"/>
      <c r="P14" s="17"/>
      <c r="Q14" s="126"/>
      <c r="R14" s="6"/>
    </row>
    <row r="15" spans="1:18" ht="24.95" customHeight="1" thickBot="1">
      <c r="A15" s="57"/>
      <c r="B15" s="57" t="s">
        <v>21</v>
      </c>
      <c r="C15" s="59" t="s">
        <v>22</v>
      </c>
      <c r="D15" s="89">
        <v>1</v>
      </c>
      <c r="E15" s="16"/>
      <c r="F15" s="116"/>
      <c r="G15" s="115"/>
      <c r="H15" s="16"/>
      <c r="I15" s="16"/>
      <c r="J15" s="16"/>
      <c r="K15" s="16"/>
      <c r="L15" s="118">
        <f>K15+E15+F15+G15+H15+I15+J15</f>
        <v>0</v>
      </c>
      <c r="M15" s="117"/>
      <c r="N15" s="15"/>
      <c r="O15" s="89">
        <v>1</v>
      </c>
      <c r="P15" s="17"/>
      <c r="Q15" s="126"/>
      <c r="R15" s="102" t="str">
        <f>IF(MIN(E15:N15)&gt;=0,"OK","ERROR")</f>
        <v>OK</v>
      </c>
    </row>
    <row r="16" spans="1:18" ht="21.95" customHeight="1" thickTop="1" thickBot="1">
      <c r="A16" s="57"/>
      <c r="B16" s="57"/>
      <c r="C16" s="59" t="s">
        <v>23</v>
      </c>
      <c r="D16" s="89">
        <v>2</v>
      </c>
      <c r="E16" s="16"/>
      <c r="F16" s="16"/>
      <c r="G16" s="16"/>
      <c r="H16" s="16"/>
      <c r="I16" s="16"/>
      <c r="J16" s="16"/>
      <c r="K16" s="16"/>
      <c r="L16" s="64">
        <f>K16+E16+F16+G16+H16+I16+J16</f>
        <v>0</v>
      </c>
      <c r="M16" s="16"/>
      <c r="N16" s="16"/>
      <c r="O16" s="89">
        <v>2</v>
      </c>
      <c r="P16" s="17"/>
      <c r="Q16" s="102" t="str">
        <f>IF(N16&gt;=M16,"OK","ERROR")</f>
        <v>OK</v>
      </c>
      <c r="R16" s="102" t="str">
        <f>IF(MIN(E16:N16)&gt;=0,"OK","ERROR")</f>
        <v>OK</v>
      </c>
    </row>
    <row r="17" spans="1:18" ht="21.95" customHeight="1" thickTop="1" thickBot="1">
      <c r="A17" s="57"/>
      <c r="B17" s="57"/>
      <c r="C17" s="59" t="s">
        <v>24</v>
      </c>
      <c r="D17" s="89">
        <v>3</v>
      </c>
      <c r="E17" s="62"/>
      <c r="F17" s="62"/>
      <c r="G17" s="62"/>
      <c r="H17" s="62"/>
      <c r="I17" s="62"/>
      <c r="J17" s="62"/>
      <c r="K17" s="62"/>
      <c r="L17" s="64">
        <f>MAX(E17:K17)</f>
        <v>0</v>
      </c>
      <c r="M17" s="63"/>
      <c r="N17" s="63"/>
      <c r="O17" s="89">
        <v>3</v>
      </c>
      <c r="P17" s="17"/>
      <c r="Q17" s="127"/>
      <c r="R17" s="102" t="str">
        <f>IF(MIN(E17:N17)&gt;=0,"OK","ERROR")</f>
        <v>OK</v>
      </c>
    </row>
    <row r="18" spans="1:18" ht="21.95" customHeight="1" thickBot="1">
      <c r="A18" s="57"/>
      <c r="B18" s="57" t="s">
        <v>25</v>
      </c>
      <c r="C18" s="59" t="s">
        <v>22</v>
      </c>
      <c r="D18" s="89">
        <v>4</v>
      </c>
      <c r="E18" s="16"/>
      <c r="F18" s="16"/>
      <c r="G18" s="16"/>
      <c r="H18" s="16"/>
      <c r="I18" s="16"/>
      <c r="J18" s="16"/>
      <c r="K18" s="16"/>
      <c r="L18" s="64">
        <f>K18+E18+F18+G18+H18+I18+J18</f>
        <v>0</v>
      </c>
      <c r="M18" s="15"/>
      <c r="N18" s="15"/>
      <c r="O18" s="89">
        <v>4</v>
      </c>
      <c r="P18" s="17"/>
      <c r="Q18" s="127"/>
      <c r="R18" s="102" t="str">
        <f>IF(MIN(E18:N18)&gt;=0,"OK","ERROR")</f>
        <v>OK</v>
      </c>
    </row>
    <row r="19" spans="1:18" ht="21.95" customHeight="1" thickTop="1" thickBot="1">
      <c r="A19" s="58"/>
      <c r="B19" s="58"/>
      <c r="C19" s="59" t="s">
        <v>23</v>
      </c>
      <c r="D19" s="89">
        <v>5</v>
      </c>
      <c r="E19" s="16"/>
      <c r="F19" s="16"/>
      <c r="G19" s="16"/>
      <c r="H19" s="16"/>
      <c r="I19" s="16"/>
      <c r="J19" s="16"/>
      <c r="K19" s="16"/>
      <c r="L19" s="64">
        <f>K19+E19+F19+G19+H19+I19+J19</f>
        <v>0</v>
      </c>
      <c r="M19" s="16"/>
      <c r="N19" s="16"/>
      <c r="O19" s="89">
        <v>5</v>
      </c>
      <c r="P19" s="17"/>
      <c r="Q19" s="102" t="str">
        <f>IF(N19&gt;=M19,"OK","ERROR")</f>
        <v>OK</v>
      </c>
      <c r="R19" s="102" t="str">
        <f t="shared" ref="R19:R41" si="0">IF(MIN(E19:N19)&gt;=0,"OK","ERROR")</f>
        <v>OK</v>
      </c>
    </row>
    <row r="20" spans="1:18" ht="21.95" customHeight="1" thickTop="1" thickBot="1">
      <c r="A20" s="11"/>
      <c r="B20" s="11"/>
      <c r="C20" s="59" t="s">
        <v>24</v>
      </c>
      <c r="D20" s="89">
        <v>6</v>
      </c>
      <c r="E20" s="62"/>
      <c r="F20" s="62"/>
      <c r="G20" s="62"/>
      <c r="H20" s="62"/>
      <c r="I20" s="62"/>
      <c r="J20" s="62"/>
      <c r="K20" s="62"/>
      <c r="L20" s="64">
        <f>MAX(E20:K20)</f>
        <v>0</v>
      </c>
      <c r="M20" s="63"/>
      <c r="N20" s="63"/>
      <c r="O20" s="89">
        <v>6</v>
      </c>
      <c r="P20" s="17"/>
      <c r="Q20" s="127"/>
      <c r="R20" s="102" t="str">
        <f t="shared" si="0"/>
        <v>OK</v>
      </c>
    </row>
    <row r="21" spans="1:18" ht="21.95" customHeight="1" thickBot="1">
      <c r="A21" s="57"/>
      <c r="B21" s="57" t="s">
        <v>26</v>
      </c>
      <c r="C21" s="59" t="s">
        <v>22</v>
      </c>
      <c r="D21" s="89">
        <v>7</v>
      </c>
      <c r="E21" s="66"/>
      <c r="F21" s="66"/>
      <c r="G21" s="66"/>
      <c r="H21" s="66"/>
      <c r="I21" s="66"/>
      <c r="J21" s="66"/>
      <c r="K21" s="66"/>
      <c r="L21" s="64">
        <f>K21+E21+F21+G21+H21+I21+J21</f>
        <v>0</v>
      </c>
      <c r="M21" s="15"/>
      <c r="N21" s="15"/>
      <c r="O21" s="89">
        <v>7</v>
      </c>
      <c r="P21" s="17"/>
      <c r="Q21" s="127"/>
      <c r="R21" s="102" t="str">
        <f t="shared" si="0"/>
        <v>OK</v>
      </c>
    </row>
    <row r="22" spans="1:18" ht="21.95" customHeight="1" thickTop="1" thickBot="1">
      <c r="A22" s="57"/>
      <c r="B22" s="57"/>
      <c r="C22" s="59" t="s">
        <v>23</v>
      </c>
      <c r="D22" s="89">
        <v>8</v>
      </c>
      <c r="E22" s="66"/>
      <c r="F22" s="66"/>
      <c r="G22" s="66"/>
      <c r="H22" s="66"/>
      <c r="I22" s="66"/>
      <c r="J22" s="66"/>
      <c r="K22" s="66"/>
      <c r="L22" s="64">
        <f>K22+E22+F22+G22+H22+I22+J22</f>
        <v>0</v>
      </c>
      <c r="M22" s="16"/>
      <c r="N22" s="16"/>
      <c r="O22" s="89">
        <v>8</v>
      </c>
      <c r="P22" s="17"/>
      <c r="Q22" s="102" t="str">
        <f>IF(N22&gt;=M22,"OK","ERROR")</f>
        <v>OK</v>
      </c>
      <c r="R22" s="102" t="str">
        <f t="shared" si="0"/>
        <v>OK</v>
      </c>
    </row>
    <row r="23" spans="1:18" ht="21.95" customHeight="1" thickTop="1" thickBot="1">
      <c r="A23" s="57"/>
      <c r="B23" s="57"/>
      <c r="C23" s="59" t="s">
        <v>24</v>
      </c>
      <c r="D23" s="89">
        <v>9</v>
      </c>
      <c r="E23" s="67"/>
      <c r="F23" s="67"/>
      <c r="G23" s="67"/>
      <c r="H23" s="67"/>
      <c r="I23" s="67"/>
      <c r="J23" s="67"/>
      <c r="K23" s="67"/>
      <c r="L23" s="64">
        <f>MAX(E23:K23)</f>
        <v>0</v>
      </c>
      <c r="M23" s="63"/>
      <c r="N23" s="63"/>
      <c r="O23" s="89">
        <v>9</v>
      </c>
      <c r="P23" s="17"/>
      <c r="Q23" s="127"/>
      <c r="R23" s="102" t="str">
        <f t="shared" si="0"/>
        <v>OK</v>
      </c>
    </row>
    <row r="24" spans="1:18" ht="21.95" customHeight="1" thickBot="1">
      <c r="A24" s="57"/>
      <c r="B24" s="57" t="s">
        <v>27</v>
      </c>
      <c r="C24" s="59" t="s">
        <v>22</v>
      </c>
      <c r="D24" s="89">
        <v>10</v>
      </c>
      <c r="E24" s="66"/>
      <c r="F24" s="66"/>
      <c r="G24" s="66"/>
      <c r="H24" s="66"/>
      <c r="I24" s="66"/>
      <c r="J24" s="66"/>
      <c r="K24" s="66"/>
      <c r="L24" s="64">
        <f>K24+E24+F24+G24+H24+I24+J24</f>
        <v>0</v>
      </c>
      <c r="M24" s="15"/>
      <c r="N24" s="15"/>
      <c r="O24" s="89">
        <v>10</v>
      </c>
      <c r="P24" s="17"/>
      <c r="Q24" s="127"/>
      <c r="R24" s="102" t="str">
        <f t="shared" si="0"/>
        <v>OK</v>
      </c>
    </row>
    <row r="25" spans="1:18" ht="21.95" customHeight="1" thickTop="1" thickBot="1">
      <c r="A25" s="57"/>
      <c r="B25" s="57"/>
      <c r="C25" s="59" t="s">
        <v>23</v>
      </c>
      <c r="D25" s="89">
        <v>11</v>
      </c>
      <c r="E25" s="66"/>
      <c r="F25" s="66"/>
      <c r="G25" s="66"/>
      <c r="H25" s="66"/>
      <c r="I25" s="66"/>
      <c r="J25" s="66"/>
      <c r="K25" s="66"/>
      <c r="L25" s="64">
        <f>K25+E25+F25+G25+H25+I25+J25</f>
        <v>0</v>
      </c>
      <c r="M25" s="16"/>
      <c r="N25" s="16"/>
      <c r="O25" s="89">
        <v>11</v>
      </c>
      <c r="P25" s="17"/>
      <c r="Q25" s="102" t="str">
        <f>IF(N25&gt;=M25,"OK","ERROR")</f>
        <v>OK</v>
      </c>
      <c r="R25" s="102" t="str">
        <f t="shared" si="0"/>
        <v>OK</v>
      </c>
    </row>
    <row r="26" spans="1:18" ht="21.95" customHeight="1" thickTop="1" thickBot="1">
      <c r="A26" s="57"/>
      <c r="B26" s="57"/>
      <c r="C26" s="59" t="s">
        <v>24</v>
      </c>
      <c r="D26" s="89">
        <v>12</v>
      </c>
      <c r="E26" s="67"/>
      <c r="F26" s="67"/>
      <c r="G26" s="67"/>
      <c r="H26" s="67"/>
      <c r="I26" s="67"/>
      <c r="J26" s="67"/>
      <c r="K26" s="67"/>
      <c r="L26" s="64">
        <f>MAX(E26:K26)</f>
        <v>0</v>
      </c>
      <c r="M26" s="63"/>
      <c r="N26" s="63"/>
      <c r="O26" s="89">
        <v>12</v>
      </c>
      <c r="P26" s="17"/>
      <c r="Q26" s="127"/>
      <c r="R26" s="102" t="str">
        <f t="shared" si="0"/>
        <v>OK</v>
      </c>
    </row>
    <row r="27" spans="1:18" ht="29.25" customHeight="1" thickBot="1">
      <c r="A27" s="57"/>
      <c r="B27" s="128" t="s">
        <v>28</v>
      </c>
      <c r="C27" s="59" t="s">
        <v>22</v>
      </c>
      <c r="D27" s="89">
        <v>13</v>
      </c>
      <c r="E27" s="66"/>
      <c r="F27" s="66"/>
      <c r="G27" s="66"/>
      <c r="H27" s="66"/>
      <c r="I27" s="66"/>
      <c r="J27" s="66"/>
      <c r="K27" s="66"/>
      <c r="L27" s="64">
        <f>K27+E27+F27+G27+H27+I27+J27</f>
        <v>0</v>
      </c>
      <c r="M27" s="15"/>
      <c r="N27" s="15"/>
      <c r="O27" s="89">
        <v>13</v>
      </c>
      <c r="P27" s="17"/>
      <c r="Q27" s="127"/>
      <c r="R27" s="102" t="str">
        <f t="shared" si="0"/>
        <v>OK</v>
      </c>
    </row>
    <row r="28" spans="1:18" ht="21.95" customHeight="1" thickTop="1" thickBot="1">
      <c r="A28" s="57"/>
      <c r="B28" s="57"/>
      <c r="C28" s="59" t="s">
        <v>23</v>
      </c>
      <c r="D28" s="89">
        <v>14</v>
      </c>
      <c r="E28" s="66"/>
      <c r="F28" s="66"/>
      <c r="G28" s="66"/>
      <c r="H28" s="66"/>
      <c r="I28" s="66"/>
      <c r="J28" s="66"/>
      <c r="K28" s="66"/>
      <c r="L28" s="64">
        <f>K28+E28+F28+G28+H28+I28+J28</f>
        <v>0</v>
      </c>
      <c r="M28" s="16"/>
      <c r="N28" s="16"/>
      <c r="O28" s="89">
        <v>14</v>
      </c>
      <c r="P28" s="17"/>
      <c r="Q28" s="102" t="str">
        <f>IF(N28&gt;=M28,"OK","ERROR")</f>
        <v>OK</v>
      </c>
      <c r="R28" s="102" t="str">
        <f t="shared" si="0"/>
        <v>OK</v>
      </c>
    </row>
    <row r="29" spans="1:18" ht="21.95" customHeight="1" thickTop="1" thickBot="1">
      <c r="A29" s="57"/>
      <c r="B29" s="57"/>
      <c r="C29" s="59" t="s">
        <v>24</v>
      </c>
      <c r="D29" s="89">
        <v>15</v>
      </c>
      <c r="E29" s="67"/>
      <c r="F29" s="67"/>
      <c r="G29" s="67"/>
      <c r="H29" s="67"/>
      <c r="I29" s="67"/>
      <c r="J29" s="67"/>
      <c r="K29" s="67"/>
      <c r="L29" s="64">
        <f>MAX(E29:K29)</f>
        <v>0</v>
      </c>
      <c r="M29" s="63"/>
      <c r="N29" s="63"/>
      <c r="O29" s="89">
        <v>15</v>
      </c>
      <c r="P29" s="17"/>
      <c r="Q29" s="127"/>
      <c r="R29" s="102" t="str">
        <f t="shared" si="0"/>
        <v>OK</v>
      </c>
    </row>
    <row r="30" spans="1:18" ht="21.95" customHeight="1" thickBot="1">
      <c r="A30" s="57"/>
      <c r="B30" s="57" t="s">
        <v>29</v>
      </c>
      <c r="C30" s="59" t="s">
        <v>22</v>
      </c>
      <c r="D30" s="89">
        <v>16</v>
      </c>
      <c r="E30" s="66"/>
      <c r="F30" s="66"/>
      <c r="G30" s="66"/>
      <c r="H30" s="66"/>
      <c r="I30" s="66"/>
      <c r="J30" s="66"/>
      <c r="K30" s="66"/>
      <c r="L30" s="64">
        <f>K30+E30+F30+G30+H30+I30+J30</f>
        <v>0</v>
      </c>
      <c r="M30" s="15"/>
      <c r="N30" s="15"/>
      <c r="O30" s="89">
        <v>16</v>
      </c>
      <c r="P30" s="17"/>
      <c r="Q30" s="127"/>
      <c r="R30" s="102" t="str">
        <f t="shared" si="0"/>
        <v>OK</v>
      </c>
    </row>
    <row r="31" spans="1:18" ht="21.95" customHeight="1" thickTop="1" thickBot="1">
      <c r="A31" s="57"/>
      <c r="B31" s="57"/>
      <c r="C31" s="59" t="s">
        <v>23</v>
      </c>
      <c r="D31" s="89">
        <v>17</v>
      </c>
      <c r="E31" s="66"/>
      <c r="F31" s="66"/>
      <c r="G31" s="66"/>
      <c r="H31" s="66"/>
      <c r="I31" s="66"/>
      <c r="J31" s="66"/>
      <c r="K31" s="66"/>
      <c r="L31" s="64">
        <f>K31+E31+F31+G31+H31+I31+J31</f>
        <v>0</v>
      </c>
      <c r="M31" s="16"/>
      <c r="N31" s="16"/>
      <c r="O31" s="89">
        <v>17</v>
      </c>
      <c r="P31" s="17"/>
      <c r="Q31" s="102" t="str">
        <f>IF(N31&gt;=M31,"OK","ERROR")</f>
        <v>OK</v>
      </c>
      <c r="R31" s="102" t="str">
        <f t="shared" si="0"/>
        <v>OK</v>
      </c>
    </row>
    <row r="32" spans="1:18" ht="21.95" customHeight="1" thickTop="1" thickBot="1">
      <c r="A32" s="57"/>
      <c r="B32" s="57"/>
      <c r="C32" s="59" t="s">
        <v>24</v>
      </c>
      <c r="D32" s="89">
        <v>18</v>
      </c>
      <c r="E32" s="67"/>
      <c r="F32" s="67"/>
      <c r="G32" s="67"/>
      <c r="H32" s="67"/>
      <c r="I32" s="67"/>
      <c r="J32" s="67"/>
      <c r="K32" s="67"/>
      <c r="L32" s="64">
        <f>MAX(E32:K32)</f>
        <v>0</v>
      </c>
      <c r="M32" s="63"/>
      <c r="N32" s="63"/>
      <c r="O32" s="89">
        <v>18</v>
      </c>
      <c r="P32" s="17"/>
      <c r="Q32" s="127"/>
      <c r="R32" s="102" t="str">
        <f t="shared" si="0"/>
        <v>OK</v>
      </c>
    </row>
    <row r="33" spans="1:19" ht="21.95" customHeight="1" thickBot="1">
      <c r="A33" s="57"/>
      <c r="B33" s="57" t="s">
        <v>30</v>
      </c>
      <c r="C33" s="59" t="s">
        <v>22</v>
      </c>
      <c r="D33" s="89">
        <v>19</v>
      </c>
      <c r="E33" s="66"/>
      <c r="F33" s="66"/>
      <c r="G33" s="66"/>
      <c r="H33" s="66"/>
      <c r="I33" s="66"/>
      <c r="J33" s="66"/>
      <c r="K33" s="66"/>
      <c r="L33" s="64">
        <f>K33+E33+F33+G33+H33+I33+J33</f>
        <v>0</v>
      </c>
      <c r="M33" s="15"/>
      <c r="N33" s="15"/>
      <c r="O33" s="89">
        <v>19</v>
      </c>
      <c r="P33" s="17"/>
      <c r="Q33" s="127"/>
      <c r="R33" s="102" t="str">
        <f t="shared" si="0"/>
        <v>OK</v>
      </c>
    </row>
    <row r="34" spans="1:19" ht="21.95" customHeight="1" thickTop="1" thickBot="1">
      <c r="A34" s="57"/>
      <c r="B34" s="57"/>
      <c r="C34" s="59" t="s">
        <v>23</v>
      </c>
      <c r="D34" s="89">
        <v>20</v>
      </c>
      <c r="E34" s="66"/>
      <c r="F34" s="66"/>
      <c r="G34" s="66"/>
      <c r="H34" s="66"/>
      <c r="I34" s="66"/>
      <c r="J34" s="66"/>
      <c r="K34" s="66"/>
      <c r="L34" s="64">
        <f>K34+E34+F34+G34+H34+I34+J34</f>
        <v>0</v>
      </c>
      <c r="M34" s="16"/>
      <c r="N34" s="16"/>
      <c r="O34" s="89">
        <v>20</v>
      </c>
      <c r="P34" s="17"/>
      <c r="Q34" s="102" t="str">
        <f>IF(N34&gt;=M34,"OK","ERROR")</f>
        <v>OK</v>
      </c>
      <c r="R34" s="102" t="str">
        <f t="shared" si="0"/>
        <v>OK</v>
      </c>
    </row>
    <row r="35" spans="1:19" ht="21.95" customHeight="1" thickTop="1" thickBot="1">
      <c r="A35" s="57"/>
      <c r="B35" s="57"/>
      <c r="C35" s="59" t="s">
        <v>24</v>
      </c>
      <c r="D35" s="89">
        <v>21</v>
      </c>
      <c r="E35" s="67"/>
      <c r="F35" s="67"/>
      <c r="G35" s="67"/>
      <c r="H35" s="67"/>
      <c r="I35" s="67"/>
      <c r="J35" s="67"/>
      <c r="K35" s="67"/>
      <c r="L35" s="64">
        <f>MAX(E35:K35)</f>
        <v>0</v>
      </c>
      <c r="M35" s="63"/>
      <c r="N35" s="63"/>
      <c r="O35" s="89">
        <v>21</v>
      </c>
      <c r="P35" s="17"/>
      <c r="Q35" s="127"/>
      <c r="R35" s="102" t="str">
        <f t="shared" si="0"/>
        <v>OK</v>
      </c>
    </row>
    <row r="36" spans="1:19" ht="21.95" customHeight="1" thickBot="1">
      <c r="A36" s="57"/>
      <c r="B36" s="57" t="s">
        <v>31</v>
      </c>
      <c r="C36" s="59" t="s">
        <v>22</v>
      </c>
      <c r="D36" s="89">
        <v>22</v>
      </c>
      <c r="E36" s="66"/>
      <c r="F36" s="66"/>
      <c r="G36" s="66"/>
      <c r="H36" s="66"/>
      <c r="I36" s="66"/>
      <c r="J36" s="66"/>
      <c r="K36" s="66"/>
      <c r="L36" s="64">
        <f>K36+E36+F36+G36+H36+I36+J36</f>
        <v>0</v>
      </c>
      <c r="M36" s="15"/>
      <c r="N36" s="15"/>
      <c r="O36" s="89">
        <v>22</v>
      </c>
      <c r="P36" s="17"/>
      <c r="Q36" s="127"/>
      <c r="R36" s="102" t="str">
        <f t="shared" si="0"/>
        <v>OK</v>
      </c>
    </row>
    <row r="37" spans="1:19" ht="21.95" customHeight="1" thickTop="1" thickBot="1">
      <c r="A37" s="57"/>
      <c r="B37" s="57"/>
      <c r="C37" s="59" t="s">
        <v>23</v>
      </c>
      <c r="D37" s="89">
        <v>23</v>
      </c>
      <c r="E37" s="66"/>
      <c r="F37" s="66"/>
      <c r="G37" s="66"/>
      <c r="H37" s="66"/>
      <c r="I37" s="66"/>
      <c r="J37" s="66"/>
      <c r="K37" s="66"/>
      <c r="L37" s="64">
        <f>K37+E37+F37+G37+H37+I37+J37</f>
        <v>0</v>
      </c>
      <c r="M37" s="16"/>
      <c r="N37" s="16"/>
      <c r="O37" s="89">
        <v>23</v>
      </c>
      <c r="P37" s="17"/>
      <c r="Q37" s="102" t="str">
        <f>IF(N37&gt;=M37,"OK","ERROR")</f>
        <v>OK</v>
      </c>
      <c r="R37" s="102" t="str">
        <f t="shared" si="0"/>
        <v>OK</v>
      </c>
    </row>
    <row r="38" spans="1:19" ht="21.95" customHeight="1" thickTop="1" thickBot="1">
      <c r="A38" s="57"/>
      <c r="B38" s="57"/>
      <c r="C38" s="59" t="s">
        <v>24</v>
      </c>
      <c r="D38" s="89">
        <v>24</v>
      </c>
      <c r="E38" s="67"/>
      <c r="F38" s="67"/>
      <c r="G38" s="67"/>
      <c r="H38" s="67"/>
      <c r="I38" s="67"/>
      <c r="J38" s="67"/>
      <c r="K38" s="67"/>
      <c r="L38" s="64">
        <f>MAX(E38:K38)</f>
        <v>0</v>
      </c>
      <c r="M38" s="63"/>
      <c r="N38" s="63"/>
      <c r="O38" s="89">
        <v>24</v>
      </c>
      <c r="P38" s="17"/>
      <c r="Q38" s="127"/>
      <c r="R38" s="102" t="str">
        <f t="shared" si="0"/>
        <v>OK</v>
      </c>
    </row>
    <row r="39" spans="1:19" ht="21.95" customHeight="1" thickBot="1">
      <c r="A39" s="57"/>
      <c r="B39" s="58" t="s">
        <v>32</v>
      </c>
      <c r="C39" s="129" t="s">
        <v>22</v>
      </c>
      <c r="D39" s="89">
        <v>25</v>
      </c>
      <c r="E39" s="16"/>
      <c r="F39" s="16"/>
      <c r="G39" s="16"/>
      <c r="H39" s="16"/>
      <c r="I39" s="16"/>
      <c r="J39" s="16"/>
      <c r="K39" s="16"/>
      <c r="L39" s="64">
        <f>E39+F39+G39+H39+I39+J39+K39</f>
        <v>0</v>
      </c>
      <c r="M39" s="15"/>
      <c r="N39" s="15"/>
      <c r="O39" s="89">
        <v>25</v>
      </c>
      <c r="P39" s="17"/>
      <c r="Q39" s="127"/>
      <c r="R39" s="102" t="str">
        <f t="shared" si="0"/>
        <v>OK</v>
      </c>
    </row>
    <row r="40" spans="1:19" ht="21.95" customHeight="1" thickTop="1" thickBot="1">
      <c r="A40" s="57"/>
      <c r="B40" s="58"/>
      <c r="C40" s="129" t="s">
        <v>23</v>
      </c>
      <c r="D40" s="89">
        <v>26</v>
      </c>
      <c r="E40" s="64">
        <f t="shared" ref="E40:K40" si="1">E16+E19+E22+E25+E28+E31+E34+E37</f>
        <v>0</v>
      </c>
      <c r="F40" s="64">
        <f t="shared" si="1"/>
        <v>0</v>
      </c>
      <c r="G40" s="64">
        <f t="shared" si="1"/>
        <v>0</v>
      </c>
      <c r="H40" s="64">
        <f t="shared" si="1"/>
        <v>0</v>
      </c>
      <c r="I40" s="64">
        <f t="shared" si="1"/>
        <v>0</v>
      </c>
      <c r="J40" s="64">
        <f t="shared" si="1"/>
        <v>0</v>
      </c>
      <c r="K40" s="64">
        <f t="shared" si="1"/>
        <v>0</v>
      </c>
      <c r="L40" s="64">
        <f>E40+F40+G40+H40+I40+J40+K40</f>
        <v>0</v>
      </c>
      <c r="M40" s="15"/>
      <c r="N40" s="15"/>
      <c r="O40" s="89">
        <v>26</v>
      </c>
      <c r="P40" s="17"/>
      <c r="Q40" s="127"/>
      <c r="R40" s="102" t="str">
        <f t="shared" si="0"/>
        <v>OK</v>
      </c>
    </row>
    <row r="41" spans="1:19" ht="21.95" customHeight="1" thickTop="1" thickBot="1">
      <c r="A41" s="57"/>
      <c r="B41" s="58"/>
      <c r="C41" s="129" t="s">
        <v>24</v>
      </c>
      <c r="D41" s="89">
        <v>27</v>
      </c>
      <c r="E41" s="16"/>
      <c r="F41" s="16"/>
      <c r="G41" s="16"/>
      <c r="H41" s="16"/>
      <c r="I41" s="16"/>
      <c r="J41" s="16"/>
      <c r="K41" s="16"/>
      <c r="L41" s="64">
        <f>MAX(E41:K41)</f>
        <v>0</v>
      </c>
      <c r="M41" s="15"/>
      <c r="N41" s="15"/>
      <c r="O41" s="89">
        <v>27</v>
      </c>
      <c r="P41" s="17"/>
      <c r="Q41" s="127"/>
      <c r="R41" s="102" t="str">
        <f t="shared" si="0"/>
        <v>OK</v>
      </c>
    </row>
    <row r="42" spans="1:19" ht="6" customHeight="1" thickTop="1">
      <c r="A42" s="60"/>
      <c r="B42" s="60"/>
      <c r="C42" s="132"/>
      <c r="D42" s="8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8"/>
      <c r="P42" s="17"/>
      <c r="Q42" s="127"/>
      <c r="R42" s="127"/>
      <c r="S42" s="6"/>
    </row>
    <row r="43" spans="1:19" ht="15" customHeight="1">
      <c r="A43" s="112"/>
      <c r="B43" s="112" t="str">
        <f>"Version: "&amp;E50</f>
        <v>Version: 2.00.E1</v>
      </c>
      <c r="C43" s="23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33" t="s">
        <v>71</v>
      </c>
      <c r="P43" s="17"/>
      <c r="Q43" s="17"/>
    </row>
    <row r="44" spans="1:19" ht="1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6"/>
      <c r="P44" s="17"/>
      <c r="Q44" s="17"/>
    </row>
    <row r="45" spans="1:19" ht="15" customHeight="1">
      <c r="O45" s="6"/>
    </row>
    <row r="46" spans="1:19" ht="15" customHeight="1"/>
    <row r="47" spans="1:19" ht="15" customHeight="1">
      <c r="C47" s="3"/>
      <c r="D47" s="26" t="s">
        <v>70</v>
      </c>
      <c r="E47" s="18" t="str">
        <f>N2</f>
        <v>XXXXXX</v>
      </c>
    </row>
    <row r="48" spans="1:19" ht="15" customHeight="1">
      <c r="C48" s="5"/>
      <c r="E48" s="19" t="str">
        <f>N1</f>
        <v>PSIB_OPRDETAILS</v>
      </c>
    </row>
    <row r="49" spans="2:16" ht="15" customHeight="1">
      <c r="C49" s="5"/>
      <c r="E49" s="20" t="str">
        <f>N3</f>
        <v>DD.MM.YYYY</v>
      </c>
    </row>
    <row r="50" spans="2:16" ht="15" customHeight="1">
      <c r="C50" s="21"/>
      <c r="E50" s="22" t="s">
        <v>92</v>
      </c>
    </row>
    <row r="51" spans="2:16" ht="15" customHeight="1">
      <c r="C51" s="5"/>
      <c r="E51" s="19" t="str">
        <f>E13</f>
        <v>col. 01</v>
      </c>
    </row>
    <row r="52" spans="2:16" ht="15" customHeight="1">
      <c r="C52" s="10"/>
      <c r="D52" s="8"/>
      <c r="E52" s="130">
        <f>COUNTIF(Q14:R42,"ERROR")+COUNTIF(E56:N57,"ERROR")</f>
        <v>0</v>
      </c>
    </row>
    <row r="53" spans="2:16" ht="15.75" customHeight="1">
      <c r="C53" s="6"/>
      <c r="D53" s="7"/>
    </row>
    <row r="54" spans="2:16">
      <c r="C54" s="6"/>
      <c r="D54" s="7"/>
      <c r="E54" s="6"/>
    </row>
    <row r="55" spans="2:16">
      <c r="E55" s="124" t="s">
        <v>34</v>
      </c>
      <c r="F55" s="124" t="s">
        <v>35</v>
      </c>
      <c r="G55" s="124" t="s">
        <v>36</v>
      </c>
      <c r="H55" s="124" t="s">
        <v>37</v>
      </c>
      <c r="I55" s="124" t="s">
        <v>38</v>
      </c>
      <c r="J55" s="124" t="s">
        <v>39</v>
      </c>
      <c r="K55" s="124" t="s">
        <v>40</v>
      </c>
      <c r="L55" s="124" t="s">
        <v>41</v>
      </c>
      <c r="M55" s="124" t="s">
        <v>42</v>
      </c>
      <c r="N55" s="124" t="s">
        <v>43</v>
      </c>
      <c r="O55" s="6"/>
    </row>
    <row r="56" spans="2:16">
      <c r="B56" s="131" t="s">
        <v>53</v>
      </c>
      <c r="C56" s="65"/>
      <c r="D56" s="65"/>
      <c r="E56" s="102" t="str">
        <f t="shared" ref="E56:K56" si="2">IF(E39&lt;=E15+E18+E21+E24+E27+E30+E33+E36,"OK","ERROR")</f>
        <v>OK</v>
      </c>
      <c r="F56" s="102" t="str">
        <f t="shared" si="2"/>
        <v>OK</v>
      </c>
      <c r="G56" s="102" t="str">
        <f t="shared" si="2"/>
        <v>OK</v>
      </c>
      <c r="H56" s="102" t="str">
        <f t="shared" si="2"/>
        <v>OK</v>
      </c>
      <c r="I56" s="102" t="str">
        <f t="shared" si="2"/>
        <v>OK</v>
      </c>
      <c r="J56" s="102" t="str">
        <f t="shared" si="2"/>
        <v>OK</v>
      </c>
      <c r="K56" s="102" t="str">
        <f t="shared" si="2"/>
        <v>OK</v>
      </c>
      <c r="L56" s="6"/>
      <c r="M56" s="6"/>
      <c r="N56" s="6"/>
      <c r="O56" s="6"/>
      <c r="P56" s="6"/>
    </row>
    <row r="57" spans="2:16">
      <c r="B57" s="131" t="s">
        <v>97</v>
      </c>
      <c r="C57" s="65"/>
      <c r="D57" s="65"/>
      <c r="E57" s="102" t="str">
        <f>IF(E41&gt;=MAX(E17,E20,E23,E26,E29,E32,E35,E38),"OK","ERROR")</f>
        <v>OK</v>
      </c>
      <c r="F57" s="102" t="str">
        <f t="shared" ref="F57:K57" si="3">IF(F41&gt;=MAX(F17,F20,F23,F26,F29,F32,F35,F38),"OK","ERROR")</f>
        <v>OK</v>
      </c>
      <c r="G57" s="102" t="str">
        <f t="shared" si="3"/>
        <v>OK</v>
      </c>
      <c r="H57" s="102" t="str">
        <f t="shared" si="3"/>
        <v>OK</v>
      </c>
      <c r="I57" s="102" t="str">
        <f t="shared" si="3"/>
        <v>OK</v>
      </c>
      <c r="J57" s="102" t="str">
        <f t="shared" si="3"/>
        <v>OK</v>
      </c>
      <c r="K57" s="102" t="str">
        <f t="shared" si="3"/>
        <v>OK</v>
      </c>
      <c r="L57" s="6"/>
      <c r="M57" s="6"/>
      <c r="N57" s="6"/>
      <c r="O57" s="6"/>
      <c r="P57" s="6"/>
    </row>
  </sheetData>
  <sheetProtection sheet="1" objects="1" scenarios="1"/>
  <phoneticPr fontId="9" type="noConversion"/>
  <printOptions gridLinesSet="0"/>
  <pageMargins left="0.59055118110236227" right="0.39370078740157483" top="0.59055118110236227" bottom="0.39370078740157483" header="0.19685039370078741" footer="0"/>
  <pageSetup paperSize="9" scale="50" orientation="landscape" r:id="rId1"/>
  <headerFooter alignWithMargins="0">
    <oddFooter>&amp;L&amp;"Arial,Fett"SNB Confidential&amp;C&amp;D&amp;RPage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PSIB_AMA_Exc</K_x00fc_rzel>
    <ZIP_x0020_Anzeige xmlns="a51d903e-b287-4697-a864-dff44a858ca1">false</ZIP_x0020_Anzeige>
    <Titel xmlns="5f0592f7-ddc3-4725-828f-13a4b1adedb7">PSIB_OPRDETAILS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4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2023-09-29T22:00:00+00:00</G_x00fc_ltigkeitsdatum>
    <G_x00fc_ltigkeitsdatumBis xmlns="5f0592f7-ddc3-4725-828f-13a4b1adedb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50499-F666-4552-8458-60B68BA4367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56F144D-3721-45A9-B31A-CE83542A7A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E0288F-F273-4A01-8E14-C1DAAA6A8512}">
  <ds:schemaRefs>
    <ds:schemaRef ds:uri="http://schemas.microsoft.com/office/infopath/2007/PartnerControls"/>
    <ds:schemaRef ds:uri="http://purl.org/dc/dcmitype/"/>
    <ds:schemaRef ds:uri="5f0592f7-ddc3-4725-828f-13a4b1adedb7"/>
    <ds:schemaRef ds:uri="http://schemas.openxmlformats.org/package/2006/metadata/core-properties"/>
    <ds:schemaRef ds:uri="http://schemas.microsoft.com/office/2006/documentManagement/types"/>
    <ds:schemaRef ds:uri="a51d903e-b287-4697-a864-dff44a858ca1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F8E8044-B7EA-41F7-B51A-F308F8925CF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Delivery note</vt:lpstr>
      <vt:lpstr>PSIB_OPRDETAILS.MELD</vt:lpstr>
      <vt:lpstr>'Delivery note'!Druckbereich</vt:lpstr>
      <vt:lpstr>PSIB_OPRDETAILS.MELD!Druckbereich</vt:lpstr>
      <vt:lpstr>P_Subtitle</vt:lpstr>
      <vt:lpstr>P_Title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PSIB_AMA</dc:title>
  <dc:subject>survey documents</dc:subject>
  <dc:creator>SNB BNS</dc:creator>
  <cp:keywords>SNB, BNS, statistics, surveys, survey documents</cp:keywords>
  <cp:lastModifiedBy>Herzog Monika</cp:lastModifiedBy>
  <cp:lastPrinted>2012-05-25T09:50:05Z</cp:lastPrinted>
  <dcterms:created xsi:type="dcterms:W3CDTF">2003-09-24T12:46:20Z</dcterms:created>
  <dcterms:modified xsi:type="dcterms:W3CDTF">2023-01-13T08:08:38Z</dcterms:modified>
  <cp:category>survey documents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PSIB_OPRDETAILS</vt:lpwstr>
  </property>
  <property fmtid="{D5CDD505-2E9C-101B-9397-08002B2CF9AE}" pid="3" name="Status">
    <vt:lpwstr>in Arbeit</vt:lpwstr>
  </property>
  <property fmtid="{D5CDD505-2E9C-101B-9397-08002B2CF9AE}" pid="4" name="ContentTypeId">
    <vt:lpwstr>0x0101007D2F1A9EF0CD26458704E34F920B1F40</vt:lpwstr>
  </property>
</Properties>
</file>