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nb.ch\daten\appsdata\PRIMA\Templates für PRIMA\Koordinatenbasierte EHM\BSTA\ARIS\01.07.2024\"/>
    </mc:Choice>
  </mc:AlternateContent>
  <xr:revisionPtr revIDLastSave="0" documentId="13_ncr:1_{175F1907-92B1-486B-B92C-90CAECFEBCD6}" xr6:coauthVersionLast="47" xr6:coauthVersionMax="47" xr10:uidLastSave="{00000000-0000-0000-0000-000000000000}"/>
  <bookViews>
    <workbookView xWindow="-120" yWindow="-120" windowWidth="29040" windowHeight="15840" tabRatio="892" xr2:uid="{00000000-000D-0000-FFFF-FFFF00000000}"/>
  </bookViews>
  <sheets>
    <sheet name="Bon de livraison" sheetId="30" r:id="rId1"/>
    <sheet name="AR11.MELD" sheetId="13" r:id="rId2"/>
    <sheet name="AR12.MELD" sheetId="25" r:id="rId3"/>
    <sheet name="AR13.MELD" sheetId="26" r:id="rId4"/>
    <sheet name="AR14.MELD" sheetId="27" r:id="rId5"/>
    <sheet name="Contreparties en Suisse" sheetId="24" r:id="rId6"/>
    <sheet name="Contreparties à l'étranger" sheetId="28" r:id="rId7"/>
    <sheet name="Liste d'attribution" sheetId="29" r:id="rId8"/>
  </sheets>
  <definedNames>
    <definedName name="ARISGP_DOM">'Contreparties en Suisse'!$D$13:$D$178</definedName>
    <definedName name="ARISGP_FOR">'Contreparties à l''étranger'!$D$13:$D$444</definedName>
    <definedName name="Banks_Dom">'Contreparties en Suisse'!$C$12:$D$178</definedName>
    <definedName name="Banks_For">'Contreparties à l''étranger'!$C$12:$D$444</definedName>
    <definedName name="Date">'Bon de livraison'!$H$4</definedName>
    <definedName name="List_Dom">'Contreparties en Suisse'!$C$12:$C$178</definedName>
    <definedName name="List_For">'Contreparties à l''étranger'!$C$12:$C$444</definedName>
    <definedName name="P_Title">'Bon de livraison'!$B$6</definedName>
    <definedName name="_xlnm.Print_Area" localSheetId="1">'AR11.MELD'!$B$1:$G$45</definedName>
    <definedName name="_xlnm.Print_Area" localSheetId="2">'AR12.MELD'!$B$1:$G$45</definedName>
    <definedName name="_xlnm.Print_Area" localSheetId="3">'AR13.MELD'!$A$1:$F$45</definedName>
    <definedName name="_xlnm.Print_Area" localSheetId="4">'AR14.MELD'!$A$1:$F$45</definedName>
    <definedName name="_xlnm.Print_Area" localSheetId="0">'Bon de livraison'!$A$1:$K$42</definedName>
    <definedName name="_xlnm.Print_Area" localSheetId="6">'Contreparties à l''étranger'!$B$13:$D$444</definedName>
    <definedName name="_xlnm.Print_Area" localSheetId="5">'Contreparties en Suisse'!$B$13:$D$178</definedName>
    <definedName name="_xlnm.Print_Area" localSheetId="7">'Liste d''attribution'!$B$14:$E$279</definedName>
    <definedName name="_xlnm.Print_Titles" localSheetId="6">'Contreparties à l''étranger'!$1:$12</definedName>
    <definedName name="_xlnm.Print_Titles" localSheetId="5">'Contreparties en Suisse'!$1:$12</definedName>
    <definedName name="_xlnm.Print_Titles" localSheetId="7">'Liste d''attribution'!$1:$13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0" l="1"/>
  <c r="E6" i="24" l="1"/>
  <c r="E6" i="28"/>
  <c r="F5" i="29"/>
  <c r="F3" i="29"/>
  <c r="G7" i="29" s="1"/>
  <c r="H35" i="30"/>
  <c r="C41" i="25"/>
  <c r="C41" i="26"/>
  <c r="C41" i="27"/>
  <c r="C41" i="13"/>
  <c r="E3" i="24"/>
  <c r="E8" i="24" s="1"/>
  <c r="E3" i="28"/>
  <c r="E3" i="27"/>
  <c r="C51" i="27" s="1"/>
  <c r="E2" i="27"/>
  <c r="C49" i="27" s="1"/>
  <c r="E3" i="26"/>
  <c r="C51" i="26" s="1"/>
  <c r="E2" i="26"/>
  <c r="C49" i="26" s="1"/>
  <c r="F3" i="25"/>
  <c r="C51" i="25" s="1"/>
  <c r="F2" i="25"/>
  <c r="C49" i="25" s="1"/>
  <c r="F3" i="13"/>
  <c r="C51" i="13" s="1"/>
  <c r="F2" i="13"/>
  <c r="C49" i="13" s="1"/>
  <c r="H15" i="27"/>
  <c r="H15" i="26"/>
  <c r="K15" i="25"/>
  <c r="I15" i="25"/>
  <c r="K15" i="13"/>
  <c r="I15" i="13"/>
  <c r="H39" i="27"/>
  <c r="H38" i="27"/>
  <c r="H37" i="27"/>
  <c r="H36" i="27"/>
  <c r="H35" i="27"/>
  <c r="H34" i="27"/>
  <c r="H33" i="27"/>
  <c r="H32" i="27"/>
  <c r="H31" i="27"/>
  <c r="H30" i="27"/>
  <c r="H28" i="27"/>
  <c r="H27" i="27"/>
  <c r="H26" i="27"/>
  <c r="H25" i="27"/>
  <c r="H24" i="27"/>
  <c r="H23" i="27"/>
  <c r="H22" i="27"/>
  <c r="H21" i="27"/>
  <c r="H20" i="27"/>
  <c r="H19" i="27"/>
  <c r="H14" i="27"/>
  <c r="H12" i="27"/>
  <c r="H12" i="26"/>
  <c r="H14" i="26"/>
  <c r="H19" i="26"/>
  <c r="H20" i="26"/>
  <c r="H21" i="26"/>
  <c r="H22" i="26"/>
  <c r="H23" i="26"/>
  <c r="H24" i="26"/>
  <c r="H25" i="26"/>
  <c r="H26" i="26"/>
  <c r="H27" i="26"/>
  <c r="H28" i="26"/>
  <c r="H30" i="26"/>
  <c r="H31" i="26"/>
  <c r="H32" i="26"/>
  <c r="H33" i="26"/>
  <c r="H34" i="26"/>
  <c r="H35" i="26"/>
  <c r="H36" i="26"/>
  <c r="H37" i="26"/>
  <c r="H38" i="26"/>
  <c r="H39" i="26"/>
  <c r="K39" i="25"/>
  <c r="J39" i="25"/>
  <c r="I39" i="25"/>
  <c r="K38" i="25"/>
  <c r="J38" i="25"/>
  <c r="I38" i="25"/>
  <c r="K37" i="25"/>
  <c r="J37" i="25"/>
  <c r="I37" i="25"/>
  <c r="K36" i="25"/>
  <c r="J36" i="25"/>
  <c r="I36" i="25"/>
  <c r="K35" i="25"/>
  <c r="J35" i="25"/>
  <c r="I35" i="25"/>
  <c r="K34" i="25"/>
  <c r="J34" i="25"/>
  <c r="I34" i="25"/>
  <c r="K33" i="25"/>
  <c r="J33" i="25"/>
  <c r="I33" i="25"/>
  <c r="K32" i="25"/>
  <c r="J32" i="25"/>
  <c r="I32" i="25"/>
  <c r="K31" i="25"/>
  <c r="J31" i="25"/>
  <c r="I31" i="25"/>
  <c r="K30" i="25"/>
  <c r="J30" i="25"/>
  <c r="I30" i="25"/>
  <c r="K28" i="25"/>
  <c r="J28" i="25"/>
  <c r="I28" i="25"/>
  <c r="K27" i="25"/>
  <c r="J27" i="25"/>
  <c r="I27" i="25"/>
  <c r="K26" i="25"/>
  <c r="J26" i="25"/>
  <c r="I26" i="25"/>
  <c r="K25" i="25"/>
  <c r="J25" i="25"/>
  <c r="I25" i="25"/>
  <c r="K24" i="25"/>
  <c r="J24" i="25"/>
  <c r="I24" i="25"/>
  <c r="K23" i="25"/>
  <c r="J23" i="25"/>
  <c r="I23" i="25"/>
  <c r="K22" i="25"/>
  <c r="J22" i="25"/>
  <c r="I22" i="25"/>
  <c r="K21" i="25"/>
  <c r="J21" i="25"/>
  <c r="I21" i="25"/>
  <c r="K20" i="25"/>
  <c r="J20" i="25"/>
  <c r="I20" i="25"/>
  <c r="K19" i="25"/>
  <c r="J19" i="25"/>
  <c r="I19" i="25"/>
  <c r="K14" i="25"/>
  <c r="I14" i="25"/>
  <c r="K12" i="25"/>
  <c r="I12" i="25"/>
  <c r="K14" i="13"/>
  <c r="I14" i="13"/>
  <c r="K39" i="13"/>
  <c r="J39" i="13"/>
  <c r="I39" i="13"/>
  <c r="K38" i="13"/>
  <c r="J38" i="13"/>
  <c r="I38" i="13"/>
  <c r="K37" i="13"/>
  <c r="J37" i="13"/>
  <c r="I37" i="13"/>
  <c r="K36" i="13"/>
  <c r="J36" i="13"/>
  <c r="I36" i="13"/>
  <c r="K35" i="13"/>
  <c r="J35" i="13"/>
  <c r="I35" i="13"/>
  <c r="K34" i="13"/>
  <c r="J34" i="13"/>
  <c r="I34" i="13"/>
  <c r="K33" i="13"/>
  <c r="J33" i="13"/>
  <c r="I33" i="13"/>
  <c r="K32" i="13"/>
  <c r="J32" i="13"/>
  <c r="I32" i="13"/>
  <c r="K31" i="13"/>
  <c r="J31" i="13"/>
  <c r="I31" i="13"/>
  <c r="K30" i="13"/>
  <c r="J30" i="13"/>
  <c r="I30" i="13"/>
  <c r="K28" i="13"/>
  <c r="J28" i="13"/>
  <c r="I28" i="13"/>
  <c r="K27" i="13"/>
  <c r="J27" i="13"/>
  <c r="I27" i="13"/>
  <c r="K26" i="13"/>
  <c r="J26" i="13"/>
  <c r="I26" i="13"/>
  <c r="K25" i="13"/>
  <c r="J25" i="13"/>
  <c r="I25" i="13"/>
  <c r="K24" i="13"/>
  <c r="J24" i="13"/>
  <c r="I24" i="13"/>
  <c r="K23" i="13"/>
  <c r="J23" i="13"/>
  <c r="I23" i="13"/>
  <c r="K22" i="13"/>
  <c r="J22" i="13"/>
  <c r="I22" i="13"/>
  <c r="K21" i="13"/>
  <c r="J21" i="13"/>
  <c r="I21" i="13"/>
  <c r="K20" i="13"/>
  <c r="J20" i="13"/>
  <c r="I20" i="13"/>
  <c r="K19" i="13"/>
  <c r="J19" i="13"/>
  <c r="I19" i="13"/>
  <c r="K12" i="13"/>
  <c r="I12" i="13"/>
  <c r="D19" i="13"/>
  <c r="D39" i="13"/>
  <c r="D38" i="13"/>
  <c r="D37" i="13"/>
  <c r="D36" i="13"/>
  <c r="D35" i="13"/>
  <c r="D34" i="13"/>
  <c r="D33" i="13"/>
  <c r="D32" i="13"/>
  <c r="D31" i="13"/>
  <c r="D30" i="13"/>
  <c r="D28" i="13"/>
  <c r="D27" i="13"/>
  <c r="D26" i="13"/>
  <c r="D25" i="13"/>
  <c r="D24" i="13"/>
  <c r="D23" i="13"/>
  <c r="D22" i="13"/>
  <c r="D21" i="13"/>
  <c r="D20" i="13"/>
  <c r="C53" i="13"/>
  <c r="C50" i="13"/>
  <c r="D39" i="25"/>
  <c r="D38" i="25"/>
  <c r="D37" i="25"/>
  <c r="D36" i="25"/>
  <c r="D35" i="25"/>
  <c r="D34" i="25"/>
  <c r="D33" i="25"/>
  <c r="D32" i="25"/>
  <c r="D31" i="25"/>
  <c r="D30" i="25"/>
  <c r="D28" i="25"/>
  <c r="D27" i="25"/>
  <c r="D26" i="25"/>
  <c r="D25" i="25"/>
  <c r="D24" i="25"/>
  <c r="D23" i="25"/>
  <c r="D22" i="25"/>
  <c r="D21" i="25"/>
  <c r="D20" i="25"/>
  <c r="C53" i="25"/>
  <c r="D19" i="25"/>
  <c r="C50" i="25"/>
  <c r="D39" i="26"/>
  <c r="D38" i="26"/>
  <c r="D37" i="26"/>
  <c r="D36" i="26"/>
  <c r="D35" i="26"/>
  <c r="D34" i="26"/>
  <c r="D33" i="26"/>
  <c r="D32" i="26"/>
  <c r="D31" i="26"/>
  <c r="D30" i="26"/>
  <c r="D28" i="26"/>
  <c r="D27" i="26"/>
  <c r="D26" i="26"/>
  <c r="D25" i="26"/>
  <c r="D24" i="26"/>
  <c r="D23" i="26"/>
  <c r="D22" i="26"/>
  <c r="D21" i="26"/>
  <c r="D20" i="26"/>
  <c r="D19" i="26"/>
  <c r="C53" i="26"/>
  <c r="C50" i="26"/>
  <c r="D39" i="27"/>
  <c r="D38" i="27"/>
  <c r="D37" i="27"/>
  <c r="D36" i="27"/>
  <c r="D35" i="27"/>
  <c r="D34" i="27"/>
  <c r="D33" i="27"/>
  <c r="D32" i="27"/>
  <c r="D31" i="27"/>
  <c r="D30" i="27"/>
  <c r="D28" i="27"/>
  <c r="D27" i="27"/>
  <c r="D26" i="27"/>
  <c r="D25" i="27"/>
  <c r="D24" i="27"/>
  <c r="D23" i="27"/>
  <c r="D22" i="27"/>
  <c r="D21" i="27"/>
  <c r="D20" i="27"/>
  <c r="D19" i="27"/>
  <c r="C53" i="27"/>
  <c r="C50" i="27"/>
  <c r="C54" i="25" l="1"/>
  <c r="D21" i="30" s="1"/>
  <c r="C54" i="13"/>
  <c r="D20" i="30" s="1"/>
  <c r="C54" i="26"/>
  <c r="D22" i="30" s="1"/>
  <c r="C54" i="27"/>
  <c r="D23" i="30" s="1"/>
  <c r="H34" i="30"/>
  <c r="H33" i="30"/>
  <c r="D25" i="30" l="1"/>
  <c r="B25" i="30" s="1"/>
</calcChain>
</file>

<file path=xl/sharedStrings.xml><?xml version="1.0" encoding="utf-8"?>
<sst xmlns="http://schemas.openxmlformats.org/spreadsheetml/2006/main" count="1865" uniqueCount="1181">
  <si>
    <t>$EOD</t>
  </si>
  <si>
    <t>$fid</t>
  </si>
  <si>
    <t>XXXXXX</t>
  </si>
  <si>
    <t>Adresse</t>
  </si>
  <si>
    <t>Limite</t>
  </si>
  <si>
    <t>AR11 - AR14</t>
  </si>
  <si>
    <t>AR11</t>
  </si>
  <si>
    <t>AR12</t>
  </si>
  <si>
    <t>AR13</t>
  </si>
  <si>
    <t>AR14</t>
  </si>
  <si>
    <t>F00009</t>
  </si>
  <si>
    <t>F00012</t>
  </si>
  <si>
    <t>F00022</t>
  </si>
  <si>
    <t>F00028</t>
  </si>
  <si>
    <t>F00033</t>
  </si>
  <si>
    <t>F00039</t>
  </si>
  <si>
    <t>F00044</t>
  </si>
  <si>
    <t>F00050</t>
  </si>
  <si>
    <t>F00054</t>
  </si>
  <si>
    <t>F00059</t>
  </si>
  <si>
    <t>F00063</t>
  </si>
  <si>
    <t>F00068</t>
  </si>
  <si>
    <t>F00082</t>
  </si>
  <si>
    <t>F00086</t>
  </si>
  <si>
    <t>F00096</t>
  </si>
  <si>
    <t>F00102</t>
  </si>
  <si>
    <t>F00111</t>
  </si>
  <si>
    <t>F00127</t>
  </si>
  <si>
    <t>F00131</t>
  </si>
  <si>
    <t>F00149</t>
  </si>
  <si>
    <t>F00153</t>
  </si>
  <si>
    <t>F00168</t>
  </si>
  <si>
    <t>F00182</t>
  </si>
  <si>
    <t>F00187</t>
  </si>
  <si>
    <t>F00192</t>
  </si>
  <si>
    <t>F00196</t>
  </si>
  <si>
    <t>F00202</t>
  </si>
  <si>
    <t>F00208</t>
  </si>
  <si>
    <t>F00212</t>
  </si>
  <si>
    <t>F00223</t>
  </si>
  <si>
    <t>F00228</t>
  </si>
  <si>
    <t>F00233</t>
  </si>
  <si>
    <t>Banque nationale suisse</t>
  </si>
  <si>
    <t>Case postale</t>
  </si>
  <si>
    <t>Raison sociale</t>
  </si>
  <si>
    <t>NPA Localité</t>
  </si>
  <si>
    <t>Collaborateur</t>
  </si>
  <si>
    <t>No de téléphone</t>
  </si>
  <si>
    <t>en milliers de francs</t>
  </si>
  <si>
    <t>col. 03</t>
  </si>
  <si>
    <t>col. 04</t>
  </si>
  <si>
    <t>col. 02</t>
  </si>
  <si>
    <t>$Bod</t>
  </si>
  <si>
    <t>Utilisation</t>
  </si>
  <si>
    <t>effective</t>
  </si>
  <si>
    <t>col. 01</t>
  </si>
  <si>
    <t>Total de toutes les positions débitrices de l'établissement</t>
  </si>
  <si>
    <t>Pos</t>
  </si>
  <si>
    <t>Voir le fichier "Commentaires" (AdobeAcrobat).</t>
  </si>
  <si>
    <t>Contrôles</t>
  </si>
  <si>
    <t>Position</t>
  </si>
  <si>
    <t>Dreyfus Söhne &amp; Cie. Aktiengesellschaft, Banquiers</t>
  </si>
  <si>
    <t>D00679</t>
  </si>
  <si>
    <t>D00069</t>
  </si>
  <si>
    <t>D00390</t>
  </si>
  <si>
    <t>D00215</t>
  </si>
  <si>
    <t>D00236</t>
  </si>
  <si>
    <t>D00007</t>
  </si>
  <si>
    <t>D00280</t>
  </si>
  <si>
    <t>D00345</t>
  </si>
  <si>
    <t>D00509</t>
  </si>
  <si>
    <t>D00009</t>
  </si>
  <si>
    <t>D00277</t>
  </si>
  <si>
    <t>D00530</t>
  </si>
  <si>
    <t>D02516</t>
  </si>
  <si>
    <t>D00013</t>
  </si>
  <si>
    <t>D00014</t>
  </si>
  <si>
    <t>D00025</t>
  </si>
  <si>
    <t>D00030</t>
  </si>
  <si>
    <t>D00024</t>
  </si>
  <si>
    <t>D00019</t>
  </si>
  <si>
    <t>D00460</t>
  </si>
  <si>
    <t>D00022</t>
  </si>
  <si>
    <t>D00008</t>
  </si>
  <si>
    <t>D00429</t>
  </si>
  <si>
    <t>D00074</t>
  </si>
  <si>
    <t>D00011</t>
  </si>
  <si>
    <t>D00092</t>
  </si>
  <si>
    <t>D00433</t>
  </si>
  <si>
    <t>D00272</t>
  </si>
  <si>
    <t>D00063</t>
  </si>
  <si>
    <t>D00062</t>
  </si>
  <si>
    <t>D02527</t>
  </si>
  <si>
    <t>D00047</t>
  </si>
  <si>
    <t>D00183</t>
  </si>
  <si>
    <t>D00088</t>
  </si>
  <si>
    <t>D00247</t>
  </si>
  <si>
    <t>D00086</t>
  </si>
  <si>
    <t>D00327</t>
  </si>
  <si>
    <t>D00430</t>
  </si>
  <si>
    <t>D21242</t>
  </si>
  <si>
    <t>D00298</t>
  </si>
  <si>
    <t>D00045</t>
  </si>
  <si>
    <t>D00130</t>
  </si>
  <si>
    <t>D00202</t>
  </si>
  <si>
    <t>D00208</t>
  </si>
  <si>
    <t>D00225</t>
  </si>
  <si>
    <t>D22886</t>
  </si>
  <si>
    <t>D00388</t>
  </si>
  <si>
    <t>D00015</t>
  </si>
  <si>
    <t>D00102</t>
  </si>
  <si>
    <t>D05777</t>
  </si>
  <si>
    <t>D00154</t>
  </si>
  <si>
    <t>D21154</t>
  </si>
  <si>
    <t>D00186</t>
  </si>
  <si>
    <t>D00273</t>
  </si>
  <si>
    <t>D00023</t>
  </si>
  <si>
    <t>D00032</t>
  </si>
  <si>
    <t>D23854</t>
  </si>
  <si>
    <t>D00027</t>
  </si>
  <si>
    <t>D00558</t>
  </si>
  <si>
    <t>D02530</t>
  </si>
  <si>
    <t>D00452</t>
  </si>
  <si>
    <t>D00222</t>
  </si>
  <si>
    <t>D21616</t>
  </si>
  <si>
    <t>D00204</t>
  </si>
  <si>
    <t>D00028</t>
  </si>
  <si>
    <t>D00560</t>
  </si>
  <si>
    <t>D16004</t>
  </si>
  <si>
    <t>D00029</t>
  </si>
  <si>
    <t>D02500</t>
  </si>
  <si>
    <t>D00297</t>
  </si>
  <si>
    <t>D00172</t>
  </si>
  <si>
    <t>D00174</t>
  </si>
  <si>
    <t>D00158</t>
  </si>
  <si>
    <t>D00114</t>
  </si>
  <si>
    <t>D00200</t>
  </si>
  <si>
    <t>D00267</t>
  </si>
  <si>
    <t>D00216</t>
  </si>
  <si>
    <t>D00234</t>
  </si>
  <si>
    <t>D00026</t>
  </si>
  <si>
    <t>D22758</t>
  </si>
  <si>
    <t>D25343</t>
  </si>
  <si>
    <t>D00033</t>
  </si>
  <si>
    <t>D00006</t>
  </si>
  <si>
    <t>D09002</t>
  </si>
  <si>
    <t>D09001</t>
  </si>
  <si>
    <t>D00386</t>
  </si>
  <si>
    <t>D00099</t>
  </si>
  <si>
    <t>D00035</t>
  </si>
  <si>
    <t>D00036</t>
  </si>
  <si>
    <t>D00012</t>
  </si>
  <si>
    <t>Contrôle</t>
  </si>
  <si>
    <t>Burgergemeinde Bern, DC Bank Deposito-Cassa der Stadt Bern</t>
  </si>
  <si>
    <t>D27282</t>
  </si>
  <si>
    <t>D28070</t>
  </si>
  <si>
    <t xml:space="preserve">Bayerische Landesbank </t>
  </si>
  <si>
    <t xml:space="preserve">Erste Bank der oesterreichischen Sparkasse Group </t>
  </si>
  <si>
    <t>Contreparties, qui n'apparaissent pas dans la colonne 3, ne doivent pas être annoncées.</t>
  </si>
  <si>
    <t>Liste d'attribution</t>
  </si>
  <si>
    <t>Pos.</t>
  </si>
  <si>
    <t>CONTREPARTIE-ARIS déterminante</t>
  </si>
  <si>
    <t>Code AR</t>
  </si>
  <si>
    <t>Banques ou groupes bancaires dont le siège est en Suisse:  Code AR  D…..</t>
  </si>
  <si>
    <t>Banques ou groupes bancaires dont le siège est à l'étranger:  Code  AR  F…..</t>
  </si>
  <si>
    <t>Positions créancières ou débitrices de votre banque</t>
  </si>
  <si>
    <t>Risques de défaillance de contreparties dans le domaine interbancaire</t>
  </si>
  <si>
    <t>classés par ordre alphabétique</t>
  </si>
  <si>
    <t>Total de toutes les limites ainsi que total de toutes les positions
créancières de l'établissement</t>
  </si>
  <si>
    <t>Les grandes banques remplissent les lignes 01 à 20. Toutes les autres banques remplissent les lignes 01 à 10.</t>
  </si>
  <si>
    <t>D30865</t>
  </si>
  <si>
    <t>F00250</t>
  </si>
  <si>
    <t>D00306</t>
  </si>
  <si>
    <t>-&gt;Passez d'un champ à l'autre à l'aide du tabulateur</t>
  </si>
  <si>
    <t>Caisse d'Epargne de Cossonay société coopérative</t>
  </si>
  <si>
    <t>Pfandbriefbank schweizerischer Hypothekarinstitute AG</t>
  </si>
  <si>
    <t>Enquête</t>
  </si>
  <si>
    <t>Livraison spéciale</t>
  </si>
  <si>
    <t>A remplir s.v.p.</t>
  </si>
  <si>
    <t>Service</t>
  </si>
  <si>
    <t>Validation</t>
  </si>
  <si>
    <t>Erreurs</t>
  </si>
  <si>
    <r>
      <rPr>
        <b/>
        <sz val="10"/>
        <color indexed="8"/>
        <rFont val="Arial"/>
        <family val="2"/>
      </rPr>
      <t>Remarques:</t>
    </r>
    <r>
      <rPr>
        <sz val="10"/>
        <color theme="1"/>
        <rFont val="Arial"/>
        <family val="2"/>
      </rPr>
      <t xml:space="preserve"> Veuillez indiquer vos </t>
    </r>
    <r>
      <rPr>
        <sz val="10"/>
        <color indexed="8"/>
        <rFont val="Arial"/>
        <family val="2"/>
      </rPr>
      <t>remarques</t>
    </r>
    <r>
      <rPr>
        <sz val="10"/>
        <color indexed="8"/>
        <rFont val="Arial"/>
        <family val="2"/>
      </rPr>
      <t xml:space="preserve"> concernant votre livraison dans un document séparé</t>
    </r>
  </si>
  <si>
    <t>Questions concernant les enquêtes:</t>
  </si>
  <si>
    <t>Concerne:</t>
  </si>
  <si>
    <t>ARIS</t>
  </si>
  <si>
    <t>col. 1</t>
  </si>
  <si>
    <t>col. 2</t>
  </si>
  <si>
    <t>col. 3</t>
  </si>
  <si>
    <t>col. 4</t>
  </si>
  <si>
    <t>Liste des contreparties déterminantes en Suisse</t>
  </si>
  <si>
    <t>Liste des contreparties déterminantes à l'étranger</t>
  </si>
  <si>
    <t>Pfandbriefzentrale der schweizerischen Kantonalbanken AG</t>
  </si>
  <si>
    <r>
      <rPr>
        <sz val="14"/>
        <rFont val="Arial"/>
        <family val="2"/>
      </rPr>
      <t>dont le siège, est en</t>
    </r>
    <r>
      <rPr>
        <b/>
        <sz val="14"/>
        <rFont val="Arial"/>
        <family val="2"/>
      </rPr>
      <t xml:space="preserve"> Suisse</t>
    </r>
  </si>
  <si>
    <t>Positions créancières sur des banques ou des groupes bancaires</t>
  </si>
  <si>
    <t>Positions débitrices envers des banques ou des groupes bancaires</t>
  </si>
  <si>
    <r>
      <t xml:space="preserve">Code AR </t>
    </r>
    <r>
      <rPr>
        <vertAlign val="superscript"/>
        <sz val="10"/>
        <rFont val="Arial"/>
        <family val="2"/>
      </rPr>
      <t>3</t>
    </r>
  </si>
  <si>
    <t>Total des lignes 01 à 20 dans col. 03 &amp; 04</t>
  </si>
  <si>
    <t>Total lignes 01 - 20 dans col. 03 &amp; 04 &lt;=</t>
  </si>
  <si>
    <t>que les valeurs à la ligne 21 dans col. 03 &amp; 04</t>
  </si>
  <si>
    <t>Total des lignes 01 à 20 dans col. 03</t>
  </si>
  <si>
    <t>Total lignes 01 - 20 dans col. 03 &lt;=</t>
  </si>
  <si>
    <t xml:space="preserve"> que la valeur à la ligne 21 dans col. 03</t>
  </si>
  <si>
    <t>E-mail</t>
  </si>
  <si>
    <t>CH-8022 Zurich</t>
  </si>
  <si>
    <t>Burgerliche Ersparniskasse Bern, Genossenschaft</t>
  </si>
  <si>
    <t>F00551</t>
  </si>
  <si>
    <t>D32421</t>
  </si>
  <si>
    <t>D21808</t>
  </si>
  <si>
    <t>D21810</t>
  </si>
  <si>
    <t>D30863</t>
  </si>
  <si>
    <t>D29112</t>
  </si>
  <si>
    <t>D33468</t>
  </si>
  <si>
    <t>AEK BANK 1826 Genossenschaft</t>
  </si>
  <si>
    <t>Alpha RHEINTAL Bank AG</t>
  </si>
  <si>
    <t>Alternative Bank Schweiz AG</t>
  </si>
  <si>
    <t>Appenzeller Kantonalbank</t>
  </si>
  <si>
    <t>Arab Bank (Switzerland) Ltd.</t>
  </si>
  <si>
    <t>Banca Aletti &amp; C. (Suisse) SA</t>
  </si>
  <si>
    <t>BANCA DEL SEMPIONE SA</t>
  </si>
  <si>
    <t>Banca dello Stato del Cantone Ticino</t>
  </si>
  <si>
    <t>BANCA ZARATTINI &amp; CO. SA</t>
  </si>
  <si>
    <t>Banco Itaú (Suisse) SA</t>
  </si>
  <si>
    <t>Bank EKI Genossenschaft</t>
  </si>
  <si>
    <t>Bank Thalwil Genossenschaft</t>
  </si>
  <si>
    <t>Bank von Roll AG</t>
  </si>
  <si>
    <t>Banque Cantonale du Jura SA</t>
  </si>
  <si>
    <t>Banque de Commerce et de Placements SA</t>
  </si>
  <si>
    <t>BANQUE HERITAGE SA</t>
  </si>
  <si>
    <t>Banque Thaler SA</t>
  </si>
  <si>
    <t>Basellandschaftliche Kantonalbank</t>
  </si>
  <si>
    <t>BBO Bank Brienz Oberhasli AG</t>
  </si>
  <si>
    <t>Bezirks-Sparkasse Dielsdorf Genossenschaft</t>
  </si>
  <si>
    <t>Caisse d'Epargne d'Aubonne société coopérative</t>
  </si>
  <si>
    <t>Caisse d'Epargne de Nyon société coopérative</t>
  </si>
  <si>
    <t>Caisse d'Epargne Riviera, société coopérative</t>
  </si>
  <si>
    <t>CIM BANQUE SA</t>
  </si>
  <si>
    <t>Clientis AG</t>
  </si>
  <si>
    <t>Credit Europe Bank (Suisse) SA</t>
  </si>
  <si>
    <t>Dukascopy Bank SA</t>
  </si>
  <si>
    <t>E. Gutzwiller &amp; Cie. Banquiers</t>
  </si>
  <si>
    <t>Edmond de Rothschild Holding SA</t>
  </si>
  <si>
    <t>EFG Bank European Financial Group SA</t>
  </si>
  <si>
    <t>Ersparniskasse Affoltern i.E. AG</t>
  </si>
  <si>
    <t>Ersparniskasse Rüeggisberg Genossenschaft</t>
  </si>
  <si>
    <t>Ersparniskasse Schaffhausen AG</t>
  </si>
  <si>
    <t>Freie Gemeinschaftsbank Genossenschaft</t>
  </si>
  <si>
    <t>Genossenschaft EEK Beteiligungen</t>
  </si>
  <si>
    <t>GRB Glarner Regionalbank Genossenschaft</t>
  </si>
  <si>
    <t>HINDUJA SUISSE HOLDING SA</t>
  </si>
  <si>
    <t>Hypothekarbank Lenzburg AG</t>
  </si>
  <si>
    <t>Investec Bank (Switzerland) AG</t>
  </si>
  <si>
    <t>Julius Bär Gruppe AG</t>
  </si>
  <si>
    <t>Leihkasse Stammheim AG</t>
  </si>
  <si>
    <t>LGT Bank (Schweiz) AG</t>
  </si>
  <si>
    <t>Lienhardt &amp; Partner Privatbank Zürich AG</t>
  </si>
  <si>
    <t>Luzerner Kantonalbank AG</t>
  </si>
  <si>
    <t>Mercantil Bank (Schweiz) AG</t>
  </si>
  <si>
    <t>NBK Private Bank (Switzerland) Ltd</t>
  </si>
  <si>
    <t>NPB Neue Privat Bank AG</t>
  </si>
  <si>
    <t>Privatbank Von Graffenried AG</t>
  </si>
  <si>
    <t>Raiffeisen-Gruppe</t>
  </si>
  <si>
    <t>REYL &amp; Cie SA</t>
  </si>
  <si>
    <t>SB Saanen Bank AG</t>
  </si>
  <si>
    <t>SPAR + LEIHKASSE GÜRBETAL AG</t>
  </si>
  <si>
    <t>Spar- und Leihkasse Bucheggberg AG</t>
  </si>
  <si>
    <t>Spar- und Leihkasse Frutigen AG</t>
  </si>
  <si>
    <t>Spar- und Leihkasse Wynigen AG</t>
  </si>
  <si>
    <t>Spar+Leihkasse Riggisberg AG</t>
  </si>
  <si>
    <t>Sparkasse Schwyz AG</t>
  </si>
  <si>
    <t>St.Galler Kantonalbank AG</t>
  </si>
  <si>
    <t>WIR Bank Genossenschaft</t>
  </si>
  <si>
    <t>Zürcher Landbank AG</t>
  </si>
  <si>
    <t>AXION SWISS BANK SA</t>
  </si>
  <si>
    <t>Bank CIC (Schweiz) AG</t>
  </si>
  <si>
    <t>Bank EEK AG</t>
  </si>
  <si>
    <t>Morgan Stanley Group</t>
  </si>
  <si>
    <t>Rabobank Group</t>
  </si>
  <si>
    <t>Bank Vontobel AG</t>
  </si>
  <si>
    <t>bank zweiplus ag</t>
  </si>
  <si>
    <t>Bank-now AG</t>
  </si>
  <si>
    <t>Banque Cramer &amp; Cie SA</t>
  </si>
  <si>
    <t>Bernerland Bank AG</t>
  </si>
  <si>
    <t>Biene Bank im Rheintal Genossenschaft</t>
  </si>
  <si>
    <t>BNP Paribas (Suisse) SA</t>
  </si>
  <si>
    <t>BS Bank Schaffhausen AG</t>
  </si>
  <si>
    <t>Citibank (Switzerland) AG</t>
  </si>
  <si>
    <t>Clientis Bank im Thal AG</t>
  </si>
  <si>
    <t>Clientis Bank Oberuzwil AG</t>
  </si>
  <si>
    <t>Clientis Bank Thur Genossenschaft</t>
  </si>
  <si>
    <t>Clientis Bank Toggenburg AG</t>
  </si>
  <si>
    <t>Clientis Sparkasse Oftringen Genossenschaft</t>
  </si>
  <si>
    <t>CREDIT MUTUEL DE LA VALLEE SA</t>
  </si>
  <si>
    <t>DZ PRIVATBANK (Schweiz) AG</t>
  </si>
  <si>
    <t>EFG Bank AG</t>
  </si>
  <si>
    <t>Entris Banking AG</t>
  </si>
  <si>
    <t>HSBC Private Bank (Suisse) SA</t>
  </si>
  <si>
    <t>Hyposwiss Private Bank Genève SA</t>
  </si>
  <si>
    <t>InCore Bank AG</t>
  </si>
  <si>
    <t>J.P. Morgan (Suisse) SA</t>
  </si>
  <si>
    <t>Maerki Baumann &amp; Co. AG</t>
  </si>
  <si>
    <t>Bank of America Group</t>
  </si>
  <si>
    <t>Privatbank IHAG Zürich AG</t>
  </si>
  <si>
    <t>Private Client Bank AG</t>
  </si>
  <si>
    <t>Regiobank Männedorf AG</t>
  </si>
  <si>
    <t>Spar- und Leihkasse Thayngen AG</t>
  </si>
  <si>
    <t>Sparcassa 1816 Genossenschaft</t>
  </si>
  <si>
    <t>Sparkasse Sense</t>
  </si>
  <si>
    <t>Swissquote Bank SA</t>
  </si>
  <si>
    <t>UNION BANCAIRE PRIVEE, UBP SA</t>
  </si>
  <si>
    <t>Valiant Bank AG</t>
  </si>
  <si>
    <t>VZ Depotbank AG</t>
  </si>
  <si>
    <t>Globalance Bank AG</t>
  </si>
  <si>
    <t>D34224</t>
  </si>
  <si>
    <t>D33725</t>
  </si>
  <si>
    <t>Swiss Bankers Prepaid Services AG</t>
  </si>
  <si>
    <t>D32874</t>
  </si>
  <si>
    <t>Bank Gantrisch Genossenschaft</t>
  </si>
  <si>
    <t>Bank in Zuzwil AG</t>
  </si>
  <si>
    <t>Berner Kantonalbank AG</t>
  </si>
  <si>
    <t>D00219</t>
  </si>
  <si>
    <t>Habib Bank AG Zürich</t>
  </si>
  <si>
    <t>Nomura Bank (Schweiz) AG</t>
  </si>
  <si>
    <t>Regiobank Solothurn AG</t>
  </si>
  <si>
    <t>Reichmuth &amp; Co Holding AG</t>
  </si>
  <si>
    <t>Swissquote Group Holding SA</t>
  </si>
  <si>
    <t>Valiant Holding AG</t>
  </si>
  <si>
    <t>Vontobel Holding AG</t>
  </si>
  <si>
    <t>VZ Holding AG</t>
  </si>
  <si>
    <t>ABN Amro Group</t>
  </si>
  <si>
    <t>Bank Julius Bär &amp; Co. AG</t>
  </si>
  <si>
    <t>Bank Oberaargau AG</t>
  </si>
  <si>
    <t>Deutsche Bank Group</t>
  </si>
  <si>
    <t>Barclays Bank (Suisse) SA</t>
  </si>
  <si>
    <t>Barclays Group</t>
  </si>
  <si>
    <t>BNP Paribas Group</t>
  </si>
  <si>
    <t>Citigroup</t>
  </si>
  <si>
    <t>Crédit Agricole Group</t>
  </si>
  <si>
    <t>Deutsche Bank (Suisse) SA</t>
  </si>
  <si>
    <t>Dexia Group</t>
  </si>
  <si>
    <t>DZ Bank Group</t>
  </si>
  <si>
    <t>HELABA Group</t>
  </si>
  <si>
    <t>Goldman Sachs Bank AG</t>
  </si>
  <si>
    <t>Goldman Sachs Group</t>
  </si>
  <si>
    <t>HSBC Group</t>
  </si>
  <si>
    <t>J.P. Morgan Chase &amp; Co Group</t>
  </si>
  <si>
    <t>Landesbank Baden-Württemberg</t>
  </si>
  <si>
    <t>Migros Bank AG</t>
  </si>
  <si>
    <t>Mizuho Financial Group</t>
  </si>
  <si>
    <t>Piguet Galland &amp; Cie SA</t>
  </si>
  <si>
    <t>Raiffeisen Schweiz Genossenschaft</t>
  </si>
  <si>
    <t>Société Générale Group</t>
  </si>
  <si>
    <t>SOCIETE GENERALE Private Banking (Suisse) SA</t>
  </si>
  <si>
    <t>Standard Chartered Group</t>
  </si>
  <si>
    <t>Frankfurter Bankgesellschaft (Schweiz) AG</t>
  </si>
  <si>
    <t>acrevis Bank AG</t>
  </si>
  <si>
    <t>Caisse d'Epargne et de Crédit Mutuel de Chermignon société coopérative</t>
  </si>
  <si>
    <t>Obwaldner Kantonalbank</t>
  </si>
  <si>
    <t>Banco Bradesco</t>
  </si>
  <si>
    <t>F30075</t>
  </si>
  <si>
    <t>Bank of New York Mellon</t>
  </si>
  <si>
    <t>F30101</t>
  </si>
  <si>
    <t>Caixa Geral de Depósitos Group</t>
  </si>
  <si>
    <t>F30096</t>
  </si>
  <si>
    <t>Commerzbank Group</t>
  </si>
  <si>
    <t>Danske Bank Group</t>
  </si>
  <si>
    <t>F30081</t>
  </si>
  <si>
    <t>Groupe BPCE</t>
  </si>
  <si>
    <t>F30084</t>
  </si>
  <si>
    <t>ING Group</t>
  </si>
  <si>
    <t>F00140</t>
  </si>
  <si>
    <t>Itaú Unibanco Group</t>
  </si>
  <si>
    <t>F30074</t>
  </si>
  <si>
    <t>KfW Bankengruppe</t>
  </si>
  <si>
    <t>F30077</t>
  </si>
  <si>
    <t>Landesbank Berlin LBB Gruppe</t>
  </si>
  <si>
    <t>F30078</t>
  </si>
  <si>
    <t>Lloyds Banking Group</t>
  </si>
  <si>
    <t>F30090</t>
  </si>
  <si>
    <t>F24696</t>
  </si>
  <si>
    <t>Nordea Group</t>
  </si>
  <si>
    <t>F30097</t>
  </si>
  <si>
    <t>Raiffeisen Bankengruppe Österreich</t>
  </si>
  <si>
    <t>F30072</t>
  </si>
  <si>
    <t>F30099</t>
  </si>
  <si>
    <t>State Street</t>
  </si>
  <si>
    <t>F30102</t>
  </si>
  <si>
    <t>Sumitomo Mitsui Banking Corporation SMBC</t>
  </si>
  <si>
    <t>Swedbank Group</t>
  </si>
  <si>
    <t>F30100</t>
  </si>
  <si>
    <t>UniCredit Group</t>
  </si>
  <si>
    <t>Wells Fargo</t>
  </si>
  <si>
    <t>F30103</t>
  </si>
  <si>
    <t>Banque Internationale à Luxembourg (Suisse) SA</t>
  </si>
  <si>
    <t>D28546</t>
  </si>
  <si>
    <t>Banque cantonale neuchâteloise</t>
  </si>
  <si>
    <t>Società Bancaria Ticinese SA</t>
  </si>
  <si>
    <t>CBH Compagnie Bancaire Helvétique SA</t>
  </si>
  <si>
    <t>Quilvest (Switzerland) Ltd.</t>
  </si>
  <si>
    <t>Bank BSU Genossenschaft</t>
  </si>
  <si>
    <t>BANK ZIMMERBERG AG</t>
  </si>
  <si>
    <t>JSC Citadele Banka</t>
  </si>
  <si>
    <t>F30131</t>
  </si>
  <si>
    <t>D00245</t>
  </si>
  <si>
    <t>F30266</t>
  </si>
  <si>
    <t>Grupo Safra S.A.</t>
  </si>
  <si>
    <t>F30148</t>
  </si>
  <si>
    <t>SeeBeteiligungs AG</t>
  </si>
  <si>
    <t>D22797</t>
  </si>
  <si>
    <t>BankMed sal</t>
  </si>
  <si>
    <t>F30132</t>
  </si>
  <si>
    <t>BERENBERG BANK Joh. Berenberg, Gossler &amp; Co. KG Privatbankiers</t>
  </si>
  <si>
    <t>F30194</t>
  </si>
  <si>
    <t>BLOM BANK S.A.L.</t>
  </si>
  <si>
    <t>F30262</t>
  </si>
  <si>
    <t>DekaBank Group</t>
  </si>
  <si>
    <t>F30139</t>
  </si>
  <si>
    <t>F30240</t>
  </si>
  <si>
    <t>GPB Group</t>
  </si>
  <si>
    <t>F30145</t>
  </si>
  <si>
    <t>Investec Group</t>
  </si>
  <si>
    <t>F30135</t>
  </si>
  <si>
    <t>F30172</t>
  </si>
  <si>
    <t>Leumi Group</t>
  </si>
  <si>
    <t>F30166</t>
  </si>
  <si>
    <t>LGT Gruppe Stiftung</t>
  </si>
  <si>
    <t>F30106</t>
  </si>
  <si>
    <t>Mercantil Servicios Financieros</t>
  </si>
  <si>
    <t>F30212</t>
  </si>
  <si>
    <t>National Bank of Kuwait</t>
  </si>
  <si>
    <t>F30162</t>
  </si>
  <si>
    <t>Nomura Group</t>
  </si>
  <si>
    <t>F30121</t>
  </si>
  <si>
    <t>F30173</t>
  </si>
  <si>
    <t>Saxo Bank Group</t>
  </si>
  <si>
    <t>F30176</t>
  </si>
  <si>
    <t>Sberbank of Russia</t>
  </si>
  <si>
    <t>F30221</t>
  </si>
  <si>
    <t>Abu Dhabi Commercial Bank</t>
  </si>
  <si>
    <t>F30201</t>
  </si>
  <si>
    <t>Australia &amp; New Zealand Banking Group Limited</t>
  </si>
  <si>
    <t>Banca Galileo S.p.A.</t>
  </si>
  <si>
    <t>F30234</t>
  </si>
  <si>
    <t>Banco do Brasil SA</t>
  </si>
  <si>
    <t>F30269</t>
  </si>
  <si>
    <t>Banque et Caisse d'Epargne de l'Etat</t>
  </si>
  <si>
    <t>F30238</t>
  </si>
  <si>
    <t>F30191</t>
  </si>
  <si>
    <t>Brown Brothers Harriman &amp; Co.</t>
  </si>
  <si>
    <t>F30255</t>
  </si>
  <si>
    <t>Canadian Imperial Bank of Commerce</t>
  </si>
  <si>
    <t>F30204</t>
  </si>
  <si>
    <t>China Construction Bank Corporation</t>
  </si>
  <si>
    <t>F30264</t>
  </si>
  <si>
    <t>Commonwealth Bank Group</t>
  </si>
  <si>
    <t>F30137</t>
  </si>
  <si>
    <t>CRH - Caisse de Refinancement de l'Habitat</t>
  </si>
  <si>
    <t>F30224</t>
  </si>
  <si>
    <t>F30116</t>
  </si>
  <si>
    <t>DNB Group</t>
  </si>
  <si>
    <t>F30141</t>
  </si>
  <si>
    <t>Emirates NBD Group</t>
  </si>
  <si>
    <t>F30109</t>
  </si>
  <si>
    <t>Federal Home Loan Banks</t>
  </si>
  <si>
    <t>F30192</t>
  </si>
  <si>
    <t>F30122</t>
  </si>
  <si>
    <t>Gulf International Bank, B.S.C.</t>
  </si>
  <si>
    <t>F30159</t>
  </si>
  <si>
    <t>F30209</t>
  </si>
  <si>
    <t>Isbank Group</t>
  </si>
  <si>
    <t>F30152</t>
  </si>
  <si>
    <t>KDB Financial Group</t>
  </si>
  <si>
    <t>F30154</t>
  </si>
  <si>
    <t>Kommuninvest Cooperative Society</t>
  </si>
  <si>
    <t>F30111</t>
  </si>
  <si>
    <t>Landwirtschaftliche Rentenbank</t>
  </si>
  <si>
    <t>F30211</t>
  </si>
  <si>
    <t>Macquarie Group Limited</t>
  </si>
  <si>
    <t>F30168</t>
  </si>
  <si>
    <t>Münchener Hypothekenbank eG</t>
  </si>
  <si>
    <t>F30185</t>
  </si>
  <si>
    <t>F30271</t>
  </si>
  <si>
    <t>National Australia Bank Group</t>
  </si>
  <si>
    <t>F30170</t>
  </si>
  <si>
    <t>Nederlandse Waterschapsbank N.V.</t>
  </si>
  <si>
    <t>F30241</t>
  </si>
  <si>
    <t>F30214</t>
  </si>
  <si>
    <t>NRW.BANK</t>
  </si>
  <si>
    <t>F30164</t>
  </si>
  <si>
    <t>Nykredit Group</t>
  </si>
  <si>
    <t>F30112</t>
  </si>
  <si>
    <t>Oesterreichischen Kontrollbank AG</t>
  </si>
  <si>
    <t>F30243</t>
  </si>
  <si>
    <t>Scotiabank</t>
  </si>
  <si>
    <t>F30196</t>
  </si>
  <si>
    <t>Standard Bank Group</t>
  </si>
  <si>
    <t>F30113</t>
  </si>
  <si>
    <t>State Bank of India</t>
  </si>
  <si>
    <t>F30222</t>
  </si>
  <si>
    <t>F30237</t>
  </si>
  <si>
    <t>UOB Group</t>
  </si>
  <si>
    <t>F30182</t>
  </si>
  <si>
    <t>Volksbank Hochrhein eG</t>
  </si>
  <si>
    <t>F30265</t>
  </si>
  <si>
    <t>F30184</t>
  </si>
  <si>
    <t>Vorarlberger Landesbank-Holding</t>
  </si>
  <si>
    <t>F30114</t>
  </si>
  <si>
    <t>Westpac Group</t>
  </si>
  <si>
    <t>F30186</t>
  </si>
  <si>
    <t>Aargauische Kantonalbank</t>
  </si>
  <si>
    <t>Banca Popolare di Sondrio (Suisse) SA</t>
  </si>
  <si>
    <t>Banque Bonhôte &amp; Cie SA</t>
  </si>
  <si>
    <t>Banque Cantonale de Fribourg</t>
  </si>
  <si>
    <t>Banque Cantonale de Genève</t>
  </si>
  <si>
    <t>Banque Cantonale du Valais</t>
  </si>
  <si>
    <t>Banque Cantonale Vaudoise</t>
  </si>
  <si>
    <t>Basler Kantonalbank</t>
  </si>
  <si>
    <t>BZ Bank Aktiengesellschaft</t>
  </si>
  <si>
    <t>Cornèr Banca SA</t>
  </si>
  <si>
    <t>Ersparniskasse Speicher</t>
  </si>
  <si>
    <t>Glarner Kantonalbank</t>
  </si>
  <si>
    <t>Graubündner Kantonalbank</t>
  </si>
  <si>
    <t>Nidwaldner Kantonalbank</t>
  </si>
  <si>
    <t>Schaffhauser Kantonalbank</t>
  </si>
  <si>
    <t>Schroder &amp; Co Bank AG</t>
  </si>
  <si>
    <t>Schwyzer Kantonalbank</t>
  </si>
  <si>
    <t>Scobag Privatbank AG</t>
  </si>
  <si>
    <t>Thurgauer Kantonalbank</t>
  </si>
  <si>
    <t>UBS AG</t>
  </si>
  <si>
    <t>Urner Kantonalbank</t>
  </si>
  <si>
    <t>Zuger Kantonalbank</t>
  </si>
  <si>
    <t>Zürcher Kantonalbank</t>
  </si>
  <si>
    <t>Bamic</t>
  </si>
  <si>
    <t>F30342</t>
  </si>
  <si>
    <t>F30315</t>
  </si>
  <si>
    <t>Bank of China</t>
  </si>
  <si>
    <t>F30076</t>
  </si>
  <si>
    <t>BANK OF COMMUNICATIONS</t>
  </si>
  <si>
    <t>F30318</t>
  </si>
  <si>
    <t>BTV VIER LÄNDER BANK (Bank für Tirol und Vorarlberg AG)</t>
  </si>
  <si>
    <t>F30292</t>
  </si>
  <si>
    <t>Caisse Francaise de Financement Local</t>
  </si>
  <si>
    <t>F30333</t>
  </si>
  <si>
    <t>F30344</t>
  </si>
  <si>
    <t>FBME Bank Ltd.</t>
  </si>
  <si>
    <t>F30322</t>
  </si>
  <si>
    <t>FirstRand Bank LTD.</t>
  </si>
  <si>
    <t>F30332</t>
  </si>
  <si>
    <t>F30291</t>
  </si>
  <si>
    <t>Halkbank</t>
  </si>
  <si>
    <t>F30310</t>
  </si>
  <si>
    <t>KBC Group</t>
  </si>
  <si>
    <t>F00241</t>
  </si>
  <si>
    <t>Landshypotek Bank AB</t>
  </si>
  <si>
    <t>F30331</t>
  </si>
  <si>
    <t>F30343</t>
  </si>
  <si>
    <t>LLB Gruppe</t>
  </si>
  <si>
    <t>F30277</t>
  </si>
  <si>
    <t>Northern Trust Company</t>
  </si>
  <si>
    <t>Volksbank Rhein-Wehra EG</t>
  </si>
  <si>
    <t>F30293</t>
  </si>
  <si>
    <t>BankMed (Suisse) SA</t>
  </si>
  <si>
    <t>Privatbank Bellerive AG</t>
  </si>
  <si>
    <t>Trafina Privatbank AG</t>
  </si>
  <si>
    <t>VP Bank (Schweiz) AG</t>
  </si>
  <si>
    <t>D00232</t>
  </si>
  <si>
    <t>PostFinance AG</t>
  </si>
  <si>
    <t>D24997</t>
  </si>
  <si>
    <t>Agricultural Bank of China Ltd.</t>
  </si>
  <si>
    <t>F30369</t>
  </si>
  <si>
    <t>Central American Bank for Economic Integration (CABEI)</t>
  </si>
  <si>
    <t>F30362</t>
  </si>
  <si>
    <t>Fransabank Group</t>
  </si>
  <si>
    <t>F30370</t>
  </si>
  <si>
    <t>Habib Bank Ltd. (HBL)</t>
  </si>
  <si>
    <t>F30376</t>
  </si>
  <si>
    <t>Länsförskäringar Hypothek</t>
  </si>
  <si>
    <t>National Bank of Egypt</t>
  </si>
  <si>
    <t>F30357</t>
  </si>
  <si>
    <t>F30363</t>
  </si>
  <si>
    <t>F30368</t>
  </si>
  <si>
    <t>VP Bank Gruppe</t>
  </si>
  <si>
    <t>F30349</t>
  </si>
  <si>
    <t>Bank J. Safra Sarasin AG</t>
  </si>
  <si>
    <t>Bank Leerau Genossenschaft</t>
  </si>
  <si>
    <t>SAXO BANK (SCHWEIZ) AG</t>
  </si>
  <si>
    <t>BANCA DEL CERESIO SA</t>
  </si>
  <si>
    <t>D00548</t>
  </si>
  <si>
    <t>Kommunalbanken Norge</t>
  </si>
  <si>
    <t>F30401</t>
  </si>
  <si>
    <t>Mashreq Bank</t>
  </si>
  <si>
    <t>F30392</t>
  </si>
  <si>
    <t>OCBC Group (Oversea-Chinese Banking Corp. Ltd)</t>
  </si>
  <si>
    <t>Quilvest Group</t>
  </si>
  <si>
    <t>F30387</t>
  </si>
  <si>
    <t>Türkiye Cumhuriyeti Ziraat Bankasi A.S.</t>
  </si>
  <si>
    <t>F30390</t>
  </si>
  <si>
    <t>Cembra Money Bank AG</t>
  </si>
  <si>
    <t>D102503</t>
  </si>
  <si>
    <t>Banque Algérienne du Commerce Extérieur SA</t>
  </si>
  <si>
    <t>Banque Lombard Odier &amp; Cie SA</t>
  </si>
  <si>
    <t>Banque Pictet &amp; Cie SA</t>
  </si>
  <si>
    <t>D162373</t>
  </si>
  <si>
    <t>Mirabaud &amp; Cie SA</t>
  </si>
  <si>
    <t>D102242</t>
  </si>
  <si>
    <t>AXIS BANK</t>
  </si>
  <si>
    <t>F30408</t>
  </si>
  <si>
    <t>Bank Gutmann Aktiengesellschaft</t>
  </si>
  <si>
    <t>F30411</t>
  </si>
  <si>
    <t>Bank Nederlandse Gemeenten (BNG)</t>
  </si>
  <si>
    <t>Banque Marocaine de Commerce Extérieur</t>
  </si>
  <si>
    <t>F30422</t>
  </si>
  <si>
    <t>Citco Group</t>
  </si>
  <si>
    <t>F30420</t>
  </si>
  <si>
    <t>Landeskreditbank Baden-Württemberg - Förderbank</t>
  </si>
  <si>
    <t>F30425</t>
  </si>
  <si>
    <t>D23970</t>
  </si>
  <si>
    <t>Mirabaud SCA</t>
  </si>
  <si>
    <t>D110574</t>
  </si>
  <si>
    <t>Pictet &amp; Cie Group SCA</t>
  </si>
  <si>
    <t>D1024016</t>
  </si>
  <si>
    <t>Bank Audi s.a.l.</t>
  </si>
  <si>
    <t>F30446</t>
  </si>
  <si>
    <t>NEUE BANK AG</t>
  </si>
  <si>
    <t>Yapi Ve Kredit Bankasi A.S.</t>
  </si>
  <si>
    <t>F30432</t>
  </si>
  <si>
    <t>Banque du Léman SA</t>
  </si>
  <si>
    <t>Credit Europe Bank N.V.</t>
  </si>
  <si>
    <t>Edmond de Rothschild (Suisse) S.A.</t>
  </si>
  <si>
    <t>Banco Espírito Santo Group</t>
  </si>
  <si>
    <t>Banca Popolare di Sondrio Società Cooperativa per Azioni</t>
  </si>
  <si>
    <t>F30473</t>
  </si>
  <si>
    <t>BANQUE AUDI (SUISSE) SA</t>
  </si>
  <si>
    <t>D21613</t>
  </si>
  <si>
    <t>IG Bank S.A.</t>
  </si>
  <si>
    <t>D1014203</t>
  </si>
  <si>
    <t>UBS Group AG</t>
  </si>
  <si>
    <t>D1035019</t>
  </si>
  <si>
    <t>Allfunds Bank Group</t>
  </si>
  <si>
    <t>F30479</t>
  </si>
  <si>
    <t>Woori Financial Group</t>
  </si>
  <si>
    <t>F30475</t>
  </si>
  <si>
    <t>Zähringer Privatbank AG</t>
  </si>
  <si>
    <t>D1036391</t>
  </si>
  <si>
    <t>Bank SLM AG</t>
  </si>
  <si>
    <t>D109818</t>
  </si>
  <si>
    <t>D102747</t>
  </si>
  <si>
    <t>UBS Switzerland AG</t>
  </si>
  <si>
    <t>F30512</t>
  </si>
  <si>
    <t>Habib American Bank</t>
  </si>
  <si>
    <t>F30520</t>
  </si>
  <si>
    <t>National Bank of Pakistan</t>
  </si>
  <si>
    <t>F30502</t>
  </si>
  <si>
    <t>Sparkasse KölnBonn</t>
  </si>
  <si>
    <t>F30500</t>
  </si>
  <si>
    <t>Financière SYZ SA</t>
  </si>
  <si>
    <t>Banque Havilland S.A.</t>
  </si>
  <si>
    <t>F30535</t>
  </si>
  <si>
    <t>Investitionsbank Berlin</t>
  </si>
  <si>
    <t>F30532</t>
  </si>
  <si>
    <t>MCB Bank Ltd</t>
  </si>
  <si>
    <t>F30547</t>
  </si>
  <si>
    <t>La BNS ne garantit pas l’exhaustivité de la liste. Veuillez signaler les mutations ou compléments à l’aide du formulaire officiel Annonce ultérieure de contreparties à l’étranger.</t>
  </si>
  <si>
    <t>Banque Internationale de Commerce - BRED (Suisse) SA</t>
  </si>
  <si>
    <t>F30570</t>
  </si>
  <si>
    <t>Haspa Finanzholding</t>
  </si>
  <si>
    <t>F30564</t>
  </si>
  <si>
    <t>Toronto Dominion (TD) Bank Financial Group</t>
  </si>
  <si>
    <t>Banque Eric Sturdza SA</t>
  </si>
  <si>
    <t>CA Indosuez (Switzerland) SA</t>
  </si>
  <si>
    <t>D102721</t>
  </si>
  <si>
    <t>Agence Française de Développement</t>
  </si>
  <si>
    <t>F30582</t>
  </si>
  <si>
    <t>Fidelity Bank &amp; Trust International Limited</t>
  </si>
  <si>
    <t>ODDO &amp; Cie</t>
  </si>
  <si>
    <t>F30591</t>
  </si>
  <si>
    <r>
      <rPr>
        <sz val="14"/>
        <rFont val="Arial"/>
        <family val="2"/>
      </rPr>
      <t>dont le siège, est</t>
    </r>
    <r>
      <rPr>
        <b/>
        <sz val="14"/>
        <rFont val="Arial"/>
        <family val="2"/>
      </rPr>
      <t xml:space="preserve"> à l'étranger</t>
    </r>
  </si>
  <si>
    <r>
      <rPr>
        <sz val="14"/>
        <rFont val="Arial"/>
        <family val="2"/>
      </rPr>
      <t xml:space="preserve">dont le siège, est en </t>
    </r>
    <r>
      <rPr>
        <b/>
        <sz val="14"/>
        <rFont val="Arial"/>
        <family val="2"/>
      </rPr>
      <t>Suisse</t>
    </r>
  </si>
  <si>
    <t>Tél: +41 58 631 00 00</t>
  </si>
  <si>
    <t>Rahn+Bodmer Co.</t>
  </si>
  <si>
    <t>F30598</t>
  </si>
  <si>
    <t>PASHA Bank</t>
  </si>
  <si>
    <t>F30594</t>
  </si>
  <si>
    <t>Code BNS</t>
  </si>
  <si>
    <t>Date de référence</t>
  </si>
  <si>
    <t>Compagnie Lombard Odier SCmA</t>
  </si>
  <si>
    <t>Gonet &amp; Cie SA</t>
  </si>
  <si>
    <t>D104746</t>
  </si>
  <si>
    <t>Banco de la Republica Oriental del Uruguay</t>
  </si>
  <si>
    <t>F30607</t>
  </si>
  <si>
    <t>Bank of Montreal Financial Group</t>
  </si>
  <si>
    <t>D102610</t>
  </si>
  <si>
    <t>F30639</t>
  </si>
  <si>
    <t>Banque Wormser Frères</t>
  </si>
  <si>
    <t>F30630</t>
  </si>
  <si>
    <t>Gibraltar International Bank Limited</t>
  </si>
  <si>
    <t>F30638</t>
  </si>
  <si>
    <t>SEB Group (Skandinaviska Enskilda Banken)</t>
  </si>
  <si>
    <t>QNB (Suisse) SA</t>
  </si>
  <si>
    <t>Banco Bolivariano CA</t>
  </si>
  <si>
    <t>F30643</t>
  </si>
  <si>
    <t>Bank Keshavarzi</t>
  </si>
  <si>
    <t>F30645</t>
  </si>
  <si>
    <t>Gruppo Banco BPM (Milano)</t>
  </si>
  <si>
    <t>Bank Cler AG</t>
  </si>
  <si>
    <t>SOBACO Holding AG</t>
  </si>
  <si>
    <t>D1170912</t>
  </si>
  <si>
    <t>Amicorp Group</t>
  </si>
  <si>
    <t>F30665</t>
  </si>
  <si>
    <t>de Volksholding B.V.</t>
  </si>
  <si>
    <t>Groupe caisse des Dépôts</t>
  </si>
  <si>
    <t>F30652</t>
  </si>
  <si>
    <t>Municipality Finance Plc (MuniFin)</t>
  </si>
  <si>
    <t>National Bank of Ras Al-Khaimah</t>
  </si>
  <si>
    <t>F30469</t>
  </si>
  <si>
    <t>Turicum Private Bank Limited</t>
  </si>
  <si>
    <t>F30656</t>
  </si>
  <si>
    <t>D05917</t>
  </si>
  <si>
    <t>First Abu Dhabi Bank PJSC</t>
  </si>
  <si>
    <t>F30669</t>
  </si>
  <si>
    <t>ODDO BHF (Schweiz) AG</t>
  </si>
  <si>
    <t>Crédit Logement</t>
  </si>
  <si>
    <t>F30670</t>
  </si>
  <si>
    <t>Crédit Agricole next bank (Suisse) SA</t>
  </si>
  <si>
    <t>IHFS Holding AG</t>
  </si>
  <si>
    <t>D107353</t>
  </si>
  <si>
    <t>Bank Alfalah Ltd</t>
  </si>
  <si>
    <t>F30697</t>
  </si>
  <si>
    <t>Banque de l'Agriculture et du Développement Rural</t>
  </si>
  <si>
    <t>F30683</t>
  </si>
  <si>
    <t>F30261</t>
  </si>
  <si>
    <t>BENDURA BANK AG</t>
  </si>
  <si>
    <t>F30689</t>
  </si>
  <si>
    <t>Commercial Bank of Qatar (Q.S.C)</t>
  </si>
  <si>
    <t>F30245</t>
  </si>
  <si>
    <t>Mediobanca Banca di Credito Finanziario S.p.A</t>
  </si>
  <si>
    <t>D102659</t>
  </si>
  <si>
    <t>Caisse d'Epargne Courtelary SA</t>
  </si>
  <si>
    <t>Entris Holding AG</t>
  </si>
  <si>
    <t>FAB Private Bank (Suisse) SA</t>
  </si>
  <si>
    <t>D102616</t>
  </si>
  <si>
    <t>Reichmuth &amp; Co.</t>
  </si>
  <si>
    <t>Capital Union Bank</t>
  </si>
  <si>
    <t>F30703</t>
  </si>
  <si>
    <t>Coris Bank International</t>
  </si>
  <si>
    <t>F30700</t>
  </si>
  <si>
    <t>F30704</t>
  </si>
  <si>
    <t>Export-Import Bank of Korea</t>
  </si>
  <si>
    <t>Industrial and Commercial Bank of China Limited</t>
  </si>
  <si>
    <t>F30490</t>
  </si>
  <si>
    <t>Aquila AG</t>
  </si>
  <si>
    <t>Helvetische Bank AG</t>
  </si>
  <si>
    <t>Arab African International Bank</t>
  </si>
  <si>
    <t>F30718</t>
  </si>
  <si>
    <t>Bank al Etihad</t>
  </si>
  <si>
    <t>F30396</t>
  </si>
  <si>
    <t>Banque Centrale Populaire (BCP)</t>
  </si>
  <si>
    <t>F30721</t>
  </si>
  <si>
    <t>MMG Bank Corporation</t>
  </si>
  <si>
    <t>Rothschild Bank International Limited</t>
  </si>
  <si>
    <t>F30713</t>
  </si>
  <si>
    <t>Rothschild Martin Maurel</t>
  </si>
  <si>
    <t>Sparkasse Aachen</t>
  </si>
  <si>
    <t>F30354</t>
  </si>
  <si>
    <t>Süd-West-Kreditbank Finanzierung GmbH (SWK Bank)</t>
  </si>
  <si>
    <t>F30714</t>
  </si>
  <si>
    <t>Arab Bank Group</t>
  </si>
  <si>
    <t>F30726</t>
  </si>
  <si>
    <t>F30728</t>
  </si>
  <si>
    <t>Blue Ocean International Bank Llc</t>
  </si>
  <si>
    <t>F30738</t>
  </si>
  <si>
    <t>DBS Bank Ltd</t>
  </si>
  <si>
    <t>F30736</t>
  </si>
  <si>
    <t>Fédération des Caisses Desjardins du Québec</t>
  </si>
  <si>
    <t>F30517</t>
  </si>
  <si>
    <t>Raymond James and Associates</t>
  </si>
  <si>
    <t>F30737</t>
  </si>
  <si>
    <t>Suez Canal Bank</t>
  </si>
  <si>
    <t>F30735</t>
  </si>
  <si>
    <t>The Winterbotham Trust Company Limited</t>
  </si>
  <si>
    <t>F30729</t>
  </si>
  <si>
    <t>Clientis Bank Aareland AG</t>
  </si>
  <si>
    <t>Banque Internationale à Luxembourg (BIL)</t>
  </si>
  <si>
    <t>F30355</t>
  </si>
  <si>
    <t>D103089</t>
  </si>
  <si>
    <t>Rothschild &amp; Co Bank AG</t>
  </si>
  <si>
    <t>Alior Bank Spolka Akcyjna</t>
  </si>
  <si>
    <t>F30593</t>
  </si>
  <si>
    <t>Bank Al Habib Limited</t>
  </si>
  <si>
    <t>F30744</t>
  </si>
  <si>
    <t>Banque Nationale d'Algérie</t>
  </si>
  <si>
    <t>F30743</t>
  </si>
  <si>
    <t>Türkiye Garanti Bankasi A.S.</t>
  </si>
  <si>
    <t>F30142</t>
  </si>
  <si>
    <t>F30740</t>
  </si>
  <si>
    <t>MBaer Merchant Bank AG</t>
  </si>
  <si>
    <t>D1180445</t>
  </si>
  <si>
    <t>Banco Bilbao Vizcaya Argentaria Group</t>
  </si>
  <si>
    <t>F00017</t>
  </si>
  <si>
    <t>Joint Stock Commercial Bank for Investment and Development of Vietnam</t>
  </si>
  <si>
    <t>F30752</t>
  </si>
  <si>
    <t>Nationwide Building Society</t>
  </si>
  <si>
    <t>F30465</t>
  </si>
  <si>
    <t>RCI Banque SA</t>
  </si>
  <si>
    <t>F30335</t>
  </si>
  <si>
    <r>
      <t xml:space="preserve">Nom de la banque ou du groupe bancaire </t>
    </r>
    <r>
      <rPr>
        <vertAlign val="superscript"/>
        <sz val="10"/>
        <rFont val="Arial"/>
        <family val="2"/>
      </rPr>
      <t xml:space="preserve"> 2</t>
    </r>
  </si>
  <si>
    <r>
      <t xml:space="preserve">Nom de la banque ou du groupe bancaire </t>
    </r>
    <r>
      <rPr>
        <vertAlign val="superscript"/>
        <sz val="10"/>
        <rFont val="Arial"/>
        <family val="2"/>
      </rPr>
      <t>2</t>
    </r>
  </si>
  <si>
    <r>
      <rPr>
        <b/>
        <sz val="10"/>
        <color indexed="8"/>
        <rFont val="Arial"/>
        <family val="2"/>
      </rPr>
      <t>Commentaires:</t>
    </r>
    <r>
      <rPr>
        <sz val="10"/>
        <color indexed="8"/>
        <rFont val="Arial"/>
        <family val="2"/>
      </rPr>
      <t xml:space="preserve"> Voir les commentaires concernant cette enquête sous </t>
    </r>
    <r>
      <rPr>
        <i/>
        <u/>
        <sz val="10"/>
        <color indexed="8"/>
        <rFont val="Arial"/>
        <family val="2"/>
      </rPr>
      <t>https://emi.snb.ch/fr/emi/ARIS</t>
    </r>
  </si>
  <si>
    <t>Formulaire(s)</t>
  </si>
  <si>
    <t>Formulaire</t>
  </si>
  <si>
    <t>Commande de formulaires d'enquête:</t>
  </si>
  <si>
    <r>
      <rPr>
        <b/>
        <sz val="10"/>
        <rFont val="Arial"/>
        <family val="2"/>
      </rPr>
      <t>Délai de remise:</t>
    </r>
    <r>
      <rPr>
        <b/>
        <sz val="8"/>
        <rFont val="Arial"/>
        <family val="2"/>
      </rPr>
      <t xml:space="preserve"> </t>
    </r>
    <r>
      <rPr>
        <sz val="10"/>
        <rFont val="Arial"/>
        <family val="2"/>
      </rPr>
      <t xml:space="preserve">Le formulaire, à remplir chaque trimestre, doit être remis à la BNS dans </t>
    </r>
    <r>
      <rPr>
        <b/>
        <sz val="10"/>
        <rFont val="Arial"/>
        <family val="2"/>
      </rPr>
      <t>un mois</t>
    </r>
    <r>
      <rPr>
        <sz val="10"/>
        <rFont val="Arial"/>
        <family val="2"/>
      </rPr>
      <t>.</t>
    </r>
  </si>
  <si>
    <t>Baumann &amp; Cie KmG</t>
  </si>
  <si>
    <t>Çalık Holding</t>
  </si>
  <si>
    <t>F30765</t>
  </si>
  <si>
    <t>Fiba Group</t>
  </si>
  <si>
    <t>F30766</t>
  </si>
  <si>
    <t>Kaiser Partner</t>
  </si>
  <si>
    <t>F30769</t>
  </si>
  <si>
    <t>Kreissparkasse Esslingen Nürtingen</t>
  </si>
  <si>
    <t>F30579</t>
  </si>
  <si>
    <t>Banco Santander International SA</t>
  </si>
  <si>
    <t>Banco Santander Group</t>
  </si>
  <si>
    <t>BBVA SA</t>
  </si>
  <si>
    <t>D102478</t>
  </si>
  <si>
    <t>F30415</t>
  </si>
  <si>
    <t>Deutsche Pfandbriefbank AG</t>
  </si>
  <si>
    <t>F30529</t>
  </si>
  <si>
    <t>Industrial Bank of Korea</t>
  </si>
  <si>
    <t>F30327</t>
  </si>
  <si>
    <t>Intesa Sanpaolo Group</t>
  </si>
  <si>
    <t>Jefferies Group LLC</t>
  </si>
  <si>
    <t>F30771</t>
  </si>
  <si>
    <t>Private Investment Bank Limited</t>
  </si>
  <si>
    <t>F30770</t>
  </si>
  <si>
    <t>D1214536</t>
  </si>
  <si>
    <t>Sygnum Bank AG</t>
  </si>
  <si>
    <t>D1211718</t>
  </si>
  <si>
    <t>CAF-Corporación Andina de Fomento (Development Bank of Latin America)</t>
  </si>
  <si>
    <t>F30189</t>
  </si>
  <si>
    <t>Deutsche Apotheker- und Ärztebank eG</t>
  </si>
  <si>
    <t>F30784</t>
  </si>
  <si>
    <t>Bank Avera Genossenschaft</t>
  </si>
  <si>
    <t>D00254</t>
  </si>
  <si>
    <t>BKS Bank AG</t>
  </si>
  <si>
    <t>F30545</t>
  </si>
  <si>
    <t>JOINT-STOCK COMPANY COMMERCIAL BANK PRIVATBANK</t>
  </si>
  <si>
    <t>F30791</t>
  </si>
  <si>
    <t>NIBC Holding N.V.</t>
  </si>
  <si>
    <t>F30588</t>
  </si>
  <si>
    <t>Quintet Private Bank (Europe) S.A.</t>
  </si>
  <si>
    <t>RAWBANK SA</t>
  </si>
  <si>
    <t>F30788</t>
  </si>
  <si>
    <t>The IIG Companies LLC</t>
  </si>
  <si>
    <t>F30695</t>
  </si>
  <si>
    <t>F30389</t>
  </si>
  <si>
    <t>Barwa Bank Q.S.C.</t>
  </si>
  <si>
    <t>F30793</t>
  </si>
  <si>
    <t>Britannia Bank &amp; Trust Ltd.</t>
  </si>
  <si>
    <t>Hypo Vorarlberg Bank AG</t>
  </si>
  <si>
    <t>F30797</t>
  </si>
  <si>
    <t>SECB Swiss Euro Clearing Bank GmbH</t>
  </si>
  <si>
    <t>F30794</t>
  </si>
  <si>
    <r>
      <t xml:space="preserve">La BNS ne garantit pas l’exhaustivité de la liste. Veuillez signaler les mutations ou compléments via </t>
    </r>
    <r>
      <rPr>
        <b/>
        <sz val="10"/>
        <color theme="1"/>
        <rFont val="Arial"/>
        <family val="2"/>
      </rPr>
      <t>eSurvey</t>
    </r>
    <r>
      <rPr>
        <sz val="10"/>
        <color theme="1"/>
        <rFont val="Arial"/>
        <family val="2"/>
      </rPr>
      <t>, télécharger sous '</t>
    </r>
    <r>
      <rPr>
        <b/>
        <sz val="10"/>
        <color theme="1"/>
        <rFont val="Arial"/>
        <family val="2"/>
      </rPr>
      <t>Commentaires et documents</t>
    </r>
    <r>
      <rPr>
        <sz val="10"/>
        <color theme="1"/>
        <rFont val="Arial"/>
        <family val="2"/>
      </rPr>
      <t>'</t>
    </r>
  </si>
  <si>
    <t>eSurvey.snb.ch</t>
  </si>
  <si>
    <t>Bordier &amp; Cie SCmA</t>
  </si>
  <si>
    <t>S.P. Hinduja Banque Privée SA</t>
  </si>
  <si>
    <t>African Export-Import Bank (Afreximbank)</t>
  </si>
  <si>
    <t>Banca March SA</t>
  </si>
  <si>
    <t>F30627</t>
  </si>
  <si>
    <t>BRS Banque S.A.</t>
  </si>
  <si>
    <t>F30637</t>
  </si>
  <si>
    <t>Dubai Islamic Bank PJSC</t>
  </si>
  <si>
    <t>F30807</t>
  </si>
  <si>
    <t>Eurobank Holdings</t>
  </si>
  <si>
    <t>F30806</t>
  </si>
  <si>
    <t>NL Financial Investments (NLFI)</t>
  </si>
  <si>
    <t>F30802</t>
  </si>
  <si>
    <t>Samba Financial Group</t>
  </si>
  <si>
    <t>F30481</t>
  </si>
  <si>
    <t>Sovcombank PJSC</t>
  </si>
  <si>
    <t>F30800</t>
  </si>
  <si>
    <t>BERGOS AG</t>
  </si>
  <si>
    <t>Bank of Palestine Group</t>
  </si>
  <si>
    <t>F30624</t>
  </si>
  <si>
    <t>China Merchants Bank</t>
  </si>
  <si>
    <t>KB Financial Group</t>
  </si>
  <si>
    <t>F30506</t>
  </si>
  <si>
    <t>Kommunekredit</t>
  </si>
  <si>
    <t>F30193</t>
  </si>
  <si>
    <t>NatWest Group plc</t>
  </si>
  <si>
    <t>Oldenburgische Landesbank AG</t>
  </si>
  <si>
    <t>F30671</t>
  </si>
  <si>
    <t>Bank Gospodarstwa Krajowego</t>
  </si>
  <si>
    <t>F30819</t>
  </si>
  <si>
    <t>Banque Raiffeisen Société Coopérative</t>
  </si>
  <si>
    <t>F30818</t>
  </si>
  <si>
    <t>Crédit Immobilier et Hôtelier (CIH)</t>
  </si>
  <si>
    <t>F30820</t>
  </si>
  <si>
    <t>Ersel Investimenti S.p.A.</t>
  </si>
  <si>
    <t>F30824</t>
  </si>
  <si>
    <t>F30817</t>
  </si>
  <si>
    <t>New Development Bank</t>
  </si>
  <si>
    <t>F30821</t>
  </si>
  <si>
    <t>Qatar National Bank (Q.P.S.C.)</t>
  </si>
  <si>
    <t>Kaleido Privatbank AG</t>
  </si>
  <si>
    <t>Statistique</t>
  </si>
  <si>
    <t>Belfius Bank SA</t>
  </si>
  <si>
    <t>Capital Security Bank Limited</t>
  </si>
  <si>
    <t>F30838</t>
  </si>
  <si>
    <t>Minsk Transit Bank CJSC</t>
  </si>
  <si>
    <t>F30662</t>
  </si>
  <si>
    <t>Royal Bank of Canada</t>
  </si>
  <si>
    <t>Sohar International Bank SAOG</t>
  </si>
  <si>
    <t>F30830</t>
  </si>
  <si>
    <t>The Korea Development Bank</t>
  </si>
  <si>
    <t>F30831</t>
  </si>
  <si>
    <t>Van Lanschot Kempen N.V.</t>
  </si>
  <si>
    <t>ONE swiss bank SA</t>
  </si>
  <si>
    <t>Aegean Baltic Bank S.A.</t>
  </si>
  <si>
    <t>F30843</t>
  </si>
  <si>
    <t>NEUTRAL HOLDING S.A. SPF</t>
  </si>
  <si>
    <t>Svenska Handelsbanken AB</t>
  </si>
  <si>
    <t>F30098</t>
  </si>
  <si>
    <t>Akbank T.A.S.</t>
  </si>
  <si>
    <t>F30251</t>
  </si>
  <si>
    <t>Banco Comercial Portugues, S.A.</t>
  </si>
  <si>
    <t>Banque Misr S.A.E.</t>
  </si>
  <si>
    <t>Bpifrance Financement</t>
  </si>
  <si>
    <t>F30853</t>
  </si>
  <si>
    <t>Development Bank of Japan Inc.</t>
  </si>
  <si>
    <t>F30511</t>
  </si>
  <si>
    <t>Export Development Bank of Egypt (EBank)</t>
  </si>
  <si>
    <t>F30855</t>
  </si>
  <si>
    <t>Mitsubishi UFJ Financial Group, Inc.</t>
  </si>
  <si>
    <t>QIB Group</t>
  </si>
  <si>
    <t>F30845</t>
  </si>
  <si>
    <t>Quds Bank</t>
  </si>
  <si>
    <t>F30846</t>
  </si>
  <si>
    <t>Société Arabe Internationale de Banque</t>
  </si>
  <si>
    <t>F30854</t>
  </si>
  <si>
    <t>Stadtsparkasse Düsseldorf</t>
  </si>
  <si>
    <t>F30849</t>
  </si>
  <si>
    <t>The National Bank</t>
  </si>
  <si>
    <t>F30848</t>
  </si>
  <si>
    <t>Triodos Bank N.V.</t>
  </si>
  <si>
    <t>F30852</t>
  </si>
  <si>
    <t>Turkiye Vakiflar Bankasi T.A.O.</t>
  </si>
  <si>
    <t>BANQUE BANORIENT (SUISSE) SA</t>
  </si>
  <si>
    <t>Groupe Eric Sturdza SA</t>
  </si>
  <si>
    <t>D28987</t>
  </si>
  <si>
    <t>Banque Syz SA</t>
  </si>
  <si>
    <t>Cité Gestion SA</t>
  </si>
  <si>
    <t>D161646</t>
  </si>
  <si>
    <t>D102924</t>
  </si>
  <si>
    <t>American Express Credit Corp.</t>
  </si>
  <si>
    <t>F30863</t>
  </si>
  <si>
    <t>Arab Petroleum Investments Corporation</t>
  </si>
  <si>
    <t>F30856</t>
  </si>
  <si>
    <t>Attijariwafa bank</t>
  </si>
  <si>
    <t>F30239</t>
  </si>
  <si>
    <t>Donner &amp; Reuschel AG</t>
  </si>
  <si>
    <t>F30177</t>
  </si>
  <si>
    <t>Norddeutsche Landesbank - Girozentrale</t>
  </si>
  <si>
    <t>Powszechna Kasa Oszczednosci Bank Polski SA</t>
  </si>
  <si>
    <t>F30603</t>
  </si>
  <si>
    <t>Alpian SA</t>
  </si>
  <si>
    <t>D1277209</t>
  </si>
  <si>
    <t>Sparhafen Genossenschaft</t>
  </si>
  <si>
    <t>Banco de Sabadell SA</t>
  </si>
  <si>
    <t>F30798</t>
  </si>
  <si>
    <t>Bank of India</t>
  </si>
  <si>
    <t>F30227</t>
  </si>
  <si>
    <t>Deltec Bank &amp; Trust Limited</t>
  </si>
  <si>
    <t>F30373</t>
  </si>
  <si>
    <t>Equity Group International Limited</t>
  </si>
  <si>
    <t>F30877</t>
  </si>
  <si>
    <t>Malayan Banking Berhad</t>
  </si>
  <si>
    <t>F30169</t>
  </si>
  <si>
    <t>Pioneer Holding SA</t>
  </si>
  <si>
    <t>F30870</t>
  </si>
  <si>
    <t>SCB X Pcl</t>
  </si>
  <si>
    <t>F30880</t>
  </si>
  <si>
    <t>Sparkasse Schwarzwald-Baar</t>
  </si>
  <si>
    <t>F30179</t>
  </si>
  <si>
    <t>Universal Capital Bank a.d. Podgorica</t>
  </si>
  <si>
    <t>F30876</t>
  </si>
  <si>
    <t>Volksbank eG Villingen-Schwenningen</t>
  </si>
  <si>
    <t>F30869</t>
  </si>
  <si>
    <t>radicant bank ag</t>
  </si>
  <si>
    <t>Sparhafen Bank AG</t>
  </si>
  <si>
    <t>Baloise Bank AG</t>
  </si>
  <si>
    <t>PKB PRIVATE BANK SA</t>
  </si>
  <si>
    <t>TradeXBank AG</t>
  </si>
  <si>
    <t>D03553</t>
  </si>
  <si>
    <t>Adriatic Bank AD Podgorica</t>
  </si>
  <si>
    <t>F30886</t>
  </si>
  <si>
    <t>Al Ahli Bank of Kuwait K.S.C.P.</t>
  </si>
  <si>
    <t>F30585</t>
  </si>
  <si>
    <t>Bank of Baroda</t>
  </si>
  <si>
    <t>F30254</t>
  </si>
  <si>
    <t>Concorde Bank Ltd.</t>
  </si>
  <si>
    <t>F30890</t>
  </si>
  <si>
    <t>Fairwinds International Bank LLC</t>
  </si>
  <si>
    <t>F30661</t>
  </si>
  <si>
    <t>Hatton National Bank PLC</t>
  </si>
  <si>
    <t>F30888</t>
  </si>
  <si>
    <t>ISLANDSBANKI HF</t>
  </si>
  <si>
    <t>F30561</t>
  </si>
  <si>
    <t>LPB Bank</t>
  </si>
  <si>
    <t>Shinhan Financial Group</t>
  </si>
  <si>
    <t>F30493</t>
  </si>
  <si>
    <t>Sparkasse Saarbrücken</t>
  </si>
  <si>
    <t>F30885</t>
  </si>
  <si>
    <t>Svensk Exportkredit AB</t>
  </si>
  <si>
    <t>F30334</t>
  </si>
  <si>
    <t>Tolomeo Bank Ltd.</t>
  </si>
  <si>
    <t>F30891</t>
  </si>
  <si>
    <t>Volksbank Vorarlberg eG</t>
  </si>
  <si>
    <t>Warwyck Private Bank Ltd</t>
  </si>
  <si>
    <t>F30894</t>
  </si>
  <si>
    <t>Zapad Banka AD Podgorica</t>
  </si>
  <si>
    <t>F30887</t>
  </si>
  <si>
    <t>BAWAG Group AG</t>
  </si>
  <si>
    <t>F30329</t>
  </si>
  <si>
    <t>BFF Bank SpA</t>
  </si>
  <si>
    <t>Bunq B.V.</t>
  </si>
  <si>
    <t>CESKA EXPORTNI BANKA AS</t>
  </si>
  <si>
    <t>F30531</t>
  </si>
  <si>
    <t>Indian Bank</t>
  </si>
  <si>
    <t>F30228</t>
  </si>
  <si>
    <t>SFIL SA</t>
  </si>
  <si>
    <t>Soneri Bank Limited</t>
  </si>
  <si>
    <t>F30394</t>
  </si>
  <si>
    <t>F30900</t>
  </si>
  <si>
    <t>F30903</t>
  </si>
  <si>
    <t>F30897</t>
  </si>
  <si>
    <t>Banking Circle SA</t>
  </si>
  <si>
    <t>F30909</t>
  </si>
  <si>
    <t>DBS Group Holdings Ltd</t>
  </si>
  <si>
    <t>Ekobanken Medlemsbank</t>
  </si>
  <si>
    <t>F30911</t>
  </si>
  <si>
    <t>ICICI Bank Limited</t>
  </si>
  <si>
    <t>F30151</t>
  </si>
  <si>
    <t>Lucayas Bank Limited</t>
  </si>
  <si>
    <t>F30908</t>
  </si>
  <si>
    <t>Sparekassen Sjaelland - Fyn A/S</t>
  </si>
  <si>
    <t>F30910</t>
  </si>
  <si>
    <t>UTB Financial Holding Co</t>
  </si>
  <si>
    <t>F30913</t>
  </si>
  <si>
    <t>Banca Credinvest SA</t>
  </si>
  <si>
    <t>National Bank of Canada</t>
  </si>
  <si>
    <t>F30706</t>
  </si>
  <si>
    <t>OP Financial Group</t>
  </si>
  <si>
    <t>F30732</t>
  </si>
  <si>
    <t>Silk Road Bank AD Skopje</t>
  </si>
  <si>
    <t>F30699</t>
  </si>
  <si>
    <t>AMINA Bank AG</t>
  </si>
  <si>
    <t>BG (Suisse) Private Bank SA</t>
  </si>
  <si>
    <t>D1391288</t>
  </si>
  <si>
    <t>Achmea Bank N.V.</t>
  </si>
  <si>
    <t>F30336</t>
  </si>
  <si>
    <t>Al Salam Bank B.S.C.</t>
  </si>
  <si>
    <t>F30825</t>
  </si>
  <si>
    <t>Arab Bank for Investment and Foreign Trade PJSC</t>
  </si>
  <si>
    <t>F30268</t>
  </si>
  <si>
    <t>Bank of Valletta Plc</t>
  </si>
  <si>
    <t>F30462</t>
  </si>
  <si>
    <t>Bank Polska Kasa Opieski SA</t>
  </si>
  <si>
    <t>F30873</t>
  </si>
  <si>
    <t>Caixa Económica Montepio Geral, Caixa Económica Bancária, S.A.</t>
  </si>
  <si>
    <t>F30613</t>
  </si>
  <si>
    <t>China Everbright Bank Co., Ltd.</t>
  </si>
  <si>
    <t>F30772</t>
  </si>
  <si>
    <t>Confédération Nationale du Crédit Mutuel</t>
  </si>
  <si>
    <t>First Financial Holding Co., Ltd.</t>
  </si>
  <si>
    <t>F30879</t>
  </si>
  <si>
    <t>Gruppo BPER (Banca popolare dell'Emilia Romagna)</t>
  </si>
  <si>
    <t>F30286</t>
  </si>
  <si>
    <t>Hampden &amp; Co plc</t>
  </si>
  <si>
    <t>F30925</t>
  </si>
  <si>
    <t>Hua Nan Financial Holdings Co., Ltd.</t>
  </si>
  <si>
    <t>F30882</t>
  </si>
  <si>
    <t>IndusInd Bank Limited</t>
  </si>
  <si>
    <t>F30229</t>
  </si>
  <si>
    <t>KCB Group Plc</t>
  </si>
  <si>
    <t>F30622</t>
  </si>
  <si>
    <t>Lazard Ltd</t>
  </si>
  <si>
    <t>F30922</t>
  </si>
  <si>
    <t>LGB Bank SAL</t>
  </si>
  <si>
    <t>F30924</t>
  </si>
  <si>
    <t>Nedbank Group Ltd</t>
  </si>
  <si>
    <t>F30282</t>
  </si>
  <si>
    <t>NH Financial Group Inc.</t>
  </si>
  <si>
    <t>F30522</t>
  </si>
  <si>
    <t>Saudi National Bank</t>
  </si>
  <si>
    <t>F30923</t>
  </si>
  <si>
    <t>Sparkasse Engen-Gottmadingen</t>
  </si>
  <si>
    <t>F30295</t>
  </si>
  <si>
    <t>TMBThanachart Bank Public Company Limited</t>
  </si>
  <si>
    <t>F30881</t>
  </si>
  <si>
    <t>Trusted Novus Bank Limited</t>
  </si>
  <si>
    <t>F30921</t>
  </si>
  <si>
    <t>UBA Group</t>
  </si>
  <si>
    <t>F30181</t>
  </si>
  <si>
    <t>LLB (Schweiz) AG</t>
  </si>
  <si>
    <t>Van Lanschot Kempen (Schweiz) AG</t>
  </si>
  <si>
    <t>ARMBUSINESSBANK CJSC</t>
  </si>
  <si>
    <t>F30931</t>
  </si>
  <si>
    <t>Banca Transilvania Financial Group</t>
  </si>
  <si>
    <t>F30789</t>
  </si>
  <si>
    <t>Banco de Crédito e Inversiones</t>
  </si>
  <si>
    <t>F30257</t>
  </si>
  <si>
    <t>Bankholding Winter &amp; Co. GmbH</t>
  </si>
  <si>
    <t>F30933</t>
  </si>
  <si>
    <t>Bison Bank, S.A.</t>
  </si>
  <si>
    <t>F30926</t>
  </si>
  <si>
    <t>CIMB Group Holdings Berhad</t>
  </si>
  <si>
    <t>F30364</t>
  </si>
  <si>
    <t>Emirates Development Bank PJSC</t>
  </si>
  <si>
    <t>F30927</t>
  </si>
  <si>
    <t>Golden Global Bank</t>
  </si>
  <si>
    <t>F30932</t>
  </si>
  <si>
    <t>F30842</t>
  </si>
  <si>
    <t>I&amp;M Group Plc</t>
  </si>
  <si>
    <t>F30754</t>
  </si>
  <si>
    <t>Quirin Privatbank AG</t>
  </si>
  <si>
    <t>F30477</t>
  </si>
  <si>
    <t>Raiffeisenlandesbank Oberösterreich Aktiengesellschaft</t>
  </si>
  <si>
    <t>F30934</t>
  </si>
  <si>
    <t>SIGMA Bank AG</t>
  </si>
  <si>
    <t>F30929</t>
  </si>
  <si>
    <t>Sumitomo Mitsui Trust Holdings, Inc.</t>
  </si>
  <si>
    <t>F30682</t>
  </si>
  <si>
    <t>The Export-Import Bank of China</t>
  </si>
  <si>
    <t>F30928</t>
  </si>
  <si>
    <t>Wiener Privatbank</t>
  </si>
  <si>
    <t>F30930</t>
  </si>
  <si>
    <t>D102693</t>
  </si>
  <si>
    <t>Tellco Bank AG</t>
  </si>
  <si>
    <t>Bank Frick AG</t>
  </si>
  <si>
    <t>BK Group Plc</t>
  </si>
  <si>
    <t>F30936</t>
  </si>
  <si>
    <t>Capital One Financial Corporation</t>
  </si>
  <si>
    <t>F30705</t>
  </si>
  <si>
    <t>Commercial International Bank - Egypt (CIB)</t>
  </si>
  <si>
    <t>F30155</t>
  </si>
  <si>
    <t>Eastern Bank plc</t>
  </si>
  <si>
    <t>F30157</t>
  </si>
  <si>
    <t>Gruppe Sparkasse (Südtiroler Sparkasse AG)</t>
  </si>
  <si>
    <t>JSC Rietumu Banka</t>
  </si>
  <si>
    <t>F30559</t>
  </si>
  <si>
    <t>Kuwait Finance House K.S.C.P.</t>
  </si>
  <si>
    <t>F30577</t>
  </si>
  <si>
    <t>National Bank of Greece S.A.</t>
  </si>
  <si>
    <t>F30085</t>
  </si>
  <si>
    <t>Permanent TSB Group Holdings plc</t>
  </si>
  <si>
    <t>F30935</t>
  </si>
  <si>
    <t>Sharjah Islamic Bank P.J.S.C.</t>
  </si>
  <si>
    <t>F30938</t>
  </si>
  <si>
    <t>United Commercial Bank plc</t>
  </si>
  <si>
    <t>F30305</t>
  </si>
  <si>
    <t>Clientis Entlebucher Bank AG</t>
  </si>
  <si>
    <r>
      <t xml:space="preserve">ainsi que d'autres informations utiles sous </t>
    </r>
    <r>
      <rPr>
        <i/>
        <u/>
        <sz val="10"/>
        <color indexed="8"/>
        <rFont val="Arial"/>
        <family val="2"/>
      </rPr>
      <t>www.snb.ch</t>
    </r>
    <r>
      <rPr>
        <i/>
        <sz val="10"/>
        <color indexed="8"/>
        <rFont val="Arial"/>
        <family val="2"/>
      </rPr>
      <t xml:space="preserve"> -&gt; La BNS &gt; Statistiques &gt; Enquêtes &gt; Informations sur l’établissement des relevés.</t>
    </r>
  </si>
  <si>
    <t>Release 5.22</t>
  </si>
  <si>
    <t>1.00.F85</t>
  </si>
  <si>
    <t>Agence France Locale</t>
  </si>
  <si>
    <t>F30941</t>
  </si>
  <si>
    <t>Banca Sella Holding S.p.A</t>
  </si>
  <si>
    <t>F30942</t>
  </si>
  <si>
    <t>Crédit Populaire d'Algerie</t>
  </si>
  <si>
    <t>F30686</t>
  </si>
  <si>
    <t>Emirates Investment Bank (P.J.S.C.)</t>
  </si>
  <si>
    <t>F30944</t>
  </si>
  <si>
    <t>Iraqi Islamic Bank for Investment &amp; Development</t>
  </si>
  <si>
    <t>F30940</t>
  </si>
  <si>
    <t>JSCB Industrialbank</t>
  </si>
  <si>
    <t>F30939</t>
  </si>
  <si>
    <t>Tadhamon Bank</t>
  </si>
  <si>
    <t>F30943</t>
  </si>
  <si>
    <t>CS Legacy Institut \Fiktives Institut\""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</si>
</sst>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General_)"/>
    <numFmt numFmtId="165" formatCode="00"/>
    <numFmt numFmtId="166" formatCode="##,##0_)"/>
    <numFmt numFmtId="167" formatCode="0_)"/>
    <numFmt numFmtId="168" formatCode="0&quot; ERROR&quot;"/>
    <numFmt numFmtId="169" formatCode="000000"/>
    <numFmt numFmtId="170" formatCode="\F00000"/>
    <numFmt numFmtId="171" formatCode="\D00000"/>
    <numFmt numFmtId="172" formatCode=";;;"/>
    <numFmt numFmtId="173" formatCode="#,##0_);[Red]\-#,##0_);;@"/>
  </numFmts>
  <fonts count="6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10"/>
      <color indexed="12"/>
      <name val="Arial Black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u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name val="Arial Black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22"/>
      <name val="Arial"/>
      <family val="2"/>
    </font>
    <font>
      <sz val="8"/>
      <color indexed="10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s"/>
    </font>
    <font>
      <sz val="11"/>
      <color rgb="FF9C65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rgb="FFFF0000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10"/>
      <color theme="0"/>
      <name val="aris"/>
    </font>
  </fonts>
  <fills count="9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rgb="FFDCEFB4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A3C6"/>
        <bgColor indexed="64"/>
      </patternFill>
    </fill>
    <fill>
      <patternFill patternType="solid">
        <fgColor rgb="FFEBEBB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12"/>
      </left>
      <right style="dotted">
        <color indexed="8"/>
      </right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73" fontId="43" fillId="0" borderId="1" applyFill="0">
      <alignment vertical="center"/>
      <protection locked="0"/>
    </xf>
    <xf numFmtId="0" fontId="43" fillId="0" borderId="1">
      <alignment vertical="center" wrapText="1"/>
      <protection locked="0"/>
    </xf>
    <xf numFmtId="49" fontId="1" fillId="0" borderId="2">
      <alignment horizontal="center" vertical="center"/>
    </xf>
    <xf numFmtId="49" fontId="1" fillId="0" borderId="2">
      <alignment horizontal="center" vertical="center"/>
    </xf>
    <xf numFmtId="0" fontId="43" fillId="2" borderId="3" applyNumberFormat="0">
      <alignment vertical="center"/>
    </xf>
    <xf numFmtId="49" fontId="1" fillId="0" borderId="2">
      <alignment horizontal="center"/>
    </xf>
    <xf numFmtId="173" fontId="43" fillId="0" borderId="4">
      <alignment vertical="center"/>
    </xf>
    <xf numFmtId="0" fontId="43" fillId="0" borderId="5" applyNumberFormat="0">
      <alignment horizontal="center" vertical="center"/>
    </xf>
    <xf numFmtId="165" fontId="43" fillId="3" borderId="3">
      <alignment horizontal="center"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5" fillId="4" borderId="0" applyNumberFormat="0" applyBorder="0" applyAlignment="0" applyProtection="0"/>
    <xf numFmtId="164" fontId="6" fillId="0" borderId="6" applyProtection="0">
      <alignment horizontal="left"/>
      <protection locked="0"/>
    </xf>
    <xf numFmtId="164" fontId="2" fillId="0" borderId="0" applyFill="0" applyBorder="0">
      <alignment horizontal="left"/>
    </xf>
    <xf numFmtId="0" fontId="46" fillId="0" borderId="0" applyNumberFormat="0" applyFill="0" applyBorder="0" applyAlignment="0" applyProtection="0"/>
    <xf numFmtId="0" fontId="47" fillId="5" borderId="7">
      <alignment horizontal="center" vertical="center"/>
    </xf>
    <xf numFmtId="0" fontId="60" fillId="7" borderId="0">
      <alignment horizontal="left" vertical="center" wrapText="1"/>
    </xf>
  </cellStyleXfs>
  <cellXfs count="328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164" fontId="8" fillId="0" borderId="0" xfId="13" applyFont="1" applyFill="1" applyAlignment="1" applyProtection="1">
      <alignment horizontal="right" vertical="center"/>
    </xf>
    <xf numFmtId="164" fontId="6" fillId="0" borderId="0" xfId="13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0" fillId="0" borderId="0" xfId="0" applyFill="1" applyAlignment="1" applyProtection="1">
      <alignment horizontal="centerContinuous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Fill="1" applyAlignment="1" applyProtection="1">
      <alignment horizontal="left" vertical="center"/>
    </xf>
    <xf numFmtId="0" fontId="0" fillId="0" borderId="22" xfId="0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33" fillId="0" borderId="0" xfId="0" applyFont="1" applyAlignment="1" applyProtection="1">
      <alignment horizontal="center" vertical="center"/>
    </xf>
    <xf numFmtId="0" fontId="0" fillId="0" borderId="2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26" xfId="0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166" fontId="16" fillId="0" borderId="0" xfId="0" quotePrefix="1" applyNumberFormat="1" applyFont="1" applyFill="1" applyBorder="1" applyAlignment="1" applyProtection="1">
      <alignment horizontal="center" vertical="center"/>
    </xf>
    <xf numFmtId="0" fontId="16" fillId="0" borderId="0" xfId="0" quotePrefix="1" applyFont="1" applyFill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right" vertical="center"/>
    </xf>
    <xf numFmtId="0" fontId="18" fillId="0" borderId="27" xfId="0" applyFont="1" applyBorder="1" applyAlignment="1" applyProtection="1">
      <alignment horizontal="left" vertical="center"/>
    </xf>
    <xf numFmtId="0" fontId="18" fillId="0" borderId="14" xfId="0" applyFont="1" applyBorder="1" applyAlignment="1" applyProtection="1">
      <alignment horizontal="right" vertical="center"/>
    </xf>
    <xf numFmtId="0" fontId="18" fillId="0" borderId="19" xfId="0" applyFont="1" applyBorder="1" applyAlignment="1" applyProtection="1">
      <alignment vertical="center"/>
    </xf>
    <xf numFmtId="14" fontId="18" fillId="0" borderId="19" xfId="0" applyNumberFormat="1" applyFont="1" applyBorder="1" applyAlignment="1" applyProtection="1">
      <alignment horizontal="left" vertical="center"/>
    </xf>
    <xf numFmtId="165" fontId="18" fillId="0" borderId="19" xfId="0" applyNumberFormat="1" applyFont="1" applyBorder="1" applyAlignment="1" applyProtection="1">
      <alignment vertical="center"/>
    </xf>
    <xf numFmtId="0" fontId="0" fillId="0" borderId="22" xfId="0" applyBorder="1" applyAlignment="1" applyProtection="1">
      <alignment horizontal="right" vertical="center"/>
    </xf>
    <xf numFmtId="168" fontId="32" fillId="0" borderId="20" xfId="0" applyNumberFormat="1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65" fontId="0" fillId="0" borderId="0" xfId="0" applyNumberFormat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horizontal="center" vertical="center"/>
    </xf>
    <xf numFmtId="167" fontId="43" fillId="0" borderId="28" xfId="5" applyNumberFormat="1" applyFill="1" applyBorder="1" applyAlignment="1" applyProtection="1">
      <alignment horizontal="left" vertical="center"/>
    </xf>
    <xf numFmtId="167" fontId="43" fillId="0" borderId="28" xfId="5" applyNumberFormat="1" applyFill="1" applyBorder="1" applyAlignment="1" applyProtection="1">
      <alignment horizontal="center" vertical="center"/>
    </xf>
    <xf numFmtId="167" fontId="43" fillId="0" borderId="18" xfId="5" applyNumberFormat="1" applyFill="1" applyBorder="1" applyAlignment="1" applyProtection="1">
      <alignment horizontal="right" vertical="center"/>
    </xf>
    <xf numFmtId="2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166" fontId="17" fillId="0" borderId="0" xfId="0" quotePrefix="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7" fillId="0" borderId="0" xfId="0" quotePrefix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18" fillId="0" borderId="25" xfId="0" applyFont="1" applyFill="1" applyBorder="1" applyAlignment="1" applyProtection="1">
      <alignment horizontal="right" vertical="center"/>
    </xf>
    <xf numFmtId="0" fontId="18" fillId="0" borderId="27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right" vertical="center"/>
    </xf>
    <xf numFmtId="0" fontId="18" fillId="0" borderId="19" xfId="0" applyFont="1" applyFill="1" applyBorder="1" applyAlignment="1" applyProtection="1">
      <alignment vertical="center"/>
    </xf>
    <xf numFmtId="14" fontId="18" fillId="0" borderId="19" xfId="0" applyNumberFormat="1" applyFont="1" applyFill="1" applyBorder="1" applyAlignment="1" applyProtection="1">
      <alignment horizontal="left" vertical="center"/>
    </xf>
    <xf numFmtId="165" fontId="18" fillId="0" borderId="19" xfId="0" applyNumberFormat="1" applyFont="1" applyFill="1" applyBorder="1" applyAlignment="1" applyProtection="1">
      <alignment vertical="center"/>
    </xf>
    <xf numFmtId="0" fontId="18" fillId="0" borderId="22" xfId="0" applyFont="1" applyFill="1" applyBorder="1" applyAlignment="1" applyProtection="1">
      <alignment horizontal="right" vertical="center"/>
    </xf>
    <xf numFmtId="168" fontId="35" fillId="0" borderId="2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165" fontId="0" fillId="0" borderId="0" xfId="0" applyNumberFormat="1" applyFill="1" applyBorder="1" applyAlignment="1" applyProtection="1">
      <alignment horizontal="left" vertical="center"/>
    </xf>
    <xf numFmtId="0" fontId="0" fillId="0" borderId="0" xfId="0" applyProtection="1"/>
    <xf numFmtId="0" fontId="6" fillId="0" borderId="0" xfId="0" applyFont="1" applyFill="1" applyAlignment="1" applyProtection="1">
      <alignment horizontal="centerContinuous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left" vertical="center"/>
    </xf>
    <xf numFmtId="0" fontId="33" fillId="0" borderId="0" xfId="0" quotePrefix="1" applyFont="1" applyFill="1" applyBorder="1" applyAlignment="1" applyProtection="1">
      <alignment horizontal="center" vertical="center" wrapText="1"/>
    </xf>
    <xf numFmtId="0" fontId="33" fillId="0" borderId="0" xfId="0" applyFont="1" applyFill="1" applyAlignment="1" applyProtection="1">
      <alignment vertical="center"/>
    </xf>
    <xf numFmtId="0" fontId="0" fillId="0" borderId="5" xfId="0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167" fontId="43" fillId="0" borderId="28" xfId="5" applyNumberForma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horizontal="right" vertical="center"/>
    </xf>
    <xf numFmtId="0" fontId="3" fillId="0" borderId="27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right" vertical="center"/>
    </xf>
    <xf numFmtId="0" fontId="3" fillId="0" borderId="19" xfId="0" applyFont="1" applyFill="1" applyBorder="1" applyAlignment="1" applyProtection="1">
      <alignment vertical="center"/>
    </xf>
    <xf numFmtId="14" fontId="3" fillId="0" borderId="19" xfId="0" applyNumberFormat="1" applyFont="1" applyFill="1" applyBorder="1" applyAlignment="1" applyProtection="1">
      <alignment horizontal="left" vertical="center"/>
    </xf>
    <xf numFmtId="2" fontId="3" fillId="0" borderId="19" xfId="0" applyNumberFormat="1" applyFont="1" applyFill="1" applyBorder="1" applyAlignment="1" applyProtection="1">
      <alignment horizontal="left" vertical="center"/>
    </xf>
    <xf numFmtId="165" fontId="3" fillId="0" borderId="19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right" vertical="center"/>
    </xf>
    <xf numFmtId="168" fontId="32" fillId="0" borderId="20" xfId="0" applyNumberFormat="1" applyFont="1" applyFill="1" applyBorder="1" applyAlignment="1" applyProtection="1">
      <alignment horizontal="left" vertical="center"/>
    </xf>
    <xf numFmtId="0" fontId="7" fillId="0" borderId="18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4" fillId="0" borderId="1" xfId="2" applyFont="1" applyFill="1" applyAlignment="1" applyProtection="1">
      <alignment horizontal="left" vertical="center"/>
      <protection locked="0"/>
    </xf>
    <xf numFmtId="49" fontId="4" fillId="0" borderId="2" xfId="3" applyFont="1" applyFill="1" applyAlignment="1" applyProtection="1">
      <alignment horizontal="center" vertical="center"/>
    </xf>
    <xf numFmtId="173" fontId="4" fillId="0" borderId="1" xfId="1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/>
    </xf>
    <xf numFmtId="49" fontId="4" fillId="0" borderId="2" xfId="4" applyFont="1" applyFill="1" applyAlignment="1" applyProtection="1">
      <alignment horizontal="center" vertical="center"/>
    </xf>
    <xf numFmtId="0" fontId="4" fillId="0" borderId="1" xfId="2" applyFont="1" applyAlignment="1" applyProtection="1">
      <alignment horizontal="left" vertical="center"/>
      <protection locked="0"/>
    </xf>
    <xf numFmtId="49" fontId="4" fillId="0" borderId="2" xfId="3" applyFont="1" applyAlignment="1" applyProtection="1">
      <alignment horizontal="center" vertical="center"/>
    </xf>
    <xf numFmtId="173" fontId="4" fillId="0" borderId="1" xfId="1" applyFont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173" fontId="10" fillId="0" borderId="1" xfId="1" applyFont="1" applyFill="1" applyAlignment="1" applyProtection="1">
      <alignment horizontal="right" vertical="center"/>
      <protection locked="0"/>
    </xf>
    <xf numFmtId="173" fontId="10" fillId="0" borderId="1" xfId="1" applyFont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vertical="center"/>
    </xf>
    <xf numFmtId="2" fontId="3" fillId="0" borderId="19" xfId="0" applyNumberFormat="1" applyFont="1" applyBorder="1" applyAlignment="1" applyProtection="1">
      <alignment horizontal="left" vertical="center"/>
    </xf>
    <xf numFmtId="0" fontId="0" fillId="0" borderId="18" xfId="0" applyBorder="1"/>
    <xf numFmtId="0" fontId="48" fillId="0" borderId="0" xfId="0" applyFont="1"/>
    <xf numFmtId="0" fontId="0" fillId="0" borderId="0" xfId="0" applyFont="1"/>
    <xf numFmtId="0" fontId="0" fillId="0" borderId="0" xfId="0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50" fillId="0" borderId="0" xfId="0" applyFont="1"/>
    <xf numFmtId="169" fontId="49" fillId="6" borderId="38" xfId="0" applyNumberFormat="1" applyFont="1" applyFill="1" applyBorder="1" applyAlignment="1" applyProtection="1">
      <alignment horizontal="center" vertical="center"/>
      <protection locked="0"/>
    </xf>
    <xf numFmtId="0" fontId="51" fillId="0" borderId="0" xfId="0" quotePrefix="1" applyFont="1" applyAlignment="1">
      <alignment vertical="center"/>
    </xf>
    <xf numFmtId="0" fontId="49" fillId="6" borderId="38" xfId="0" applyFont="1" applyFill="1" applyBorder="1" applyAlignment="1" applyProtection="1">
      <alignment horizontal="center" vertical="center"/>
      <protection locked="0"/>
    </xf>
    <xf numFmtId="0" fontId="46" fillId="0" borderId="0" xfId="14"/>
    <xf numFmtId="0" fontId="52" fillId="0" borderId="0" xfId="0" applyFont="1"/>
    <xf numFmtId="0" fontId="49" fillId="0" borderId="0" xfId="0" applyFont="1" applyFill="1" applyAlignment="1">
      <alignment vertical="center" textRotation="90"/>
    </xf>
    <xf numFmtId="0" fontId="48" fillId="0" borderId="0" xfId="0" applyFont="1" applyFill="1"/>
    <xf numFmtId="0" fontId="48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Protection="1"/>
    <xf numFmtId="0" fontId="53" fillId="5" borderId="39" xfId="0" applyFont="1" applyFill="1" applyBorder="1" applyAlignment="1">
      <alignment vertical="center"/>
    </xf>
    <xf numFmtId="0" fontId="48" fillId="5" borderId="39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vertical="center"/>
    </xf>
    <xf numFmtId="0" fontId="48" fillId="5" borderId="0" xfId="0" applyFont="1" applyFill="1"/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48" fillId="5" borderId="0" xfId="0" applyFont="1" applyFill="1" applyAlignment="1">
      <alignment horizontal="center"/>
    </xf>
    <xf numFmtId="0" fontId="47" fillId="5" borderId="40" xfId="0" applyFont="1" applyFill="1" applyBorder="1" applyAlignment="1">
      <alignment vertical="center"/>
    </xf>
    <xf numFmtId="0" fontId="0" fillId="5" borderId="40" xfId="0" applyFont="1" applyFill="1" applyBorder="1" applyAlignment="1">
      <alignment vertical="center"/>
    </xf>
    <xf numFmtId="0" fontId="53" fillId="5" borderId="40" xfId="0" applyFont="1" applyFill="1" applyBorder="1" applyAlignment="1">
      <alignment horizontal="center" vertical="center"/>
    </xf>
    <xf numFmtId="0" fontId="47" fillId="5" borderId="40" xfId="0" applyFont="1" applyFill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1" fillId="0" borderId="0" xfId="0" applyFont="1"/>
    <xf numFmtId="14" fontId="47" fillId="0" borderId="0" xfId="0" applyNumberFormat="1" applyFont="1"/>
    <xf numFmtId="0" fontId="0" fillId="0" borderId="0" xfId="0"/>
    <xf numFmtId="0" fontId="54" fillId="0" borderId="18" xfId="10" applyFont="1" applyBorder="1" applyAlignment="1" applyProtection="1">
      <alignment horizontal="left" readingOrder="1"/>
    </xf>
    <xf numFmtId="0" fontId="0" fillId="0" borderId="18" xfId="0" applyFont="1" applyBorder="1"/>
    <xf numFmtId="0" fontId="55" fillId="0" borderId="0" xfId="0" applyFont="1" applyAlignment="1">
      <alignment horizontal="left" readingOrder="1"/>
    </xf>
    <xf numFmtId="0" fontId="55" fillId="0" borderId="0" xfId="0" applyFont="1" applyAlignment="1">
      <alignment horizontal="right" readingOrder="1"/>
    </xf>
    <xf numFmtId="0" fontId="50" fillId="0" borderId="0" xfId="0" applyFont="1" applyAlignment="1">
      <alignment horizontal="right"/>
    </xf>
    <xf numFmtId="0" fontId="50" fillId="0" borderId="0" xfId="0" applyFont="1" applyAlignment="1"/>
    <xf numFmtId="0" fontId="5" fillId="0" borderId="0" xfId="0" applyFont="1" applyFill="1" applyAlignment="1" applyProtection="1">
      <alignment horizontal="left" vertical="top"/>
    </xf>
    <xf numFmtId="0" fontId="1" fillId="0" borderId="0" xfId="0" applyFont="1" applyFill="1" applyAlignment="1" applyProtection="1">
      <alignment horizontal="left"/>
    </xf>
    <xf numFmtId="165" fontId="43" fillId="3" borderId="3" xfId="9">
      <alignment horizontal="center" vertical="center"/>
    </xf>
    <xf numFmtId="0" fontId="0" fillId="0" borderId="18" xfId="0" applyFill="1" applyBorder="1" applyAlignment="1" applyProtection="1">
      <alignment vertical="center"/>
    </xf>
    <xf numFmtId="165" fontId="43" fillId="3" borderId="8" xfId="9" applyBorder="1">
      <alignment horizontal="center" vertical="center"/>
    </xf>
    <xf numFmtId="0" fontId="47" fillId="5" borderId="7" xfId="15" quotePrefix="1">
      <alignment horizontal="center" vertical="center"/>
    </xf>
    <xf numFmtId="0" fontId="47" fillId="5" borderId="7" xfId="15">
      <alignment horizontal="center" vertical="center"/>
    </xf>
    <xf numFmtId="14" fontId="49" fillId="6" borderId="4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172" fontId="57" fillId="5" borderId="0" xfId="0" applyNumberFormat="1" applyFont="1" applyFill="1" applyAlignment="1" applyProtection="1">
      <alignment horizontal="right"/>
    </xf>
    <xf numFmtId="0" fontId="0" fillId="5" borderId="0" xfId="0" applyFont="1" applyFill="1" applyAlignment="1">
      <alignment horizontal="left"/>
    </xf>
    <xf numFmtId="0" fontId="52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center" vertical="center"/>
    </xf>
    <xf numFmtId="14" fontId="9" fillId="0" borderId="8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43" fillId="0" borderId="5" xfId="8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37" fillId="0" borderId="34" xfId="0" applyFont="1" applyFill="1" applyBorder="1" applyAlignment="1" applyProtection="1">
      <alignment vertical="center"/>
    </xf>
    <xf numFmtId="0" fontId="37" fillId="0" borderId="34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vertical="center"/>
    </xf>
    <xf numFmtId="0" fontId="1" fillId="0" borderId="34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7" fillId="5" borderId="35" xfId="15" quotePrefix="1" applyBorder="1">
      <alignment horizontal="center" vertical="center"/>
    </xf>
    <xf numFmtId="0" fontId="37" fillId="0" borderId="8" xfId="0" applyFont="1" applyFill="1" applyBorder="1" applyAlignment="1" applyProtection="1">
      <alignment horizontal="center" vertical="center"/>
    </xf>
    <xf numFmtId="0" fontId="37" fillId="0" borderId="36" xfId="0" applyFont="1" applyFill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37" fillId="0" borderId="0" xfId="0" applyFont="1" applyFill="1" applyBorder="1" applyAlignment="1" applyProtection="1">
      <alignment horizontal="left" vertical="center"/>
    </xf>
    <xf numFmtId="0" fontId="1" fillId="0" borderId="36" xfId="0" applyFont="1" applyFill="1" applyBorder="1" applyAlignment="1" applyProtection="1">
      <alignment horizontal="center" vertical="center"/>
    </xf>
    <xf numFmtId="0" fontId="37" fillId="0" borderId="0" xfId="0" applyFont="1"/>
    <xf numFmtId="0" fontId="56" fillId="0" borderId="0" xfId="10" applyFont="1" applyAlignment="1" applyProtection="1">
      <alignment horizontal="right" vertical="center"/>
    </xf>
    <xf numFmtId="2" fontId="3" fillId="0" borderId="18" xfId="0" applyNumberFormat="1" applyFont="1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37" xfId="0" applyFill="1" applyBorder="1" applyAlignment="1" applyProtection="1">
      <alignment vertical="center"/>
    </xf>
    <xf numFmtId="0" fontId="15" fillId="0" borderId="18" xfId="0" applyFont="1" applyFill="1" applyBorder="1" applyAlignment="1" applyProtection="1">
      <alignment horizontal="center" vertical="center" wrapText="1"/>
    </xf>
    <xf numFmtId="165" fontId="43" fillId="3" borderId="3" xfId="9" applyBorder="1">
      <alignment horizontal="center" vertical="center"/>
    </xf>
    <xf numFmtId="0" fontId="3" fillId="0" borderId="0" xfId="0" applyFont="1" applyAlignment="1" applyProtection="1">
      <alignment horizontal="right" vertical="center"/>
    </xf>
    <xf numFmtId="2" fontId="3" fillId="0" borderId="18" xfId="0" applyNumberFormat="1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55" fillId="0" borderId="0" xfId="0" applyFont="1" applyFill="1" applyBorder="1" applyAlignment="1">
      <alignment horizontal="left" readingOrder="1"/>
    </xf>
    <xf numFmtId="0" fontId="58" fillId="0" borderId="0" xfId="0" applyFont="1" applyAlignment="1" applyProtection="1">
      <alignment horizontal="center" vertical="center" wrapText="1"/>
    </xf>
    <xf numFmtId="0" fontId="44" fillId="0" borderId="0" xfId="10" applyAlignment="1" applyProtection="1">
      <alignment horizontal="right" vertical="center"/>
    </xf>
    <xf numFmtId="0" fontId="42" fillId="0" borderId="0" xfId="10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49" fillId="0" borderId="0" xfId="0" applyFont="1" applyAlignment="1" applyProtection="1">
      <alignment horizontal="center" vertical="center"/>
    </xf>
    <xf numFmtId="14" fontId="49" fillId="0" borderId="0" xfId="0" applyNumberFormat="1" applyFont="1" applyAlignment="1" applyProtection="1">
      <alignment horizontal="center" vertical="center"/>
    </xf>
    <xf numFmtId="1" fontId="31" fillId="0" borderId="0" xfId="0" applyNumberFormat="1" applyFont="1" applyFill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6" fillId="0" borderId="0" xfId="14" applyAlignment="1" applyProtection="1">
      <alignment wrapText="1"/>
    </xf>
    <xf numFmtId="2" fontId="37" fillId="0" borderId="0" xfId="0" applyNumberFormat="1" applyFont="1" applyAlignment="1" applyProtection="1">
      <alignment horizontal="right" vertical="top"/>
    </xf>
    <xf numFmtId="0" fontId="1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37" fillId="0" borderId="21" xfId="0" applyFont="1" applyFill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top" wrapText="1"/>
    </xf>
    <xf numFmtId="0" fontId="24" fillId="0" borderId="11" xfId="0" applyFont="1" applyFill="1" applyBorder="1" applyAlignment="1" applyProtection="1">
      <alignment horizontal="left" vertical="center" wrapText="1" indent="1"/>
    </xf>
    <xf numFmtId="171" fontId="24" fillId="0" borderId="19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left" vertical="center" wrapText="1" indent="1"/>
    </xf>
    <xf numFmtId="171" fontId="22" fillId="0" borderId="19" xfId="0" applyNumberFormat="1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center" vertical="top" wrapText="1"/>
    </xf>
    <xf numFmtId="0" fontId="22" fillId="0" borderId="12" xfId="0" applyFont="1" applyFill="1" applyBorder="1" applyAlignment="1" applyProtection="1">
      <alignment horizontal="left" vertical="center" wrapText="1" indent="1"/>
    </xf>
    <xf numFmtId="171" fontId="22" fillId="0" borderId="20" xfId="0" applyNumberFormat="1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center" wrapText="1" indent="1"/>
    </xf>
    <xf numFmtId="171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vertical="center" wrapText="1"/>
    </xf>
    <xf numFmtId="0" fontId="31" fillId="0" borderId="0" xfId="0" applyFont="1" applyFill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right" vertical="top"/>
    </xf>
    <xf numFmtId="0" fontId="6" fillId="0" borderId="0" xfId="0" applyFont="1" applyAlignment="1" applyProtection="1">
      <alignment horizontal="center" vertical="center" wrapText="1"/>
    </xf>
    <xf numFmtId="2" fontId="31" fillId="0" borderId="0" xfId="0" applyNumberFormat="1" applyFont="1" applyAlignment="1" applyProtection="1">
      <alignment horizontal="left" vertical="center"/>
    </xf>
    <xf numFmtId="0" fontId="0" fillId="0" borderId="0" xfId="0" applyAlignment="1" applyProtection="1">
      <alignment horizontal="right"/>
    </xf>
    <xf numFmtId="0" fontId="27" fillId="0" borderId="13" xfId="0" applyFont="1" applyFill="1" applyBorder="1" applyAlignment="1" applyProtection="1">
      <alignment horizontal="center" vertical="center" wrapText="1"/>
    </xf>
    <xf numFmtId="0" fontId="27" fillId="0" borderId="2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left" vertical="center" indent="1"/>
    </xf>
    <xf numFmtId="170" fontId="24" fillId="0" borderId="27" xfId="0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left" vertical="center" indent="1"/>
    </xf>
    <xf numFmtId="170" fontId="24" fillId="0" borderId="19" xfId="0" applyNumberFormat="1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left" vertical="center" indent="1"/>
    </xf>
    <xf numFmtId="0" fontId="4" fillId="0" borderId="22" xfId="0" applyFont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left" vertical="center" indent="1"/>
    </xf>
    <xf numFmtId="170" fontId="24" fillId="0" borderId="20" xfId="0" applyNumberFormat="1" applyFont="1" applyBorder="1" applyAlignment="1" applyProtection="1">
      <alignment horizontal="center" vertical="center"/>
    </xf>
    <xf numFmtId="0" fontId="59" fillId="0" borderId="0" xfId="0" applyFont="1" applyProtection="1"/>
    <xf numFmtId="0" fontId="4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13" fillId="0" borderId="0" xfId="0" applyFont="1" applyAlignment="1" applyProtection="1">
      <alignment horizontal="center" vertical="top" wrapText="1"/>
    </xf>
    <xf numFmtId="0" fontId="10" fillId="0" borderId="0" xfId="0" applyFont="1" applyFill="1" applyAlignment="1" applyProtection="1">
      <alignment vertical="center"/>
    </xf>
    <xf numFmtId="1" fontId="23" fillId="0" borderId="0" xfId="0" applyNumberFormat="1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/>
    <xf numFmtId="0" fontId="37" fillId="0" borderId="0" xfId="0" applyFont="1" applyFill="1" applyAlignment="1" applyProtection="1"/>
    <xf numFmtId="0" fontId="37" fillId="0" borderId="0" xfId="0" applyFont="1" applyFill="1" applyAlignment="1" applyProtection="1">
      <alignment horizontal="right"/>
    </xf>
    <xf numFmtId="2" fontId="23" fillId="0" borderId="0" xfId="0" applyNumberFormat="1" applyFont="1" applyAlignment="1" applyProtection="1">
      <alignment horizontal="right"/>
    </xf>
    <xf numFmtId="2" fontId="37" fillId="0" borderId="0" xfId="0" applyNumberFormat="1" applyFont="1" applyAlignment="1" applyProtection="1">
      <alignment horizontal="right"/>
    </xf>
    <xf numFmtId="0" fontId="0" fillId="0" borderId="0" xfId="0" applyFill="1" applyAlignment="1" applyProtection="1"/>
    <xf numFmtId="0" fontId="18" fillId="0" borderId="0" xfId="0" applyFont="1" applyFill="1" applyAlignment="1" applyProtection="1">
      <alignment vertical="center"/>
    </xf>
    <xf numFmtId="0" fontId="37" fillId="0" borderId="0" xfId="0" applyFont="1" applyFill="1" applyAlignment="1" applyProtection="1">
      <alignment horizontal="left" vertical="center"/>
    </xf>
    <xf numFmtId="0" fontId="37" fillId="0" borderId="0" xfId="0" applyFont="1" applyFill="1" applyAlignment="1" applyProtection="1">
      <alignment horizontal="right" vertical="center"/>
    </xf>
    <xf numFmtId="2" fontId="23" fillId="0" borderId="0" xfId="0" applyNumberFormat="1" applyFont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 wrapText="1"/>
    </xf>
    <xf numFmtId="0" fontId="37" fillId="0" borderId="31" xfId="0" applyFont="1" applyFill="1" applyBorder="1" applyAlignment="1" applyProtection="1">
      <alignment horizontal="center" vertical="center" wrapText="1"/>
    </xf>
    <xf numFmtId="0" fontId="37" fillId="0" borderId="32" xfId="0" applyFont="1" applyFill="1" applyBorder="1" applyAlignment="1" applyProtection="1">
      <alignment horizontal="center" vertical="center" wrapText="1"/>
    </xf>
    <xf numFmtId="0" fontId="37" fillId="0" borderId="33" xfId="0" applyFont="1" applyFill="1" applyBorder="1" applyAlignment="1" applyProtection="1">
      <alignment horizontal="center" vertical="center" wrapText="1"/>
    </xf>
    <xf numFmtId="0" fontId="29" fillId="0" borderId="9" xfId="0" applyFont="1" applyFill="1" applyBorder="1" applyAlignment="1" applyProtection="1">
      <alignment horizontal="center" vertical="center"/>
    </xf>
    <xf numFmtId="0" fontId="30" fillId="0" borderId="18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1" fontId="4" fillId="0" borderId="10" xfId="0" applyNumberFormat="1" applyFont="1" applyFill="1" applyBorder="1" applyAlignment="1" applyProtection="1">
      <alignment horizontal="center" vertical="top" wrapText="1"/>
    </xf>
    <xf numFmtId="0" fontId="24" fillId="0" borderId="23" xfId="0" applyFont="1" applyFill="1" applyBorder="1" applyAlignment="1" applyProtection="1">
      <alignment horizontal="left" vertical="center" wrapText="1" indent="1"/>
    </xf>
    <xf numFmtId="0" fontId="36" fillId="0" borderId="25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vertical="center" wrapText="1"/>
    </xf>
    <xf numFmtId="1" fontId="4" fillId="0" borderId="11" xfId="0" applyNumberFormat="1" applyFont="1" applyFill="1" applyBorder="1" applyAlignment="1" applyProtection="1">
      <alignment horizontal="center" vertical="top" wrapText="1"/>
    </xf>
    <xf numFmtId="0" fontId="36" fillId="0" borderId="14" xfId="0" applyFont="1" applyFill="1" applyBorder="1" applyAlignment="1" applyProtection="1">
      <alignment horizontal="left" vertical="center" wrapText="1" indent="1"/>
    </xf>
    <xf numFmtId="1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1" fontId="4" fillId="0" borderId="12" xfId="0" applyNumberFormat="1" applyFont="1" applyFill="1" applyBorder="1" applyAlignment="1" applyProtection="1">
      <alignment horizontal="center" vertical="top" wrapText="1"/>
    </xf>
    <xf numFmtId="0" fontId="24" fillId="0" borderId="24" xfId="0" applyFont="1" applyFill="1" applyBorder="1" applyAlignment="1" applyProtection="1">
      <alignment horizontal="left" vertical="center" wrapText="1" indent="1"/>
    </xf>
    <xf numFmtId="0" fontId="36" fillId="0" borderId="22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41" fillId="0" borderId="0" xfId="0" applyFont="1" applyFill="1" applyAlignment="1" applyProtection="1">
      <alignment horizontal="right"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ill="1" applyProtection="1"/>
    <xf numFmtId="0" fontId="43" fillId="8" borderId="42" xfId="10" applyFont="1" applyFill="1" applyBorder="1" applyAlignment="1" applyProtection="1">
      <alignment vertical="center" wrapText="1"/>
    </xf>
    <xf numFmtId="0" fontId="44" fillId="8" borderId="42" xfId="10" applyFill="1" applyBorder="1" applyAlignment="1" applyProtection="1">
      <alignment horizontal="center" vertical="center" wrapText="1"/>
    </xf>
    <xf numFmtId="0" fontId="24" fillId="0" borderId="43" xfId="0" applyFont="1" applyFill="1" applyBorder="1" applyAlignment="1" applyProtection="1">
      <alignment horizontal="left" vertical="center" wrapText="1" indent="1"/>
    </xf>
    <xf numFmtId="171" fontId="36" fillId="0" borderId="44" xfId="0" applyNumberFormat="1" applyFont="1" applyFill="1" applyBorder="1" applyAlignment="1" applyProtection="1">
      <alignment horizontal="center" vertical="center" wrapText="1"/>
    </xf>
    <xf numFmtId="171" fontId="36" fillId="0" borderId="45" xfId="0" applyNumberFormat="1" applyFont="1" applyFill="1" applyBorder="1" applyAlignment="1" applyProtection="1">
      <alignment horizontal="center" vertical="center" wrapText="1"/>
    </xf>
    <xf numFmtId="171" fontId="36" fillId="0" borderId="46" xfId="0" applyNumberFormat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24" fillId="0" borderId="25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left" vertical="center" wrapText="1" indent="1"/>
    </xf>
    <xf numFmtId="171" fontId="24" fillId="0" borderId="27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left" vertical="center" wrapText="1" indent="1"/>
    </xf>
    <xf numFmtId="171" fontId="24" fillId="0" borderId="19" xfId="0" applyNumberFormat="1" applyFont="1" applyBorder="1" applyAlignment="1">
      <alignment horizontal="center" vertical="center" wrapText="1"/>
    </xf>
    <xf numFmtId="0" fontId="0" fillId="6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 vertical="top" wrapText="1"/>
    </xf>
    <xf numFmtId="0" fontId="1" fillId="0" borderId="0" xfId="0" applyFont="1" applyFill="1" applyAlignment="1" applyProtection="1">
      <alignment horizontal="left" vertical="top"/>
    </xf>
    <xf numFmtId="0" fontId="44" fillId="7" borderId="0" xfId="10" applyFill="1" applyAlignment="1" applyProtection="1">
      <alignment horizontal="left" vertical="center" wrapText="1"/>
    </xf>
  </cellXfs>
  <cellStyles count="17">
    <cellStyle name="Beobachtung" xfId="1" xr:uid="{00000000-0005-0000-0000-000000000000}"/>
    <cellStyle name="Beobachtung (alpha)" xfId="2" xr:uid="{00000000-0005-0000-0000-000001000000}"/>
    <cellStyle name="Beobachtung (F:ARISGP_DOM)" xfId="3" xr:uid="{00000000-0005-0000-0000-000002000000}"/>
    <cellStyle name="Beobachtung (F:ARISGP_FOR)" xfId="4" xr:uid="{00000000-0005-0000-0000-000003000000}"/>
    <cellStyle name="Beobachtung (gesperrt)" xfId="5" xr:uid="{00000000-0005-0000-0000-000004000000}"/>
    <cellStyle name="Beobachtung (Total alpha)" xfId="6" xr:uid="{00000000-0005-0000-0000-000005000000}"/>
    <cellStyle name="Beobachtung (Total)" xfId="7" xr:uid="{00000000-0005-0000-0000-000006000000}"/>
    <cellStyle name="ColPos" xfId="8" xr:uid="{00000000-0005-0000-0000-000007000000}"/>
    <cellStyle name="Hyperlink" xfId="10" builtinId="8" customBuiltin="1"/>
    <cellStyle name="LinePos" xfId="9" xr:uid="{00000000-0005-0000-0000-000008000000}"/>
    <cellStyle name="Neutral" xfId="11" builtinId="28" customBuiltin="1"/>
    <cellStyle name="Normal" xfId="0" builtinId="0"/>
    <cellStyle name="Normal (Eingabe)" xfId="12" xr:uid="{00000000-0005-0000-0000-00000B000000}"/>
    <cellStyle name="SNB-Link" xfId="16" xr:uid="{00000000-0005-0000-0000-00000C000000}"/>
    <cellStyle name="Titel" xfId="13" xr:uid="{00000000-0005-0000-0000-00000E000000}"/>
    <cellStyle name="Überschrift 5" xfId="14" xr:uid="{00000000-0005-0000-0000-00000F000000}"/>
    <cellStyle name="ValMessage" xfId="15" xr:uid="{00000000-0005-0000-0000-000010000000}"/>
  </cellStyles>
  <dxfs count="3"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2</xdr:col>
      <xdr:colOff>704850</xdr:colOff>
      <xdr:row>2</xdr:row>
      <xdr:rowOff>219075</xdr:rowOff>
    </xdr:to>
    <xdr:pic>
      <xdr:nvPicPr>
        <xdr:cNvPr id="8350" name="Grafik 4" descr="SNB_LOGO_46_RGB.jpg">
          <a:extLst>
            <a:ext uri="{FF2B5EF4-FFF2-40B4-BE49-F238E27FC236}">
              <a16:creationId xmlns:a16="http://schemas.microsoft.com/office/drawing/2014/main" id="{00000000-0008-0000-0000-00009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619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2</xdr:col>
      <xdr:colOff>1343025</xdr:colOff>
      <xdr:row>3</xdr:row>
      <xdr:rowOff>19050</xdr:rowOff>
    </xdr:to>
    <xdr:pic>
      <xdr:nvPicPr>
        <xdr:cNvPr id="1180" name="Grafik 4" descr="SNB_LOGO_46_RGB.jpg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16287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2</xdr:col>
      <xdr:colOff>1352550</xdr:colOff>
      <xdr:row>3</xdr:row>
      <xdr:rowOff>0</xdr:rowOff>
    </xdr:to>
    <xdr:pic>
      <xdr:nvPicPr>
        <xdr:cNvPr id="2196" name="Grafik 4" descr="SNB_LOGO_46_RGB.jpg">
          <a:extLst>
            <a:ext uri="{FF2B5EF4-FFF2-40B4-BE49-F238E27FC236}">
              <a16:creationId xmlns:a16="http://schemas.microsoft.com/office/drawing/2014/main" id="{00000000-0008-0000-0200-00009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0"/>
          <a:ext cx="1619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2</xdr:col>
      <xdr:colOff>1343025</xdr:colOff>
      <xdr:row>2</xdr:row>
      <xdr:rowOff>200025</xdr:rowOff>
    </xdr:to>
    <xdr:pic>
      <xdr:nvPicPr>
        <xdr:cNvPr id="3224" name="Grafik 4" descr="SNB_LOGO_46_RGB.jpg">
          <a:extLst>
            <a:ext uri="{FF2B5EF4-FFF2-40B4-BE49-F238E27FC236}">
              <a16:creationId xmlns:a16="http://schemas.microsoft.com/office/drawing/2014/main" id="{00000000-0008-0000-0300-000098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628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1285875</xdr:colOff>
      <xdr:row>2</xdr:row>
      <xdr:rowOff>209550</xdr:rowOff>
    </xdr:to>
    <xdr:pic>
      <xdr:nvPicPr>
        <xdr:cNvPr id="4247" name="Grafik 4" descr="SNB_LOGO_46_RGB.jpg">
          <a:extLst>
            <a:ext uri="{FF2B5EF4-FFF2-40B4-BE49-F238E27FC236}">
              <a16:creationId xmlns:a16="http://schemas.microsoft.com/office/drawing/2014/main" id="{00000000-0008-0000-0400-000097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7625"/>
          <a:ext cx="1543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2</xdr:col>
      <xdr:colOff>1201738</xdr:colOff>
      <xdr:row>0</xdr:row>
      <xdr:rowOff>38100</xdr:rowOff>
    </xdr:to>
    <xdr:pic>
      <xdr:nvPicPr>
        <xdr:cNvPr id="7437" name="Grafik 4" descr="SNB_LOGO_46_RGB.jpg">
          <a:extLst>
            <a:ext uri="{FF2B5EF4-FFF2-40B4-BE49-F238E27FC236}">
              <a16:creationId xmlns:a16="http://schemas.microsoft.com/office/drawing/2014/main" id="{00000000-0008-0000-0500-00000D1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628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47625</xdr:rowOff>
    </xdr:from>
    <xdr:to>
      <xdr:col>2</xdr:col>
      <xdr:colOff>1182688</xdr:colOff>
      <xdr:row>3</xdr:row>
      <xdr:rowOff>157162</xdr:rowOff>
    </xdr:to>
    <xdr:pic>
      <xdr:nvPicPr>
        <xdr:cNvPr id="7438" name="Grafik 4" descr="SNB_LOGO_46_RGB.jpg">
          <a:extLst>
            <a:ext uri="{FF2B5EF4-FFF2-40B4-BE49-F238E27FC236}">
              <a16:creationId xmlns:a16="http://schemas.microsoft.com/office/drawing/2014/main" id="{00000000-0008-0000-0500-00000E1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1619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</xdr:colOff>
      <xdr:row>0</xdr:row>
      <xdr:rowOff>38100</xdr:rowOff>
    </xdr:from>
    <xdr:to>
      <xdr:col>2</xdr:col>
      <xdr:colOff>1193800</xdr:colOff>
      <xdr:row>3</xdr:row>
      <xdr:rowOff>147637</xdr:rowOff>
    </xdr:to>
    <xdr:pic>
      <xdr:nvPicPr>
        <xdr:cNvPr id="9352" name="Grafik 4" descr="SNB_LOGO_46_RGB.jpg">
          <a:extLst>
            <a:ext uri="{FF2B5EF4-FFF2-40B4-BE49-F238E27FC236}">
              <a16:creationId xmlns:a16="http://schemas.microsoft.com/office/drawing/2014/main" id="{00000000-0008-0000-0600-000088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" y="38100"/>
          <a:ext cx="1651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564" name="AutoShape 1">
          <a:extLst>
            <a:ext uri="{FF2B5EF4-FFF2-40B4-BE49-F238E27FC236}">
              <a16:creationId xmlns:a16="http://schemas.microsoft.com/office/drawing/2014/main" id="{00000000-0008-0000-0700-0000BC150000}"/>
            </a:ext>
          </a:extLst>
        </xdr:cNvPr>
        <xdr:cNvSpPr>
          <a:spLocks noChangeArrowheads="1"/>
        </xdr:cNvSpPr>
      </xdr:nvSpPr>
      <xdr:spPr bwMode="auto">
        <a:xfrm rot="5400000">
          <a:off x="114300" y="0"/>
          <a:ext cx="0" cy="0"/>
        </a:xfrm>
        <a:prstGeom prst="triangle">
          <a:avLst>
            <a:gd name="adj" fmla="val 50000"/>
          </a:avLst>
        </a:prstGeom>
        <a:solidFill>
          <a:srgbClr val="FF00FF"/>
        </a:solidFill>
        <a:ln w="28575">
          <a:solidFill>
            <a:srgbClr val="FF99CC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565" name="AutoShape 2">
          <a:extLst>
            <a:ext uri="{FF2B5EF4-FFF2-40B4-BE49-F238E27FC236}">
              <a16:creationId xmlns:a16="http://schemas.microsoft.com/office/drawing/2014/main" id="{00000000-0008-0000-0700-0000BD150000}"/>
            </a:ext>
          </a:extLst>
        </xdr:cNvPr>
        <xdr:cNvSpPr>
          <a:spLocks noChangeArrowheads="1"/>
        </xdr:cNvSpPr>
      </xdr:nvSpPr>
      <xdr:spPr bwMode="auto">
        <a:xfrm rot="5400000">
          <a:off x="114300" y="0"/>
          <a:ext cx="0" cy="0"/>
        </a:xfrm>
        <a:prstGeom prst="triangle">
          <a:avLst>
            <a:gd name="adj" fmla="val 50000"/>
          </a:avLst>
        </a:prstGeom>
        <a:solidFill>
          <a:srgbClr val="FF00FF"/>
        </a:solidFill>
        <a:ln w="28575">
          <a:solidFill>
            <a:srgbClr val="FF99C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38100</xdr:colOff>
      <xdr:row>0</xdr:row>
      <xdr:rowOff>47625</xdr:rowOff>
    </xdr:from>
    <xdr:to>
      <xdr:col>2</xdr:col>
      <xdr:colOff>1211263</xdr:colOff>
      <xdr:row>3</xdr:row>
      <xdr:rowOff>161925</xdr:rowOff>
    </xdr:to>
    <xdr:pic>
      <xdr:nvPicPr>
        <xdr:cNvPr id="5566" name="Grafik 4" descr="SNB_LOGO_46_RGB.jpg">
          <a:extLst>
            <a:ext uri="{FF2B5EF4-FFF2-40B4-BE49-F238E27FC236}">
              <a16:creationId xmlns:a16="http://schemas.microsoft.com/office/drawing/2014/main" id="{00000000-0008-0000-0700-0000B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7625"/>
          <a:ext cx="1619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urveys.snb.ch/login/sls/auth?language=f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emi.snb.ch/fr/emi/aris/ARIS/5.22/source/F_ARIS_Upd_FORCPL_4.34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surveys.snb.ch/login/sls/auth?language=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43"/>
  <sheetViews>
    <sheetView showGridLines="0" showRowColHeaders="0" tabSelected="1" zoomScale="80" zoomScaleNormal="80" workbookViewId="0">
      <selection activeCell="H3" sqref="H3"/>
    </sheetView>
  </sheetViews>
  <sheetFormatPr defaultColWidth="11.42578125" defaultRowHeight="14.25"/>
  <cols>
    <col min="1" max="1" width="0.85546875" style="114" customWidth="1"/>
    <col min="2" max="2" width="13.85546875" style="114" customWidth="1"/>
    <col min="3" max="3" width="12.5703125" style="114" customWidth="1"/>
    <col min="4" max="4" width="12.42578125" style="114" customWidth="1"/>
    <col min="5" max="5" width="17" style="114" customWidth="1"/>
    <col min="6" max="6" width="12.140625" style="114" customWidth="1"/>
    <col min="7" max="7" width="12.7109375" style="114" customWidth="1"/>
    <col min="8" max="8" width="15" style="114" customWidth="1"/>
    <col min="9" max="9" width="7.28515625" style="114" customWidth="1"/>
    <col min="10" max="16384" width="11.42578125" style="114"/>
  </cols>
  <sheetData>
    <row r="1" spans="1:10" ht="15" customHeight="1">
      <c r="B1" s="115"/>
      <c r="G1" s="116" t="s">
        <v>176</v>
      </c>
      <c r="H1" s="117" t="s">
        <v>185</v>
      </c>
    </row>
    <row r="2" spans="1:10" ht="19.5" customHeight="1">
      <c r="C2" s="118"/>
      <c r="G2" s="116" t="s">
        <v>808</v>
      </c>
      <c r="H2" s="117" t="s">
        <v>5</v>
      </c>
    </row>
    <row r="3" spans="1:10" ht="21" customHeight="1">
      <c r="C3" s="118"/>
      <c r="G3" s="116" t="s">
        <v>683</v>
      </c>
      <c r="H3" s="119" t="s">
        <v>2</v>
      </c>
      <c r="J3" s="120" t="s">
        <v>173</v>
      </c>
    </row>
    <row r="4" spans="1:10" ht="21" customHeight="1">
      <c r="B4" s="118"/>
      <c r="C4" s="118"/>
      <c r="G4" s="116" t="s">
        <v>684</v>
      </c>
      <c r="H4" s="158">
        <v>45565</v>
      </c>
    </row>
    <row r="5" spans="1:10" ht="21" customHeight="1">
      <c r="G5" s="116" t="s">
        <v>177</v>
      </c>
      <c r="H5" s="121"/>
    </row>
    <row r="6" spans="1:10" ht="27" customHeight="1">
      <c r="B6" s="122" t="s">
        <v>166</v>
      </c>
    </row>
    <row r="7" spans="1:10" ht="18.95" customHeight="1">
      <c r="B7" s="123"/>
    </row>
    <row r="8" spans="1:10" ht="15" customHeight="1">
      <c r="B8" s="144" t="s">
        <v>1164</v>
      </c>
    </row>
    <row r="9" spans="1:10" ht="18" customHeight="1">
      <c r="A9" s="124"/>
      <c r="B9" s="125"/>
      <c r="C9" s="125"/>
      <c r="D9" s="159" t="s">
        <v>178</v>
      </c>
      <c r="E9" s="126"/>
      <c r="F9" s="126"/>
      <c r="G9" s="126"/>
      <c r="H9" s="125"/>
    </row>
    <row r="10" spans="1:10">
      <c r="A10" s="124"/>
      <c r="B10" s="127" t="s">
        <v>44</v>
      </c>
      <c r="C10" s="125"/>
      <c r="D10" s="324"/>
      <c r="E10" s="324"/>
      <c r="F10" s="324"/>
      <c r="G10" s="324"/>
      <c r="H10" s="125"/>
    </row>
    <row r="11" spans="1:10">
      <c r="A11" s="124"/>
      <c r="B11" s="127" t="s">
        <v>179</v>
      </c>
      <c r="C11" s="125"/>
      <c r="D11" s="324"/>
      <c r="E11" s="324"/>
      <c r="F11" s="324"/>
      <c r="G11" s="324"/>
      <c r="H11" s="125"/>
    </row>
    <row r="12" spans="1:10">
      <c r="A12" s="124"/>
      <c r="B12" s="127" t="s">
        <v>3</v>
      </c>
      <c r="C12" s="125"/>
      <c r="D12" s="324"/>
      <c r="E12" s="324"/>
      <c r="F12" s="324"/>
      <c r="G12" s="324"/>
      <c r="H12" s="125"/>
    </row>
    <row r="13" spans="1:10">
      <c r="A13" s="124"/>
      <c r="B13" s="127" t="s">
        <v>45</v>
      </c>
      <c r="C13" s="125"/>
      <c r="D13" s="324"/>
      <c r="E13" s="324"/>
      <c r="F13" s="324"/>
      <c r="G13" s="324"/>
      <c r="H13" s="125"/>
    </row>
    <row r="14" spans="1:10">
      <c r="A14" s="124"/>
      <c r="B14" s="127" t="s">
        <v>46</v>
      </c>
      <c r="C14" s="125"/>
      <c r="D14" s="324"/>
      <c r="E14" s="324"/>
      <c r="F14" s="324"/>
      <c r="G14" s="324"/>
      <c r="H14" s="125"/>
    </row>
    <row r="15" spans="1:10">
      <c r="A15" s="124"/>
      <c r="B15" s="127" t="s">
        <v>47</v>
      </c>
      <c r="C15" s="125"/>
      <c r="D15" s="324"/>
      <c r="E15" s="324"/>
      <c r="F15" s="324"/>
      <c r="G15" s="324"/>
      <c r="H15" s="125"/>
    </row>
    <row r="16" spans="1:10">
      <c r="A16" s="124"/>
      <c r="B16" s="127" t="s">
        <v>203</v>
      </c>
      <c r="C16" s="125"/>
      <c r="D16" s="324"/>
      <c r="E16" s="324"/>
      <c r="F16" s="324"/>
      <c r="G16" s="324"/>
      <c r="H16" s="125"/>
    </row>
    <row r="17" spans="1:16" ht="20.100000000000001" customHeight="1">
      <c r="A17" s="124"/>
      <c r="B17" s="127"/>
      <c r="C17" s="125"/>
      <c r="D17" s="128"/>
      <c r="E17" s="128"/>
      <c r="F17" s="128"/>
      <c r="G17" s="128"/>
      <c r="H17" s="125"/>
    </row>
    <row r="18" spans="1:16" ht="15" customHeight="1">
      <c r="B18" s="129" t="s">
        <v>180</v>
      </c>
      <c r="C18" s="130"/>
      <c r="D18" s="131" t="s">
        <v>181</v>
      </c>
      <c r="E18" s="131"/>
      <c r="F18" s="130"/>
      <c r="G18" s="132"/>
      <c r="H18" s="130"/>
    </row>
    <row r="19" spans="1:16" ht="15" customHeight="1">
      <c r="B19" s="133"/>
      <c r="C19" s="133"/>
      <c r="D19" s="133"/>
      <c r="E19" s="133"/>
      <c r="F19" s="134"/>
      <c r="G19" s="133"/>
      <c r="H19" s="133"/>
    </row>
    <row r="20" spans="1:16" ht="15" customHeight="1">
      <c r="B20" s="161" t="s">
        <v>6</v>
      </c>
      <c r="C20" s="134"/>
      <c r="D20" s="135">
        <f>'AR11.MELD'!C54</f>
        <v>0</v>
      </c>
      <c r="E20" s="135"/>
      <c r="F20" s="134"/>
      <c r="G20" s="160"/>
      <c r="H20" s="136"/>
    </row>
    <row r="21" spans="1:16" ht="15" customHeight="1">
      <c r="B21" s="161" t="s">
        <v>7</v>
      </c>
      <c r="C21" s="134"/>
      <c r="D21" s="135">
        <f>'AR12.MELD'!C54</f>
        <v>0</v>
      </c>
      <c r="E21" s="135"/>
      <c r="F21" s="134"/>
      <c r="G21" s="160"/>
      <c r="H21" s="136"/>
    </row>
    <row r="22" spans="1:16" ht="15" customHeight="1">
      <c r="B22" s="161" t="s">
        <v>8</v>
      </c>
      <c r="C22" s="134"/>
      <c r="D22" s="135">
        <f>'AR13.MELD'!C54</f>
        <v>0</v>
      </c>
      <c r="E22" s="135"/>
      <c r="F22" s="134"/>
      <c r="G22" s="160"/>
      <c r="H22" s="136"/>
    </row>
    <row r="23" spans="1:16" ht="15" customHeight="1">
      <c r="B23" s="161" t="s">
        <v>9</v>
      </c>
      <c r="C23" s="134"/>
      <c r="D23" s="135">
        <f>'AR14.MELD'!C54</f>
        <v>0</v>
      </c>
      <c r="E23" s="135"/>
      <c r="F23" s="134"/>
      <c r="G23" s="160"/>
      <c r="H23" s="136"/>
    </row>
    <row r="24" spans="1:16" ht="15" customHeight="1">
      <c r="B24" s="135"/>
      <c r="C24" s="134"/>
      <c r="D24" s="134"/>
      <c r="E24" s="135"/>
      <c r="F24" s="134"/>
      <c r="G24" s="134"/>
      <c r="H24" s="136"/>
    </row>
    <row r="25" spans="1:16" ht="15" customHeight="1">
      <c r="B25" s="137" t="str">
        <f>IF(D25&gt;0,"rapport avec erreurs","")</f>
        <v/>
      </c>
      <c r="C25" s="138"/>
      <c r="D25" s="139">
        <f>SUM(D20:D24)</f>
        <v>0</v>
      </c>
      <c r="E25" s="139"/>
      <c r="F25" s="138"/>
      <c r="G25" s="138"/>
      <c r="H25" s="140"/>
      <c r="P25" s="141"/>
    </row>
    <row r="26" spans="1:16" ht="27.95" customHeight="1">
      <c r="B26" s="142" t="s">
        <v>811</v>
      </c>
      <c r="C26" s="115"/>
      <c r="D26" s="143"/>
      <c r="E26" s="115"/>
      <c r="F26" s="115"/>
      <c r="G26" s="115"/>
    </row>
    <row r="27" spans="1:16" hidden="1">
      <c r="B27" s="142"/>
      <c r="C27" s="115"/>
      <c r="D27" s="115"/>
      <c r="E27" s="115"/>
      <c r="F27" s="115"/>
      <c r="G27" s="115"/>
    </row>
    <row r="28" spans="1:16" ht="21" customHeight="1">
      <c r="B28" s="191" t="s">
        <v>807</v>
      </c>
      <c r="C28" s="115"/>
      <c r="D28" s="115"/>
      <c r="F28" s="115"/>
      <c r="G28" s="115"/>
    </row>
    <row r="29" spans="1:16">
      <c r="B29" s="144" t="s">
        <v>1163</v>
      </c>
    </row>
    <row r="30" spans="1:16" ht="21" customHeight="1">
      <c r="B30" s="144" t="s">
        <v>182</v>
      </c>
    </row>
    <row r="31" spans="1:16">
      <c r="B31" s="115" t="str">
        <f>"en précisant votre code BNS ("&amp;H3&amp;"), le type d'enquête ("&amp;H1&amp;") et la date de référence ("&amp;DAY(H4)&amp;"."&amp;MONTH(H4)&amp;"."&amp;YEAR(H4)&amp;")."</f>
        <v>en précisant votre code BNS (XXXXXX), le type d'enquête (ARIS) et la date de référence (30.9.2024).</v>
      </c>
    </row>
    <row r="32" spans="1:16" ht="15" customHeight="1">
      <c r="B32" s="145"/>
      <c r="C32" s="146"/>
      <c r="D32" s="146"/>
      <c r="E32" s="146"/>
      <c r="F32" s="146"/>
      <c r="G32" s="146"/>
      <c r="H32" s="146"/>
    </row>
    <row r="33" spans="1:11" ht="21" customHeight="1">
      <c r="B33" s="147" t="s">
        <v>42</v>
      </c>
      <c r="C33" s="115"/>
      <c r="D33" s="115"/>
      <c r="F33" s="148" t="s">
        <v>810</v>
      </c>
      <c r="G33" s="115"/>
      <c r="H33" s="192" t="str">
        <f>HYPERLINK("mailto:forms@snb.ch?subject="&amp;H35&amp;" Commande de formules","forms@snb.ch")</f>
        <v>forms@snb.ch</v>
      </c>
    </row>
    <row r="34" spans="1:11" ht="15" customHeight="1">
      <c r="B34" s="147" t="s">
        <v>906</v>
      </c>
      <c r="C34" s="115"/>
      <c r="D34" s="115"/>
      <c r="F34" s="149" t="s">
        <v>183</v>
      </c>
      <c r="H34" s="192" t="str">
        <f>HYPERLINK("mailto:statistik.erhebungen@snb.ch?subject="&amp;H35&amp;" Demande","statistik.erhebungen@snb.ch")</f>
        <v>statistik.erhebungen@snb.ch</v>
      </c>
    </row>
    <row r="35" spans="1:11" ht="15" customHeight="1">
      <c r="B35" s="147" t="s">
        <v>43</v>
      </c>
      <c r="E35" s="118"/>
      <c r="F35" s="149" t="s">
        <v>184</v>
      </c>
      <c r="G35" s="118"/>
      <c r="H35" s="149" t="str">
        <f>$H$3&amp;" "&amp;""&amp;$H$1&amp;" "&amp;DAY($H$4)&amp;"."&amp;MONTH($H$4)&amp;"."&amp;YEAR($H$4)&amp;" "&amp;$H$5</f>
        <v xml:space="preserve">XXXXXX ARIS 30.9.2024 </v>
      </c>
      <c r="K35" s="115"/>
    </row>
    <row r="36" spans="1:11" ht="15" customHeight="1">
      <c r="B36" s="147" t="s">
        <v>204</v>
      </c>
      <c r="E36" s="118"/>
      <c r="K36" s="115"/>
    </row>
    <row r="37" spans="1:11" ht="15" customHeight="1">
      <c r="B37" s="202" t="s">
        <v>678</v>
      </c>
      <c r="E37" s="118"/>
      <c r="G37" s="118"/>
    </row>
    <row r="38" spans="1:11" ht="15" customHeight="1">
      <c r="B38" s="147"/>
      <c r="E38" s="118"/>
      <c r="F38" s="118"/>
      <c r="G38" s="118"/>
      <c r="H38" s="118"/>
    </row>
    <row r="39" spans="1:11" ht="12.95" customHeight="1">
      <c r="B39" s="147"/>
      <c r="C39" s="150"/>
      <c r="D39" s="150"/>
      <c r="E39" s="150"/>
      <c r="F39" s="150"/>
      <c r="G39" s="150"/>
      <c r="H39" s="150"/>
    </row>
    <row r="40" spans="1:11">
      <c r="A40" s="124"/>
      <c r="B40" s="147"/>
      <c r="E40" s="118"/>
      <c r="F40" s="118"/>
      <c r="G40" s="118"/>
      <c r="H40" s="118"/>
    </row>
    <row r="41" spans="1:11" ht="45" customHeight="1">
      <c r="A41" s="124"/>
      <c r="B41" s="147"/>
      <c r="C41" s="150"/>
      <c r="D41" s="150"/>
      <c r="E41" s="150"/>
      <c r="F41" s="150"/>
      <c r="G41" s="150"/>
      <c r="H41" s="150"/>
    </row>
    <row r="42" spans="1:11" ht="6" customHeight="1">
      <c r="A42" s="124"/>
      <c r="B42" s="147"/>
      <c r="E42" s="118"/>
      <c r="F42" s="118"/>
      <c r="G42" s="118"/>
      <c r="H42" s="118"/>
    </row>
    <row r="43" spans="1:11">
      <c r="B43" s="147"/>
      <c r="C43" s="150"/>
      <c r="D43" s="150"/>
      <c r="E43" s="150"/>
      <c r="F43" s="150"/>
      <c r="G43" s="150"/>
      <c r="H43" s="150"/>
    </row>
  </sheetData>
  <sheetProtection sheet="1" objects="1" scenarios="1"/>
  <mergeCells count="7">
    <mergeCell ref="D16:G16"/>
    <mergeCell ref="D10:G10"/>
    <mergeCell ref="D11:G11"/>
    <mergeCell ref="D12:G12"/>
    <mergeCell ref="D13:G13"/>
    <mergeCell ref="D14:G14"/>
    <mergeCell ref="D15:G15"/>
  </mergeCells>
  <conditionalFormatting sqref="F20:F23">
    <cfRule type="cellIs" dxfId="2" priority="3" stopIfTrue="1" operator="equal">
      <formula>"!"</formula>
    </cfRule>
  </conditionalFormatting>
  <conditionalFormatting sqref="D25:E25">
    <cfRule type="cellIs" dxfId="1" priority="2" stopIfTrue="1" operator="greaterThan">
      <formula>0</formula>
    </cfRule>
  </conditionalFormatting>
  <conditionalFormatting sqref="B18:H18">
    <cfRule type="expression" dxfId="0" priority="1" stopIfTrue="1">
      <formula>$D25&gt;0</formula>
    </cfRule>
  </conditionalFormatting>
  <dataValidations disablePrompts="1" count="1">
    <dataValidation type="list" allowBlank="1" showInputMessage="1" showErrorMessage="1" sqref="H5" xr:uid="{00000000-0002-0000-0000-000000000000}">
      <formula1>"Correction,Test"</formula1>
    </dataValidation>
  </dataValidation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0" orientation="portrait" r:id="rId1"/>
  <headerFooter>
    <oddFooter>&amp;L&amp;8&amp;D -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L60"/>
  <sheetViews>
    <sheetView showGridLines="0" showRowColHeaders="0" showZeros="0" zoomScale="80" zoomScaleNormal="80" workbookViewId="0">
      <selection activeCell="E12" sqref="E12"/>
    </sheetView>
  </sheetViews>
  <sheetFormatPr defaultColWidth="11.42578125" defaultRowHeight="12.75"/>
  <cols>
    <col min="1" max="1" width="1.7109375" style="5" customWidth="1"/>
    <col min="2" max="2" width="4.5703125" style="5" customWidth="1"/>
    <col min="3" max="3" width="68.7109375" style="5" customWidth="1"/>
    <col min="4" max="4" width="12.7109375" style="5" customWidth="1"/>
    <col min="5" max="6" width="14.7109375" style="5" customWidth="1"/>
    <col min="7" max="7" width="4.5703125" style="5" customWidth="1"/>
    <col min="8" max="8" width="1.7109375" style="5" customWidth="1"/>
    <col min="9" max="11" width="12.7109375" style="5" customWidth="1"/>
    <col min="12" max="12" width="4.5703125" style="5" customWidth="1"/>
    <col min="13" max="16384" width="11.42578125" style="5"/>
  </cols>
  <sheetData>
    <row r="1" spans="2:12" ht="18">
      <c r="B1" s="6"/>
      <c r="D1" s="7"/>
      <c r="E1" s="163" t="s">
        <v>809</v>
      </c>
      <c r="F1" s="164" t="s">
        <v>6</v>
      </c>
    </row>
    <row r="2" spans="2:12" ht="18">
      <c r="B2" s="3"/>
      <c r="D2" s="7"/>
      <c r="E2" s="163" t="s">
        <v>683</v>
      </c>
      <c r="F2" s="164" t="str">
        <f>'Bon de livraison'!H3</f>
        <v>XXXXXX</v>
      </c>
    </row>
    <row r="3" spans="2:12" ht="18">
      <c r="B3" s="6"/>
      <c r="D3" s="7"/>
      <c r="E3" s="163" t="s">
        <v>684</v>
      </c>
      <c r="F3" s="165">
        <f>Date</f>
        <v>45565</v>
      </c>
    </row>
    <row r="4" spans="2:12" ht="15">
      <c r="B4" s="6"/>
      <c r="D4" s="9"/>
    </row>
    <row r="5" spans="2:12">
      <c r="B5" s="111"/>
      <c r="D5" s="10"/>
      <c r="E5" s="11"/>
      <c r="F5" s="11"/>
    </row>
    <row r="6" spans="2:12" ht="18">
      <c r="B6" s="111"/>
      <c r="C6" s="122" t="s">
        <v>166</v>
      </c>
      <c r="D6" s="10"/>
      <c r="E6" s="11"/>
      <c r="F6" s="11"/>
    </row>
    <row r="7" spans="2:12" ht="18">
      <c r="C7" s="162" t="s">
        <v>194</v>
      </c>
      <c r="F7" s="70"/>
    </row>
    <row r="8" spans="2:12" ht="18">
      <c r="C8" s="151" t="s">
        <v>193</v>
      </c>
      <c r="D8" s="13"/>
      <c r="G8" s="14"/>
    </row>
    <row r="9" spans="2:12">
      <c r="C9" s="152" t="s">
        <v>48</v>
      </c>
      <c r="E9" s="91" t="s">
        <v>4</v>
      </c>
      <c r="F9" s="92" t="s">
        <v>53</v>
      </c>
      <c r="G9" s="15"/>
      <c r="I9" s="51"/>
    </row>
    <row r="10" spans="2:12" ht="15">
      <c r="C10" s="16"/>
      <c r="E10" s="71"/>
      <c r="F10" s="93" t="s">
        <v>54</v>
      </c>
      <c r="G10" s="15"/>
      <c r="I10" s="175"/>
      <c r="J10" s="176" t="s">
        <v>59</v>
      </c>
      <c r="K10" s="175"/>
    </row>
    <row r="11" spans="2:12" ht="13.5" customHeight="1">
      <c r="C11" s="19" t="s">
        <v>52</v>
      </c>
      <c r="E11" s="167" t="s">
        <v>49</v>
      </c>
      <c r="F11" s="167" t="s">
        <v>50</v>
      </c>
      <c r="G11" s="20"/>
      <c r="I11" s="190" t="s">
        <v>49</v>
      </c>
      <c r="J11" s="174"/>
      <c r="K11" s="190" t="s">
        <v>50</v>
      </c>
    </row>
    <row r="12" spans="2:12" ht="27.75" customHeight="1">
      <c r="B12" s="90"/>
      <c r="C12" s="89" t="s">
        <v>168</v>
      </c>
      <c r="D12" s="72"/>
      <c r="E12" s="109"/>
      <c r="F12" s="109"/>
      <c r="G12" s="155">
        <v>21</v>
      </c>
      <c r="I12" s="156" t="str">
        <f>IF(E12="","",(IF(E12&gt;=F12,"OK","ERROR")))</f>
        <v/>
      </c>
      <c r="J12" s="73"/>
      <c r="K12" s="156" t="str">
        <f>IF(F12="","",(IF(F12&lt;=E12,"OK","ERROR")))</f>
        <v/>
      </c>
    </row>
    <row r="13" spans="2:12">
      <c r="C13" s="24"/>
      <c r="E13" s="8"/>
      <c r="I13" s="181" t="s">
        <v>197</v>
      </c>
      <c r="J13" s="179"/>
      <c r="K13" s="179"/>
      <c r="L13" s="14"/>
    </row>
    <row r="14" spans="2:12">
      <c r="B14" s="154"/>
      <c r="G14" s="154"/>
      <c r="I14" s="157" t="str">
        <f>IF((SUM(E19:E39))=0,"",(SUM(E19:E39)))</f>
        <v/>
      </c>
      <c r="J14" s="178"/>
      <c r="K14" s="157" t="str">
        <f>IF((SUM(F19:F39))=0,"",(SUM(F19:F39)))</f>
        <v/>
      </c>
    </row>
    <row r="15" spans="2:12" ht="14.25">
      <c r="B15" s="153"/>
      <c r="C15" s="94" t="s">
        <v>805</v>
      </c>
      <c r="D15" s="95" t="s">
        <v>196</v>
      </c>
      <c r="E15" s="91" t="s">
        <v>4</v>
      </c>
      <c r="F15" s="91" t="s">
        <v>53</v>
      </c>
      <c r="G15" s="153"/>
      <c r="I15" s="157" t="str">
        <f>IF((SUM(E19:E39))=0,"",(IF(SUM(E19:E39)-2&lt;=E12,"OK","ERROR")))</f>
        <v/>
      </c>
      <c r="J15" s="74"/>
      <c r="K15" s="157" t="str">
        <f>IF((SUM(F19:F39))=0,"",(IF(SUM(F19:F39)-2&lt;=F12,"OK","ERROR")))</f>
        <v/>
      </c>
    </row>
    <row r="16" spans="2:12">
      <c r="B16" s="153"/>
      <c r="C16" s="15"/>
      <c r="D16" s="44"/>
      <c r="E16" s="44"/>
      <c r="F16" s="96" t="s">
        <v>54</v>
      </c>
      <c r="G16" s="153"/>
      <c r="I16" s="182" t="s">
        <v>198</v>
      </c>
      <c r="J16" s="74"/>
      <c r="K16" s="74"/>
    </row>
    <row r="17" spans="2:11">
      <c r="B17" s="153"/>
      <c r="C17" s="20"/>
      <c r="D17" s="45"/>
      <c r="E17" s="75"/>
      <c r="F17" s="75"/>
      <c r="G17" s="153"/>
      <c r="I17" s="181" t="s">
        <v>199</v>
      </c>
      <c r="J17" s="183"/>
      <c r="K17" s="179"/>
    </row>
    <row r="18" spans="2:11" ht="13.5" customHeight="1">
      <c r="B18" s="153"/>
      <c r="C18" s="167" t="s">
        <v>55</v>
      </c>
      <c r="D18" s="167" t="s">
        <v>51</v>
      </c>
      <c r="E18" s="167" t="s">
        <v>49</v>
      </c>
      <c r="F18" s="167" t="s">
        <v>50</v>
      </c>
      <c r="G18" s="153"/>
      <c r="I18" s="166" t="s">
        <v>49</v>
      </c>
      <c r="J18" s="166" t="s">
        <v>49</v>
      </c>
      <c r="K18" s="166" t="s">
        <v>50</v>
      </c>
    </row>
    <row r="19" spans="2:11" ht="13.5" customHeight="1" thickBot="1">
      <c r="B19" s="153">
        <v>1</v>
      </c>
      <c r="C19" s="97"/>
      <c r="D19" s="98" t="str">
        <f t="shared" ref="D19:D28" si="0">IF(C19="","",VLOOKUP(C19,Banks_Dom,2,FALSE))</f>
        <v/>
      </c>
      <c r="E19" s="99"/>
      <c r="F19" s="99"/>
      <c r="G19" s="153">
        <v>1</v>
      </c>
      <c r="I19" s="184" t="str">
        <f>IF(OR(COUNTA(C19)=1,COUNTA(E19)=1),IF(COUNTA(C19,E19)=2,"OK","ERROR"),"")</f>
        <v/>
      </c>
      <c r="J19" s="184" t="str">
        <f>IF(E19="","",(IF(E19&gt;=F19,"OK","ERROR")))</f>
        <v/>
      </c>
      <c r="K19" s="184" t="str">
        <f>IF(OR(COUNTA(C19)=1,COUNTA(F19)=1),IF(COUNTA(C19,F19)=2,"OK","ERROR"),"")</f>
        <v/>
      </c>
    </row>
    <row r="20" spans="2:11" ht="14.25" thickTop="1" thickBot="1">
      <c r="B20" s="153">
        <v>2</v>
      </c>
      <c r="C20" s="97"/>
      <c r="D20" s="98" t="str">
        <f t="shared" si="0"/>
        <v/>
      </c>
      <c r="E20" s="99"/>
      <c r="F20" s="99"/>
      <c r="G20" s="153">
        <v>2</v>
      </c>
      <c r="I20" s="156" t="str">
        <f t="shared" ref="I20:I28" si="1">IF(OR(COUNTA(C20)=1,COUNTA(E20)=1),IF(COUNTA(C20,E20)=2,"OK","ERROR"),"")</f>
        <v/>
      </c>
      <c r="J20" s="156" t="str">
        <f t="shared" ref="J20:J28" si="2">IF(E20="","",(IF(E20&gt;=F20,"OK","ERROR")))</f>
        <v/>
      </c>
      <c r="K20" s="156" t="str">
        <f t="shared" ref="K20:K28" si="3">IF(OR(COUNTA(C20)=1,COUNTA(F20)=1),IF(COUNTA(C20,F20)=2,"OK","ERROR"),"")</f>
        <v/>
      </c>
    </row>
    <row r="21" spans="2:11" ht="14.25" thickTop="1" thickBot="1">
      <c r="B21" s="153">
        <v>3</v>
      </c>
      <c r="C21" s="97"/>
      <c r="D21" s="98" t="str">
        <f t="shared" si="0"/>
        <v/>
      </c>
      <c r="E21" s="99"/>
      <c r="F21" s="99"/>
      <c r="G21" s="153">
        <v>3</v>
      </c>
      <c r="I21" s="156" t="str">
        <f t="shared" si="1"/>
        <v/>
      </c>
      <c r="J21" s="156" t="str">
        <f t="shared" si="2"/>
        <v/>
      </c>
      <c r="K21" s="156" t="str">
        <f t="shared" si="3"/>
        <v/>
      </c>
    </row>
    <row r="22" spans="2:11" ht="14.25" thickTop="1" thickBot="1">
      <c r="B22" s="153">
        <v>4</v>
      </c>
      <c r="C22" s="97"/>
      <c r="D22" s="98" t="str">
        <f t="shared" si="0"/>
        <v/>
      </c>
      <c r="E22" s="99"/>
      <c r="F22" s="99"/>
      <c r="G22" s="153">
        <v>4</v>
      </c>
      <c r="I22" s="156" t="str">
        <f t="shared" si="1"/>
        <v/>
      </c>
      <c r="J22" s="156" t="str">
        <f t="shared" si="2"/>
        <v/>
      </c>
      <c r="K22" s="156" t="str">
        <f t="shared" si="3"/>
        <v/>
      </c>
    </row>
    <row r="23" spans="2:11" ht="14.25" thickTop="1" thickBot="1">
      <c r="B23" s="153">
        <v>5</v>
      </c>
      <c r="C23" s="97"/>
      <c r="D23" s="98" t="str">
        <f t="shared" si="0"/>
        <v/>
      </c>
      <c r="E23" s="99"/>
      <c r="F23" s="99"/>
      <c r="G23" s="153">
        <v>5</v>
      </c>
      <c r="I23" s="156" t="str">
        <f t="shared" si="1"/>
        <v/>
      </c>
      <c r="J23" s="156" t="str">
        <f t="shared" si="2"/>
        <v/>
      </c>
      <c r="K23" s="156" t="str">
        <f t="shared" si="3"/>
        <v/>
      </c>
    </row>
    <row r="24" spans="2:11" ht="14.25" thickTop="1" thickBot="1">
      <c r="B24" s="153">
        <v>6</v>
      </c>
      <c r="C24" s="97"/>
      <c r="D24" s="98" t="str">
        <f t="shared" si="0"/>
        <v/>
      </c>
      <c r="E24" s="99"/>
      <c r="F24" s="99"/>
      <c r="G24" s="153">
        <v>6</v>
      </c>
      <c r="I24" s="156" t="str">
        <f t="shared" si="1"/>
        <v/>
      </c>
      <c r="J24" s="156" t="str">
        <f t="shared" si="2"/>
        <v/>
      </c>
      <c r="K24" s="156" t="str">
        <f t="shared" si="3"/>
        <v/>
      </c>
    </row>
    <row r="25" spans="2:11" ht="14.25" thickTop="1" thickBot="1">
      <c r="B25" s="153">
        <v>7</v>
      </c>
      <c r="C25" s="97"/>
      <c r="D25" s="98" t="str">
        <f t="shared" si="0"/>
        <v/>
      </c>
      <c r="E25" s="99"/>
      <c r="F25" s="99"/>
      <c r="G25" s="153">
        <v>7</v>
      </c>
      <c r="I25" s="156" t="str">
        <f t="shared" si="1"/>
        <v/>
      </c>
      <c r="J25" s="156" t="str">
        <f t="shared" si="2"/>
        <v/>
      </c>
      <c r="K25" s="156" t="str">
        <f t="shared" si="3"/>
        <v/>
      </c>
    </row>
    <row r="26" spans="2:11" ht="14.25" thickTop="1" thickBot="1">
      <c r="B26" s="153">
        <v>8</v>
      </c>
      <c r="C26" s="97"/>
      <c r="D26" s="98" t="str">
        <f t="shared" si="0"/>
        <v/>
      </c>
      <c r="E26" s="99"/>
      <c r="F26" s="99"/>
      <c r="G26" s="153">
        <v>8</v>
      </c>
      <c r="I26" s="156" t="str">
        <f t="shared" si="1"/>
        <v/>
      </c>
      <c r="J26" s="156" t="str">
        <f t="shared" si="2"/>
        <v/>
      </c>
      <c r="K26" s="156" t="str">
        <f t="shared" si="3"/>
        <v/>
      </c>
    </row>
    <row r="27" spans="2:11" ht="14.25" thickTop="1" thickBot="1">
      <c r="B27" s="153">
        <v>9</v>
      </c>
      <c r="C27" s="97"/>
      <c r="D27" s="98" t="str">
        <f t="shared" si="0"/>
        <v/>
      </c>
      <c r="E27" s="99"/>
      <c r="F27" s="99"/>
      <c r="G27" s="153">
        <v>9</v>
      </c>
      <c r="I27" s="156" t="str">
        <f t="shared" si="1"/>
        <v/>
      </c>
      <c r="J27" s="156" t="str">
        <f t="shared" si="2"/>
        <v/>
      </c>
      <c r="K27" s="156" t="str">
        <f t="shared" si="3"/>
        <v/>
      </c>
    </row>
    <row r="28" spans="2:11" ht="14.25" thickTop="1" thickBot="1">
      <c r="B28" s="153">
        <v>10</v>
      </c>
      <c r="C28" s="97"/>
      <c r="D28" s="98" t="str">
        <f t="shared" si="0"/>
        <v/>
      </c>
      <c r="E28" s="99"/>
      <c r="F28" s="99"/>
      <c r="G28" s="153">
        <v>10</v>
      </c>
      <c r="I28" s="156" t="str">
        <f t="shared" si="1"/>
        <v/>
      </c>
      <c r="J28" s="156" t="str">
        <f t="shared" si="2"/>
        <v/>
      </c>
      <c r="K28" s="156" t="str">
        <f t="shared" si="3"/>
        <v/>
      </c>
    </row>
    <row r="29" spans="2:11" ht="13.5" thickTop="1">
      <c r="B29" s="76"/>
      <c r="C29" s="47"/>
      <c r="D29" s="48"/>
      <c r="E29" s="77"/>
      <c r="F29" s="49"/>
      <c r="G29" s="76"/>
      <c r="I29" s="74"/>
      <c r="J29" s="74"/>
      <c r="K29" s="74"/>
    </row>
    <row r="30" spans="2:11" ht="15.75" customHeight="1" thickBot="1">
      <c r="B30" s="153">
        <v>11</v>
      </c>
      <c r="C30" s="97"/>
      <c r="D30" s="98" t="str">
        <f t="shared" ref="D30:D39" si="4">IF(C30="","",VLOOKUP(C30,Banks_Dom,2,FALSE))</f>
        <v/>
      </c>
      <c r="E30" s="99"/>
      <c r="F30" s="99"/>
      <c r="G30" s="153">
        <v>11</v>
      </c>
      <c r="I30" s="156" t="str">
        <f t="shared" ref="I30:I39" si="5">IF(OR(COUNTA(C30)=1,COUNTA(E30)=1),IF(COUNTA(C30,E30)=2,"OK","ERROR"),"")</f>
        <v/>
      </c>
      <c r="J30" s="156" t="str">
        <f t="shared" ref="J30:J39" si="6">IF(E30="","",(IF(E30&gt;=F30,"OK","ERROR")))</f>
        <v/>
      </c>
      <c r="K30" s="156" t="str">
        <f t="shared" ref="K30:K39" si="7">IF(OR(COUNTA(C30)=1,COUNTA(F30)=1),IF(COUNTA(C30,F30)=2,"OK","ERROR"),"")</f>
        <v/>
      </c>
    </row>
    <row r="31" spans="2:11" ht="14.25" thickTop="1" thickBot="1">
      <c r="B31" s="153">
        <v>12</v>
      </c>
      <c r="C31" s="97"/>
      <c r="D31" s="98" t="str">
        <f t="shared" si="4"/>
        <v/>
      </c>
      <c r="E31" s="99"/>
      <c r="F31" s="99"/>
      <c r="G31" s="153">
        <v>12</v>
      </c>
      <c r="I31" s="156" t="str">
        <f t="shared" si="5"/>
        <v/>
      </c>
      <c r="J31" s="156" t="str">
        <f t="shared" si="6"/>
        <v/>
      </c>
      <c r="K31" s="156" t="str">
        <f t="shared" si="7"/>
        <v/>
      </c>
    </row>
    <row r="32" spans="2:11" ht="14.25" thickTop="1" thickBot="1">
      <c r="B32" s="153">
        <v>13</v>
      </c>
      <c r="C32" s="97"/>
      <c r="D32" s="98" t="str">
        <f t="shared" si="4"/>
        <v/>
      </c>
      <c r="E32" s="99"/>
      <c r="F32" s="99"/>
      <c r="G32" s="153">
        <v>13</v>
      </c>
      <c r="I32" s="156" t="str">
        <f t="shared" si="5"/>
        <v/>
      </c>
      <c r="J32" s="156" t="str">
        <f t="shared" si="6"/>
        <v/>
      </c>
      <c r="K32" s="156" t="str">
        <f t="shared" si="7"/>
        <v/>
      </c>
    </row>
    <row r="33" spans="2:11" ht="14.25" thickTop="1" thickBot="1">
      <c r="B33" s="153">
        <v>14</v>
      </c>
      <c r="C33" s="97"/>
      <c r="D33" s="98" t="str">
        <f t="shared" si="4"/>
        <v/>
      </c>
      <c r="E33" s="99"/>
      <c r="F33" s="99"/>
      <c r="G33" s="153">
        <v>14</v>
      </c>
      <c r="I33" s="156" t="str">
        <f t="shared" si="5"/>
        <v/>
      </c>
      <c r="J33" s="156" t="str">
        <f t="shared" si="6"/>
        <v/>
      </c>
      <c r="K33" s="156" t="str">
        <f t="shared" si="7"/>
        <v/>
      </c>
    </row>
    <row r="34" spans="2:11" ht="14.25" thickTop="1" thickBot="1">
      <c r="B34" s="153">
        <v>15</v>
      </c>
      <c r="C34" s="97"/>
      <c r="D34" s="98" t="str">
        <f t="shared" si="4"/>
        <v/>
      </c>
      <c r="E34" s="99"/>
      <c r="F34" s="99"/>
      <c r="G34" s="153">
        <v>15</v>
      </c>
      <c r="I34" s="156" t="str">
        <f t="shared" si="5"/>
        <v/>
      </c>
      <c r="J34" s="156" t="str">
        <f t="shared" si="6"/>
        <v/>
      </c>
      <c r="K34" s="156" t="str">
        <f t="shared" si="7"/>
        <v/>
      </c>
    </row>
    <row r="35" spans="2:11" ht="14.25" thickTop="1" thickBot="1">
      <c r="B35" s="153">
        <v>16</v>
      </c>
      <c r="C35" s="97"/>
      <c r="D35" s="98" t="str">
        <f t="shared" si="4"/>
        <v/>
      </c>
      <c r="E35" s="99"/>
      <c r="F35" s="99"/>
      <c r="G35" s="153">
        <v>16</v>
      </c>
      <c r="I35" s="156" t="str">
        <f t="shared" si="5"/>
        <v/>
      </c>
      <c r="J35" s="156" t="str">
        <f t="shared" si="6"/>
        <v/>
      </c>
      <c r="K35" s="156" t="str">
        <f t="shared" si="7"/>
        <v/>
      </c>
    </row>
    <row r="36" spans="2:11" ht="14.25" thickTop="1" thickBot="1">
      <c r="B36" s="153">
        <v>17</v>
      </c>
      <c r="C36" s="97"/>
      <c r="D36" s="98" t="str">
        <f t="shared" si="4"/>
        <v/>
      </c>
      <c r="E36" s="99"/>
      <c r="F36" s="99"/>
      <c r="G36" s="153">
        <v>17</v>
      </c>
      <c r="I36" s="156" t="str">
        <f t="shared" si="5"/>
        <v/>
      </c>
      <c r="J36" s="156" t="str">
        <f t="shared" si="6"/>
        <v/>
      </c>
      <c r="K36" s="156" t="str">
        <f t="shared" si="7"/>
        <v/>
      </c>
    </row>
    <row r="37" spans="2:11" ht="14.25" thickTop="1" thickBot="1">
      <c r="B37" s="153">
        <v>18</v>
      </c>
      <c r="C37" s="97"/>
      <c r="D37" s="98" t="str">
        <f t="shared" si="4"/>
        <v/>
      </c>
      <c r="E37" s="99"/>
      <c r="F37" s="99"/>
      <c r="G37" s="153">
        <v>18</v>
      </c>
      <c r="I37" s="156" t="str">
        <f t="shared" si="5"/>
        <v/>
      </c>
      <c r="J37" s="156" t="str">
        <f t="shared" si="6"/>
        <v/>
      </c>
      <c r="K37" s="156" t="str">
        <f t="shared" si="7"/>
        <v/>
      </c>
    </row>
    <row r="38" spans="2:11" ht="14.25" thickTop="1" thickBot="1">
      <c r="B38" s="153">
        <v>19</v>
      </c>
      <c r="C38" s="97"/>
      <c r="D38" s="98" t="str">
        <f t="shared" si="4"/>
        <v/>
      </c>
      <c r="E38" s="99"/>
      <c r="F38" s="99"/>
      <c r="G38" s="153">
        <v>19</v>
      </c>
      <c r="I38" s="156" t="str">
        <f t="shared" si="5"/>
        <v/>
      </c>
      <c r="J38" s="156" t="str">
        <f t="shared" si="6"/>
        <v/>
      </c>
      <c r="K38" s="156" t="str">
        <f t="shared" si="7"/>
        <v/>
      </c>
    </row>
    <row r="39" spans="2:11" ht="14.25" thickTop="1" thickBot="1">
      <c r="B39" s="197">
        <v>20</v>
      </c>
      <c r="C39" s="97"/>
      <c r="D39" s="98" t="str">
        <f t="shared" si="4"/>
        <v/>
      </c>
      <c r="E39" s="99"/>
      <c r="F39" s="99"/>
      <c r="G39" s="197">
        <v>20</v>
      </c>
      <c r="I39" s="156" t="str">
        <f t="shared" si="5"/>
        <v/>
      </c>
      <c r="J39" s="156" t="str">
        <f t="shared" si="6"/>
        <v/>
      </c>
      <c r="K39" s="156" t="str">
        <f t="shared" si="7"/>
        <v/>
      </c>
    </row>
    <row r="40" spans="2:11" ht="6" customHeight="1" thickTop="1">
      <c r="B40" s="193"/>
      <c r="C40" s="194"/>
      <c r="D40" s="195"/>
      <c r="E40" s="196"/>
      <c r="F40" s="196"/>
      <c r="G40" s="194"/>
    </row>
    <row r="41" spans="2:11" ht="24.75" customHeight="1">
      <c r="C41" s="50" t="str">
        <f>"Version: "&amp;C52</f>
        <v>Version: 1.00.F85</v>
      </c>
      <c r="E41" s="52"/>
      <c r="F41" s="52"/>
      <c r="G41" s="8" t="s">
        <v>0</v>
      </c>
      <c r="I41" s="78"/>
    </row>
    <row r="42" spans="2:11">
      <c r="I42" s="55"/>
      <c r="J42" s="79"/>
      <c r="K42" s="55"/>
    </row>
    <row r="43" spans="2:11" ht="42" customHeight="1">
      <c r="B43" s="305"/>
      <c r="C43" s="325"/>
      <c r="D43" s="325"/>
      <c r="E43" s="325"/>
      <c r="F43" s="325"/>
      <c r="G43" s="325"/>
      <c r="I43" s="57"/>
      <c r="J43" s="79"/>
      <c r="K43" s="57"/>
    </row>
    <row r="44" spans="2:11" ht="14.25">
      <c r="B44" s="305">
        <v>2</v>
      </c>
      <c r="C44" s="326" t="s">
        <v>169</v>
      </c>
      <c r="D44" s="326"/>
      <c r="E44" s="326"/>
      <c r="F44" s="326"/>
      <c r="G44" s="326"/>
      <c r="I44" s="54"/>
      <c r="J44" s="54"/>
      <c r="K44" s="54"/>
    </row>
    <row r="45" spans="2:11" ht="14.25">
      <c r="B45" s="305">
        <v>3</v>
      </c>
      <c r="C45" s="326" t="s">
        <v>58</v>
      </c>
      <c r="D45" s="326"/>
      <c r="E45" s="326"/>
      <c r="F45" s="326"/>
      <c r="G45" s="326"/>
      <c r="I45" s="54"/>
      <c r="J45" s="54"/>
      <c r="K45" s="54"/>
    </row>
    <row r="46" spans="2:11">
      <c r="F46" s="14"/>
      <c r="I46" s="54"/>
      <c r="J46" s="54"/>
      <c r="K46" s="54"/>
    </row>
    <row r="47" spans="2:11">
      <c r="F47" s="14"/>
    </row>
    <row r="48" spans="2:11">
      <c r="F48" s="14"/>
    </row>
    <row r="49" spans="2:6">
      <c r="B49" s="80" t="s">
        <v>1</v>
      </c>
      <c r="C49" s="81" t="str">
        <f>F2</f>
        <v>XXXXXX</v>
      </c>
      <c r="F49" s="14"/>
    </row>
    <row r="50" spans="2:6">
      <c r="B50" s="82"/>
      <c r="C50" s="83" t="str">
        <f>F1</f>
        <v>AR11</v>
      </c>
    </row>
    <row r="51" spans="2:6">
      <c r="B51" s="82"/>
      <c r="C51" s="84">
        <f>F3</f>
        <v>45565</v>
      </c>
      <c r="D51" s="14"/>
    </row>
    <row r="52" spans="2:6">
      <c r="B52" s="82"/>
      <c r="C52" s="85" t="s">
        <v>1165</v>
      </c>
      <c r="D52" s="14"/>
    </row>
    <row r="53" spans="2:6">
      <c r="B53" s="82"/>
      <c r="C53" s="86" t="str">
        <f>C11</f>
        <v>$Bod</v>
      </c>
      <c r="D53" s="14"/>
    </row>
    <row r="54" spans="2:6">
      <c r="B54" s="87"/>
      <c r="C54" s="88">
        <f>COUNTIF(E12:K43,"ERROR")</f>
        <v>0</v>
      </c>
      <c r="D54" s="14"/>
    </row>
    <row r="55" spans="2:6">
      <c r="D55" s="14"/>
    </row>
    <row r="56" spans="2:6">
      <c r="D56" s="14"/>
    </row>
    <row r="57" spans="2:6">
      <c r="D57" s="14"/>
    </row>
    <row r="58" spans="2:6">
      <c r="B58" s="67"/>
      <c r="C58" s="68"/>
      <c r="D58" s="14"/>
    </row>
    <row r="59" spans="2:6">
      <c r="B59" s="67"/>
      <c r="C59" s="68"/>
      <c r="D59" s="14"/>
    </row>
    <row r="60" spans="2:6">
      <c r="B60" s="67"/>
      <c r="C60" s="14"/>
      <c r="D60" s="14"/>
    </row>
  </sheetData>
  <sheetProtection sheet="1" objects="1" scenarios="1"/>
  <mergeCells count="3">
    <mergeCell ref="C43:G43"/>
    <mergeCell ref="C44:G44"/>
    <mergeCell ref="C45:G45"/>
  </mergeCells>
  <phoneticPr fontId="18" type="noConversion"/>
  <dataValidations count="2">
    <dataValidation type="list" showInputMessage="1" showErrorMessage="1" errorTitle="Fausse valeur" error="Seulement les valeurs du menu de déroulement sont admises " sqref="C19:C28 C30:C39" xr:uid="{00000000-0002-0000-0100-000000000000}">
      <formula1>List_Dom</formula1>
    </dataValidation>
    <dataValidation type="decimal" operator="greaterThan" allowBlank="1" showInputMessage="1" showErrorMessage="1" error="Seules les valeurs supérieures à zéro sont autorisées." sqref="E12:F12 E19:F28 E30:F39" xr:uid="{00000000-0002-0000-0100-000001000000}">
      <formula1>0</formula1>
    </dataValidation>
  </dataValidations>
  <pageMargins left="0.39370078740157483" right="0" top="0.59055118110236227" bottom="0.39370078740157483" header="0" footer="0.31496062992125984"/>
  <pageSetup paperSize="9" scale="76" orientation="portrait" cellComments="asDisplayed" horizontalDpi="4294967292" verticalDpi="4294967292" r:id="rId1"/>
  <headerFooter alignWithMargins="0">
    <oddFooter>&amp;L&amp;"Arial,Fett"BNS confidentiel&amp;C&amp;D&amp;Rpage &amp;P</oddFooter>
  </headerFooter>
  <ignoredErrors>
    <ignoredError sqref="I19:K39 D29 I40:K40 I12 J12:J18 K12:K14 K16:K18 I18 I14" emptyCellReference="1"/>
    <ignoredError sqref="D19:D28 D30:D39" unlockedFormula="1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B1:K62"/>
  <sheetViews>
    <sheetView showGridLines="0" showRowColHeaders="0" showZeros="0" zoomScale="80" zoomScaleNormal="80" workbookViewId="0">
      <selection activeCell="E12" sqref="E12"/>
    </sheetView>
  </sheetViews>
  <sheetFormatPr defaultColWidth="11.42578125" defaultRowHeight="12.75"/>
  <cols>
    <col min="1" max="1" width="1.7109375" style="5" customWidth="1"/>
    <col min="2" max="2" width="4.5703125" style="5" customWidth="1"/>
    <col min="3" max="3" width="68.7109375" style="5" customWidth="1"/>
    <col min="4" max="4" width="12.7109375" style="5" customWidth="1"/>
    <col min="5" max="6" width="14.7109375" style="5" customWidth="1"/>
    <col min="7" max="7" width="4.5703125" style="5" customWidth="1"/>
    <col min="8" max="8" width="1.7109375" style="5" customWidth="1"/>
    <col min="9" max="11" width="12.7109375" style="5" customWidth="1"/>
    <col min="12" max="12" width="5" style="5" customWidth="1"/>
    <col min="13" max="16384" width="11.42578125" style="5"/>
  </cols>
  <sheetData>
    <row r="1" spans="2:11" ht="18">
      <c r="B1" s="6"/>
      <c r="D1" s="7"/>
      <c r="E1" s="163" t="s">
        <v>809</v>
      </c>
      <c r="F1" s="164" t="s">
        <v>7</v>
      </c>
    </row>
    <row r="2" spans="2:11" ht="18">
      <c r="B2" s="3"/>
      <c r="D2" s="7"/>
      <c r="E2" s="163" t="s">
        <v>683</v>
      </c>
      <c r="F2" s="164" t="str">
        <f>'Bon de livraison'!H3</f>
        <v>XXXXXX</v>
      </c>
    </row>
    <row r="3" spans="2:11" ht="18">
      <c r="B3" s="6"/>
      <c r="D3" s="7"/>
      <c r="E3" s="163" t="s">
        <v>684</v>
      </c>
      <c r="F3" s="165">
        <f>Date</f>
        <v>45565</v>
      </c>
    </row>
    <row r="4" spans="2:11" ht="15">
      <c r="B4" s="6"/>
      <c r="D4" s="9"/>
    </row>
    <row r="5" spans="2:11">
      <c r="B5" s="111"/>
      <c r="D5" s="10"/>
      <c r="E5" s="11"/>
      <c r="F5" s="11"/>
    </row>
    <row r="6" spans="2:11" ht="18">
      <c r="C6" s="122" t="s">
        <v>166</v>
      </c>
      <c r="D6" s="10"/>
      <c r="E6" s="11"/>
      <c r="F6" s="11"/>
    </row>
    <row r="7" spans="2:11" ht="18">
      <c r="C7" s="162" t="s">
        <v>194</v>
      </c>
      <c r="F7" s="70"/>
    </row>
    <row r="8" spans="2:11" ht="18">
      <c r="C8" s="151" t="s">
        <v>676</v>
      </c>
      <c r="D8" s="13"/>
      <c r="G8" s="14"/>
    </row>
    <row r="9" spans="2:11">
      <c r="C9" s="152" t="s">
        <v>48</v>
      </c>
      <c r="E9" s="91" t="s">
        <v>4</v>
      </c>
      <c r="F9" s="92" t="s">
        <v>53</v>
      </c>
      <c r="G9" s="15"/>
      <c r="I9" s="51"/>
      <c r="J9" s="100"/>
      <c r="K9" s="6"/>
    </row>
    <row r="10" spans="2:11" ht="15">
      <c r="C10" s="16"/>
      <c r="E10" s="71"/>
      <c r="F10" s="93" t="s">
        <v>54</v>
      </c>
      <c r="G10" s="15"/>
      <c r="I10" s="172"/>
      <c r="J10" s="173" t="s">
        <v>59</v>
      </c>
      <c r="K10" s="172"/>
    </row>
    <row r="11" spans="2:11" ht="13.5" customHeight="1">
      <c r="C11" s="19" t="s">
        <v>52</v>
      </c>
      <c r="E11" s="167" t="s">
        <v>49</v>
      </c>
      <c r="F11" s="167" t="s">
        <v>50</v>
      </c>
      <c r="G11" s="20"/>
      <c r="I11" s="186" t="s">
        <v>49</v>
      </c>
      <c r="J11" s="174"/>
      <c r="K11" s="186" t="s">
        <v>50</v>
      </c>
    </row>
    <row r="12" spans="2:11" ht="27.75" customHeight="1">
      <c r="B12" s="90"/>
      <c r="C12" s="89" t="s">
        <v>168</v>
      </c>
      <c r="D12" s="22"/>
      <c r="E12" s="109"/>
      <c r="F12" s="109"/>
      <c r="G12" s="155">
        <v>21</v>
      </c>
      <c r="I12" s="156" t="str">
        <f>IF(E12="","",(IF(E12&gt;=F12,"OK","ERROR")))</f>
        <v/>
      </c>
      <c r="J12" s="73"/>
      <c r="K12" s="156" t="str">
        <f>IF(F12="","",(IF(F12&lt;=E12,"OK","ERROR")))</f>
        <v/>
      </c>
    </row>
    <row r="13" spans="2:11">
      <c r="C13" s="24"/>
      <c r="E13" s="8"/>
      <c r="I13" s="180" t="s">
        <v>197</v>
      </c>
      <c r="J13" s="177"/>
      <c r="K13" s="177"/>
    </row>
    <row r="14" spans="2:11">
      <c r="B14" s="154"/>
      <c r="G14" s="154"/>
      <c r="I14" s="157" t="str">
        <f>IF((SUM(E19:E39))=0,"",(SUM(E19:E39)))</f>
        <v/>
      </c>
      <c r="J14" s="178"/>
      <c r="K14" s="157" t="str">
        <f>IF((SUM(F19:F39))=0,"",(SUM(F19:F39)))</f>
        <v/>
      </c>
    </row>
    <row r="15" spans="2:11" ht="14.25">
      <c r="B15" s="153"/>
      <c r="C15" s="94" t="s">
        <v>806</v>
      </c>
      <c r="D15" s="95" t="s">
        <v>196</v>
      </c>
      <c r="E15" s="95" t="s">
        <v>4</v>
      </c>
      <c r="F15" s="95" t="s">
        <v>53</v>
      </c>
      <c r="G15" s="153"/>
      <c r="I15" s="157" t="str">
        <f>IF((SUM(E19:E39))=0,"",(IF(SUM(E19:E39)-2&lt;=E12,"OK","ERROR")))</f>
        <v/>
      </c>
      <c r="J15" s="74"/>
      <c r="K15" s="157" t="str">
        <f>IF((SUM(F19:F39))=0,"",(IF(SUM(F19:F39)-2&lt;=F12,"OK","ERROR")))</f>
        <v/>
      </c>
    </row>
    <row r="16" spans="2:11">
      <c r="B16" s="153"/>
      <c r="C16" s="101"/>
      <c r="D16" s="102"/>
      <c r="E16" s="102"/>
      <c r="F16" s="102" t="s">
        <v>54</v>
      </c>
      <c r="G16" s="153"/>
      <c r="I16" s="182" t="s">
        <v>198</v>
      </c>
      <c r="J16" s="74"/>
      <c r="K16" s="74"/>
    </row>
    <row r="17" spans="2:11">
      <c r="B17" s="153"/>
      <c r="C17" s="20"/>
      <c r="D17" s="45"/>
      <c r="E17" s="75"/>
      <c r="F17" s="75"/>
      <c r="G17" s="153"/>
      <c r="I17" s="180" t="s">
        <v>199</v>
      </c>
      <c r="J17" s="171"/>
      <c r="K17" s="177"/>
    </row>
    <row r="18" spans="2:11" ht="13.5" customHeight="1">
      <c r="B18" s="153"/>
      <c r="C18" s="167" t="s">
        <v>55</v>
      </c>
      <c r="D18" s="167" t="s">
        <v>51</v>
      </c>
      <c r="E18" s="167" t="s">
        <v>49</v>
      </c>
      <c r="F18" s="167" t="s">
        <v>50</v>
      </c>
      <c r="G18" s="153"/>
      <c r="I18" s="185" t="s">
        <v>49</v>
      </c>
      <c r="J18" s="185" t="s">
        <v>49</v>
      </c>
      <c r="K18" s="185" t="s">
        <v>50</v>
      </c>
    </row>
    <row r="19" spans="2:11" ht="13.5" thickBot="1">
      <c r="B19" s="153">
        <v>1</v>
      </c>
      <c r="C19" s="97"/>
      <c r="D19" s="103" t="str">
        <f>IF(C19="","",VLOOKUP(C19,Banks_For,2,FALSE))</f>
        <v/>
      </c>
      <c r="E19" s="99"/>
      <c r="F19" s="99"/>
      <c r="G19" s="153">
        <v>1</v>
      </c>
      <c r="I19" s="184" t="str">
        <f>IF(OR(COUNTA(C19)=1,COUNTA(E19)=1),IF(COUNTA(C19,E19)=2,"OK","ERROR"),"")</f>
        <v/>
      </c>
      <c r="J19" s="184" t="str">
        <f>IF(E19="","",(IF(E19&gt;=F19,"OK","ERROR")))</f>
        <v/>
      </c>
      <c r="K19" s="184" t="str">
        <f>IF(OR(COUNTA(C19)=1,COUNTA(F19)=1),IF(COUNTA(C19,F19)=2,"OK","ERROR"),"")</f>
        <v/>
      </c>
    </row>
    <row r="20" spans="2:11" ht="14.25" thickTop="1" thickBot="1">
      <c r="B20" s="153">
        <v>2</v>
      </c>
      <c r="C20" s="97"/>
      <c r="D20" s="103" t="str">
        <f t="shared" ref="D20:D28" si="0">IF(C20="","",VLOOKUP(C20,Banks_For,2,FALSE))</f>
        <v/>
      </c>
      <c r="E20" s="99"/>
      <c r="F20" s="99"/>
      <c r="G20" s="153">
        <v>2</v>
      </c>
      <c r="I20" s="156" t="str">
        <f t="shared" ref="I20:I28" si="1">IF(OR(COUNTA(C20)=1,COUNTA(E20)=1),IF(COUNTA(C20,E20)=2,"OK","ERROR"),"")</f>
        <v/>
      </c>
      <c r="J20" s="156" t="str">
        <f t="shared" ref="J20:J28" si="2">IF(E20="","",(IF(E20&gt;=F20,"OK","ERROR")))</f>
        <v/>
      </c>
      <c r="K20" s="156" t="str">
        <f t="shared" ref="K20:K28" si="3">IF(OR(COUNTA(C20)=1,COUNTA(F20)=1),IF(COUNTA(C20,F20)=2,"OK","ERROR"),"")</f>
        <v/>
      </c>
    </row>
    <row r="21" spans="2:11" ht="14.25" thickTop="1" thickBot="1">
      <c r="B21" s="153">
        <v>3</v>
      </c>
      <c r="C21" s="97"/>
      <c r="D21" s="103" t="str">
        <f t="shared" si="0"/>
        <v/>
      </c>
      <c r="E21" s="99"/>
      <c r="F21" s="99"/>
      <c r="G21" s="153">
        <v>3</v>
      </c>
      <c r="I21" s="156" t="str">
        <f t="shared" si="1"/>
        <v/>
      </c>
      <c r="J21" s="156" t="str">
        <f t="shared" si="2"/>
        <v/>
      </c>
      <c r="K21" s="156" t="str">
        <f t="shared" si="3"/>
        <v/>
      </c>
    </row>
    <row r="22" spans="2:11" ht="14.25" thickTop="1" thickBot="1">
      <c r="B22" s="153">
        <v>4</v>
      </c>
      <c r="C22" s="97"/>
      <c r="D22" s="103" t="str">
        <f t="shared" si="0"/>
        <v/>
      </c>
      <c r="E22" s="99"/>
      <c r="F22" s="99"/>
      <c r="G22" s="153">
        <v>4</v>
      </c>
      <c r="I22" s="156" t="str">
        <f t="shared" si="1"/>
        <v/>
      </c>
      <c r="J22" s="156" t="str">
        <f t="shared" si="2"/>
        <v/>
      </c>
      <c r="K22" s="156" t="str">
        <f t="shared" si="3"/>
        <v/>
      </c>
    </row>
    <row r="23" spans="2:11" ht="14.25" thickTop="1" thickBot="1">
      <c r="B23" s="153">
        <v>5</v>
      </c>
      <c r="C23" s="97"/>
      <c r="D23" s="103" t="str">
        <f t="shared" si="0"/>
        <v/>
      </c>
      <c r="E23" s="99"/>
      <c r="F23" s="99"/>
      <c r="G23" s="153">
        <v>5</v>
      </c>
      <c r="I23" s="156" t="str">
        <f t="shared" si="1"/>
        <v/>
      </c>
      <c r="J23" s="156" t="str">
        <f t="shared" si="2"/>
        <v/>
      </c>
      <c r="K23" s="156" t="str">
        <f t="shared" si="3"/>
        <v/>
      </c>
    </row>
    <row r="24" spans="2:11" ht="14.25" thickTop="1" thickBot="1">
      <c r="B24" s="153">
        <v>6</v>
      </c>
      <c r="C24" s="97"/>
      <c r="D24" s="103" t="str">
        <f t="shared" si="0"/>
        <v/>
      </c>
      <c r="E24" s="99"/>
      <c r="F24" s="99"/>
      <c r="G24" s="153">
        <v>6</v>
      </c>
      <c r="I24" s="156" t="str">
        <f t="shared" si="1"/>
        <v/>
      </c>
      <c r="J24" s="156" t="str">
        <f t="shared" si="2"/>
        <v/>
      </c>
      <c r="K24" s="156" t="str">
        <f t="shared" si="3"/>
        <v/>
      </c>
    </row>
    <row r="25" spans="2:11" ht="14.25" thickTop="1" thickBot="1">
      <c r="B25" s="153">
        <v>7</v>
      </c>
      <c r="C25" s="97"/>
      <c r="D25" s="103" t="str">
        <f t="shared" si="0"/>
        <v/>
      </c>
      <c r="E25" s="99"/>
      <c r="F25" s="99"/>
      <c r="G25" s="153">
        <v>7</v>
      </c>
      <c r="I25" s="156" t="str">
        <f t="shared" si="1"/>
        <v/>
      </c>
      <c r="J25" s="156" t="str">
        <f t="shared" si="2"/>
        <v/>
      </c>
      <c r="K25" s="156" t="str">
        <f t="shared" si="3"/>
        <v/>
      </c>
    </row>
    <row r="26" spans="2:11" ht="14.25" thickTop="1" thickBot="1">
      <c r="B26" s="153">
        <v>8</v>
      </c>
      <c r="C26" s="97"/>
      <c r="D26" s="103" t="str">
        <f t="shared" si="0"/>
        <v/>
      </c>
      <c r="E26" s="99"/>
      <c r="F26" s="99"/>
      <c r="G26" s="153">
        <v>8</v>
      </c>
      <c r="I26" s="156" t="str">
        <f t="shared" si="1"/>
        <v/>
      </c>
      <c r="J26" s="156" t="str">
        <f t="shared" si="2"/>
        <v/>
      </c>
      <c r="K26" s="156" t="str">
        <f t="shared" si="3"/>
        <v/>
      </c>
    </row>
    <row r="27" spans="2:11" ht="14.25" thickTop="1" thickBot="1">
      <c r="B27" s="153">
        <v>9</v>
      </c>
      <c r="C27" s="97"/>
      <c r="D27" s="103" t="str">
        <f t="shared" si="0"/>
        <v/>
      </c>
      <c r="E27" s="99"/>
      <c r="F27" s="99"/>
      <c r="G27" s="153">
        <v>9</v>
      </c>
      <c r="I27" s="156" t="str">
        <f t="shared" si="1"/>
        <v/>
      </c>
      <c r="J27" s="156" t="str">
        <f t="shared" si="2"/>
        <v/>
      </c>
      <c r="K27" s="156" t="str">
        <f t="shared" si="3"/>
        <v/>
      </c>
    </row>
    <row r="28" spans="2:11" ht="14.25" thickTop="1" thickBot="1">
      <c r="B28" s="153">
        <v>10</v>
      </c>
      <c r="C28" s="97"/>
      <c r="D28" s="103" t="str">
        <f t="shared" si="0"/>
        <v/>
      </c>
      <c r="E28" s="99"/>
      <c r="F28" s="99"/>
      <c r="G28" s="153">
        <v>10</v>
      </c>
      <c r="I28" s="156" t="str">
        <f t="shared" si="1"/>
        <v/>
      </c>
      <c r="J28" s="156" t="str">
        <f t="shared" si="2"/>
        <v/>
      </c>
      <c r="K28" s="156" t="str">
        <f t="shared" si="3"/>
        <v/>
      </c>
    </row>
    <row r="29" spans="2:11" ht="13.5" thickTop="1">
      <c r="B29" s="46"/>
      <c r="C29" s="47"/>
      <c r="D29" s="48"/>
      <c r="E29" s="77"/>
      <c r="F29" s="49"/>
      <c r="G29" s="46"/>
      <c r="I29" s="74"/>
      <c r="J29" s="74"/>
      <c r="K29" s="74"/>
    </row>
    <row r="30" spans="2:11" ht="15.75" customHeight="1" thickBot="1">
      <c r="B30" s="153">
        <v>11</v>
      </c>
      <c r="C30" s="97"/>
      <c r="D30" s="103" t="str">
        <f t="shared" ref="D30:D39" si="4">IF(C30="","",VLOOKUP(C30,Banks_For,2,FALSE))</f>
        <v/>
      </c>
      <c r="E30" s="99"/>
      <c r="F30" s="99"/>
      <c r="G30" s="153">
        <v>11</v>
      </c>
      <c r="I30" s="156" t="str">
        <f t="shared" ref="I30:I39" si="5">IF(OR(COUNTA(C30)=1,COUNTA(E30)=1),IF(COUNTA(C30,E30)=2,"OK","ERROR"),"")</f>
        <v/>
      </c>
      <c r="J30" s="156" t="str">
        <f t="shared" ref="J30:J39" si="6">IF(E30="","",(IF(E30&gt;=F30,"OK","ERROR")))</f>
        <v/>
      </c>
      <c r="K30" s="156" t="str">
        <f t="shared" ref="K30:K39" si="7">IF(OR(COUNTA(C30)=1,COUNTA(F30)=1),IF(COUNTA(C30,F30)=2,"OK","ERROR"),"")</f>
        <v/>
      </c>
    </row>
    <row r="31" spans="2:11" ht="14.25" thickTop="1" thickBot="1">
      <c r="B31" s="153">
        <v>12</v>
      </c>
      <c r="C31" s="97"/>
      <c r="D31" s="103" t="str">
        <f t="shared" si="4"/>
        <v/>
      </c>
      <c r="E31" s="99"/>
      <c r="F31" s="99"/>
      <c r="G31" s="153">
        <v>12</v>
      </c>
      <c r="I31" s="156" t="str">
        <f t="shared" si="5"/>
        <v/>
      </c>
      <c r="J31" s="156" t="str">
        <f t="shared" si="6"/>
        <v/>
      </c>
      <c r="K31" s="156" t="str">
        <f t="shared" si="7"/>
        <v/>
      </c>
    </row>
    <row r="32" spans="2:11" ht="14.25" thickTop="1" thickBot="1">
      <c r="B32" s="153">
        <v>13</v>
      </c>
      <c r="C32" s="97"/>
      <c r="D32" s="103" t="str">
        <f t="shared" si="4"/>
        <v/>
      </c>
      <c r="E32" s="99"/>
      <c r="F32" s="99"/>
      <c r="G32" s="153">
        <v>13</v>
      </c>
      <c r="I32" s="156" t="str">
        <f t="shared" si="5"/>
        <v/>
      </c>
      <c r="J32" s="156" t="str">
        <f t="shared" si="6"/>
        <v/>
      </c>
      <c r="K32" s="156" t="str">
        <f t="shared" si="7"/>
        <v/>
      </c>
    </row>
    <row r="33" spans="2:11" ht="14.25" thickTop="1" thickBot="1">
      <c r="B33" s="153">
        <v>14</v>
      </c>
      <c r="C33" s="97"/>
      <c r="D33" s="103" t="str">
        <f t="shared" si="4"/>
        <v/>
      </c>
      <c r="E33" s="99"/>
      <c r="F33" s="99"/>
      <c r="G33" s="153">
        <v>14</v>
      </c>
      <c r="I33" s="156" t="str">
        <f t="shared" si="5"/>
        <v/>
      </c>
      <c r="J33" s="156" t="str">
        <f t="shared" si="6"/>
        <v/>
      </c>
      <c r="K33" s="156" t="str">
        <f t="shared" si="7"/>
        <v/>
      </c>
    </row>
    <row r="34" spans="2:11" ht="14.25" thickTop="1" thickBot="1">
      <c r="B34" s="153">
        <v>15</v>
      </c>
      <c r="C34" s="97"/>
      <c r="D34" s="103" t="str">
        <f t="shared" si="4"/>
        <v/>
      </c>
      <c r="E34" s="99"/>
      <c r="F34" s="99"/>
      <c r="G34" s="153">
        <v>15</v>
      </c>
      <c r="I34" s="156" t="str">
        <f t="shared" si="5"/>
        <v/>
      </c>
      <c r="J34" s="156" t="str">
        <f t="shared" si="6"/>
        <v/>
      </c>
      <c r="K34" s="156" t="str">
        <f t="shared" si="7"/>
        <v/>
      </c>
    </row>
    <row r="35" spans="2:11" ht="14.25" thickTop="1" thickBot="1">
      <c r="B35" s="153">
        <v>16</v>
      </c>
      <c r="C35" s="97"/>
      <c r="D35" s="103" t="str">
        <f t="shared" si="4"/>
        <v/>
      </c>
      <c r="E35" s="99"/>
      <c r="F35" s="99"/>
      <c r="G35" s="153">
        <v>16</v>
      </c>
      <c r="I35" s="156" t="str">
        <f t="shared" si="5"/>
        <v/>
      </c>
      <c r="J35" s="156" t="str">
        <f t="shared" si="6"/>
        <v/>
      </c>
      <c r="K35" s="156" t="str">
        <f t="shared" si="7"/>
        <v/>
      </c>
    </row>
    <row r="36" spans="2:11" ht="14.25" thickTop="1" thickBot="1">
      <c r="B36" s="153">
        <v>17</v>
      </c>
      <c r="C36" s="97"/>
      <c r="D36" s="103" t="str">
        <f t="shared" si="4"/>
        <v/>
      </c>
      <c r="E36" s="99"/>
      <c r="F36" s="99"/>
      <c r="G36" s="153">
        <v>17</v>
      </c>
      <c r="I36" s="156" t="str">
        <f t="shared" si="5"/>
        <v/>
      </c>
      <c r="J36" s="156" t="str">
        <f t="shared" si="6"/>
        <v/>
      </c>
      <c r="K36" s="156" t="str">
        <f t="shared" si="7"/>
        <v/>
      </c>
    </row>
    <row r="37" spans="2:11" ht="14.25" thickTop="1" thickBot="1">
      <c r="B37" s="153">
        <v>18</v>
      </c>
      <c r="C37" s="97"/>
      <c r="D37" s="103" t="str">
        <f t="shared" si="4"/>
        <v/>
      </c>
      <c r="E37" s="99"/>
      <c r="F37" s="99"/>
      <c r="G37" s="153">
        <v>18</v>
      </c>
      <c r="I37" s="156" t="str">
        <f t="shared" si="5"/>
        <v/>
      </c>
      <c r="J37" s="156" t="str">
        <f t="shared" si="6"/>
        <v/>
      </c>
      <c r="K37" s="156" t="str">
        <f t="shared" si="7"/>
        <v/>
      </c>
    </row>
    <row r="38" spans="2:11" ht="14.25" thickTop="1" thickBot="1">
      <c r="B38" s="153">
        <v>19</v>
      </c>
      <c r="C38" s="97"/>
      <c r="D38" s="103" t="str">
        <f t="shared" si="4"/>
        <v/>
      </c>
      <c r="E38" s="99"/>
      <c r="F38" s="99"/>
      <c r="G38" s="153">
        <v>19</v>
      </c>
      <c r="I38" s="156" t="str">
        <f t="shared" si="5"/>
        <v/>
      </c>
      <c r="J38" s="156" t="str">
        <f t="shared" si="6"/>
        <v/>
      </c>
      <c r="K38" s="156" t="str">
        <f t="shared" si="7"/>
        <v/>
      </c>
    </row>
    <row r="39" spans="2:11" ht="14.25" thickTop="1" thickBot="1">
      <c r="B39" s="197">
        <v>20</v>
      </c>
      <c r="C39" s="97"/>
      <c r="D39" s="103" t="str">
        <f t="shared" si="4"/>
        <v/>
      </c>
      <c r="E39" s="99"/>
      <c r="F39" s="99"/>
      <c r="G39" s="197">
        <v>20</v>
      </c>
      <c r="I39" s="156" t="str">
        <f t="shared" si="5"/>
        <v/>
      </c>
      <c r="J39" s="156" t="str">
        <f t="shared" si="6"/>
        <v/>
      </c>
      <c r="K39" s="156" t="str">
        <f t="shared" si="7"/>
        <v/>
      </c>
    </row>
    <row r="40" spans="2:11" ht="6" customHeight="1" thickTop="1">
      <c r="B40" s="193"/>
      <c r="C40" s="194"/>
      <c r="D40" s="195"/>
      <c r="E40" s="196"/>
      <c r="F40" s="196"/>
      <c r="G40" s="194"/>
    </row>
    <row r="41" spans="2:11" ht="24.75" customHeight="1">
      <c r="C41" s="50" t="str">
        <f>"Version: "&amp;C52</f>
        <v>Version: 1.00.F85</v>
      </c>
      <c r="E41" s="52"/>
      <c r="F41" s="52"/>
      <c r="G41" s="8" t="s">
        <v>0</v>
      </c>
      <c r="I41" s="78"/>
    </row>
    <row r="42" spans="2:11">
      <c r="I42" s="55"/>
      <c r="J42" s="79"/>
      <c r="K42" s="55"/>
    </row>
    <row r="43" spans="2:11" ht="42" customHeight="1">
      <c r="B43" s="305"/>
      <c r="C43" s="325"/>
      <c r="D43" s="325"/>
      <c r="E43" s="325"/>
      <c r="F43" s="325"/>
      <c r="G43" s="325"/>
      <c r="I43" s="57"/>
      <c r="J43" s="79"/>
      <c r="K43" s="57"/>
    </row>
    <row r="44" spans="2:11" ht="14.25">
      <c r="B44" s="305">
        <v>2</v>
      </c>
      <c r="C44" s="326" t="s">
        <v>169</v>
      </c>
      <c r="D44" s="326"/>
      <c r="E44" s="326"/>
      <c r="F44" s="326"/>
      <c r="G44" s="326"/>
      <c r="I44" s="54"/>
      <c r="J44" s="54"/>
      <c r="K44" s="54"/>
    </row>
    <row r="45" spans="2:11" ht="14.25">
      <c r="B45" s="305">
        <v>3</v>
      </c>
      <c r="C45" s="326" t="s">
        <v>58</v>
      </c>
      <c r="D45" s="326"/>
      <c r="E45" s="326"/>
      <c r="F45" s="326"/>
      <c r="G45" s="326"/>
      <c r="I45" s="54"/>
      <c r="J45" s="54"/>
      <c r="K45" s="54"/>
    </row>
    <row r="46" spans="2:11">
      <c r="F46" s="14"/>
      <c r="I46" s="54"/>
      <c r="J46" s="54"/>
      <c r="K46" s="54"/>
    </row>
    <row r="47" spans="2:11">
      <c r="F47" s="14"/>
    </row>
    <row r="48" spans="2:11">
      <c r="F48" s="14"/>
    </row>
    <row r="49" spans="2:6">
      <c r="B49" s="80" t="s">
        <v>1</v>
      </c>
      <c r="C49" s="81" t="str">
        <f>F2</f>
        <v>XXXXXX</v>
      </c>
      <c r="F49" s="14"/>
    </row>
    <row r="50" spans="2:6">
      <c r="B50" s="82"/>
      <c r="C50" s="83" t="str">
        <f>F1</f>
        <v>AR12</v>
      </c>
    </row>
    <row r="51" spans="2:6">
      <c r="B51" s="82"/>
      <c r="C51" s="84">
        <f>F3</f>
        <v>45565</v>
      </c>
    </row>
    <row r="52" spans="2:6">
      <c r="B52" s="82"/>
      <c r="C52" s="85" t="s">
        <v>1165</v>
      </c>
    </row>
    <row r="53" spans="2:6">
      <c r="B53" s="82"/>
      <c r="C53" s="86" t="str">
        <f>C11</f>
        <v>$Bod</v>
      </c>
      <c r="D53" s="14"/>
    </row>
    <row r="54" spans="2:6">
      <c r="B54" s="87"/>
      <c r="C54" s="88">
        <f>COUNTIF(E12:K43,"ERROR")</f>
        <v>0</v>
      </c>
      <c r="D54" s="14"/>
    </row>
    <row r="55" spans="2:6">
      <c r="D55" s="14"/>
    </row>
    <row r="56" spans="2:6">
      <c r="D56" s="14"/>
    </row>
    <row r="57" spans="2:6">
      <c r="D57" s="14"/>
    </row>
    <row r="58" spans="2:6">
      <c r="D58" s="14"/>
    </row>
    <row r="59" spans="2:6">
      <c r="D59" s="14"/>
    </row>
    <row r="60" spans="2:6">
      <c r="B60" s="67"/>
      <c r="C60" s="68"/>
      <c r="D60" s="14"/>
    </row>
    <row r="61" spans="2:6">
      <c r="B61" s="67"/>
      <c r="C61" s="68"/>
      <c r="D61" s="14"/>
    </row>
    <row r="62" spans="2:6">
      <c r="B62" s="67"/>
      <c r="C62" s="14"/>
      <c r="D62" s="14"/>
    </row>
  </sheetData>
  <sheetProtection sheet="1" objects="1" scenarios="1"/>
  <mergeCells count="3">
    <mergeCell ref="C43:G43"/>
    <mergeCell ref="C44:G44"/>
    <mergeCell ref="C45:G45"/>
  </mergeCells>
  <phoneticPr fontId="18" type="noConversion"/>
  <dataValidations count="2">
    <dataValidation type="list" showInputMessage="1" showErrorMessage="1" errorTitle="Fausse valeur" error="Seulement les valeurs du menu de déroulement sont admises " sqref="C19:C28 C30:C39" xr:uid="{00000000-0002-0000-0200-000000000000}">
      <formula1>List_For</formula1>
    </dataValidation>
    <dataValidation type="decimal" operator="greaterThan" allowBlank="1" showInputMessage="1" showErrorMessage="1" error="Seules les valeurs supérieures à zéro sont autorisées." sqref="E19:F28 E30:F39 E12:F12" xr:uid="{00000000-0002-0000-0200-000001000000}">
      <formula1>0</formula1>
    </dataValidation>
  </dataValidations>
  <pageMargins left="0.39370078740157483" right="0.39370078740157483" top="0.59055118110236227" bottom="0.39370078740157483" header="0.31496062992125984" footer="0.31496062992125984"/>
  <pageSetup paperSize="9" scale="76" orientation="portrait" cellComments="asDisplayed" r:id="rId1"/>
  <headerFooter alignWithMargins="0">
    <oddFooter>&amp;L&amp;"Arial,Fett"BNS confidentiel&amp;C&amp;D&amp;Rpage &amp;P</oddFooter>
  </headerFooter>
  <ignoredErrors>
    <ignoredError sqref="I19:K21 I22:K39 D29 I12 J12:J18 K12:K14 K16:K18 I18 I14" emptyCellReference="1"/>
    <ignoredError sqref="D19:D28 D30:D39" unlockedFormula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J61"/>
  <sheetViews>
    <sheetView showGridLines="0" showRowColHeaders="0" showZeros="0" zoomScale="80" zoomScaleNormal="80" workbookViewId="0">
      <selection activeCell="E12" sqref="E12"/>
    </sheetView>
  </sheetViews>
  <sheetFormatPr defaultColWidth="11.42578125" defaultRowHeight="12.75"/>
  <cols>
    <col min="1" max="1" width="1.7109375" style="4" customWidth="1"/>
    <col min="2" max="2" width="4.5703125" style="4" customWidth="1"/>
    <col min="3" max="3" width="68.85546875" style="4" customWidth="1"/>
    <col min="4" max="4" width="12.7109375" style="4" customWidth="1"/>
    <col min="5" max="5" width="14.5703125" style="4" customWidth="1"/>
    <col min="6" max="6" width="4.5703125" style="4" customWidth="1"/>
    <col min="7" max="7" width="1.7109375" style="4" customWidth="1"/>
    <col min="8" max="8" width="12.7109375" style="4" customWidth="1"/>
    <col min="9" max="9" width="11.7109375" style="4" customWidth="1"/>
    <col min="10" max="10" width="10.7109375" style="4" customWidth="1"/>
    <col min="11" max="11" width="5.7109375" style="4" customWidth="1"/>
    <col min="12" max="16384" width="11.42578125" style="4"/>
  </cols>
  <sheetData>
    <row r="1" spans="1:10" ht="18">
      <c r="A1" s="6"/>
      <c r="B1" s="5"/>
      <c r="C1" s="7"/>
      <c r="D1" s="163" t="s">
        <v>809</v>
      </c>
      <c r="E1" s="164" t="s">
        <v>8</v>
      </c>
      <c r="F1" s="5"/>
    </row>
    <row r="2" spans="1:10" ht="18">
      <c r="A2" s="5"/>
      <c r="B2" s="5"/>
      <c r="C2" s="7"/>
      <c r="D2" s="163" t="s">
        <v>683</v>
      </c>
      <c r="E2" s="164" t="str">
        <f>'Bon de livraison'!H3</f>
        <v>XXXXXX</v>
      </c>
      <c r="F2" s="5"/>
    </row>
    <row r="3" spans="1:10" ht="18">
      <c r="A3" s="3"/>
      <c r="B3" s="5"/>
      <c r="C3" s="7"/>
      <c r="D3" s="163" t="s">
        <v>684</v>
      </c>
      <c r="E3" s="165">
        <f>Date</f>
        <v>45565</v>
      </c>
      <c r="F3" s="5"/>
    </row>
    <row r="4" spans="1:10" ht="15">
      <c r="A4" s="6"/>
      <c r="B4" s="5"/>
      <c r="C4" s="9"/>
      <c r="D4" s="5"/>
      <c r="E4" s="5"/>
      <c r="F4" s="5"/>
    </row>
    <row r="5" spans="1:10">
      <c r="A5" s="6"/>
      <c r="B5" s="5"/>
      <c r="C5" s="10"/>
      <c r="D5" s="5"/>
      <c r="E5" s="11"/>
      <c r="F5" s="5"/>
    </row>
    <row r="6" spans="1:10" ht="18">
      <c r="A6" s="1"/>
      <c r="C6" s="122" t="s">
        <v>166</v>
      </c>
      <c r="D6" s="5"/>
      <c r="E6" s="11"/>
      <c r="F6" s="5"/>
    </row>
    <row r="7" spans="1:10" ht="18">
      <c r="A7" s="1"/>
      <c r="C7" s="162" t="s">
        <v>195</v>
      </c>
      <c r="D7" s="11"/>
      <c r="F7" s="12"/>
    </row>
    <row r="8" spans="1:10" ht="18">
      <c r="A8" s="5"/>
      <c r="C8" s="151" t="s">
        <v>677</v>
      </c>
      <c r="D8" s="13"/>
      <c r="F8" s="14"/>
    </row>
    <row r="9" spans="1:10">
      <c r="A9" s="5"/>
      <c r="B9" s="5"/>
      <c r="C9" s="152" t="s">
        <v>48</v>
      </c>
      <c r="D9" s="5"/>
      <c r="E9" s="91" t="s">
        <v>60</v>
      </c>
      <c r="F9" s="15"/>
    </row>
    <row r="10" spans="1:10" ht="15">
      <c r="A10" s="5"/>
      <c r="B10" s="5"/>
      <c r="C10" s="16"/>
      <c r="D10" s="5"/>
      <c r="E10" s="108" t="s">
        <v>54</v>
      </c>
      <c r="F10" s="15"/>
      <c r="H10" s="173" t="s">
        <v>152</v>
      </c>
      <c r="I10" s="17"/>
      <c r="J10" s="18"/>
    </row>
    <row r="11" spans="1:10" ht="13.5" customHeight="1">
      <c r="A11" s="5"/>
      <c r="B11" s="5"/>
      <c r="C11" s="19" t="s">
        <v>52</v>
      </c>
      <c r="D11" s="5"/>
      <c r="E11" s="167" t="s">
        <v>49</v>
      </c>
      <c r="F11" s="20"/>
      <c r="H11" s="186" t="s">
        <v>49</v>
      </c>
      <c r="I11" s="18"/>
      <c r="J11" s="18"/>
    </row>
    <row r="12" spans="1:10" ht="27.75" customHeight="1">
      <c r="A12" s="5"/>
      <c r="B12" s="90"/>
      <c r="C12" s="21" t="s">
        <v>56</v>
      </c>
      <c r="D12" s="22"/>
      <c r="E12" s="110"/>
      <c r="F12" s="155">
        <v>21</v>
      </c>
      <c r="H12" s="156" t="str">
        <f>IF(E12="","",(IF(E12&gt;=(SUM(E19:E39)),"OK","ERROR")))</f>
        <v/>
      </c>
      <c r="I12" s="23"/>
      <c r="J12" s="23"/>
    </row>
    <row r="13" spans="1:10">
      <c r="A13" s="5"/>
      <c r="B13" s="5"/>
      <c r="C13" s="24"/>
      <c r="D13" s="5"/>
      <c r="E13" s="5"/>
      <c r="F13" s="5"/>
      <c r="H13" s="187" t="s">
        <v>200</v>
      </c>
      <c r="I13" s="169"/>
      <c r="J13" s="169"/>
    </row>
    <row r="14" spans="1:10">
      <c r="A14" s="5"/>
      <c r="B14" s="154"/>
      <c r="C14" s="5"/>
      <c r="D14" s="5"/>
      <c r="E14" s="5"/>
      <c r="F14" s="154"/>
      <c r="H14" s="157" t="str">
        <f>IF((SUM(E19:E39))=0,"",(SUM(E19:E39)))</f>
        <v/>
      </c>
      <c r="I14" s="18"/>
      <c r="J14" s="170"/>
    </row>
    <row r="15" spans="1:10" ht="14.25">
      <c r="B15" s="153"/>
      <c r="C15" s="94" t="s">
        <v>806</v>
      </c>
      <c r="D15" s="95" t="s">
        <v>196</v>
      </c>
      <c r="E15" s="95" t="s">
        <v>60</v>
      </c>
      <c r="F15" s="153"/>
      <c r="H15" s="157" t="str">
        <f>IF((SUM(E19:E39))=0,"",(IF(SUM(E19:E39)-2&lt;=E12,"OK","ERROR")))</f>
        <v/>
      </c>
      <c r="I15" s="23"/>
      <c r="J15" s="25"/>
    </row>
    <row r="16" spans="1:10">
      <c r="B16" s="153"/>
      <c r="C16" s="2"/>
      <c r="D16" s="107"/>
      <c r="E16" s="102" t="s">
        <v>54</v>
      </c>
      <c r="F16" s="153"/>
      <c r="I16" s="23"/>
      <c r="J16" s="23"/>
    </row>
    <row r="17" spans="2:10">
      <c r="B17" s="153"/>
      <c r="C17" s="26"/>
      <c r="D17" s="27"/>
      <c r="E17" s="168"/>
      <c r="F17" s="153"/>
      <c r="H17" s="188" t="s">
        <v>201</v>
      </c>
      <c r="I17" s="169"/>
      <c r="J17" s="169"/>
    </row>
    <row r="18" spans="2:10" ht="13.5" customHeight="1">
      <c r="B18" s="153"/>
      <c r="C18" s="167" t="s">
        <v>55</v>
      </c>
      <c r="D18" s="167" t="s">
        <v>51</v>
      </c>
      <c r="E18" s="167" t="s">
        <v>49</v>
      </c>
      <c r="F18" s="153"/>
      <c r="H18" s="189" t="s">
        <v>202</v>
      </c>
      <c r="I18" s="18"/>
      <c r="J18" s="18"/>
    </row>
    <row r="19" spans="2:10" ht="13.5" thickBot="1">
      <c r="B19" s="153">
        <v>1</v>
      </c>
      <c r="C19" s="104"/>
      <c r="D19" s="105" t="str">
        <f t="shared" ref="D19:D28" si="0">IF(C19="","",VLOOKUP(C19,Banks_Dom,2,FALSE))</f>
        <v/>
      </c>
      <c r="E19" s="106"/>
      <c r="F19" s="153">
        <v>1</v>
      </c>
      <c r="H19" s="157" t="str">
        <f t="shared" ref="H19:H28" si="1">IF(OR(COUNTA(C19)=1,COUNTA(E19)=1),IF(COUNTA(C19,E19)=2,"OK","ERROR"),"")</f>
        <v/>
      </c>
      <c r="I19" s="23"/>
      <c r="J19" s="23"/>
    </row>
    <row r="20" spans="2:10" ht="14.25" thickTop="1" thickBot="1">
      <c r="B20" s="153">
        <v>2</v>
      </c>
      <c r="C20" s="104"/>
      <c r="D20" s="105" t="str">
        <f t="shared" si="0"/>
        <v/>
      </c>
      <c r="E20" s="106"/>
      <c r="F20" s="153">
        <v>2</v>
      </c>
      <c r="H20" s="157" t="str">
        <f t="shared" si="1"/>
        <v/>
      </c>
      <c r="I20" s="23"/>
      <c r="J20" s="23"/>
    </row>
    <row r="21" spans="2:10" ht="14.25" thickTop="1" thickBot="1">
      <c r="B21" s="153">
        <v>3</v>
      </c>
      <c r="C21" s="104"/>
      <c r="D21" s="105" t="str">
        <f t="shared" si="0"/>
        <v/>
      </c>
      <c r="E21" s="106"/>
      <c r="F21" s="153">
        <v>3</v>
      </c>
      <c r="H21" s="157" t="str">
        <f t="shared" si="1"/>
        <v/>
      </c>
      <c r="I21" s="23"/>
      <c r="J21" s="23"/>
    </row>
    <row r="22" spans="2:10" ht="14.25" thickTop="1" thickBot="1">
      <c r="B22" s="153">
        <v>4</v>
      </c>
      <c r="C22" s="104"/>
      <c r="D22" s="105" t="str">
        <f t="shared" si="0"/>
        <v/>
      </c>
      <c r="E22" s="106"/>
      <c r="F22" s="153">
        <v>4</v>
      </c>
      <c r="H22" s="157" t="str">
        <f t="shared" si="1"/>
        <v/>
      </c>
      <c r="I22" s="23"/>
      <c r="J22" s="23"/>
    </row>
    <row r="23" spans="2:10" ht="14.25" thickTop="1" thickBot="1">
      <c r="B23" s="153">
        <v>5</v>
      </c>
      <c r="C23" s="104"/>
      <c r="D23" s="105" t="str">
        <f t="shared" si="0"/>
        <v/>
      </c>
      <c r="E23" s="106"/>
      <c r="F23" s="153">
        <v>5</v>
      </c>
      <c r="H23" s="157" t="str">
        <f t="shared" si="1"/>
        <v/>
      </c>
      <c r="I23" s="23"/>
      <c r="J23" s="23"/>
    </row>
    <row r="24" spans="2:10" ht="14.25" thickTop="1" thickBot="1">
      <c r="B24" s="153">
        <v>6</v>
      </c>
      <c r="C24" s="104"/>
      <c r="D24" s="105" t="str">
        <f t="shared" si="0"/>
        <v/>
      </c>
      <c r="E24" s="106"/>
      <c r="F24" s="153">
        <v>6</v>
      </c>
      <c r="H24" s="157" t="str">
        <f t="shared" si="1"/>
        <v/>
      </c>
      <c r="I24" s="23"/>
      <c r="J24" s="23"/>
    </row>
    <row r="25" spans="2:10" ht="14.25" thickTop="1" thickBot="1">
      <c r="B25" s="153">
        <v>7</v>
      </c>
      <c r="C25" s="104"/>
      <c r="D25" s="105" t="str">
        <f t="shared" si="0"/>
        <v/>
      </c>
      <c r="E25" s="106"/>
      <c r="F25" s="153">
        <v>7</v>
      </c>
      <c r="H25" s="157" t="str">
        <f t="shared" si="1"/>
        <v/>
      </c>
      <c r="I25" s="23"/>
      <c r="J25" s="23"/>
    </row>
    <row r="26" spans="2:10" ht="14.25" thickTop="1" thickBot="1">
      <c r="B26" s="153">
        <v>8</v>
      </c>
      <c r="C26" s="104"/>
      <c r="D26" s="105" t="str">
        <f t="shared" si="0"/>
        <v/>
      </c>
      <c r="E26" s="106"/>
      <c r="F26" s="153">
        <v>8</v>
      </c>
      <c r="H26" s="157" t="str">
        <f t="shared" si="1"/>
        <v/>
      </c>
      <c r="I26" s="23"/>
      <c r="J26" s="23"/>
    </row>
    <row r="27" spans="2:10" ht="14.25" thickTop="1" thickBot="1">
      <c r="B27" s="153">
        <v>9</v>
      </c>
      <c r="C27" s="104"/>
      <c r="D27" s="105" t="str">
        <f t="shared" si="0"/>
        <v/>
      </c>
      <c r="E27" s="106"/>
      <c r="F27" s="153">
        <v>9</v>
      </c>
      <c r="H27" s="157" t="str">
        <f t="shared" si="1"/>
        <v/>
      </c>
      <c r="I27" s="23"/>
      <c r="J27" s="23"/>
    </row>
    <row r="28" spans="2:10" ht="14.25" thickTop="1" thickBot="1">
      <c r="B28" s="153">
        <v>10</v>
      </c>
      <c r="C28" s="104"/>
      <c r="D28" s="105" t="str">
        <f t="shared" si="0"/>
        <v/>
      </c>
      <c r="E28" s="106"/>
      <c r="F28" s="153">
        <v>10</v>
      </c>
      <c r="H28" s="157" t="str">
        <f t="shared" si="1"/>
        <v/>
      </c>
      <c r="I28" s="23"/>
      <c r="J28" s="23"/>
    </row>
    <row r="29" spans="2:10" ht="13.5" thickTop="1">
      <c r="B29" s="28"/>
      <c r="C29" s="113"/>
      <c r="D29" s="113"/>
      <c r="E29" s="113"/>
      <c r="F29" s="28"/>
      <c r="H29" s="23"/>
      <c r="I29" s="23"/>
      <c r="J29" s="23"/>
    </row>
    <row r="30" spans="2:10" ht="15.75" customHeight="1" thickBot="1">
      <c r="B30" s="153">
        <v>11</v>
      </c>
      <c r="C30" s="104"/>
      <c r="D30" s="105" t="str">
        <f t="shared" ref="D30:D39" si="2">IF(C30="","",VLOOKUP(C30,Banks_Dom,2,FALSE))</f>
        <v/>
      </c>
      <c r="E30" s="106"/>
      <c r="F30" s="153">
        <v>11</v>
      </c>
      <c r="H30" s="157" t="str">
        <f t="shared" ref="H30:H39" si="3">IF(OR(COUNTA(C30)=1,COUNTA(E30)=1),IF(COUNTA(C30,E30)=2,"OK","ERROR"),"")</f>
        <v/>
      </c>
      <c r="I30" s="23"/>
      <c r="J30" s="23"/>
    </row>
    <row r="31" spans="2:10" ht="14.25" thickTop="1" thickBot="1">
      <c r="B31" s="153">
        <v>12</v>
      </c>
      <c r="C31" s="104"/>
      <c r="D31" s="105" t="str">
        <f t="shared" si="2"/>
        <v/>
      </c>
      <c r="E31" s="106"/>
      <c r="F31" s="153">
        <v>12</v>
      </c>
      <c r="H31" s="157" t="str">
        <f t="shared" si="3"/>
        <v/>
      </c>
      <c r="I31" s="23"/>
      <c r="J31" s="23"/>
    </row>
    <row r="32" spans="2:10" ht="14.25" thickTop="1" thickBot="1">
      <c r="B32" s="153">
        <v>13</v>
      </c>
      <c r="C32" s="104"/>
      <c r="D32" s="105" t="str">
        <f t="shared" si="2"/>
        <v/>
      </c>
      <c r="E32" s="106"/>
      <c r="F32" s="153">
        <v>13</v>
      </c>
      <c r="H32" s="157" t="str">
        <f t="shared" si="3"/>
        <v/>
      </c>
      <c r="I32" s="23"/>
      <c r="J32" s="23"/>
    </row>
    <row r="33" spans="2:10" ht="14.25" thickTop="1" thickBot="1">
      <c r="B33" s="153">
        <v>14</v>
      </c>
      <c r="C33" s="104"/>
      <c r="D33" s="105" t="str">
        <f t="shared" si="2"/>
        <v/>
      </c>
      <c r="E33" s="106"/>
      <c r="F33" s="153">
        <v>14</v>
      </c>
      <c r="H33" s="157" t="str">
        <f t="shared" si="3"/>
        <v/>
      </c>
      <c r="I33" s="23"/>
      <c r="J33" s="23"/>
    </row>
    <row r="34" spans="2:10" ht="14.25" thickTop="1" thickBot="1">
      <c r="B34" s="153">
        <v>15</v>
      </c>
      <c r="C34" s="104"/>
      <c r="D34" s="105" t="str">
        <f t="shared" si="2"/>
        <v/>
      </c>
      <c r="E34" s="106"/>
      <c r="F34" s="153">
        <v>15</v>
      </c>
      <c r="H34" s="157" t="str">
        <f t="shared" si="3"/>
        <v/>
      </c>
      <c r="I34" s="23"/>
      <c r="J34" s="23"/>
    </row>
    <row r="35" spans="2:10" ht="14.25" thickTop="1" thickBot="1">
      <c r="B35" s="153">
        <v>16</v>
      </c>
      <c r="C35" s="104"/>
      <c r="D35" s="105" t="str">
        <f t="shared" si="2"/>
        <v/>
      </c>
      <c r="E35" s="106"/>
      <c r="F35" s="153">
        <v>16</v>
      </c>
      <c r="H35" s="157" t="str">
        <f t="shared" si="3"/>
        <v/>
      </c>
      <c r="I35" s="23"/>
      <c r="J35" s="23"/>
    </row>
    <row r="36" spans="2:10" ht="14.25" thickTop="1" thickBot="1">
      <c r="B36" s="153">
        <v>17</v>
      </c>
      <c r="C36" s="104"/>
      <c r="D36" s="105" t="str">
        <f t="shared" si="2"/>
        <v/>
      </c>
      <c r="E36" s="106"/>
      <c r="F36" s="153">
        <v>17</v>
      </c>
      <c r="H36" s="157" t="str">
        <f t="shared" si="3"/>
        <v/>
      </c>
      <c r="I36" s="23"/>
      <c r="J36" s="23"/>
    </row>
    <row r="37" spans="2:10" ht="14.25" thickTop="1" thickBot="1">
      <c r="B37" s="153">
        <v>18</v>
      </c>
      <c r="C37" s="104"/>
      <c r="D37" s="105" t="str">
        <f t="shared" si="2"/>
        <v/>
      </c>
      <c r="E37" s="106"/>
      <c r="F37" s="153">
        <v>18</v>
      </c>
      <c r="H37" s="157" t="str">
        <f t="shared" si="3"/>
        <v/>
      </c>
      <c r="I37" s="23"/>
      <c r="J37" s="23"/>
    </row>
    <row r="38" spans="2:10" ht="14.25" thickTop="1" thickBot="1">
      <c r="B38" s="153">
        <v>19</v>
      </c>
      <c r="C38" s="104"/>
      <c r="D38" s="105" t="str">
        <f t="shared" si="2"/>
        <v/>
      </c>
      <c r="E38" s="106"/>
      <c r="F38" s="153">
        <v>19</v>
      </c>
      <c r="H38" s="157" t="str">
        <f t="shared" si="3"/>
        <v/>
      </c>
      <c r="I38" s="23"/>
      <c r="J38" s="23"/>
    </row>
    <row r="39" spans="2:10" ht="14.25" thickTop="1" thickBot="1">
      <c r="B39" s="197">
        <v>20</v>
      </c>
      <c r="C39" s="104"/>
      <c r="D39" s="105" t="str">
        <f t="shared" si="2"/>
        <v/>
      </c>
      <c r="E39" s="106"/>
      <c r="F39" s="197">
        <v>20</v>
      </c>
      <c r="H39" s="157" t="str">
        <f t="shared" si="3"/>
        <v/>
      </c>
      <c r="I39" s="23"/>
      <c r="J39" s="23"/>
    </row>
    <row r="40" spans="2:10" ht="6" customHeight="1" thickTop="1">
      <c r="B40" s="199"/>
      <c r="C40" s="200"/>
      <c r="D40" s="201"/>
      <c r="E40" s="196"/>
      <c r="F40" s="200"/>
    </row>
    <row r="41" spans="2:10" ht="24.75" customHeight="1">
      <c r="C41" s="29" t="str">
        <f>"Version: "&amp;C52</f>
        <v>Version: 1.00.F85</v>
      </c>
      <c r="E41" s="30"/>
      <c r="F41" s="198" t="s">
        <v>0</v>
      </c>
      <c r="H41" s="31"/>
    </row>
    <row r="42" spans="2:10">
      <c r="H42" s="32"/>
    </row>
    <row r="43" spans="2:10" ht="42" customHeight="1">
      <c r="B43" s="305"/>
      <c r="C43" s="325"/>
      <c r="D43" s="325"/>
      <c r="E43" s="325"/>
      <c r="F43" s="325"/>
      <c r="G43" s="307"/>
      <c r="H43" s="33"/>
    </row>
    <row r="44" spans="2:10" ht="14.25">
      <c r="B44" s="305">
        <v>2</v>
      </c>
      <c r="C44" s="326" t="s">
        <v>169</v>
      </c>
      <c r="D44" s="326"/>
      <c r="E44" s="326"/>
      <c r="F44" s="326"/>
      <c r="G44" s="307"/>
      <c r="H44" s="31"/>
    </row>
    <row r="45" spans="2:10" ht="14.25">
      <c r="B45" s="305">
        <v>3</v>
      </c>
      <c r="C45" s="326" t="s">
        <v>58</v>
      </c>
      <c r="D45" s="326"/>
      <c r="E45" s="326"/>
      <c r="F45" s="326"/>
      <c r="G45" s="307"/>
      <c r="H45" s="31"/>
    </row>
    <row r="46" spans="2:10">
      <c r="E46" s="17"/>
      <c r="H46" s="31"/>
    </row>
    <row r="47" spans="2:10">
      <c r="E47" s="17"/>
    </row>
    <row r="48" spans="2:10">
      <c r="E48" s="17"/>
    </row>
    <row r="49" spans="2:5">
      <c r="B49" s="34" t="s">
        <v>1</v>
      </c>
      <c r="C49" s="35" t="str">
        <f>E2</f>
        <v>XXXXXX</v>
      </c>
      <c r="E49" s="17"/>
    </row>
    <row r="50" spans="2:5">
      <c r="B50" s="36"/>
      <c r="C50" s="37" t="str">
        <f>E1</f>
        <v>AR13</v>
      </c>
    </row>
    <row r="51" spans="2:5">
      <c r="B51" s="36"/>
      <c r="C51" s="38">
        <f>E3</f>
        <v>45565</v>
      </c>
    </row>
    <row r="52" spans="2:5">
      <c r="B52" s="36"/>
      <c r="C52" s="112" t="s">
        <v>1165</v>
      </c>
      <c r="D52" s="17"/>
    </row>
    <row r="53" spans="2:5">
      <c r="B53" s="36"/>
      <c r="C53" s="39" t="str">
        <f>C11</f>
        <v>$Bod</v>
      </c>
      <c r="D53" s="17"/>
    </row>
    <row r="54" spans="2:5">
      <c r="B54" s="40"/>
      <c r="C54" s="41">
        <f>COUNTIF(E12:H43,"ERROR")</f>
        <v>0</v>
      </c>
      <c r="D54" s="17"/>
    </row>
    <row r="55" spans="2:5">
      <c r="D55" s="17"/>
    </row>
    <row r="56" spans="2:5">
      <c r="D56" s="17"/>
    </row>
    <row r="57" spans="2:5">
      <c r="D57" s="17"/>
    </row>
    <row r="58" spans="2:5">
      <c r="D58" s="17"/>
    </row>
    <row r="59" spans="2:5">
      <c r="B59" s="42"/>
      <c r="C59" s="43"/>
      <c r="D59" s="17"/>
    </row>
    <row r="60" spans="2:5">
      <c r="B60" s="42"/>
      <c r="C60" s="43"/>
      <c r="D60" s="17"/>
    </row>
    <row r="61" spans="2:5">
      <c r="B61" s="42"/>
      <c r="C61" s="17"/>
      <c r="D61" s="17"/>
    </row>
  </sheetData>
  <sheetProtection sheet="1" objects="1" scenarios="1"/>
  <mergeCells count="3">
    <mergeCell ref="C43:F43"/>
    <mergeCell ref="C44:F44"/>
    <mergeCell ref="C45:F45"/>
  </mergeCells>
  <phoneticPr fontId="18" type="noConversion"/>
  <dataValidations count="2">
    <dataValidation type="list" showInputMessage="1" showErrorMessage="1" errorTitle="Fausse valeur" error="Seulement les valeurs du menu de déroulement sont admises " sqref="C19:C28 C30:C39" xr:uid="{00000000-0002-0000-0300-000000000000}">
      <formula1>List_Dom</formula1>
    </dataValidation>
    <dataValidation type="decimal" operator="greaterThan" allowBlank="1" showInputMessage="1" showErrorMessage="1" error="Seules les valeurs supérieures à zéro sont autorisées." sqref="E19:E28 E30:E39 E12" xr:uid="{00000000-0002-0000-0300-000001000000}">
      <formula1>0</formula1>
    </dataValidation>
  </dataValidations>
  <pageMargins left="0.39370078740157483" right="0.39370078740157483" top="0.59055118110236227" bottom="0.39370078740157483" header="0" footer="0.31496062992125984"/>
  <pageSetup paperSize="9" scale="76" orientation="portrait" cellComments="asDisplayed" r:id="rId1"/>
  <headerFooter alignWithMargins="0">
    <oddFooter>&amp;L&amp;"Arial,Fett"BNS confidentiel&amp;C&amp;D&amp;Rpage &amp;P</oddFooter>
  </headerFooter>
  <ignoredErrors>
    <ignoredError sqref="H19:H39 D19:D39 H12 H14" emptyCellReferenc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J60"/>
  <sheetViews>
    <sheetView showGridLines="0" showRowColHeaders="0" showZeros="0" zoomScale="80" zoomScaleNormal="80" workbookViewId="0">
      <selection activeCell="E12" sqref="E12"/>
    </sheetView>
  </sheetViews>
  <sheetFormatPr defaultColWidth="11.42578125" defaultRowHeight="12.75"/>
  <cols>
    <col min="1" max="1" width="1.7109375" style="5" customWidth="1"/>
    <col min="2" max="2" width="4.5703125" style="5" customWidth="1"/>
    <col min="3" max="3" width="68.85546875" style="5" customWidth="1"/>
    <col min="4" max="4" width="12.7109375" style="5" customWidth="1"/>
    <col min="5" max="5" width="14.5703125" style="5" customWidth="1"/>
    <col min="6" max="6" width="4.5703125" style="5" customWidth="1"/>
    <col min="7" max="7" width="1.7109375" style="5" customWidth="1"/>
    <col min="8" max="8" width="12.7109375" style="5" customWidth="1"/>
    <col min="9" max="9" width="11.7109375" style="5" customWidth="1"/>
    <col min="10" max="10" width="7.42578125" style="5" customWidth="1"/>
    <col min="11" max="11" width="5.7109375" style="5" customWidth="1"/>
    <col min="12" max="16384" width="11.42578125" style="5"/>
  </cols>
  <sheetData>
    <row r="1" spans="1:10" ht="18">
      <c r="A1" s="6"/>
      <c r="C1" s="7"/>
      <c r="D1" s="163" t="s">
        <v>809</v>
      </c>
      <c r="E1" s="164" t="s">
        <v>9</v>
      </c>
    </row>
    <row r="2" spans="1:10" ht="18">
      <c r="C2" s="7"/>
      <c r="D2" s="163" t="s">
        <v>683</v>
      </c>
      <c r="E2" s="164" t="str">
        <f>'Bon de livraison'!H3</f>
        <v>XXXXXX</v>
      </c>
    </row>
    <row r="3" spans="1:10" ht="18">
      <c r="A3" s="3"/>
      <c r="C3" s="7"/>
      <c r="D3" s="163" t="s">
        <v>684</v>
      </c>
      <c r="E3" s="165">
        <f>Date</f>
        <v>45565</v>
      </c>
    </row>
    <row r="4" spans="1:10" ht="15">
      <c r="A4" s="6"/>
      <c r="C4" s="9"/>
    </row>
    <row r="5" spans="1:10">
      <c r="A5" s="6"/>
      <c r="C5" s="10"/>
      <c r="E5" s="11"/>
    </row>
    <row r="6" spans="1:10" ht="18">
      <c r="A6" s="111"/>
      <c r="C6" s="122" t="s">
        <v>166</v>
      </c>
      <c r="E6" s="11"/>
    </row>
    <row r="7" spans="1:10" ht="18">
      <c r="A7" s="111"/>
      <c r="C7" s="162" t="s">
        <v>195</v>
      </c>
      <c r="D7" s="11"/>
      <c r="F7" s="12"/>
    </row>
    <row r="8" spans="1:10" ht="18">
      <c r="C8" s="151" t="s">
        <v>676</v>
      </c>
      <c r="D8" s="13"/>
      <c r="F8" s="14"/>
    </row>
    <row r="9" spans="1:10">
      <c r="C9" s="152" t="s">
        <v>48</v>
      </c>
      <c r="E9" s="91" t="s">
        <v>60</v>
      </c>
      <c r="F9" s="15"/>
    </row>
    <row r="10" spans="1:10" ht="15">
      <c r="C10" s="16"/>
      <c r="E10" s="108" t="s">
        <v>54</v>
      </c>
      <c r="F10" s="15"/>
      <c r="H10" s="173" t="s">
        <v>152</v>
      </c>
      <c r="I10" s="17"/>
      <c r="J10" s="18"/>
    </row>
    <row r="11" spans="1:10" ht="13.5" customHeight="1">
      <c r="C11" s="19" t="s">
        <v>52</v>
      </c>
      <c r="E11" s="167" t="s">
        <v>49</v>
      </c>
      <c r="F11" s="20"/>
      <c r="H11" s="186" t="s">
        <v>49</v>
      </c>
      <c r="I11" s="18"/>
      <c r="J11" s="18"/>
    </row>
    <row r="12" spans="1:10" ht="27.75" customHeight="1">
      <c r="B12" s="90"/>
      <c r="C12" s="21" t="s">
        <v>56</v>
      </c>
      <c r="D12" s="22"/>
      <c r="E12" s="109"/>
      <c r="F12" s="155">
        <v>21</v>
      </c>
      <c r="H12" s="156" t="str">
        <f>IF(E12="","",(IF(E12&gt;=(SUM(E19:E39)),"OK","ERROR")))</f>
        <v/>
      </c>
      <c r="I12" s="23"/>
      <c r="J12" s="23"/>
    </row>
    <row r="13" spans="1:10">
      <c r="C13" s="24"/>
      <c r="H13" s="187" t="s">
        <v>200</v>
      </c>
      <c r="I13" s="169"/>
      <c r="J13" s="169"/>
    </row>
    <row r="14" spans="1:10">
      <c r="B14" s="154"/>
      <c r="F14" s="154"/>
      <c r="H14" s="157" t="str">
        <f>IF((SUM(E19:E39))=0,"",(SUM(E19:E39)))</f>
        <v/>
      </c>
      <c r="I14" s="18"/>
      <c r="J14" s="170"/>
    </row>
    <row r="15" spans="1:10" ht="14.25">
      <c r="B15" s="153"/>
      <c r="C15" s="94" t="s">
        <v>806</v>
      </c>
      <c r="D15" s="95" t="s">
        <v>196</v>
      </c>
      <c r="E15" s="95" t="s">
        <v>60</v>
      </c>
      <c r="F15" s="153"/>
      <c r="H15" s="157" t="str">
        <f>IF((SUM(E19:E39))=0,"",(IF(SUM(E19:E39)-2&lt;=E12,"OK","ERROR")))</f>
        <v/>
      </c>
      <c r="I15" s="23"/>
      <c r="J15" s="25"/>
    </row>
    <row r="16" spans="1:10">
      <c r="B16" s="153"/>
      <c r="C16" s="101"/>
      <c r="D16" s="102"/>
      <c r="E16" s="102" t="s">
        <v>54</v>
      </c>
      <c r="F16" s="153"/>
      <c r="I16" s="23"/>
      <c r="J16" s="23"/>
    </row>
    <row r="17" spans="2:10">
      <c r="B17" s="153"/>
      <c r="C17" s="20"/>
      <c r="D17" s="45"/>
      <c r="E17" s="75"/>
      <c r="F17" s="153"/>
      <c r="H17" s="188" t="s">
        <v>201</v>
      </c>
      <c r="I17" s="169"/>
      <c r="J17" s="169"/>
    </row>
    <row r="18" spans="2:10" ht="13.5" customHeight="1">
      <c r="B18" s="153"/>
      <c r="C18" s="167" t="s">
        <v>55</v>
      </c>
      <c r="D18" s="167" t="s">
        <v>51</v>
      </c>
      <c r="E18" s="167" t="s">
        <v>49</v>
      </c>
      <c r="F18" s="153"/>
      <c r="H18" s="189" t="s">
        <v>202</v>
      </c>
      <c r="I18" s="18"/>
      <c r="J18" s="18"/>
    </row>
    <row r="19" spans="2:10" ht="13.5" thickBot="1">
      <c r="B19" s="153">
        <v>1</v>
      </c>
      <c r="C19" s="97"/>
      <c r="D19" s="103" t="str">
        <f t="shared" ref="D19:D28" si="0">IF(C19="","",VLOOKUP(C19,Banks_For,2,FALSE))</f>
        <v/>
      </c>
      <c r="E19" s="99"/>
      <c r="F19" s="153">
        <v>1</v>
      </c>
      <c r="H19" s="157" t="str">
        <f t="shared" ref="H19:H28" si="1">IF(OR(COUNTA(C19)=1,COUNTA(E19)=1),IF(COUNTA(C19,E19)=2,"OK","ERROR"),"")</f>
        <v/>
      </c>
      <c r="I19" s="23"/>
      <c r="J19" s="23"/>
    </row>
    <row r="20" spans="2:10" ht="14.25" thickTop="1" thickBot="1">
      <c r="B20" s="153">
        <v>2</v>
      </c>
      <c r="C20" s="97"/>
      <c r="D20" s="103" t="str">
        <f t="shared" si="0"/>
        <v/>
      </c>
      <c r="E20" s="99"/>
      <c r="F20" s="153">
        <v>2</v>
      </c>
      <c r="H20" s="157" t="str">
        <f t="shared" si="1"/>
        <v/>
      </c>
      <c r="I20" s="23"/>
      <c r="J20" s="23"/>
    </row>
    <row r="21" spans="2:10" ht="14.25" thickTop="1" thickBot="1">
      <c r="B21" s="153">
        <v>3</v>
      </c>
      <c r="C21" s="97"/>
      <c r="D21" s="103" t="str">
        <f t="shared" si="0"/>
        <v/>
      </c>
      <c r="E21" s="99"/>
      <c r="F21" s="153">
        <v>3</v>
      </c>
      <c r="H21" s="157" t="str">
        <f t="shared" si="1"/>
        <v/>
      </c>
      <c r="I21" s="23"/>
      <c r="J21" s="23"/>
    </row>
    <row r="22" spans="2:10" ht="14.25" thickTop="1" thickBot="1">
      <c r="B22" s="153">
        <v>4</v>
      </c>
      <c r="C22" s="97"/>
      <c r="D22" s="103" t="str">
        <f t="shared" si="0"/>
        <v/>
      </c>
      <c r="E22" s="99"/>
      <c r="F22" s="153">
        <v>4</v>
      </c>
      <c r="H22" s="157" t="str">
        <f t="shared" si="1"/>
        <v/>
      </c>
      <c r="I22" s="23"/>
      <c r="J22" s="23"/>
    </row>
    <row r="23" spans="2:10" ht="14.25" thickTop="1" thickBot="1">
      <c r="B23" s="153">
        <v>5</v>
      </c>
      <c r="C23" s="97"/>
      <c r="D23" s="103" t="str">
        <f t="shared" si="0"/>
        <v/>
      </c>
      <c r="E23" s="99"/>
      <c r="F23" s="153">
        <v>5</v>
      </c>
      <c r="H23" s="157" t="str">
        <f t="shared" si="1"/>
        <v/>
      </c>
      <c r="I23" s="23"/>
      <c r="J23" s="23"/>
    </row>
    <row r="24" spans="2:10" ht="14.25" thickTop="1" thickBot="1">
      <c r="B24" s="153">
        <v>6</v>
      </c>
      <c r="C24" s="97"/>
      <c r="D24" s="103" t="str">
        <f t="shared" si="0"/>
        <v/>
      </c>
      <c r="E24" s="99"/>
      <c r="F24" s="153">
        <v>6</v>
      </c>
      <c r="H24" s="157" t="str">
        <f t="shared" si="1"/>
        <v/>
      </c>
      <c r="I24" s="23"/>
      <c r="J24" s="23"/>
    </row>
    <row r="25" spans="2:10" ht="14.25" thickTop="1" thickBot="1">
      <c r="B25" s="153">
        <v>7</v>
      </c>
      <c r="C25" s="97"/>
      <c r="D25" s="103" t="str">
        <f t="shared" si="0"/>
        <v/>
      </c>
      <c r="E25" s="99"/>
      <c r="F25" s="153">
        <v>7</v>
      </c>
      <c r="H25" s="157" t="str">
        <f t="shared" si="1"/>
        <v/>
      </c>
      <c r="I25" s="23"/>
      <c r="J25" s="23"/>
    </row>
    <row r="26" spans="2:10" ht="14.25" thickTop="1" thickBot="1">
      <c r="B26" s="153">
        <v>8</v>
      </c>
      <c r="C26" s="97"/>
      <c r="D26" s="103" t="str">
        <f t="shared" si="0"/>
        <v/>
      </c>
      <c r="E26" s="99"/>
      <c r="F26" s="153">
        <v>8</v>
      </c>
      <c r="H26" s="157" t="str">
        <f t="shared" si="1"/>
        <v/>
      </c>
      <c r="I26" s="23"/>
      <c r="J26" s="23"/>
    </row>
    <row r="27" spans="2:10" ht="14.25" thickTop="1" thickBot="1">
      <c r="B27" s="153">
        <v>9</v>
      </c>
      <c r="C27" s="97"/>
      <c r="D27" s="103" t="str">
        <f t="shared" si="0"/>
        <v/>
      </c>
      <c r="E27" s="99"/>
      <c r="F27" s="153">
        <v>9</v>
      </c>
      <c r="H27" s="157" t="str">
        <f t="shared" si="1"/>
        <v/>
      </c>
      <c r="I27" s="23"/>
      <c r="J27" s="23"/>
    </row>
    <row r="28" spans="2:10" ht="14.25" thickTop="1" thickBot="1">
      <c r="B28" s="153">
        <v>10</v>
      </c>
      <c r="C28" s="97"/>
      <c r="D28" s="103" t="str">
        <f t="shared" si="0"/>
        <v/>
      </c>
      <c r="E28" s="99"/>
      <c r="F28" s="153">
        <v>10</v>
      </c>
      <c r="H28" s="157" t="str">
        <f t="shared" si="1"/>
        <v/>
      </c>
      <c r="I28" s="23"/>
      <c r="J28" s="23"/>
    </row>
    <row r="29" spans="2:10" ht="13.5" thickTop="1">
      <c r="B29" s="46"/>
      <c r="C29" s="47"/>
      <c r="D29" s="48"/>
      <c r="E29" s="49"/>
      <c r="F29" s="46"/>
      <c r="H29" s="23"/>
      <c r="I29" s="23"/>
      <c r="J29" s="23"/>
    </row>
    <row r="30" spans="2:10" ht="15.75" customHeight="1" thickBot="1">
      <c r="B30" s="153">
        <v>11</v>
      </c>
      <c r="C30" s="97"/>
      <c r="D30" s="103" t="str">
        <f t="shared" ref="D30:D39" si="2">IF(C30="","",VLOOKUP(C30,Banks_For,2,FALSE))</f>
        <v/>
      </c>
      <c r="E30" s="99"/>
      <c r="F30" s="153">
        <v>11</v>
      </c>
      <c r="H30" s="157" t="str">
        <f t="shared" ref="H30:H39" si="3">IF(OR(COUNTA(C30)=1,COUNTA(E30)=1),IF(COUNTA(C30,E30)=2,"OK","ERROR"),"")</f>
        <v/>
      </c>
      <c r="I30" s="23"/>
      <c r="J30" s="23"/>
    </row>
    <row r="31" spans="2:10" ht="14.25" thickTop="1" thickBot="1">
      <c r="B31" s="153">
        <v>12</v>
      </c>
      <c r="C31" s="97"/>
      <c r="D31" s="103" t="str">
        <f t="shared" si="2"/>
        <v/>
      </c>
      <c r="E31" s="99"/>
      <c r="F31" s="153">
        <v>12</v>
      </c>
      <c r="H31" s="157" t="str">
        <f t="shared" si="3"/>
        <v/>
      </c>
      <c r="I31" s="23"/>
      <c r="J31" s="23"/>
    </row>
    <row r="32" spans="2:10" ht="14.25" thickTop="1" thickBot="1">
      <c r="B32" s="153">
        <v>13</v>
      </c>
      <c r="C32" s="97"/>
      <c r="D32" s="103" t="str">
        <f t="shared" si="2"/>
        <v/>
      </c>
      <c r="E32" s="99"/>
      <c r="F32" s="153">
        <v>13</v>
      </c>
      <c r="H32" s="157" t="str">
        <f t="shared" si="3"/>
        <v/>
      </c>
      <c r="I32" s="23"/>
      <c r="J32" s="23"/>
    </row>
    <row r="33" spans="2:10" ht="14.25" thickTop="1" thickBot="1">
      <c r="B33" s="153">
        <v>14</v>
      </c>
      <c r="C33" s="97"/>
      <c r="D33" s="103" t="str">
        <f t="shared" si="2"/>
        <v/>
      </c>
      <c r="E33" s="99"/>
      <c r="F33" s="153">
        <v>14</v>
      </c>
      <c r="H33" s="157" t="str">
        <f t="shared" si="3"/>
        <v/>
      </c>
      <c r="I33" s="23"/>
      <c r="J33" s="23"/>
    </row>
    <row r="34" spans="2:10" ht="14.25" thickTop="1" thickBot="1">
      <c r="B34" s="153">
        <v>15</v>
      </c>
      <c r="C34" s="97"/>
      <c r="D34" s="103" t="str">
        <f t="shared" si="2"/>
        <v/>
      </c>
      <c r="E34" s="99"/>
      <c r="F34" s="153">
        <v>15</v>
      </c>
      <c r="H34" s="157" t="str">
        <f t="shared" si="3"/>
        <v/>
      </c>
      <c r="I34" s="23"/>
      <c r="J34" s="23"/>
    </row>
    <row r="35" spans="2:10" ht="14.25" thickTop="1" thickBot="1">
      <c r="B35" s="153">
        <v>16</v>
      </c>
      <c r="C35" s="97"/>
      <c r="D35" s="103" t="str">
        <f t="shared" si="2"/>
        <v/>
      </c>
      <c r="E35" s="99"/>
      <c r="F35" s="153">
        <v>16</v>
      </c>
      <c r="H35" s="157" t="str">
        <f t="shared" si="3"/>
        <v/>
      </c>
      <c r="I35" s="23"/>
      <c r="J35" s="23"/>
    </row>
    <row r="36" spans="2:10" ht="14.25" thickTop="1" thickBot="1">
      <c r="B36" s="153">
        <v>17</v>
      </c>
      <c r="C36" s="97"/>
      <c r="D36" s="103" t="str">
        <f t="shared" si="2"/>
        <v/>
      </c>
      <c r="E36" s="99"/>
      <c r="F36" s="153">
        <v>17</v>
      </c>
      <c r="H36" s="157" t="str">
        <f t="shared" si="3"/>
        <v/>
      </c>
      <c r="I36" s="23"/>
      <c r="J36" s="23"/>
    </row>
    <row r="37" spans="2:10" ht="14.25" thickTop="1" thickBot="1">
      <c r="B37" s="153">
        <v>18</v>
      </c>
      <c r="C37" s="97"/>
      <c r="D37" s="103" t="str">
        <f t="shared" si="2"/>
        <v/>
      </c>
      <c r="E37" s="99"/>
      <c r="F37" s="153">
        <v>18</v>
      </c>
      <c r="H37" s="157" t="str">
        <f t="shared" si="3"/>
        <v/>
      </c>
      <c r="I37" s="23"/>
      <c r="J37" s="23"/>
    </row>
    <row r="38" spans="2:10" ht="14.25" thickTop="1" thickBot="1">
      <c r="B38" s="153">
        <v>19</v>
      </c>
      <c r="C38" s="97"/>
      <c r="D38" s="103" t="str">
        <f t="shared" si="2"/>
        <v/>
      </c>
      <c r="E38" s="99"/>
      <c r="F38" s="153">
        <v>19</v>
      </c>
      <c r="H38" s="157" t="str">
        <f t="shared" si="3"/>
        <v/>
      </c>
      <c r="I38" s="23"/>
      <c r="J38" s="23"/>
    </row>
    <row r="39" spans="2:10" ht="14.25" thickTop="1" thickBot="1">
      <c r="B39" s="197">
        <v>20</v>
      </c>
      <c r="C39" s="97"/>
      <c r="D39" s="103" t="str">
        <f t="shared" si="2"/>
        <v/>
      </c>
      <c r="E39" s="99"/>
      <c r="F39" s="197">
        <v>20</v>
      </c>
      <c r="H39" s="157" t="str">
        <f t="shared" si="3"/>
        <v/>
      </c>
      <c r="I39" s="23"/>
      <c r="J39" s="23"/>
    </row>
    <row r="40" spans="2:10" ht="6" customHeight="1" thickTop="1">
      <c r="B40" s="193"/>
      <c r="C40" s="194"/>
      <c r="D40" s="195"/>
      <c r="E40" s="196"/>
      <c r="F40" s="194"/>
    </row>
    <row r="41" spans="2:10" ht="24.75" customHeight="1">
      <c r="C41" s="50" t="str">
        <f>"Version: "&amp;C52</f>
        <v>Version: 1.00.F85</v>
      </c>
      <c r="E41" s="52"/>
      <c r="F41" s="8" t="s">
        <v>0</v>
      </c>
      <c r="H41" s="53"/>
      <c r="I41" s="54"/>
    </row>
    <row r="42" spans="2:10">
      <c r="H42" s="55"/>
      <c r="I42" s="56"/>
    </row>
    <row r="43" spans="2:10" ht="42" customHeight="1">
      <c r="B43" s="305"/>
      <c r="C43" s="325"/>
      <c r="D43" s="325"/>
      <c r="E43" s="325"/>
      <c r="F43" s="325"/>
      <c r="G43" s="306"/>
      <c r="H43" s="57"/>
      <c r="I43" s="56"/>
    </row>
    <row r="44" spans="2:10" ht="14.25">
      <c r="B44" s="305">
        <v>2</v>
      </c>
      <c r="C44" s="326" t="s">
        <v>169</v>
      </c>
      <c r="D44" s="326"/>
      <c r="E44" s="326"/>
      <c r="F44" s="326"/>
      <c r="G44" s="306"/>
      <c r="H44" s="53"/>
      <c r="I44" s="54"/>
    </row>
    <row r="45" spans="2:10" ht="14.25">
      <c r="B45" s="305">
        <v>3</v>
      </c>
      <c r="C45" s="326" t="s">
        <v>58</v>
      </c>
      <c r="D45" s="326"/>
      <c r="E45" s="326"/>
      <c r="F45" s="326"/>
      <c r="G45" s="306"/>
      <c r="H45" s="53"/>
      <c r="I45" s="54"/>
    </row>
    <row r="46" spans="2:10">
      <c r="E46" s="14"/>
      <c r="H46" s="31"/>
      <c r="I46" s="58"/>
    </row>
    <row r="47" spans="2:10">
      <c r="E47" s="14"/>
    </row>
    <row r="48" spans="2:10">
      <c r="E48" s="14"/>
    </row>
    <row r="49" spans="2:5">
      <c r="B49" s="59" t="s">
        <v>1</v>
      </c>
      <c r="C49" s="60" t="str">
        <f>E2</f>
        <v>XXXXXX</v>
      </c>
      <c r="E49" s="14"/>
    </row>
    <row r="50" spans="2:5">
      <c r="B50" s="61"/>
      <c r="C50" s="62" t="str">
        <f>E1</f>
        <v>AR14</v>
      </c>
    </row>
    <row r="51" spans="2:5">
      <c r="B51" s="61"/>
      <c r="C51" s="63">
        <f>E3</f>
        <v>45565</v>
      </c>
      <c r="D51" s="14"/>
    </row>
    <row r="52" spans="2:5">
      <c r="B52" s="61"/>
      <c r="C52" s="85" t="s">
        <v>1165</v>
      </c>
      <c r="D52" s="14"/>
    </row>
    <row r="53" spans="2:5">
      <c r="B53" s="61"/>
      <c r="C53" s="64" t="str">
        <f>C11</f>
        <v>$Bod</v>
      </c>
      <c r="D53" s="14"/>
    </row>
    <row r="54" spans="2:5">
      <c r="B54" s="65"/>
      <c r="C54" s="66">
        <f>COUNTIF(E12:H43,"ERROR")</f>
        <v>0</v>
      </c>
      <c r="D54" s="14"/>
    </row>
    <row r="55" spans="2:5">
      <c r="D55" s="14"/>
    </row>
    <row r="56" spans="2:5">
      <c r="D56" s="14"/>
    </row>
    <row r="57" spans="2:5">
      <c r="D57" s="14"/>
    </row>
    <row r="58" spans="2:5">
      <c r="B58" s="67"/>
      <c r="C58" s="68"/>
      <c r="D58" s="14"/>
    </row>
    <row r="59" spans="2:5">
      <c r="B59" s="67"/>
      <c r="C59" s="68"/>
      <c r="D59" s="14"/>
    </row>
    <row r="60" spans="2:5">
      <c r="B60" s="67"/>
      <c r="C60" s="14"/>
      <c r="D60" s="14"/>
    </row>
  </sheetData>
  <sheetProtection sheet="1" objects="1" scenarios="1"/>
  <mergeCells count="3">
    <mergeCell ref="C43:F43"/>
    <mergeCell ref="C44:F44"/>
    <mergeCell ref="C45:F45"/>
  </mergeCells>
  <phoneticPr fontId="18" type="noConversion"/>
  <dataValidations count="3">
    <dataValidation type="list" showInputMessage="1" showErrorMessage="1" sqref="C20:C28 C30:C39" xr:uid="{00000000-0002-0000-0400-000000000000}">
      <formula1>List_For</formula1>
    </dataValidation>
    <dataValidation type="decimal" operator="greaterThan" allowBlank="1" showInputMessage="1" showErrorMessage="1" error="Seules les valeurs supérieures à zéro sont autorisées." sqref="E19:E28 E12 E30:E39" xr:uid="{00000000-0002-0000-0400-000001000000}">
      <formula1>0</formula1>
    </dataValidation>
    <dataValidation type="list" showInputMessage="1" showErrorMessage="1" errorTitle="fausse valeur" error="Seulement les valeurs du menu de déroulement sont admises " sqref="C19" xr:uid="{00000000-0002-0000-0400-000002000000}">
      <formula1>List_For</formula1>
    </dataValidation>
  </dataValidations>
  <pageMargins left="0.39370078740157483" right="0.39370078740157483" top="0.59055118110236227" bottom="0.39370078740157483" header="0" footer="0.31496062992125984"/>
  <pageSetup paperSize="9" scale="76" orientation="portrait" cellComments="asDisplayed" r:id="rId1"/>
  <headerFooter alignWithMargins="0">
    <oddFooter>&amp;L&amp;"Arial,Fett"BNS confidentiel&amp;C&amp;D&amp;Rpage &amp;P</oddFooter>
  </headerFooter>
  <ignoredErrors>
    <ignoredError sqref="D19:D39 H12 H14 H19:H39" emptyCellReferenc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B1:F180"/>
  <sheetViews>
    <sheetView showGridLines="0" showRowColHeaders="0" showZeros="0" showOutlineSymbols="0" zoomScale="80" zoomScaleNormal="80" workbookViewId="0">
      <pane ySplit="10" topLeftCell="A11" activePane="bottomLeft" state="frozen"/>
      <selection activeCell="H3" sqref="H3"/>
      <selection pane="bottomLeft" activeCell="C7" sqref="C7"/>
    </sheetView>
  </sheetViews>
  <sheetFormatPr defaultColWidth="13.28515625" defaultRowHeight="14.25"/>
  <cols>
    <col min="1" max="1" width="1.7109375" style="207" customWidth="1"/>
    <col min="2" max="2" width="6.7109375" style="206" customWidth="1"/>
    <col min="3" max="3" width="70.7109375" style="207" customWidth="1"/>
    <col min="4" max="4" width="16.7109375" style="206" customWidth="1"/>
    <col min="5" max="5" width="16.7109375" style="207" customWidth="1"/>
    <col min="6" max="16384" width="13.28515625" style="207"/>
  </cols>
  <sheetData>
    <row r="1" spans="2:6" ht="14.1" customHeight="1">
      <c r="D1" s="208" t="s">
        <v>176</v>
      </c>
      <c r="E1" s="209" t="s">
        <v>185</v>
      </c>
    </row>
    <row r="2" spans="2:6" ht="14.1" customHeight="1">
      <c r="D2" s="308" t="s">
        <v>808</v>
      </c>
      <c r="E2" s="209" t="s">
        <v>5</v>
      </c>
    </row>
    <row r="3" spans="2:6" ht="14.1" customHeight="1">
      <c r="D3" s="208" t="s">
        <v>684</v>
      </c>
      <c r="E3" s="210">
        <f>Date</f>
        <v>45565</v>
      </c>
    </row>
    <row r="4" spans="2:6" ht="14.1" customHeight="1"/>
    <row r="5" spans="2:6" ht="14.1" customHeight="1">
      <c r="B5" s="211"/>
      <c r="C5" s="212"/>
      <c r="D5" s="213"/>
    </row>
    <row r="6" spans="2:6" ht="33.950000000000003" customHeight="1">
      <c r="B6" s="211"/>
      <c r="C6" s="214" t="s">
        <v>166</v>
      </c>
      <c r="D6" s="213"/>
      <c r="E6" s="215" t="str">
        <f>'Bon de livraison'!B8</f>
        <v>Release 5.22</v>
      </c>
    </row>
    <row r="7" spans="2:6" ht="15" customHeight="1">
      <c r="C7" s="216" t="s">
        <v>190</v>
      </c>
      <c r="D7" s="217"/>
    </row>
    <row r="8" spans="2:6" ht="50.1" customHeight="1">
      <c r="B8" s="211"/>
      <c r="C8" s="310" t="s">
        <v>863</v>
      </c>
      <c r="D8" s="311" t="s">
        <v>864</v>
      </c>
      <c r="E8" s="203" t="str">
        <f>'Bon de livraison'!H3&amp;" ARISCPM "&amp;DAY($E$3)&amp;"."&amp;MONTH($E$3)&amp;"."&amp;YEAR($E$3)</f>
        <v>XXXXXX ARISCPM 30.9.2024</v>
      </c>
      <c r="F8" s="204"/>
    </row>
    <row r="9" spans="2:6" ht="14.1" customHeight="1" thickBot="1"/>
    <row r="10" spans="2:6" s="206" customFormat="1" ht="14.1" customHeight="1" thickBot="1">
      <c r="B10" s="218" t="s">
        <v>160</v>
      </c>
      <c r="C10" s="219" t="s">
        <v>161</v>
      </c>
      <c r="D10" s="220" t="s">
        <v>162</v>
      </c>
    </row>
    <row r="11" spans="2:6" s="206" customFormat="1" ht="14.1" customHeight="1">
      <c r="B11" s="221" t="s">
        <v>186</v>
      </c>
      <c r="C11" s="222" t="s">
        <v>187</v>
      </c>
      <c r="D11" s="222" t="s">
        <v>188</v>
      </c>
    </row>
    <row r="12" spans="2:6" s="206" customFormat="1" ht="8.1" customHeight="1">
      <c r="B12" s="223"/>
      <c r="C12" s="224"/>
      <c r="D12" s="225"/>
    </row>
    <row r="13" spans="2:6" ht="13.5" customHeight="1">
      <c r="B13" s="318">
        <v>1</v>
      </c>
      <c r="C13" s="319" t="s">
        <v>509</v>
      </c>
      <c r="D13" s="320" t="s">
        <v>62</v>
      </c>
    </row>
    <row r="14" spans="2:6" ht="13.5" customHeight="1">
      <c r="B14" s="321">
        <v>2</v>
      </c>
      <c r="C14" s="322" t="s">
        <v>355</v>
      </c>
      <c r="D14" s="323" t="s">
        <v>142</v>
      </c>
    </row>
    <row r="15" spans="2:6" ht="13.5" customHeight="1">
      <c r="B15" s="321">
        <v>3</v>
      </c>
      <c r="C15" s="322" t="s">
        <v>213</v>
      </c>
      <c r="D15" s="323" t="s">
        <v>66</v>
      </c>
    </row>
    <row r="16" spans="2:6" ht="13.5" customHeight="1">
      <c r="B16" s="321">
        <v>4</v>
      </c>
      <c r="C16" s="322" t="s">
        <v>214</v>
      </c>
      <c r="D16" s="323" t="s">
        <v>63</v>
      </c>
    </row>
    <row r="17" spans="2:4" ht="13.5" customHeight="1">
      <c r="B17" s="321">
        <v>5</v>
      </c>
      <c r="C17" s="322" t="s">
        <v>966</v>
      </c>
      <c r="D17" s="323" t="s">
        <v>967</v>
      </c>
    </row>
    <row r="18" spans="2:4" ht="13.5" customHeight="1">
      <c r="B18" s="321">
        <v>6</v>
      </c>
      <c r="C18" s="322" t="s">
        <v>215</v>
      </c>
      <c r="D18" s="323" t="s">
        <v>64</v>
      </c>
    </row>
    <row r="19" spans="2:4" ht="13.5" customHeight="1">
      <c r="B19" s="321">
        <v>7</v>
      </c>
      <c r="C19" s="322" t="s">
        <v>1057</v>
      </c>
      <c r="D19" s="323" t="s">
        <v>835</v>
      </c>
    </row>
    <row r="20" spans="2:4" ht="13.5" customHeight="1">
      <c r="B20" s="321">
        <v>8</v>
      </c>
      <c r="C20" s="322" t="s">
        <v>216</v>
      </c>
      <c r="D20" s="323" t="s">
        <v>67</v>
      </c>
    </row>
    <row r="21" spans="2:4" ht="13.5" customHeight="1">
      <c r="B21" s="321">
        <v>9</v>
      </c>
      <c r="C21" s="322" t="s">
        <v>750</v>
      </c>
      <c r="D21" s="323" t="s">
        <v>394</v>
      </c>
    </row>
    <row r="22" spans="2:4" ht="13.5" customHeight="1">
      <c r="B22" s="321">
        <v>10</v>
      </c>
      <c r="C22" s="322" t="s">
        <v>991</v>
      </c>
      <c r="D22" s="323" t="s">
        <v>68</v>
      </c>
    </row>
    <row r="23" spans="2:4" ht="13.5" customHeight="1">
      <c r="B23" s="321">
        <v>11</v>
      </c>
      <c r="C23" s="322" t="s">
        <v>1050</v>
      </c>
      <c r="D23" s="323" t="s">
        <v>155</v>
      </c>
    </row>
    <row r="24" spans="2:4" ht="13.5" customHeight="1">
      <c r="B24" s="321">
        <v>12</v>
      </c>
      <c r="C24" s="322" t="s">
        <v>586</v>
      </c>
      <c r="D24" s="323" t="s">
        <v>69</v>
      </c>
    </row>
    <row r="25" spans="2:4" ht="13.5" customHeight="1">
      <c r="B25" s="321">
        <v>13</v>
      </c>
      <c r="C25" s="322" t="s">
        <v>219</v>
      </c>
      <c r="D25" s="323" t="s">
        <v>70</v>
      </c>
    </row>
    <row r="26" spans="2:4" ht="13.5" customHeight="1">
      <c r="B26" s="321">
        <v>14</v>
      </c>
      <c r="C26" s="322" t="s">
        <v>220</v>
      </c>
      <c r="D26" s="323" t="s">
        <v>71</v>
      </c>
    </row>
    <row r="27" spans="2:4" ht="13.5" customHeight="1">
      <c r="B27" s="321">
        <v>15</v>
      </c>
      <c r="C27" s="322" t="s">
        <v>842</v>
      </c>
      <c r="D27" s="323" t="s">
        <v>843</v>
      </c>
    </row>
    <row r="28" spans="2:4" ht="13.5" customHeight="1">
      <c r="B28" s="321">
        <v>16</v>
      </c>
      <c r="C28" s="322" t="s">
        <v>399</v>
      </c>
      <c r="D28" s="323" t="s">
        <v>403</v>
      </c>
    </row>
    <row r="29" spans="2:4" ht="13.5" customHeight="1">
      <c r="B29" s="321">
        <v>17</v>
      </c>
      <c r="C29" s="322" t="s">
        <v>223</v>
      </c>
      <c r="D29" s="323" t="s">
        <v>103</v>
      </c>
    </row>
    <row r="30" spans="2:4" ht="13.5" customHeight="1">
      <c r="B30" s="321">
        <v>18</v>
      </c>
      <c r="C30" s="322" t="s">
        <v>317</v>
      </c>
      <c r="D30" s="323" t="s">
        <v>65</v>
      </c>
    </row>
    <row r="31" spans="2:4" ht="13.5" customHeight="1">
      <c r="B31" s="321">
        <v>19</v>
      </c>
      <c r="C31" s="322" t="s">
        <v>318</v>
      </c>
      <c r="D31" s="323" t="s">
        <v>72</v>
      </c>
    </row>
    <row r="32" spans="2:4" ht="13.5" customHeight="1">
      <c r="B32" s="321">
        <v>20</v>
      </c>
      <c r="C32" s="322" t="s">
        <v>584</v>
      </c>
      <c r="D32" s="323" t="s">
        <v>598</v>
      </c>
    </row>
    <row r="33" spans="2:4" ht="13.5" customHeight="1">
      <c r="B33" s="321">
        <v>21</v>
      </c>
      <c r="C33" s="322" t="s">
        <v>644</v>
      </c>
      <c r="D33" s="323" t="s">
        <v>133</v>
      </c>
    </row>
    <row r="34" spans="2:4" ht="13.5" customHeight="1">
      <c r="B34" s="321">
        <v>22</v>
      </c>
      <c r="C34" s="322" t="s">
        <v>224</v>
      </c>
      <c r="D34" s="323" t="s">
        <v>139</v>
      </c>
    </row>
    <row r="35" spans="2:4" ht="13.5" customHeight="1">
      <c r="B35" s="321">
        <v>23</v>
      </c>
      <c r="C35" s="322" t="s">
        <v>225</v>
      </c>
      <c r="D35" s="323" t="s">
        <v>207</v>
      </c>
    </row>
    <row r="36" spans="2:4" ht="13.5" customHeight="1">
      <c r="B36" s="321">
        <v>24</v>
      </c>
      <c r="C36" s="322" t="s">
        <v>599</v>
      </c>
      <c r="D36" s="323" t="s">
        <v>73</v>
      </c>
    </row>
    <row r="37" spans="2:4" ht="13.5" customHeight="1">
      <c r="B37" s="321">
        <v>25</v>
      </c>
      <c r="C37" s="322" t="s">
        <v>511</v>
      </c>
      <c r="D37" s="323" t="s">
        <v>74</v>
      </c>
    </row>
    <row r="38" spans="2:4" ht="13.5" customHeight="1">
      <c r="B38" s="321">
        <v>26</v>
      </c>
      <c r="C38" s="322" t="s">
        <v>512</v>
      </c>
      <c r="D38" s="323" t="s">
        <v>75</v>
      </c>
    </row>
    <row r="39" spans="2:4" ht="13.5" customHeight="1">
      <c r="B39" s="321">
        <v>27</v>
      </c>
      <c r="C39" s="322" t="s">
        <v>513</v>
      </c>
      <c r="D39" s="323" t="s">
        <v>76</v>
      </c>
    </row>
    <row r="40" spans="2:4" ht="13.5" customHeight="1">
      <c r="B40" s="321">
        <v>28</v>
      </c>
      <c r="C40" s="322" t="s">
        <v>226</v>
      </c>
      <c r="D40" s="323" t="s">
        <v>77</v>
      </c>
    </row>
    <row r="41" spans="2:4" ht="13.5" customHeight="1">
      <c r="B41" s="321">
        <v>29</v>
      </c>
      <c r="C41" s="322" t="s">
        <v>514</v>
      </c>
      <c r="D41" s="323" t="s">
        <v>78</v>
      </c>
    </row>
    <row r="42" spans="2:4" ht="13.5" customHeight="1">
      <c r="B42" s="321">
        <v>30</v>
      </c>
      <c r="C42" s="322" t="s">
        <v>395</v>
      </c>
      <c r="D42" s="323" t="s">
        <v>79</v>
      </c>
    </row>
    <row r="43" spans="2:4" ht="13.5" customHeight="1">
      <c r="B43" s="321">
        <v>31</v>
      </c>
      <c r="C43" s="322" t="s">
        <v>515</v>
      </c>
      <c r="D43" s="323" t="s">
        <v>80</v>
      </c>
    </row>
    <row r="44" spans="2:4" ht="13.5" customHeight="1">
      <c r="B44" s="321">
        <v>32</v>
      </c>
      <c r="C44" s="322" t="s">
        <v>281</v>
      </c>
      <c r="D44" s="323" t="s">
        <v>645</v>
      </c>
    </row>
    <row r="45" spans="2:4" ht="13.5" customHeight="1">
      <c r="B45" s="321">
        <v>33</v>
      </c>
      <c r="C45" s="322" t="s">
        <v>227</v>
      </c>
      <c r="D45" s="323" t="s">
        <v>81</v>
      </c>
    </row>
    <row r="46" spans="2:4" ht="13.5" customHeight="1">
      <c r="B46" s="321">
        <v>34</v>
      </c>
      <c r="C46" s="322" t="s">
        <v>228</v>
      </c>
      <c r="D46" s="323" t="s">
        <v>111</v>
      </c>
    </row>
    <row r="47" spans="2:4" ht="13.5" customHeight="1">
      <c r="B47" s="321">
        <v>35</v>
      </c>
      <c r="C47" s="322" t="s">
        <v>229</v>
      </c>
      <c r="D47" s="323" t="s">
        <v>736</v>
      </c>
    </row>
    <row r="48" spans="2:4" ht="13.5" customHeight="1">
      <c r="B48" s="321">
        <v>36</v>
      </c>
      <c r="C48" s="322" t="s">
        <v>230</v>
      </c>
      <c r="D48" s="323" t="s">
        <v>82</v>
      </c>
    </row>
    <row r="49" spans="2:4" ht="13.5" customHeight="1">
      <c r="B49" s="321">
        <v>37</v>
      </c>
      <c r="C49" s="322" t="s">
        <v>516</v>
      </c>
      <c r="D49" s="323" t="s">
        <v>83</v>
      </c>
    </row>
    <row r="50" spans="2:4" ht="13.5" customHeight="1">
      <c r="B50" s="321">
        <v>38</v>
      </c>
      <c r="C50" s="322" t="s">
        <v>812</v>
      </c>
      <c r="D50" s="323" t="s">
        <v>84</v>
      </c>
    </row>
    <row r="51" spans="2:4" ht="13.5" customHeight="1">
      <c r="B51" s="321">
        <v>39</v>
      </c>
      <c r="C51" s="322" t="s">
        <v>231</v>
      </c>
      <c r="D51" s="323" t="s">
        <v>85</v>
      </c>
    </row>
    <row r="52" spans="2:4" ht="13.5" customHeight="1">
      <c r="B52" s="321">
        <v>40</v>
      </c>
      <c r="C52" s="322" t="s">
        <v>882</v>
      </c>
      <c r="D52" s="323" t="s">
        <v>784</v>
      </c>
    </row>
    <row r="53" spans="2:4" ht="13.5" customHeight="1">
      <c r="B53" s="321">
        <v>41</v>
      </c>
      <c r="C53" s="322" t="s">
        <v>319</v>
      </c>
      <c r="D53" s="323" t="s">
        <v>86</v>
      </c>
    </row>
    <row r="54" spans="2:4" ht="13.5" customHeight="1">
      <c r="B54" s="321">
        <v>42</v>
      </c>
      <c r="C54" s="322" t="s">
        <v>282</v>
      </c>
      <c r="D54" s="323" t="s">
        <v>565</v>
      </c>
    </row>
    <row r="55" spans="2:4" ht="13.5" customHeight="1">
      <c r="B55" s="321">
        <v>43</v>
      </c>
      <c r="C55" s="322" t="s">
        <v>232</v>
      </c>
      <c r="D55" s="323" t="s">
        <v>87</v>
      </c>
    </row>
    <row r="56" spans="2:4" ht="13.5" customHeight="1">
      <c r="B56" s="321">
        <v>44</v>
      </c>
      <c r="C56" s="322" t="s">
        <v>1058</v>
      </c>
      <c r="D56" s="323" t="s">
        <v>1059</v>
      </c>
    </row>
    <row r="57" spans="2:4" ht="13.5" customHeight="1">
      <c r="B57" s="321">
        <v>45</v>
      </c>
      <c r="C57" s="322" t="s">
        <v>865</v>
      </c>
      <c r="D57" s="323" t="s">
        <v>88</v>
      </c>
    </row>
    <row r="58" spans="2:4" ht="13.5" customHeight="1">
      <c r="B58" s="321">
        <v>46</v>
      </c>
      <c r="C58" s="322" t="s">
        <v>153</v>
      </c>
      <c r="D58" s="323" t="s">
        <v>90</v>
      </c>
    </row>
    <row r="59" spans="2:4" ht="13.5" customHeight="1">
      <c r="B59" s="321">
        <v>47</v>
      </c>
      <c r="C59" s="322" t="s">
        <v>205</v>
      </c>
      <c r="D59" s="323" t="s">
        <v>91</v>
      </c>
    </row>
    <row r="60" spans="2:4" ht="13.5" customHeight="1">
      <c r="B60" s="321">
        <v>48</v>
      </c>
      <c r="C60" s="322" t="s">
        <v>233</v>
      </c>
      <c r="D60" s="323" t="s">
        <v>93</v>
      </c>
    </row>
    <row r="61" spans="2:4" ht="13.5" customHeight="1">
      <c r="B61" s="321">
        <v>49</v>
      </c>
      <c r="C61" s="322" t="s">
        <v>174</v>
      </c>
      <c r="D61" s="323" t="s">
        <v>95</v>
      </c>
    </row>
    <row r="62" spans="2:4" ht="13.5" customHeight="1">
      <c r="B62" s="321">
        <v>50</v>
      </c>
      <c r="C62" s="322" t="s">
        <v>234</v>
      </c>
      <c r="D62" s="323" t="s">
        <v>94</v>
      </c>
    </row>
    <row r="63" spans="2:4" ht="13.5" customHeight="1">
      <c r="B63" s="321">
        <v>51</v>
      </c>
      <c r="C63" s="322" t="s">
        <v>356</v>
      </c>
      <c r="D63" s="323" t="s">
        <v>97</v>
      </c>
    </row>
    <row r="64" spans="2:4" ht="13.5" customHeight="1">
      <c r="B64" s="321">
        <v>52</v>
      </c>
      <c r="C64" s="322" t="s">
        <v>235</v>
      </c>
      <c r="D64" s="323" t="s">
        <v>96</v>
      </c>
    </row>
    <row r="65" spans="2:4" ht="13.5" customHeight="1">
      <c r="B65" s="321">
        <v>53</v>
      </c>
      <c r="C65" s="322" t="s">
        <v>397</v>
      </c>
      <c r="D65" s="323" t="s">
        <v>670</v>
      </c>
    </row>
    <row r="66" spans="2:4" ht="13.5" customHeight="1">
      <c r="B66" s="321">
        <v>54</v>
      </c>
      <c r="C66" s="322" t="s">
        <v>597</v>
      </c>
      <c r="D66" s="323" t="s">
        <v>602</v>
      </c>
    </row>
    <row r="67" spans="2:4" ht="13.5" customHeight="1">
      <c r="B67" s="321">
        <v>55</v>
      </c>
      <c r="C67" s="322" t="s">
        <v>236</v>
      </c>
      <c r="D67" s="323" t="s">
        <v>92</v>
      </c>
    </row>
    <row r="68" spans="2:4" ht="13.5" customHeight="1">
      <c r="B68" s="321">
        <v>56</v>
      </c>
      <c r="C68" s="322" t="s">
        <v>952</v>
      </c>
      <c r="D68" s="323" t="s">
        <v>953</v>
      </c>
    </row>
    <row r="69" spans="2:4" ht="13.5" customHeight="1">
      <c r="B69" s="321">
        <v>57</v>
      </c>
      <c r="C69" s="322" t="s">
        <v>237</v>
      </c>
      <c r="D69" s="323" t="s">
        <v>154</v>
      </c>
    </row>
    <row r="70" spans="2:4" ht="13.5" customHeight="1">
      <c r="B70" s="321">
        <v>58</v>
      </c>
      <c r="C70" s="322" t="s">
        <v>685</v>
      </c>
      <c r="D70" s="323" t="s">
        <v>616</v>
      </c>
    </row>
    <row r="71" spans="2:4" ht="13.5" customHeight="1">
      <c r="B71" s="321">
        <v>59</v>
      </c>
      <c r="C71" s="322" t="s">
        <v>518</v>
      </c>
      <c r="D71" s="323" t="s">
        <v>172</v>
      </c>
    </row>
    <row r="72" spans="2:4" ht="13.5" customHeight="1">
      <c r="B72" s="321">
        <v>60</v>
      </c>
      <c r="C72" s="322" t="s">
        <v>292</v>
      </c>
      <c r="D72" s="323" t="s">
        <v>320</v>
      </c>
    </row>
    <row r="73" spans="2:4" ht="13.5" customHeight="1">
      <c r="B73" s="321">
        <v>61</v>
      </c>
      <c r="C73" s="322" t="s">
        <v>61</v>
      </c>
      <c r="D73" s="323" t="s">
        <v>98</v>
      </c>
    </row>
    <row r="74" spans="2:4" ht="13.5" customHeight="1">
      <c r="B74" s="321">
        <v>62</v>
      </c>
      <c r="C74" s="322" t="s">
        <v>239</v>
      </c>
      <c r="D74" s="323" t="s">
        <v>211</v>
      </c>
    </row>
    <row r="75" spans="2:4" ht="13.5" customHeight="1">
      <c r="B75" s="321">
        <v>63</v>
      </c>
      <c r="C75" s="322" t="s">
        <v>240</v>
      </c>
      <c r="D75" s="323" t="s">
        <v>99</v>
      </c>
    </row>
    <row r="76" spans="2:4" ht="13.5" customHeight="1">
      <c r="B76" s="321">
        <v>64</v>
      </c>
      <c r="C76" s="322" t="s">
        <v>241</v>
      </c>
      <c r="D76" s="323" t="s">
        <v>113</v>
      </c>
    </row>
    <row r="77" spans="2:4" ht="13.5" customHeight="1">
      <c r="B77" s="321">
        <v>65</v>
      </c>
      <c r="C77" s="322" t="s">
        <v>242</v>
      </c>
      <c r="D77" s="323" t="s">
        <v>101</v>
      </c>
    </row>
    <row r="78" spans="2:4" ht="13.5" customHeight="1">
      <c r="B78" s="321">
        <v>66</v>
      </c>
      <c r="C78" s="322" t="s">
        <v>738</v>
      </c>
      <c r="D78" s="323" t="s">
        <v>633</v>
      </c>
    </row>
    <row r="79" spans="2:4" ht="13.5" customHeight="1">
      <c r="B79" s="321">
        <v>67</v>
      </c>
      <c r="C79" s="322" t="s">
        <v>243</v>
      </c>
      <c r="D79" s="323" t="s">
        <v>102</v>
      </c>
    </row>
    <row r="80" spans="2:4" ht="13.5" customHeight="1">
      <c r="B80" s="321">
        <v>68</v>
      </c>
      <c r="C80" s="322" t="s">
        <v>244</v>
      </c>
      <c r="D80" s="323" t="s">
        <v>104</v>
      </c>
    </row>
    <row r="81" spans="2:4" ht="13.5" customHeight="1">
      <c r="B81" s="321">
        <v>69</v>
      </c>
      <c r="C81" s="322" t="s">
        <v>245</v>
      </c>
      <c r="D81" s="323" t="s">
        <v>105</v>
      </c>
    </row>
    <row r="82" spans="2:4" ht="13.5" customHeight="1">
      <c r="B82" s="321">
        <v>70</v>
      </c>
      <c r="C82" s="322" t="s">
        <v>519</v>
      </c>
      <c r="D82" s="323" t="s">
        <v>106</v>
      </c>
    </row>
    <row r="83" spans="2:4" ht="13.5" customHeight="1">
      <c r="B83" s="321">
        <v>71</v>
      </c>
      <c r="C83" s="322" t="s">
        <v>655</v>
      </c>
      <c r="D83" s="323" t="s">
        <v>107</v>
      </c>
    </row>
    <row r="84" spans="2:4" ht="13.5" customHeight="1">
      <c r="B84" s="321">
        <v>72</v>
      </c>
      <c r="C84" s="322" t="s">
        <v>246</v>
      </c>
      <c r="D84" s="323" t="s">
        <v>108</v>
      </c>
    </row>
    <row r="85" spans="2:4" ht="13.5" customHeight="1">
      <c r="B85" s="321">
        <v>73</v>
      </c>
      <c r="C85" s="322" t="s">
        <v>247</v>
      </c>
      <c r="D85" s="323" t="s">
        <v>100</v>
      </c>
    </row>
    <row r="86" spans="2:4" ht="13.5" customHeight="1">
      <c r="B86" s="321">
        <v>74</v>
      </c>
      <c r="C86" s="322" t="s">
        <v>520</v>
      </c>
      <c r="D86" s="323" t="s">
        <v>109</v>
      </c>
    </row>
    <row r="87" spans="2:4" ht="13.5" customHeight="1">
      <c r="B87" s="321">
        <v>75</v>
      </c>
      <c r="C87" s="322" t="s">
        <v>312</v>
      </c>
      <c r="D87" s="323" t="s">
        <v>313</v>
      </c>
    </row>
    <row r="88" spans="2:4" ht="13.5" customHeight="1">
      <c r="B88" s="321">
        <v>76</v>
      </c>
      <c r="C88" s="322" t="s">
        <v>521</v>
      </c>
      <c r="D88" s="323" t="s">
        <v>151</v>
      </c>
    </row>
    <row r="89" spans="2:4" ht="13.5" customHeight="1">
      <c r="B89" s="321">
        <v>77</v>
      </c>
      <c r="C89" s="322" t="s">
        <v>248</v>
      </c>
      <c r="D89" s="323" t="s">
        <v>110</v>
      </c>
    </row>
    <row r="90" spans="2:4" ht="13.5" customHeight="1">
      <c r="B90" s="321">
        <v>78</v>
      </c>
      <c r="C90" s="322" t="s">
        <v>949</v>
      </c>
      <c r="D90" s="323" t="s">
        <v>950</v>
      </c>
    </row>
    <row r="91" spans="2:4" ht="13.5" customHeight="1">
      <c r="B91" s="321">
        <v>79</v>
      </c>
      <c r="C91" s="322" t="s">
        <v>321</v>
      </c>
      <c r="D91" s="323" t="s">
        <v>587</v>
      </c>
    </row>
    <row r="92" spans="2:4" ht="13.5" customHeight="1">
      <c r="B92" s="321">
        <v>80</v>
      </c>
      <c r="C92" s="322" t="s">
        <v>751</v>
      </c>
      <c r="D92" s="323" t="s">
        <v>314</v>
      </c>
    </row>
    <row r="93" spans="2:4" ht="13.5" customHeight="1">
      <c r="B93" s="321">
        <v>81</v>
      </c>
      <c r="C93" s="322" t="s">
        <v>249</v>
      </c>
      <c r="D93" s="323" t="s">
        <v>210</v>
      </c>
    </row>
    <row r="94" spans="2:4" ht="13.5" customHeight="1">
      <c r="B94" s="321">
        <v>82</v>
      </c>
      <c r="C94" s="322" t="s">
        <v>297</v>
      </c>
      <c r="D94" s="323" t="s">
        <v>646</v>
      </c>
    </row>
    <row r="95" spans="2:4" ht="13.5" customHeight="1">
      <c r="B95" s="321">
        <v>83</v>
      </c>
      <c r="C95" s="322" t="s">
        <v>250</v>
      </c>
      <c r="D95" s="323" t="s">
        <v>112</v>
      </c>
    </row>
    <row r="96" spans="2:4" ht="13.5" customHeight="1">
      <c r="B96" s="321">
        <v>84</v>
      </c>
      <c r="C96" s="322" t="s">
        <v>634</v>
      </c>
      <c r="D96" s="323" t="s">
        <v>635</v>
      </c>
    </row>
    <row r="97" spans="2:4" ht="13.5" customHeight="1">
      <c r="B97" s="321">
        <v>85</v>
      </c>
      <c r="C97" s="322" t="s">
        <v>724</v>
      </c>
      <c r="D97" s="323" t="s">
        <v>725</v>
      </c>
    </row>
    <row r="98" spans="2:4" ht="13.5" customHeight="1">
      <c r="B98" s="321">
        <v>86</v>
      </c>
      <c r="C98" s="322" t="s">
        <v>252</v>
      </c>
      <c r="D98" s="323" t="s">
        <v>212</v>
      </c>
    </row>
    <row r="99" spans="2:4" ht="13.5" customHeight="1">
      <c r="B99" s="321">
        <v>87</v>
      </c>
      <c r="C99" s="322" t="s">
        <v>253</v>
      </c>
      <c r="D99" s="323" t="s">
        <v>114</v>
      </c>
    </row>
    <row r="100" spans="2:4" ht="13.5" customHeight="1">
      <c r="B100" s="321">
        <v>88</v>
      </c>
      <c r="C100" s="322" t="s">
        <v>255</v>
      </c>
      <c r="D100" s="323" t="s">
        <v>115</v>
      </c>
    </row>
    <row r="101" spans="2:4" ht="13.5" customHeight="1">
      <c r="B101" s="321">
        <v>89</v>
      </c>
      <c r="C101" s="322" t="s">
        <v>256</v>
      </c>
      <c r="D101" s="323" t="s">
        <v>116</v>
      </c>
    </row>
    <row r="102" spans="2:4" ht="13.5" customHeight="1">
      <c r="B102" s="321">
        <v>90</v>
      </c>
      <c r="C102" s="322" t="s">
        <v>300</v>
      </c>
      <c r="D102" s="323" t="s">
        <v>740</v>
      </c>
    </row>
    <row r="103" spans="2:4" ht="13.5" customHeight="1">
      <c r="B103" s="321">
        <v>91</v>
      </c>
      <c r="C103" s="322" t="s">
        <v>795</v>
      </c>
      <c r="D103" s="323" t="s">
        <v>796</v>
      </c>
    </row>
    <row r="104" spans="2:4" ht="13.5" customHeight="1">
      <c r="B104" s="321">
        <v>92</v>
      </c>
      <c r="C104" s="322" t="s">
        <v>347</v>
      </c>
      <c r="D104" s="323" t="s">
        <v>1138</v>
      </c>
    </row>
    <row r="105" spans="2:4" ht="13.5" customHeight="1">
      <c r="B105" s="321">
        <v>93</v>
      </c>
      <c r="C105" s="322" t="s">
        <v>617</v>
      </c>
      <c r="D105" s="323" t="s">
        <v>618</v>
      </c>
    </row>
    <row r="106" spans="2:4" ht="13.5" customHeight="1">
      <c r="B106" s="321">
        <v>94</v>
      </c>
      <c r="C106" s="322" t="s">
        <v>522</v>
      </c>
      <c r="D106" s="323" t="s">
        <v>117</v>
      </c>
    </row>
    <row r="107" spans="2:4" ht="13.5" customHeight="1">
      <c r="B107" s="321">
        <v>95</v>
      </c>
      <c r="C107" s="322" t="s">
        <v>259</v>
      </c>
      <c r="D107" s="323" t="s">
        <v>118</v>
      </c>
    </row>
    <row r="108" spans="2:4" ht="13.5" customHeight="1">
      <c r="B108" s="321">
        <v>96</v>
      </c>
      <c r="C108" s="322" t="s">
        <v>357</v>
      </c>
      <c r="D108" s="323" t="s">
        <v>119</v>
      </c>
    </row>
    <row r="109" spans="2:4" ht="13.5" customHeight="1">
      <c r="B109" s="321">
        <v>97</v>
      </c>
      <c r="C109" s="322" t="s">
        <v>918</v>
      </c>
      <c r="D109" s="323" t="s">
        <v>691</v>
      </c>
    </row>
    <row r="110" spans="2:4" ht="13.5" customHeight="1">
      <c r="B110" s="321">
        <v>98</v>
      </c>
      <c r="C110" s="322" t="s">
        <v>175</v>
      </c>
      <c r="D110" s="323" t="s">
        <v>208</v>
      </c>
    </row>
    <row r="111" spans="2:4" ht="13.5" customHeight="1">
      <c r="B111" s="321">
        <v>99</v>
      </c>
      <c r="C111" s="322" t="s">
        <v>192</v>
      </c>
      <c r="D111" s="323" t="s">
        <v>209</v>
      </c>
    </row>
    <row r="112" spans="2:4" ht="13.5" customHeight="1">
      <c r="B112" s="321">
        <v>100</v>
      </c>
      <c r="C112" s="322" t="s">
        <v>619</v>
      </c>
      <c r="D112" s="323" t="s">
        <v>620</v>
      </c>
    </row>
    <row r="113" spans="2:4" ht="13.5" customHeight="1">
      <c r="B113" s="321">
        <v>101</v>
      </c>
      <c r="C113" s="322" t="s">
        <v>992</v>
      </c>
      <c r="D113" s="323" t="s">
        <v>120</v>
      </c>
    </row>
    <row r="114" spans="2:4" ht="13.5" customHeight="1">
      <c r="B114" s="321">
        <v>102</v>
      </c>
      <c r="C114" s="322" t="s">
        <v>566</v>
      </c>
      <c r="D114" s="323" t="s">
        <v>567</v>
      </c>
    </row>
    <row r="115" spans="2:4" ht="13.5" customHeight="1">
      <c r="B115" s="321">
        <v>103</v>
      </c>
      <c r="C115" s="322" t="s">
        <v>260</v>
      </c>
      <c r="D115" s="323" t="s">
        <v>121</v>
      </c>
    </row>
    <row r="116" spans="2:4" ht="13.5" customHeight="1">
      <c r="B116" s="321">
        <v>104</v>
      </c>
      <c r="C116" s="322" t="s">
        <v>303</v>
      </c>
      <c r="D116" s="323" t="s">
        <v>687</v>
      </c>
    </row>
    <row r="117" spans="2:4" ht="13.5" customHeight="1">
      <c r="B117" s="321">
        <v>105</v>
      </c>
      <c r="C117" s="322" t="s">
        <v>679</v>
      </c>
      <c r="D117" s="323" t="s">
        <v>122</v>
      </c>
    </row>
    <row r="118" spans="2:4" ht="13.5" customHeight="1">
      <c r="B118" s="321">
        <v>106</v>
      </c>
      <c r="C118" s="322" t="s">
        <v>261</v>
      </c>
      <c r="D118" s="323" t="s">
        <v>128</v>
      </c>
    </row>
    <row r="119" spans="2:4" ht="13.5" customHeight="1">
      <c r="B119" s="321">
        <v>107</v>
      </c>
      <c r="C119" s="322" t="s">
        <v>304</v>
      </c>
      <c r="D119" s="323" t="s">
        <v>604</v>
      </c>
    </row>
    <row r="120" spans="2:4" ht="13.5" customHeight="1">
      <c r="B120" s="321">
        <v>108</v>
      </c>
      <c r="C120" s="322" t="s">
        <v>323</v>
      </c>
      <c r="D120" s="323" t="s">
        <v>123</v>
      </c>
    </row>
    <row r="121" spans="2:4" ht="13.5" customHeight="1">
      <c r="B121" s="321">
        <v>109</v>
      </c>
      <c r="C121" s="322" t="s">
        <v>324</v>
      </c>
      <c r="D121" s="323" t="s">
        <v>124</v>
      </c>
    </row>
    <row r="122" spans="2:4" ht="13.5" customHeight="1">
      <c r="B122" s="321">
        <v>110</v>
      </c>
      <c r="C122" s="322" t="s">
        <v>785</v>
      </c>
      <c r="D122" s="323" t="s">
        <v>824</v>
      </c>
    </row>
    <row r="123" spans="2:4" ht="13.5" customHeight="1">
      <c r="B123" s="321">
        <v>111</v>
      </c>
      <c r="C123" s="322" t="s">
        <v>263</v>
      </c>
      <c r="D123" s="323" t="s">
        <v>125</v>
      </c>
    </row>
    <row r="124" spans="2:4" ht="13.5" customHeight="1">
      <c r="B124" s="321">
        <v>112</v>
      </c>
      <c r="C124" s="322" t="s">
        <v>523</v>
      </c>
      <c r="D124" s="323" t="s">
        <v>126</v>
      </c>
    </row>
    <row r="125" spans="2:4" ht="13.5" customHeight="1">
      <c r="B125" s="321">
        <v>113</v>
      </c>
      <c r="C125" s="322" t="s">
        <v>524</v>
      </c>
      <c r="D125" s="323" t="s">
        <v>127</v>
      </c>
    </row>
    <row r="126" spans="2:4" ht="13.5" customHeight="1">
      <c r="B126" s="321">
        <v>114</v>
      </c>
      <c r="C126" s="322" t="s">
        <v>525</v>
      </c>
      <c r="D126" s="323" t="s">
        <v>129</v>
      </c>
    </row>
    <row r="127" spans="2:4" ht="13.5" customHeight="1">
      <c r="B127" s="321">
        <v>115</v>
      </c>
      <c r="C127" s="322" t="s">
        <v>526</v>
      </c>
      <c r="D127" s="323" t="s">
        <v>130</v>
      </c>
    </row>
    <row r="128" spans="2:4" ht="13.5" customHeight="1">
      <c r="B128" s="321">
        <v>116</v>
      </c>
      <c r="C128" s="322" t="s">
        <v>407</v>
      </c>
      <c r="D128" s="323" t="s">
        <v>408</v>
      </c>
    </row>
    <row r="129" spans="2:4" ht="13.5" customHeight="1">
      <c r="B129" s="321">
        <v>117</v>
      </c>
      <c r="C129" s="322" t="s">
        <v>705</v>
      </c>
      <c r="D129" s="323" t="s">
        <v>706</v>
      </c>
    </row>
    <row r="130" spans="2:4" ht="13.5" customHeight="1">
      <c r="B130" s="321">
        <v>118</v>
      </c>
      <c r="C130" s="322" t="s">
        <v>396</v>
      </c>
      <c r="D130" s="323" t="s">
        <v>131</v>
      </c>
    </row>
    <row r="131" spans="2:4" ht="13.5" customHeight="1">
      <c r="B131" s="321">
        <v>119</v>
      </c>
      <c r="C131" s="322" t="s">
        <v>264</v>
      </c>
      <c r="D131" s="323" t="s">
        <v>132</v>
      </c>
    </row>
    <row r="132" spans="2:4" ht="13.5" customHeight="1">
      <c r="B132" s="321">
        <v>120</v>
      </c>
      <c r="C132" s="322" t="s">
        <v>265</v>
      </c>
      <c r="D132" s="323" t="s">
        <v>134</v>
      </c>
    </row>
    <row r="133" spans="2:4" ht="13.5" customHeight="1">
      <c r="B133" s="321">
        <v>121</v>
      </c>
      <c r="C133" s="322" t="s">
        <v>266</v>
      </c>
      <c r="D133" s="323" t="s">
        <v>135</v>
      </c>
    </row>
    <row r="134" spans="2:4" ht="13.5" customHeight="1">
      <c r="B134" s="321">
        <v>122</v>
      </c>
      <c r="C134" s="322" t="s">
        <v>267</v>
      </c>
      <c r="D134" s="323" t="s">
        <v>137</v>
      </c>
    </row>
    <row r="135" spans="2:4" ht="13.5" customHeight="1">
      <c r="B135" s="321">
        <v>123</v>
      </c>
      <c r="C135" s="322" t="s">
        <v>268</v>
      </c>
      <c r="D135" s="323" t="s">
        <v>136</v>
      </c>
    </row>
    <row r="136" spans="2:4" ht="13.5" customHeight="1">
      <c r="B136" s="321">
        <v>124</v>
      </c>
      <c r="C136" s="322" t="s">
        <v>968</v>
      </c>
      <c r="D136" s="323" t="s">
        <v>89</v>
      </c>
    </row>
    <row r="137" spans="2:4" ht="13.5" customHeight="1">
      <c r="B137" s="321">
        <v>125</v>
      </c>
      <c r="C137" s="322" t="s">
        <v>269</v>
      </c>
      <c r="D137" s="323" t="s">
        <v>138</v>
      </c>
    </row>
    <row r="138" spans="2:4" ht="13.5" customHeight="1">
      <c r="B138" s="321">
        <v>126</v>
      </c>
      <c r="C138" s="322" t="s">
        <v>270</v>
      </c>
      <c r="D138" s="323" t="s">
        <v>140</v>
      </c>
    </row>
    <row r="139" spans="2:4" ht="13.5" customHeight="1">
      <c r="B139" s="321">
        <v>127</v>
      </c>
      <c r="C139" s="322" t="s">
        <v>315</v>
      </c>
      <c r="D139" s="323" t="s">
        <v>316</v>
      </c>
    </row>
    <row r="140" spans="2:4" ht="13.5" customHeight="1">
      <c r="B140" s="321">
        <v>128</v>
      </c>
      <c r="C140" s="322" t="s">
        <v>325</v>
      </c>
      <c r="D140" s="323" t="s">
        <v>141</v>
      </c>
    </row>
    <row r="141" spans="2:4" ht="13.5" customHeight="1">
      <c r="B141" s="321">
        <v>129</v>
      </c>
      <c r="C141" s="322" t="s">
        <v>836</v>
      </c>
      <c r="D141" s="323" t="s">
        <v>837</v>
      </c>
    </row>
    <row r="142" spans="2:4" ht="13.5" customHeight="1">
      <c r="B142" s="321">
        <v>130</v>
      </c>
      <c r="C142" s="322" t="s">
        <v>1139</v>
      </c>
      <c r="D142" s="323" t="s">
        <v>717</v>
      </c>
    </row>
    <row r="143" spans="2:4" ht="13.5" customHeight="1">
      <c r="B143" s="321">
        <v>131</v>
      </c>
      <c r="C143" s="322" t="s">
        <v>527</v>
      </c>
      <c r="D143" s="323" t="s">
        <v>143</v>
      </c>
    </row>
    <row r="144" spans="2:4" ht="13.5" customHeight="1">
      <c r="B144" s="321">
        <v>132</v>
      </c>
      <c r="C144" s="322" t="s">
        <v>993</v>
      </c>
      <c r="D144" s="323" t="s">
        <v>994</v>
      </c>
    </row>
    <row r="145" spans="2:4" ht="13.5" customHeight="1">
      <c r="B145" s="321">
        <v>133</v>
      </c>
      <c r="C145" s="322" t="s">
        <v>636</v>
      </c>
      <c r="D145" s="323" t="s">
        <v>637</v>
      </c>
    </row>
    <row r="146" spans="2:4" ht="13.5" customHeight="1">
      <c r="B146" s="321">
        <v>134</v>
      </c>
      <c r="C146" s="322" t="s">
        <v>309</v>
      </c>
      <c r="D146" s="323" t="s">
        <v>954</v>
      </c>
    </row>
    <row r="147" spans="2:4" ht="13.5" customHeight="1">
      <c r="B147" s="321">
        <v>135</v>
      </c>
      <c r="C147" s="322" t="s">
        <v>529</v>
      </c>
      <c r="D147" s="323" t="s">
        <v>144</v>
      </c>
    </row>
    <row r="148" spans="2:4" ht="13.5" customHeight="1">
      <c r="B148" s="321">
        <v>136</v>
      </c>
      <c r="C148" s="322" t="s">
        <v>326</v>
      </c>
      <c r="D148" s="323" t="s">
        <v>145</v>
      </c>
    </row>
    <row r="149" spans="2:4" ht="13.5" customHeight="1">
      <c r="B149" s="321">
        <v>137</v>
      </c>
      <c r="C149" s="322" t="s">
        <v>327</v>
      </c>
      <c r="D149" s="323" t="s">
        <v>146</v>
      </c>
    </row>
    <row r="150" spans="2:4" ht="13.5" customHeight="1">
      <c r="B150" s="321">
        <v>138</v>
      </c>
      <c r="C150" s="322" t="s">
        <v>328</v>
      </c>
      <c r="D150" s="323" t="s">
        <v>170</v>
      </c>
    </row>
    <row r="151" spans="2:4" ht="13.5" customHeight="1">
      <c r="B151" s="321">
        <v>139</v>
      </c>
      <c r="C151" s="322" t="s">
        <v>271</v>
      </c>
      <c r="D151" s="323" t="s">
        <v>147</v>
      </c>
    </row>
    <row r="152" spans="2:4" ht="13.5" customHeight="1">
      <c r="B152" s="321">
        <v>140</v>
      </c>
      <c r="C152" s="322" t="s">
        <v>642</v>
      </c>
      <c r="D152" s="323" t="s">
        <v>643</v>
      </c>
    </row>
    <row r="153" spans="2:4" ht="13.5" customHeight="1">
      <c r="B153" s="321">
        <v>141</v>
      </c>
      <c r="C153" s="322" t="s">
        <v>530</v>
      </c>
      <c r="D153" s="323" t="s">
        <v>149</v>
      </c>
    </row>
    <row r="154" spans="2:4" ht="13.5" customHeight="1">
      <c r="B154" s="321">
        <v>142</v>
      </c>
      <c r="C154" s="322" t="s">
        <v>531</v>
      </c>
      <c r="D154" s="323" t="s">
        <v>150</v>
      </c>
    </row>
    <row r="155" spans="2:4" ht="13.5" customHeight="1">
      <c r="B155" s="321">
        <v>143</v>
      </c>
      <c r="C155" s="322" t="s">
        <v>272</v>
      </c>
      <c r="D155" s="323" t="s">
        <v>148</v>
      </c>
    </row>
    <row r="156" spans="2:4" ht="13.5" customHeight="1">
      <c r="B156" s="321"/>
      <c r="C156" s="322"/>
      <c r="D156" s="323"/>
    </row>
    <row r="157" spans="2:4" ht="13.5" customHeight="1">
      <c r="B157" s="321"/>
      <c r="C157" s="322"/>
      <c r="D157" s="323"/>
    </row>
    <row r="158" spans="2:4" ht="13.5" customHeight="1">
      <c r="B158" s="226"/>
      <c r="C158" s="227"/>
      <c r="D158" s="228"/>
    </row>
    <row r="159" spans="2:4" ht="13.5" customHeight="1">
      <c r="B159" s="226"/>
      <c r="C159" s="227"/>
      <c r="D159" s="228"/>
    </row>
    <row r="160" spans="2:4" ht="13.5" customHeight="1">
      <c r="B160" s="226"/>
      <c r="C160" s="227"/>
      <c r="D160" s="228"/>
    </row>
    <row r="161" spans="2:4" ht="13.5" customHeight="1">
      <c r="B161" s="226"/>
      <c r="C161" s="227"/>
      <c r="D161" s="228"/>
    </row>
    <row r="162" spans="2:4" ht="13.5" customHeight="1">
      <c r="B162" s="226"/>
      <c r="C162" s="227"/>
      <c r="D162" s="228"/>
    </row>
    <row r="163" spans="2:4" ht="13.5" customHeight="1">
      <c r="B163" s="226"/>
      <c r="C163" s="227"/>
      <c r="D163" s="228"/>
    </row>
    <row r="164" spans="2:4" ht="13.5" customHeight="1">
      <c r="B164" s="226"/>
      <c r="C164" s="227"/>
      <c r="D164" s="228"/>
    </row>
    <row r="165" spans="2:4" ht="13.5" customHeight="1">
      <c r="B165" s="226"/>
      <c r="C165" s="227"/>
      <c r="D165" s="228"/>
    </row>
    <row r="166" spans="2:4" ht="13.5" customHeight="1">
      <c r="B166" s="226"/>
      <c r="C166" s="227"/>
      <c r="D166" s="228"/>
    </row>
    <row r="167" spans="2:4" ht="13.5" customHeight="1">
      <c r="B167" s="226"/>
      <c r="C167" s="227"/>
      <c r="D167" s="228"/>
    </row>
    <row r="168" spans="2:4" ht="13.5" customHeight="1">
      <c r="B168" s="226"/>
      <c r="C168" s="227"/>
      <c r="D168" s="228"/>
    </row>
    <row r="169" spans="2:4" ht="13.5" customHeight="1">
      <c r="B169" s="226"/>
      <c r="C169" s="227"/>
      <c r="D169" s="228"/>
    </row>
    <row r="170" spans="2:4" ht="13.5" customHeight="1">
      <c r="B170" s="226"/>
      <c r="C170" s="227"/>
      <c r="D170" s="228"/>
    </row>
    <row r="171" spans="2:4" ht="13.5" customHeight="1">
      <c r="B171" s="226"/>
      <c r="C171" s="227"/>
      <c r="D171" s="228"/>
    </row>
    <row r="172" spans="2:4" ht="13.5" customHeight="1">
      <c r="B172" s="226"/>
      <c r="C172" s="227"/>
      <c r="D172" s="228"/>
    </row>
    <row r="173" spans="2:4" ht="13.5" customHeight="1">
      <c r="B173" s="226"/>
      <c r="C173" s="227"/>
      <c r="D173" s="228"/>
    </row>
    <row r="174" spans="2:4" ht="13.5" customHeight="1">
      <c r="B174" s="226"/>
      <c r="C174" s="227"/>
      <c r="D174" s="228"/>
    </row>
    <row r="175" spans="2:4" ht="13.5" customHeight="1">
      <c r="B175" s="226"/>
      <c r="C175" s="227"/>
      <c r="D175" s="228"/>
    </row>
    <row r="176" spans="2:4" ht="13.5" customHeight="1">
      <c r="B176" s="226"/>
      <c r="C176" s="229"/>
      <c r="D176" s="230"/>
    </row>
    <row r="177" spans="2:4" ht="13.5" customHeight="1">
      <c r="B177" s="226"/>
      <c r="C177" s="229"/>
      <c r="D177" s="230"/>
    </row>
    <row r="178" spans="2:4" ht="13.5" customHeight="1">
      <c r="B178" s="231"/>
      <c r="C178" s="232"/>
      <c r="D178" s="233"/>
    </row>
    <row r="179" spans="2:4" ht="13.5" customHeight="1">
      <c r="B179" s="234"/>
      <c r="C179" s="235"/>
      <c r="D179" s="236"/>
    </row>
    <row r="180" spans="2:4" ht="13.5" customHeight="1">
      <c r="B180" s="237"/>
      <c r="C180" s="235"/>
      <c r="D180" s="236"/>
    </row>
  </sheetData>
  <sheetProtection sheet="1" objects="1" scenarios="1"/>
  <phoneticPr fontId="18" type="noConversion"/>
  <hyperlinks>
    <hyperlink ref="D8" r:id="rId1" xr:uid="{00000000-0004-0000-0500-000000000000}"/>
  </hyperlinks>
  <printOptions horizontalCentered="1"/>
  <pageMargins left="0.6692913385826772" right="0.39370078740157483" top="0.47244094488188981" bottom="0.39370078740157483" header="0.19685039370078741" footer="0"/>
  <pageSetup paperSize="9" scale="70" fitToHeight="9" orientation="portrait" horizontalDpi="1200" verticalDpi="1200" r:id="rId2"/>
  <headerFooter alignWithMargins="0">
    <oddFooter>&amp;L&amp;8&amp;D&amp;R&amp;8Seite &amp;P</oddFooter>
  </headerFooter>
  <rowBreaks count="2" manualBreakCount="2">
    <brk id="72" min="1" max="3" man="1"/>
    <brk id="139" min="1" max="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B1:E448"/>
  <sheetViews>
    <sheetView showGridLines="0" showRowColHeaders="0" showZeros="0" zoomScale="80" zoomScaleNormal="80" workbookViewId="0">
      <pane ySplit="10" topLeftCell="A11" activePane="bottomLeft" state="frozen"/>
      <selection activeCell="A5" sqref="A5:XFD5"/>
      <selection pane="bottomLeft" activeCell="C7" sqref="C7"/>
    </sheetView>
  </sheetViews>
  <sheetFormatPr defaultColWidth="11.42578125" defaultRowHeight="14.25"/>
  <cols>
    <col min="1" max="1" width="1.7109375" style="69" customWidth="1"/>
    <col min="2" max="2" width="6.7109375" style="69" customWidth="1"/>
    <col min="3" max="3" width="70.7109375" style="238" customWidth="1"/>
    <col min="4" max="4" width="16.7109375" style="263" customWidth="1"/>
    <col min="5" max="5" width="16.7109375" style="69" customWidth="1"/>
    <col min="6" max="16384" width="11.42578125" style="69"/>
  </cols>
  <sheetData>
    <row r="1" spans="2:5" ht="14.1" customHeight="1">
      <c r="D1" s="208" t="s">
        <v>176</v>
      </c>
      <c r="E1" s="209" t="s">
        <v>185</v>
      </c>
    </row>
    <row r="2" spans="2:5" ht="14.1" customHeight="1">
      <c r="D2" s="208" t="s">
        <v>808</v>
      </c>
      <c r="E2" s="209" t="s">
        <v>5</v>
      </c>
    </row>
    <row r="3" spans="2:5" ht="14.1" customHeight="1">
      <c r="D3" s="208" t="s">
        <v>684</v>
      </c>
      <c r="E3" s="210">
        <f>Date</f>
        <v>45565</v>
      </c>
    </row>
    <row r="4" spans="2:5" ht="14.1" customHeight="1"/>
    <row r="5" spans="2:5" ht="14.1" customHeight="1">
      <c r="B5" s="211"/>
      <c r="C5" s="239"/>
      <c r="D5" s="240"/>
    </row>
    <row r="6" spans="2:5" ht="33.950000000000003" customHeight="1">
      <c r="B6" s="241"/>
      <c r="C6" s="214" t="s">
        <v>166</v>
      </c>
      <c r="D6" s="240"/>
      <c r="E6" s="242" t="str">
        <f>'Bon de livraison'!B8</f>
        <v>Release 5.22</v>
      </c>
    </row>
    <row r="7" spans="2:5" ht="15" customHeight="1">
      <c r="B7" s="212"/>
      <c r="C7" s="216" t="s">
        <v>191</v>
      </c>
      <c r="D7" s="243"/>
    </row>
    <row r="8" spans="2:5" ht="50.1" customHeight="1">
      <c r="B8" s="309"/>
      <c r="C8" s="327" t="s">
        <v>662</v>
      </c>
      <c r="D8" s="327"/>
    </row>
    <row r="9" spans="2:5" ht="14.1" customHeight="1" thickBot="1">
      <c r="B9" s="212"/>
      <c r="C9" s="240"/>
      <c r="D9" s="244"/>
      <c r="E9" s="245"/>
    </row>
    <row r="10" spans="2:5" ht="14.1" customHeight="1" thickBot="1">
      <c r="B10" s="218" t="s">
        <v>160</v>
      </c>
      <c r="C10" s="219" t="s">
        <v>161</v>
      </c>
      <c r="D10" s="220" t="s">
        <v>162</v>
      </c>
    </row>
    <row r="11" spans="2:5" ht="14.1" customHeight="1">
      <c r="B11" s="246" t="s">
        <v>186</v>
      </c>
      <c r="C11" s="247" t="s">
        <v>187</v>
      </c>
      <c r="D11" s="247" t="s">
        <v>188</v>
      </c>
    </row>
    <row r="12" spans="2:5" ht="8.1" customHeight="1">
      <c r="B12" s="248"/>
      <c r="C12" s="249"/>
      <c r="D12" s="249"/>
    </row>
    <row r="13" spans="2:5" ht="12.75">
      <c r="B13" s="250">
        <v>1</v>
      </c>
      <c r="C13" s="251" t="s">
        <v>329</v>
      </c>
      <c r="D13" s="252" t="s">
        <v>10</v>
      </c>
    </row>
    <row r="14" spans="2:5" ht="12.75">
      <c r="B14" s="253">
        <v>2</v>
      </c>
      <c r="C14" s="256" t="s">
        <v>438</v>
      </c>
      <c r="D14" s="255" t="s">
        <v>439</v>
      </c>
    </row>
    <row r="15" spans="2:5" ht="12.75">
      <c r="B15" s="253">
        <v>3</v>
      </c>
      <c r="C15" s="256" t="s">
        <v>1060</v>
      </c>
      <c r="D15" s="255" t="s">
        <v>1061</v>
      </c>
    </row>
    <row r="16" spans="2:5" ht="12.75">
      <c r="B16" s="253">
        <v>4</v>
      </c>
      <c r="C16" s="256" t="s">
        <v>995</v>
      </c>
      <c r="D16" s="255" t="s">
        <v>996</v>
      </c>
    </row>
    <row r="17" spans="2:4" ht="12.75">
      <c r="B17" s="253">
        <v>5</v>
      </c>
      <c r="C17" s="256" t="s">
        <v>919</v>
      </c>
      <c r="D17" s="255" t="s">
        <v>920</v>
      </c>
    </row>
    <row r="18" spans="2:4" ht="12.75">
      <c r="B18" s="253">
        <v>6</v>
      </c>
      <c r="C18" s="256" t="s">
        <v>867</v>
      </c>
      <c r="D18" s="255" t="s">
        <v>855</v>
      </c>
    </row>
    <row r="19" spans="2:4" ht="12.75">
      <c r="B19" s="253">
        <v>7</v>
      </c>
      <c r="C19" s="256" t="s">
        <v>671</v>
      </c>
      <c r="D19" s="255" t="s">
        <v>672</v>
      </c>
    </row>
    <row r="20" spans="2:4" ht="12.75">
      <c r="B20" s="253">
        <v>8</v>
      </c>
      <c r="C20" s="256" t="s">
        <v>1166</v>
      </c>
      <c r="D20" s="255" t="s">
        <v>1167</v>
      </c>
    </row>
    <row r="21" spans="2:4" ht="12.75">
      <c r="B21" s="253">
        <v>9</v>
      </c>
      <c r="C21" s="256" t="s">
        <v>568</v>
      </c>
      <c r="D21" s="255" t="s">
        <v>569</v>
      </c>
    </row>
    <row r="22" spans="2:4" ht="12.75">
      <c r="B22" s="253">
        <v>10</v>
      </c>
      <c r="C22" s="256" t="s">
        <v>924</v>
      </c>
      <c r="D22" s="255" t="s">
        <v>925</v>
      </c>
    </row>
    <row r="23" spans="2:4" ht="12.75">
      <c r="B23" s="253">
        <v>11</v>
      </c>
      <c r="C23" s="256" t="s">
        <v>997</v>
      </c>
      <c r="D23" s="255" t="s">
        <v>998</v>
      </c>
    </row>
    <row r="24" spans="2:4" ht="12.75">
      <c r="B24" s="253">
        <v>12</v>
      </c>
      <c r="C24" s="256" t="s">
        <v>1062</v>
      </c>
      <c r="D24" s="255" t="s">
        <v>1063</v>
      </c>
    </row>
    <row r="25" spans="2:4" ht="12.75">
      <c r="B25" s="253">
        <v>13</v>
      </c>
      <c r="C25" s="256" t="s">
        <v>786</v>
      </c>
      <c r="D25" s="255" t="s">
        <v>787</v>
      </c>
    </row>
    <row r="26" spans="2:4" ht="12.75">
      <c r="B26" s="253">
        <v>14</v>
      </c>
      <c r="C26" s="256" t="s">
        <v>638</v>
      </c>
      <c r="D26" s="255" t="s">
        <v>639</v>
      </c>
    </row>
    <row r="27" spans="2:4" ht="12.75">
      <c r="B27" s="253">
        <v>15</v>
      </c>
      <c r="C27" s="256" t="s">
        <v>955</v>
      </c>
      <c r="D27" s="255" t="s">
        <v>956</v>
      </c>
    </row>
    <row r="28" spans="2:4" ht="12.75">
      <c r="B28" s="253">
        <v>16</v>
      </c>
      <c r="C28" s="256" t="s">
        <v>707</v>
      </c>
      <c r="D28" s="255" t="s">
        <v>708</v>
      </c>
    </row>
    <row r="29" spans="2:4" ht="12.75">
      <c r="B29" s="253">
        <v>17</v>
      </c>
      <c r="C29" s="256" t="s">
        <v>752</v>
      </c>
      <c r="D29" s="255" t="s">
        <v>753</v>
      </c>
    </row>
    <row r="30" spans="2:4" ht="12.75">
      <c r="B30" s="253">
        <v>18</v>
      </c>
      <c r="C30" s="256" t="s">
        <v>1064</v>
      </c>
      <c r="D30" s="255" t="s">
        <v>1065</v>
      </c>
    </row>
    <row r="31" spans="2:4" ht="12.75">
      <c r="B31" s="253">
        <v>19</v>
      </c>
      <c r="C31" s="256" t="s">
        <v>766</v>
      </c>
      <c r="D31" s="255" t="s">
        <v>767</v>
      </c>
    </row>
    <row r="32" spans="2:4" ht="12.75">
      <c r="B32" s="253">
        <v>20</v>
      </c>
      <c r="C32" s="256" t="s">
        <v>957</v>
      </c>
      <c r="D32" s="255" t="s">
        <v>958</v>
      </c>
    </row>
    <row r="33" spans="2:4" ht="12.75">
      <c r="B33" s="253">
        <v>21</v>
      </c>
      <c r="C33" s="256" t="s">
        <v>1107</v>
      </c>
      <c r="D33" s="255" t="s">
        <v>1108</v>
      </c>
    </row>
    <row r="34" spans="2:4" ht="12.75">
      <c r="B34" s="253">
        <v>22</v>
      </c>
      <c r="C34" s="254" t="s">
        <v>959</v>
      </c>
      <c r="D34" s="255" t="s">
        <v>960</v>
      </c>
    </row>
    <row r="35" spans="2:4" ht="12.75">
      <c r="B35" s="253">
        <v>23</v>
      </c>
      <c r="C35" s="256" t="s">
        <v>440</v>
      </c>
      <c r="D35" s="255" t="s">
        <v>11</v>
      </c>
    </row>
    <row r="36" spans="2:4" ht="12.75">
      <c r="B36" s="253">
        <v>24</v>
      </c>
      <c r="C36" s="256" t="s">
        <v>605</v>
      </c>
      <c r="D36" s="255" t="s">
        <v>606</v>
      </c>
    </row>
    <row r="37" spans="2:4" ht="12.75">
      <c r="B37" s="253">
        <v>25</v>
      </c>
      <c r="C37" s="256" t="s">
        <v>532</v>
      </c>
      <c r="D37" s="255" t="s">
        <v>533</v>
      </c>
    </row>
    <row r="38" spans="2:4" ht="12.75">
      <c r="B38" s="253">
        <v>26</v>
      </c>
      <c r="C38" s="256" t="s">
        <v>441</v>
      </c>
      <c r="D38" s="255" t="s">
        <v>442</v>
      </c>
    </row>
    <row r="39" spans="2:4" ht="12.75">
      <c r="B39" s="253">
        <v>27</v>
      </c>
      <c r="C39" s="256" t="s">
        <v>868</v>
      </c>
      <c r="D39" s="255" t="s">
        <v>869</v>
      </c>
    </row>
    <row r="40" spans="2:4" ht="12.75">
      <c r="B40" s="253">
        <v>28</v>
      </c>
      <c r="C40" s="256" t="s">
        <v>630</v>
      </c>
      <c r="D40" s="255" t="s">
        <v>631</v>
      </c>
    </row>
    <row r="41" spans="2:4" ht="12.75">
      <c r="B41" s="253">
        <v>29</v>
      </c>
      <c r="C41" s="256" t="s">
        <v>1168</v>
      </c>
      <c r="D41" s="255" t="s">
        <v>1169</v>
      </c>
    </row>
    <row r="42" spans="2:4" ht="12.75">
      <c r="B42" s="253">
        <v>30</v>
      </c>
      <c r="C42" s="256" t="s">
        <v>1109</v>
      </c>
      <c r="D42" s="255" t="s">
        <v>1110</v>
      </c>
    </row>
    <row r="43" spans="2:4" ht="12.75">
      <c r="B43" s="253">
        <v>31</v>
      </c>
      <c r="C43" s="256" t="s">
        <v>797</v>
      </c>
      <c r="D43" s="255" t="s">
        <v>798</v>
      </c>
    </row>
    <row r="44" spans="2:4" ht="12.75">
      <c r="B44" s="253">
        <v>32</v>
      </c>
      <c r="C44" s="256" t="s">
        <v>699</v>
      </c>
      <c r="D44" s="255" t="s">
        <v>700</v>
      </c>
    </row>
    <row r="45" spans="2:4" ht="12.75">
      <c r="B45" s="253">
        <v>33</v>
      </c>
      <c r="C45" s="254" t="s">
        <v>358</v>
      </c>
      <c r="D45" s="255" t="s">
        <v>359</v>
      </c>
    </row>
    <row r="46" spans="2:4" ht="12.75">
      <c r="B46" s="253">
        <v>34</v>
      </c>
      <c r="C46" s="254" t="s">
        <v>926</v>
      </c>
      <c r="D46" s="255" t="s">
        <v>768</v>
      </c>
    </row>
    <row r="47" spans="2:4" ht="12.75">
      <c r="B47" s="253">
        <v>35</v>
      </c>
      <c r="C47" s="254" t="s">
        <v>1111</v>
      </c>
      <c r="D47" s="255" t="s">
        <v>1112</v>
      </c>
    </row>
    <row r="48" spans="2:4" ht="12.75">
      <c r="B48" s="253">
        <v>36</v>
      </c>
      <c r="C48" s="254" t="s">
        <v>688</v>
      </c>
      <c r="D48" s="255" t="s">
        <v>689</v>
      </c>
    </row>
    <row r="49" spans="2:4" ht="12.75">
      <c r="B49" s="253">
        <v>37</v>
      </c>
      <c r="C49" s="254" t="s">
        <v>969</v>
      </c>
      <c r="D49" s="255" t="s">
        <v>970</v>
      </c>
    </row>
    <row r="50" spans="2:4" ht="12.75">
      <c r="B50" s="253">
        <v>38</v>
      </c>
      <c r="C50" s="254" t="s">
        <v>443</v>
      </c>
      <c r="D50" s="255" t="s">
        <v>444</v>
      </c>
    </row>
    <row r="51" spans="2:4" ht="12.75">
      <c r="B51" s="253">
        <v>39</v>
      </c>
      <c r="C51" s="254" t="s">
        <v>629</v>
      </c>
      <c r="D51" s="255" t="s">
        <v>17</v>
      </c>
    </row>
    <row r="52" spans="2:4" ht="12.75">
      <c r="B52" s="253">
        <v>40</v>
      </c>
      <c r="C52" s="254" t="s">
        <v>822</v>
      </c>
      <c r="D52" s="255" t="s">
        <v>12</v>
      </c>
    </row>
    <row r="53" spans="2:4" ht="12.75">
      <c r="B53" s="253">
        <v>41</v>
      </c>
      <c r="C53" s="254" t="s">
        <v>754</v>
      </c>
      <c r="D53" s="255" t="s">
        <v>755</v>
      </c>
    </row>
    <row r="54" spans="2:4" ht="12.75">
      <c r="B54" s="253">
        <v>42</v>
      </c>
      <c r="C54" s="254" t="s">
        <v>788</v>
      </c>
      <c r="D54" s="255" t="s">
        <v>789</v>
      </c>
    </row>
    <row r="55" spans="2:4" ht="12.75">
      <c r="B55" s="253">
        <v>43</v>
      </c>
      <c r="C55" s="254" t="s">
        <v>726</v>
      </c>
      <c r="D55" s="255" t="s">
        <v>727</v>
      </c>
    </row>
    <row r="56" spans="2:4" ht="12.75">
      <c r="B56" s="253">
        <v>44</v>
      </c>
      <c r="C56" s="254" t="s">
        <v>621</v>
      </c>
      <c r="D56" s="255" t="s">
        <v>622</v>
      </c>
    </row>
    <row r="57" spans="2:4" ht="12.75">
      <c r="B57" s="253">
        <v>45</v>
      </c>
      <c r="C57" s="254" t="s">
        <v>1140</v>
      </c>
      <c r="D57" s="255" t="s">
        <v>534</v>
      </c>
    </row>
    <row r="58" spans="2:4" ht="12.75">
      <c r="B58" s="253">
        <v>46</v>
      </c>
      <c r="C58" s="254" t="s">
        <v>893</v>
      </c>
      <c r="D58" s="255" t="s">
        <v>894</v>
      </c>
    </row>
    <row r="59" spans="2:4" ht="12.75">
      <c r="B59" s="253">
        <v>47</v>
      </c>
      <c r="C59" s="254" t="s">
        <v>607</v>
      </c>
      <c r="D59" s="255" t="s">
        <v>608</v>
      </c>
    </row>
    <row r="60" spans="2:4" ht="12.75">
      <c r="B60" s="253">
        <v>48</v>
      </c>
      <c r="C60" s="254" t="s">
        <v>701</v>
      </c>
      <c r="D60" s="255" t="s">
        <v>702</v>
      </c>
    </row>
    <row r="61" spans="2:4" ht="12.75">
      <c r="B61" s="253">
        <v>49</v>
      </c>
      <c r="C61" s="254" t="s">
        <v>609</v>
      </c>
      <c r="D61" s="255" t="s">
        <v>481</v>
      </c>
    </row>
    <row r="62" spans="2:4" ht="12.75">
      <c r="B62" s="253">
        <v>50</v>
      </c>
      <c r="C62" s="254" t="s">
        <v>301</v>
      </c>
      <c r="D62" s="255" t="s">
        <v>13</v>
      </c>
    </row>
    <row r="63" spans="2:4" ht="12.75">
      <c r="B63" s="253">
        <v>51</v>
      </c>
      <c r="C63" s="254" t="s">
        <v>999</v>
      </c>
      <c r="D63" s="255" t="s">
        <v>1000</v>
      </c>
    </row>
    <row r="64" spans="2:4" ht="12.75">
      <c r="B64" s="253">
        <v>52</v>
      </c>
      <c r="C64" s="254" t="s">
        <v>535</v>
      </c>
      <c r="D64" s="255" t="s">
        <v>536</v>
      </c>
    </row>
    <row r="65" spans="2:4" ht="12.75">
      <c r="B65" s="253">
        <v>53</v>
      </c>
      <c r="C65" s="254" t="s">
        <v>537</v>
      </c>
      <c r="D65" s="255" t="s">
        <v>538</v>
      </c>
    </row>
    <row r="66" spans="2:4" ht="12.75">
      <c r="B66" s="253">
        <v>54</v>
      </c>
      <c r="C66" s="254" t="s">
        <v>971</v>
      </c>
      <c r="D66" s="255" t="s">
        <v>972</v>
      </c>
    </row>
    <row r="67" spans="2:4" ht="12.75">
      <c r="B67" s="253">
        <v>55</v>
      </c>
      <c r="C67" s="254" t="s">
        <v>690</v>
      </c>
      <c r="D67" s="255" t="s">
        <v>14</v>
      </c>
    </row>
    <row r="68" spans="2:4" ht="12.75">
      <c r="B68" s="253">
        <v>56</v>
      </c>
      <c r="C68" s="254" t="s">
        <v>360</v>
      </c>
      <c r="D68" s="255" t="s">
        <v>361</v>
      </c>
    </row>
    <row r="69" spans="2:4" ht="12.75">
      <c r="B69" s="253">
        <v>57</v>
      </c>
      <c r="C69" s="254" t="s">
        <v>883</v>
      </c>
      <c r="D69" s="255" t="s">
        <v>884</v>
      </c>
    </row>
    <row r="70" spans="2:4" ht="12.75">
      <c r="B70" s="253">
        <v>58</v>
      </c>
      <c r="C70" s="254" t="s">
        <v>1066</v>
      </c>
      <c r="D70" s="255" t="s">
        <v>1067</v>
      </c>
    </row>
    <row r="71" spans="2:4" ht="12.75">
      <c r="B71" s="253">
        <v>59</v>
      </c>
      <c r="C71" s="254" t="s">
        <v>1068</v>
      </c>
      <c r="D71" s="255" t="s">
        <v>1069</v>
      </c>
    </row>
    <row r="72" spans="2:4" ht="12.75">
      <c r="B72" s="253">
        <v>60</v>
      </c>
      <c r="C72" s="254" t="s">
        <v>1113</v>
      </c>
      <c r="D72" s="255" t="s">
        <v>1114</v>
      </c>
    </row>
    <row r="73" spans="2:4" ht="12.75">
      <c r="B73" s="253">
        <v>61</v>
      </c>
      <c r="C73" s="254" t="s">
        <v>1037</v>
      </c>
      <c r="D73" s="255" t="s">
        <v>1038</v>
      </c>
    </row>
    <row r="74" spans="2:4" ht="12.75">
      <c r="B74" s="253">
        <v>62</v>
      </c>
      <c r="C74" s="254" t="s">
        <v>409</v>
      </c>
      <c r="D74" s="255" t="s">
        <v>410</v>
      </c>
    </row>
    <row r="75" spans="2:4" ht="12.75">
      <c r="B75" s="253">
        <v>63</v>
      </c>
      <c r="C75" s="254" t="s">
        <v>756</v>
      </c>
      <c r="D75" s="255" t="s">
        <v>757</v>
      </c>
    </row>
    <row r="76" spans="2:4" ht="12.75">
      <c r="B76" s="253">
        <v>64</v>
      </c>
      <c r="C76" s="254" t="s">
        <v>728</v>
      </c>
      <c r="D76" s="255" t="s">
        <v>729</v>
      </c>
    </row>
    <row r="77" spans="2:4" ht="12.75">
      <c r="B77" s="253">
        <v>65</v>
      </c>
      <c r="C77" s="254" t="s">
        <v>445</v>
      </c>
      <c r="D77" s="255" t="s">
        <v>446</v>
      </c>
    </row>
    <row r="78" spans="2:4" ht="12.75">
      <c r="B78" s="253">
        <v>66</v>
      </c>
      <c r="C78" s="254" t="s">
        <v>656</v>
      </c>
      <c r="D78" s="255" t="s">
        <v>657</v>
      </c>
    </row>
    <row r="79" spans="2:4" ht="12.75">
      <c r="B79" s="253">
        <v>67</v>
      </c>
      <c r="C79" s="254" t="s">
        <v>782</v>
      </c>
      <c r="D79" s="255" t="s">
        <v>783</v>
      </c>
    </row>
    <row r="80" spans="2:4" ht="12.75">
      <c r="B80" s="253">
        <v>68</v>
      </c>
      <c r="C80" s="254" t="s">
        <v>610</v>
      </c>
      <c r="D80" s="255" t="s">
        <v>611</v>
      </c>
    </row>
    <row r="81" spans="2:4" ht="12.75">
      <c r="B81" s="253">
        <v>69</v>
      </c>
      <c r="C81" s="254" t="s">
        <v>927</v>
      </c>
      <c r="D81" s="255" t="s">
        <v>730</v>
      </c>
    </row>
    <row r="82" spans="2:4" ht="12.75">
      <c r="B82" s="253">
        <v>70</v>
      </c>
      <c r="C82" s="254" t="s">
        <v>790</v>
      </c>
      <c r="D82" s="255" t="s">
        <v>791</v>
      </c>
    </row>
    <row r="83" spans="2:4" ht="12.75">
      <c r="B83" s="253">
        <v>71</v>
      </c>
      <c r="C83" s="254" t="s">
        <v>895</v>
      </c>
      <c r="D83" s="255" t="s">
        <v>896</v>
      </c>
    </row>
    <row r="84" spans="2:4" ht="12.75">
      <c r="B84" s="253">
        <v>72</v>
      </c>
      <c r="C84" s="254" t="s">
        <v>693</v>
      </c>
      <c r="D84" s="255" t="s">
        <v>694</v>
      </c>
    </row>
    <row r="85" spans="2:4" ht="12.75">
      <c r="B85" s="253">
        <v>73</v>
      </c>
      <c r="C85" s="254" t="s">
        <v>334</v>
      </c>
      <c r="D85" s="255" t="s">
        <v>15</v>
      </c>
    </row>
    <row r="86" spans="2:4" ht="12.75">
      <c r="B86" s="253">
        <v>74</v>
      </c>
      <c r="C86" s="254" t="s">
        <v>856</v>
      </c>
      <c r="D86" s="255" t="s">
        <v>857</v>
      </c>
    </row>
    <row r="87" spans="2:4" ht="12.75">
      <c r="B87" s="253">
        <v>75</v>
      </c>
      <c r="C87" s="254" t="s">
        <v>1023</v>
      </c>
      <c r="D87" s="255" t="s">
        <v>1024</v>
      </c>
    </row>
    <row r="88" spans="2:4" ht="12.75">
      <c r="B88" s="253">
        <v>76</v>
      </c>
      <c r="C88" s="254" t="s">
        <v>156</v>
      </c>
      <c r="D88" s="255" t="s">
        <v>16</v>
      </c>
    </row>
    <row r="89" spans="2:4" ht="12.75">
      <c r="B89" s="253">
        <v>77</v>
      </c>
      <c r="C89" s="254" t="s">
        <v>907</v>
      </c>
      <c r="D89" s="255" t="s">
        <v>648</v>
      </c>
    </row>
    <row r="90" spans="2:4" ht="12.75">
      <c r="B90" s="253">
        <v>78</v>
      </c>
      <c r="C90" s="254" t="s">
        <v>731</v>
      </c>
      <c r="D90" s="255" t="s">
        <v>732</v>
      </c>
    </row>
    <row r="91" spans="2:4" ht="12.75">
      <c r="B91" s="253">
        <v>79</v>
      </c>
      <c r="C91" s="254" t="s">
        <v>411</v>
      </c>
      <c r="D91" s="255" t="s">
        <v>412</v>
      </c>
    </row>
    <row r="92" spans="2:4" ht="12.75">
      <c r="B92" s="253">
        <v>80</v>
      </c>
      <c r="C92" s="254" t="s">
        <v>1025</v>
      </c>
      <c r="D92" s="255" t="s">
        <v>1034</v>
      </c>
    </row>
    <row r="93" spans="2:4" ht="12.75">
      <c r="B93" s="253">
        <v>81</v>
      </c>
      <c r="C93" s="254" t="s">
        <v>1115</v>
      </c>
      <c r="D93" s="255" t="s">
        <v>1116</v>
      </c>
    </row>
    <row r="94" spans="2:4" ht="12.75">
      <c r="B94" s="253">
        <v>82</v>
      </c>
      <c r="C94" s="254" t="s">
        <v>1141</v>
      </c>
      <c r="D94" s="255" t="s">
        <v>1142</v>
      </c>
    </row>
    <row r="95" spans="2:4" ht="12.75">
      <c r="B95" s="253">
        <v>83</v>
      </c>
      <c r="C95" s="254" t="s">
        <v>844</v>
      </c>
      <c r="D95" s="255" t="s">
        <v>845</v>
      </c>
    </row>
    <row r="96" spans="2:4" ht="12.75">
      <c r="B96" s="253">
        <v>84</v>
      </c>
      <c r="C96" s="254" t="s">
        <v>413</v>
      </c>
      <c r="D96" s="255" t="s">
        <v>414</v>
      </c>
    </row>
    <row r="97" spans="2:4" ht="12.75">
      <c r="B97" s="253">
        <v>85</v>
      </c>
      <c r="C97" s="254" t="s">
        <v>769</v>
      </c>
      <c r="D97" s="255" t="s">
        <v>770</v>
      </c>
    </row>
    <row r="98" spans="2:4" ht="12.75">
      <c r="B98" s="253">
        <v>86</v>
      </c>
      <c r="C98" s="254" t="s">
        <v>335</v>
      </c>
      <c r="D98" s="255" t="s">
        <v>18</v>
      </c>
    </row>
    <row r="99" spans="2:4" ht="12.75">
      <c r="B99" s="253">
        <v>87</v>
      </c>
      <c r="C99" s="254" t="s">
        <v>928</v>
      </c>
      <c r="D99" s="255" t="s">
        <v>929</v>
      </c>
    </row>
    <row r="100" spans="2:4" ht="12.75">
      <c r="B100" s="253">
        <v>88</v>
      </c>
      <c r="C100" s="254" t="s">
        <v>858</v>
      </c>
      <c r="D100" s="255" t="s">
        <v>692</v>
      </c>
    </row>
    <row r="101" spans="2:4" ht="12.75">
      <c r="B101" s="253">
        <v>89</v>
      </c>
      <c r="C101" s="254" t="s">
        <v>448</v>
      </c>
      <c r="D101" s="255" t="s">
        <v>449</v>
      </c>
    </row>
    <row r="102" spans="2:4" ht="12.75">
      <c r="B102" s="253">
        <v>90</v>
      </c>
      <c r="C102" s="254" t="s">
        <v>870</v>
      </c>
      <c r="D102" s="255" t="s">
        <v>871</v>
      </c>
    </row>
    <row r="103" spans="2:4" ht="12.75">
      <c r="B103" s="253">
        <v>91</v>
      </c>
      <c r="C103" s="254" t="s">
        <v>539</v>
      </c>
      <c r="D103" s="255" t="s">
        <v>540</v>
      </c>
    </row>
    <row r="104" spans="2:4" ht="12.75">
      <c r="B104" s="253">
        <v>92</v>
      </c>
      <c r="C104" s="254" t="s">
        <v>1026</v>
      </c>
      <c r="D104" s="255" t="s">
        <v>1035</v>
      </c>
    </row>
    <row r="105" spans="2:4" ht="12.75">
      <c r="B105" s="253">
        <v>93</v>
      </c>
      <c r="C105" s="254" t="s">
        <v>838</v>
      </c>
      <c r="D105" s="255" t="s">
        <v>839</v>
      </c>
    </row>
    <row r="106" spans="2:4" ht="12.75">
      <c r="B106" s="253">
        <v>94</v>
      </c>
      <c r="C106" s="254" t="s">
        <v>541</v>
      </c>
      <c r="D106" s="255" t="s">
        <v>542</v>
      </c>
    </row>
    <row r="107" spans="2:4" ht="12.75">
      <c r="B107" s="253">
        <v>95</v>
      </c>
      <c r="C107" s="254" t="s">
        <v>1070</v>
      </c>
      <c r="D107" s="255" t="s">
        <v>1071</v>
      </c>
    </row>
    <row r="108" spans="2:4" ht="12.75">
      <c r="B108" s="253">
        <v>96</v>
      </c>
      <c r="C108" s="254" t="s">
        <v>362</v>
      </c>
      <c r="D108" s="255" t="s">
        <v>363</v>
      </c>
    </row>
    <row r="109" spans="2:4" ht="12.75">
      <c r="B109" s="253">
        <v>97</v>
      </c>
      <c r="C109" s="254" t="s">
        <v>813</v>
      </c>
      <c r="D109" s="255" t="s">
        <v>814</v>
      </c>
    </row>
    <row r="110" spans="2:4" ht="12.75">
      <c r="B110" s="253">
        <v>98</v>
      </c>
      <c r="C110" s="254" t="s">
        <v>450</v>
      </c>
      <c r="D110" s="255" t="s">
        <v>451</v>
      </c>
    </row>
    <row r="111" spans="2:4" ht="12.75">
      <c r="B111" s="253">
        <v>99</v>
      </c>
      <c r="C111" s="254" t="s">
        <v>1143</v>
      </c>
      <c r="D111" s="255" t="s">
        <v>1144</v>
      </c>
    </row>
    <row r="112" spans="2:4" ht="12.75">
      <c r="B112" s="253">
        <v>100</v>
      </c>
      <c r="C112" s="254" t="s">
        <v>908</v>
      </c>
      <c r="D112" s="255" t="s">
        <v>909</v>
      </c>
    </row>
    <row r="113" spans="2:4" ht="12.75">
      <c r="B113" s="253">
        <v>101</v>
      </c>
      <c r="C113" s="254" t="s">
        <v>742</v>
      </c>
      <c r="D113" s="255" t="s">
        <v>743</v>
      </c>
    </row>
    <row r="114" spans="2:4" ht="12.75">
      <c r="B114" s="253">
        <v>102</v>
      </c>
      <c r="C114" s="254" t="s">
        <v>570</v>
      </c>
      <c r="D114" s="255" t="s">
        <v>571</v>
      </c>
    </row>
    <row r="115" spans="2:4" ht="12.75">
      <c r="B115" s="253">
        <v>103</v>
      </c>
      <c r="C115" s="254" t="s">
        <v>1027</v>
      </c>
      <c r="D115" s="255" t="s">
        <v>1028</v>
      </c>
    </row>
    <row r="116" spans="2:4" ht="12.75">
      <c r="B116" s="253">
        <v>104</v>
      </c>
      <c r="C116" s="254" t="s">
        <v>452</v>
      </c>
      <c r="D116" s="255" t="s">
        <v>453</v>
      </c>
    </row>
    <row r="117" spans="2:4" ht="12.75">
      <c r="B117" s="253">
        <v>105</v>
      </c>
      <c r="C117" s="254" t="s">
        <v>1072</v>
      </c>
      <c r="D117" s="255" t="s">
        <v>1073</v>
      </c>
    </row>
    <row r="118" spans="2:4" ht="12.75">
      <c r="B118" s="253">
        <v>106</v>
      </c>
      <c r="C118" s="254" t="s">
        <v>885</v>
      </c>
      <c r="D118" s="255" t="s">
        <v>825</v>
      </c>
    </row>
    <row r="119" spans="2:4" ht="12.75">
      <c r="B119" s="253">
        <v>107</v>
      </c>
      <c r="C119" s="254" t="s">
        <v>1117</v>
      </c>
      <c r="D119" s="255" t="s">
        <v>1118</v>
      </c>
    </row>
    <row r="120" spans="2:4" ht="12.75">
      <c r="B120" s="253">
        <v>108</v>
      </c>
      <c r="C120" s="254" t="s">
        <v>612</v>
      </c>
      <c r="D120" s="255" t="s">
        <v>613</v>
      </c>
    </row>
    <row r="121" spans="2:4" ht="12.75">
      <c r="B121" s="253">
        <v>109</v>
      </c>
      <c r="C121" s="254" t="s">
        <v>336</v>
      </c>
      <c r="D121" s="255" t="s">
        <v>19</v>
      </c>
    </row>
    <row r="122" spans="2:4" ht="12.75">
      <c r="B122" s="253">
        <v>110</v>
      </c>
      <c r="C122" s="254" t="s">
        <v>733</v>
      </c>
      <c r="D122" s="255" t="s">
        <v>734</v>
      </c>
    </row>
    <row r="123" spans="2:4" ht="12.75">
      <c r="B123" s="253">
        <v>111</v>
      </c>
      <c r="C123" s="254" t="s">
        <v>1145</v>
      </c>
      <c r="D123" s="255" t="s">
        <v>1146</v>
      </c>
    </row>
    <row r="124" spans="2:4" ht="12.75">
      <c r="B124" s="253">
        <v>112</v>
      </c>
      <c r="C124" s="254" t="s">
        <v>364</v>
      </c>
      <c r="D124" s="255" t="s">
        <v>20</v>
      </c>
    </row>
    <row r="125" spans="2:4" ht="12.75">
      <c r="B125" s="253">
        <v>113</v>
      </c>
      <c r="C125" s="254" t="s">
        <v>454</v>
      </c>
      <c r="D125" s="255" t="s">
        <v>455</v>
      </c>
    </row>
    <row r="126" spans="2:4" ht="12.75">
      <c r="B126" s="253">
        <v>114</v>
      </c>
      <c r="C126" s="254" t="s">
        <v>1001</v>
      </c>
      <c r="D126" s="255" t="s">
        <v>1002</v>
      </c>
    </row>
    <row r="127" spans="2:4" ht="12.75">
      <c r="B127" s="253">
        <v>115</v>
      </c>
      <c r="C127" s="254" t="s">
        <v>1074</v>
      </c>
      <c r="D127" s="255" t="s">
        <v>901</v>
      </c>
    </row>
    <row r="128" spans="2:4" ht="12.75">
      <c r="B128" s="253">
        <v>116</v>
      </c>
      <c r="C128" s="254" t="s">
        <v>744</v>
      </c>
      <c r="D128" s="255" t="s">
        <v>745</v>
      </c>
    </row>
    <row r="129" spans="2:4" ht="12.75">
      <c r="B129" s="253">
        <v>117</v>
      </c>
      <c r="C129" s="254" t="s">
        <v>337</v>
      </c>
      <c r="D129" s="255" t="s">
        <v>21</v>
      </c>
    </row>
    <row r="130" spans="2:4" ht="12.75">
      <c r="B130" s="253">
        <v>118</v>
      </c>
      <c r="C130" s="254" t="s">
        <v>627</v>
      </c>
      <c r="D130" s="255" t="s">
        <v>543</v>
      </c>
    </row>
    <row r="131" spans="2:4" ht="12.75">
      <c r="B131" s="253">
        <v>119</v>
      </c>
      <c r="C131" s="254" t="s">
        <v>897</v>
      </c>
      <c r="D131" s="255" t="s">
        <v>898</v>
      </c>
    </row>
    <row r="132" spans="2:4" ht="12.75">
      <c r="B132" s="253">
        <v>120</v>
      </c>
      <c r="C132" s="254" t="s">
        <v>721</v>
      </c>
      <c r="D132" s="255" t="s">
        <v>722</v>
      </c>
    </row>
    <row r="133" spans="2:4" ht="12.75">
      <c r="B133" s="253">
        <v>121</v>
      </c>
      <c r="C133" s="254" t="s">
        <v>1170</v>
      </c>
      <c r="D133" s="255" t="s">
        <v>1171</v>
      </c>
    </row>
    <row r="134" spans="2:4" ht="12.75">
      <c r="B134" s="253">
        <v>122</v>
      </c>
      <c r="C134" s="254" t="s">
        <v>456</v>
      </c>
      <c r="D134" s="255" t="s">
        <v>457</v>
      </c>
    </row>
    <row r="135" spans="2:4" ht="12.75">
      <c r="B135" s="253">
        <v>123</v>
      </c>
      <c r="C135" s="254" t="s">
        <v>365</v>
      </c>
      <c r="D135" s="255" t="s">
        <v>366</v>
      </c>
    </row>
    <row r="136" spans="2:4" ht="12.75">
      <c r="B136" s="253">
        <v>124</v>
      </c>
      <c r="C136" s="254" t="s">
        <v>771</v>
      </c>
      <c r="D136" s="255" t="s">
        <v>772</v>
      </c>
    </row>
    <row r="137" spans="2:4" ht="12.75">
      <c r="B137" s="253">
        <v>125</v>
      </c>
      <c r="C137" s="254" t="s">
        <v>1039</v>
      </c>
      <c r="D137" s="255" t="s">
        <v>458</v>
      </c>
    </row>
    <row r="138" spans="2:4" ht="12.75">
      <c r="B138" s="253">
        <v>126</v>
      </c>
      <c r="C138" s="254" t="s">
        <v>709</v>
      </c>
      <c r="D138" s="255" t="s">
        <v>580</v>
      </c>
    </row>
    <row r="139" spans="2:4" ht="12.75">
      <c r="B139" s="253">
        <v>127</v>
      </c>
      <c r="C139" s="254" t="s">
        <v>415</v>
      </c>
      <c r="D139" s="255" t="s">
        <v>416</v>
      </c>
    </row>
    <row r="140" spans="2:4" ht="12.75">
      <c r="B140" s="253">
        <v>128</v>
      </c>
      <c r="C140" s="254" t="s">
        <v>973</v>
      </c>
      <c r="D140" s="255" t="s">
        <v>974</v>
      </c>
    </row>
    <row r="141" spans="2:4" ht="12.75">
      <c r="B141" s="253">
        <v>129</v>
      </c>
      <c r="C141" s="254" t="s">
        <v>840</v>
      </c>
      <c r="D141" s="255" t="s">
        <v>841</v>
      </c>
    </row>
    <row r="142" spans="2:4" ht="12.75">
      <c r="B142" s="253">
        <v>130</v>
      </c>
      <c r="C142" s="254" t="s">
        <v>332</v>
      </c>
      <c r="D142" s="255" t="s">
        <v>22</v>
      </c>
    </row>
    <row r="143" spans="2:4" ht="12.75">
      <c r="B143" s="253">
        <v>131</v>
      </c>
      <c r="C143" s="254" t="s">
        <v>826</v>
      </c>
      <c r="D143" s="255" t="s">
        <v>827</v>
      </c>
    </row>
    <row r="144" spans="2:4" ht="12.75">
      <c r="B144" s="253">
        <v>132</v>
      </c>
      <c r="C144" s="254" t="s">
        <v>930</v>
      </c>
      <c r="D144" s="255" t="s">
        <v>931</v>
      </c>
    </row>
    <row r="145" spans="2:4" ht="12.75">
      <c r="B145" s="253">
        <v>133</v>
      </c>
      <c r="C145" s="254" t="s">
        <v>339</v>
      </c>
      <c r="D145" s="255" t="s">
        <v>23</v>
      </c>
    </row>
    <row r="146" spans="2:4" ht="12.75">
      <c r="B146" s="253">
        <v>134</v>
      </c>
      <c r="C146" s="254" t="s">
        <v>459</v>
      </c>
      <c r="D146" s="255" t="s">
        <v>460</v>
      </c>
    </row>
    <row r="147" spans="2:4" ht="12.75">
      <c r="B147" s="253">
        <v>135</v>
      </c>
      <c r="C147" s="254" t="s">
        <v>961</v>
      </c>
      <c r="D147" s="255" t="s">
        <v>962</v>
      </c>
    </row>
    <row r="148" spans="2:4" ht="12.75">
      <c r="B148" s="253">
        <v>136</v>
      </c>
      <c r="C148" s="254" t="s">
        <v>872</v>
      </c>
      <c r="D148" s="255" t="s">
        <v>873</v>
      </c>
    </row>
    <row r="149" spans="2:4" ht="12.75">
      <c r="B149" s="253">
        <v>137</v>
      </c>
      <c r="C149" s="254" t="s">
        <v>340</v>
      </c>
      <c r="D149" s="255" t="s">
        <v>24</v>
      </c>
    </row>
    <row r="150" spans="2:4" ht="12.75">
      <c r="B150" s="253">
        <v>138</v>
      </c>
      <c r="C150" s="254" t="s">
        <v>1147</v>
      </c>
      <c r="D150" s="255" t="s">
        <v>1148</v>
      </c>
    </row>
    <row r="151" spans="2:4" ht="12.75">
      <c r="B151" s="253">
        <v>139</v>
      </c>
      <c r="C151" s="254" t="s">
        <v>1040</v>
      </c>
      <c r="D151" s="255" t="s">
        <v>1041</v>
      </c>
    </row>
    <row r="152" spans="2:4" ht="12.75">
      <c r="B152" s="253">
        <v>140</v>
      </c>
      <c r="C152" s="254" t="s">
        <v>1119</v>
      </c>
      <c r="D152" s="255" t="s">
        <v>1120</v>
      </c>
    </row>
    <row r="153" spans="2:4" ht="12.75">
      <c r="B153" s="253">
        <v>141</v>
      </c>
      <c r="C153" s="254" t="s">
        <v>1172</v>
      </c>
      <c r="D153" s="255" t="s">
        <v>1173</v>
      </c>
    </row>
    <row r="154" spans="2:4" ht="12.75">
      <c r="B154" s="253">
        <v>142</v>
      </c>
      <c r="C154" s="254" t="s">
        <v>461</v>
      </c>
      <c r="D154" s="255" t="s">
        <v>462</v>
      </c>
    </row>
    <row r="155" spans="2:4" ht="12.75">
      <c r="B155" s="253">
        <v>143</v>
      </c>
      <c r="C155" s="254" t="s">
        <v>975</v>
      </c>
      <c r="D155" s="255" t="s">
        <v>746</v>
      </c>
    </row>
    <row r="156" spans="2:4" ht="12.75">
      <c r="B156" s="253">
        <v>144</v>
      </c>
      <c r="C156" s="254" t="s">
        <v>899</v>
      </c>
      <c r="D156" s="255" t="s">
        <v>900</v>
      </c>
    </row>
    <row r="157" spans="2:4" ht="12.75">
      <c r="B157" s="253">
        <v>145</v>
      </c>
      <c r="C157" s="254" t="s">
        <v>157</v>
      </c>
      <c r="D157" s="255" t="s">
        <v>25</v>
      </c>
    </row>
    <row r="158" spans="2:4" ht="12.75">
      <c r="B158" s="253">
        <v>146</v>
      </c>
      <c r="C158" s="254" t="s">
        <v>874</v>
      </c>
      <c r="D158" s="255" t="s">
        <v>875</v>
      </c>
    </row>
    <row r="159" spans="2:4" ht="12.75">
      <c r="B159" s="253">
        <v>147</v>
      </c>
      <c r="C159" s="254" t="s">
        <v>932</v>
      </c>
      <c r="D159" s="255" t="s">
        <v>933</v>
      </c>
    </row>
    <row r="160" spans="2:4" ht="12.75">
      <c r="B160" s="253">
        <v>148</v>
      </c>
      <c r="C160" s="254" t="s">
        <v>747</v>
      </c>
      <c r="D160" s="255" t="s">
        <v>499</v>
      </c>
    </row>
    <row r="161" spans="2:4" ht="12.75">
      <c r="B161" s="253">
        <v>149</v>
      </c>
      <c r="C161" s="254" t="s">
        <v>1003</v>
      </c>
      <c r="D161" s="255" t="s">
        <v>1004</v>
      </c>
    </row>
    <row r="162" spans="2:4" ht="12.75">
      <c r="B162" s="253">
        <v>150</v>
      </c>
      <c r="C162" s="254" t="s">
        <v>544</v>
      </c>
      <c r="D162" s="255" t="s">
        <v>545</v>
      </c>
    </row>
    <row r="163" spans="2:4" ht="12.75">
      <c r="B163" s="253">
        <v>151</v>
      </c>
      <c r="C163" s="254" t="s">
        <v>463</v>
      </c>
      <c r="D163" s="255" t="s">
        <v>464</v>
      </c>
    </row>
    <row r="164" spans="2:4" ht="12.75">
      <c r="B164" s="253">
        <v>152</v>
      </c>
      <c r="C164" s="254" t="s">
        <v>773</v>
      </c>
      <c r="D164" s="255" t="s">
        <v>774</v>
      </c>
    </row>
    <row r="165" spans="2:4" ht="12.75">
      <c r="B165" s="253">
        <v>153</v>
      </c>
      <c r="C165" s="254" t="s">
        <v>815</v>
      </c>
      <c r="D165" s="255" t="s">
        <v>816</v>
      </c>
    </row>
    <row r="166" spans="2:4" ht="12.75">
      <c r="B166" s="253">
        <v>154</v>
      </c>
      <c r="C166" s="254" t="s">
        <v>673</v>
      </c>
      <c r="D166" s="255" t="s">
        <v>664</v>
      </c>
    </row>
    <row r="167" spans="2:4" ht="12.75">
      <c r="B167" s="253">
        <v>155</v>
      </c>
      <c r="C167" s="254" t="s">
        <v>718</v>
      </c>
      <c r="D167" s="255" t="s">
        <v>719</v>
      </c>
    </row>
    <row r="168" spans="2:4" ht="12.75">
      <c r="B168" s="253">
        <v>156</v>
      </c>
      <c r="C168" s="254" t="s">
        <v>1075</v>
      </c>
      <c r="D168" s="255" t="s">
        <v>1076</v>
      </c>
    </row>
    <row r="169" spans="2:4" ht="12.75">
      <c r="B169" s="253">
        <v>157</v>
      </c>
      <c r="C169" s="254" t="s">
        <v>546</v>
      </c>
      <c r="D169" s="255" t="s">
        <v>547</v>
      </c>
    </row>
    <row r="170" spans="2:4" ht="12.75">
      <c r="B170" s="253">
        <v>158</v>
      </c>
      <c r="C170" s="254" t="s">
        <v>572</v>
      </c>
      <c r="D170" s="255" t="s">
        <v>573</v>
      </c>
    </row>
    <row r="171" spans="2:4" ht="12.75">
      <c r="B171" s="253">
        <v>159</v>
      </c>
      <c r="C171" s="254" t="s">
        <v>695</v>
      </c>
      <c r="D171" s="255" t="s">
        <v>696</v>
      </c>
    </row>
    <row r="172" spans="2:4" ht="12.75">
      <c r="B172" s="253">
        <v>160</v>
      </c>
      <c r="C172" s="254" t="s">
        <v>1121</v>
      </c>
      <c r="D172" s="255" t="s">
        <v>1122</v>
      </c>
    </row>
    <row r="173" spans="2:4" ht="12.75">
      <c r="B173" s="253">
        <v>161</v>
      </c>
      <c r="C173" s="254" t="s">
        <v>343</v>
      </c>
      <c r="D173" s="255" t="s">
        <v>26</v>
      </c>
    </row>
    <row r="174" spans="2:4" ht="12.75">
      <c r="B174" s="253">
        <v>162</v>
      </c>
      <c r="C174" s="254" t="s">
        <v>418</v>
      </c>
      <c r="D174" s="255" t="s">
        <v>419</v>
      </c>
    </row>
    <row r="175" spans="2:4" ht="12.75">
      <c r="B175" s="253">
        <v>163</v>
      </c>
      <c r="C175" s="254" t="s">
        <v>367</v>
      </c>
      <c r="D175" s="255" t="s">
        <v>368</v>
      </c>
    </row>
    <row r="176" spans="2:4" ht="12.75">
      <c r="B176" s="253">
        <v>164</v>
      </c>
      <c r="C176" s="254" t="s">
        <v>710</v>
      </c>
      <c r="D176" s="255" t="s">
        <v>711</v>
      </c>
    </row>
    <row r="177" spans="2:4" ht="12.75">
      <c r="B177" s="253">
        <v>165</v>
      </c>
      <c r="C177" s="254" t="s">
        <v>405</v>
      </c>
      <c r="D177" s="255" t="s">
        <v>406</v>
      </c>
    </row>
    <row r="178" spans="2:4" ht="12.75">
      <c r="B178" s="253">
        <v>166</v>
      </c>
      <c r="C178" s="254" t="s">
        <v>1149</v>
      </c>
      <c r="D178" s="255" t="s">
        <v>1123</v>
      </c>
    </row>
    <row r="179" spans="2:4" ht="12.75">
      <c r="B179" s="253">
        <v>167</v>
      </c>
      <c r="C179" s="254" t="s">
        <v>703</v>
      </c>
      <c r="D179" s="255" t="s">
        <v>548</v>
      </c>
    </row>
    <row r="180" spans="2:4" ht="12.75">
      <c r="B180" s="253">
        <v>168</v>
      </c>
      <c r="C180" s="254" t="s">
        <v>1077</v>
      </c>
      <c r="D180" s="255" t="s">
        <v>1078</v>
      </c>
    </row>
    <row r="181" spans="2:4" ht="12.75">
      <c r="B181" s="253">
        <v>169</v>
      </c>
      <c r="C181" s="254" t="s">
        <v>466</v>
      </c>
      <c r="D181" s="255" t="s">
        <v>467</v>
      </c>
    </row>
    <row r="182" spans="2:4" ht="12.75">
      <c r="B182" s="253">
        <v>170</v>
      </c>
      <c r="C182" s="254" t="s">
        <v>649</v>
      </c>
      <c r="D182" s="255" t="s">
        <v>650</v>
      </c>
    </row>
    <row r="183" spans="2:4" ht="12.75">
      <c r="B183" s="253">
        <v>171</v>
      </c>
      <c r="C183" s="254" t="s">
        <v>574</v>
      </c>
      <c r="D183" s="255" t="s">
        <v>575</v>
      </c>
    </row>
    <row r="184" spans="2:4" ht="12.75">
      <c r="B184" s="253">
        <v>172</v>
      </c>
      <c r="C184" s="254" t="s">
        <v>549</v>
      </c>
      <c r="D184" s="255" t="s">
        <v>550</v>
      </c>
    </row>
    <row r="185" spans="2:4" ht="12.75">
      <c r="B185" s="253">
        <v>173</v>
      </c>
      <c r="C185" s="254" t="s">
        <v>1079</v>
      </c>
      <c r="D185" s="255" t="s">
        <v>1080</v>
      </c>
    </row>
    <row r="186" spans="2:4" ht="12.75">
      <c r="B186" s="253">
        <v>174</v>
      </c>
      <c r="C186" s="254" t="s">
        <v>665</v>
      </c>
      <c r="D186" s="255" t="s">
        <v>666</v>
      </c>
    </row>
    <row r="187" spans="2:4" ht="12.75">
      <c r="B187" s="253">
        <v>175</v>
      </c>
      <c r="C187" s="254" t="s">
        <v>1005</v>
      </c>
      <c r="D187" s="255" t="s">
        <v>1006</v>
      </c>
    </row>
    <row r="188" spans="2:4" ht="12.75">
      <c r="B188" s="253">
        <v>176</v>
      </c>
      <c r="C188" s="254" t="s">
        <v>341</v>
      </c>
      <c r="D188" s="255" t="s">
        <v>27</v>
      </c>
    </row>
    <row r="189" spans="2:4" ht="12.75">
      <c r="B189" s="253">
        <v>177</v>
      </c>
      <c r="C189" s="254" t="s">
        <v>344</v>
      </c>
      <c r="D189" s="255" t="s">
        <v>28</v>
      </c>
    </row>
    <row r="190" spans="2:4" ht="12.75">
      <c r="B190" s="253">
        <v>178</v>
      </c>
      <c r="C190" s="254" t="s">
        <v>1081</v>
      </c>
      <c r="D190" s="255" t="s">
        <v>1082</v>
      </c>
    </row>
    <row r="191" spans="2:4" ht="12.75">
      <c r="B191" s="253">
        <v>179</v>
      </c>
      <c r="C191" s="254" t="s">
        <v>859</v>
      </c>
      <c r="D191" s="255" t="s">
        <v>860</v>
      </c>
    </row>
    <row r="192" spans="2:4" ht="12.75">
      <c r="B192" s="253">
        <v>180</v>
      </c>
      <c r="C192" s="254" t="s">
        <v>1124</v>
      </c>
      <c r="D192" s="255" t="s">
        <v>1125</v>
      </c>
    </row>
    <row r="193" spans="2:4" ht="12.75">
      <c r="B193" s="253">
        <v>181</v>
      </c>
      <c r="C193" s="254" t="s">
        <v>1042</v>
      </c>
      <c r="D193" s="255" t="s">
        <v>1043</v>
      </c>
    </row>
    <row r="194" spans="2:4" ht="12.75">
      <c r="B194" s="253">
        <v>182</v>
      </c>
      <c r="C194" s="254" t="s">
        <v>1029</v>
      </c>
      <c r="D194" s="255" t="s">
        <v>1030</v>
      </c>
    </row>
    <row r="195" spans="2:4" ht="12.75">
      <c r="B195" s="253">
        <v>183</v>
      </c>
      <c r="C195" s="254" t="s">
        <v>1083</v>
      </c>
      <c r="D195" s="255" t="s">
        <v>1084</v>
      </c>
    </row>
    <row r="196" spans="2:4" ht="12.75">
      <c r="B196" s="253">
        <v>184</v>
      </c>
      <c r="C196" s="254" t="s">
        <v>748</v>
      </c>
      <c r="D196" s="255" t="s">
        <v>468</v>
      </c>
    </row>
    <row r="197" spans="2:4" ht="12.75">
      <c r="B197" s="253">
        <v>185</v>
      </c>
      <c r="C197" s="254" t="s">
        <v>828</v>
      </c>
      <c r="D197" s="255" t="s">
        <v>829</v>
      </c>
    </row>
    <row r="198" spans="2:4" ht="12.75">
      <c r="B198" s="253">
        <v>186</v>
      </c>
      <c r="C198" s="254" t="s">
        <v>369</v>
      </c>
      <c r="D198" s="255" t="s">
        <v>370</v>
      </c>
    </row>
    <row r="199" spans="2:4" ht="12.75">
      <c r="B199" s="253">
        <v>187</v>
      </c>
      <c r="C199" s="254" t="s">
        <v>830</v>
      </c>
      <c r="D199" s="255" t="s">
        <v>171</v>
      </c>
    </row>
    <row r="200" spans="2:4" ht="12.75">
      <c r="B200" s="253">
        <v>188</v>
      </c>
      <c r="C200" s="254" t="s">
        <v>420</v>
      </c>
      <c r="D200" s="255" t="s">
        <v>421</v>
      </c>
    </row>
    <row r="201" spans="2:4" ht="12.75">
      <c r="B201" s="253">
        <v>189</v>
      </c>
      <c r="C201" s="254" t="s">
        <v>658</v>
      </c>
      <c r="D201" s="255" t="s">
        <v>659</v>
      </c>
    </row>
    <row r="202" spans="2:4" ht="12.75">
      <c r="B202" s="253">
        <v>190</v>
      </c>
      <c r="C202" s="254" t="s">
        <v>1174</v>
      </c>
      <c r="D202" s="255" t="s">
        <v>1175</v>
      </c>
    </row>
    <row r="203" spans="2:4" ht="12.75">
      <c r="B203" s="253">
        <v>191</v>
      </c>
      <c r="C203" s="254" t="s">
        <v>469</v>
      </c>
      <c r="D203" s="255" t="s">
        <v>470</v>
      </c>
    </row>
    <row r="204" spans="2:4" ht="12.75">
      <c r="B204" s="253">
        <v>192</v>
      </c>
      <c r="C204" s="254" t="s">
        <v>1007</v>
      </c>
      <c r="D204" s="255" t="s">
        <v>1008</v>
      </c>
    </row>
    <row r="205" spans="2:4" ht="12.75">
      <c r="B205" s="253">
        <v>193</v>
      </c>
      <c r="C205" s="254" t="s">
        <v>371</v>
      </c>
      <c r="D205" s="255" t="s">
        <v>372</v>
      </c>
    </row>
    <row r="206" spans="2:4" ht="12.75">
      <c r="B206" s="253">
        <v>194</v>
      </c>
      <c r="C206" s="254" t="s">
        <v>345</v>
      </c>
      <c r="D206" s="255" t="s">
        <v>29</v>
      </c>
    </row>
    <row r="207" spans="2:4" ht="12.75">
      <c r="B207" s="253">
        <v>195</v>
      </c>
      <c r="C207" s="254" t="s">
        <v>831</v>
      </c>
      <c r="D207" s="255" t="s">
        <v>832</v>
      </c>
    </row>
    <row r="208" spans="2:4" ht="12.75">
      <c r="B208" s="253">
        <v>196</v>
      </c>
      <c r="C208" s="254" t="s">
        <v>799</v>
      </c>
      <c r="D208" s="255" t="s">
        <v>800</v>
      </c>
    </row>
    <row r="209" spans="2:4" ht="12.75">
      <c r="B209" s="253">
        <v>197</v>
      </c>
      <c r="C209" s="254" t="s">
        <v>846</v>
      </c>
      <c r="D209" s="255" t="s">
        <v>847</v>
      </c>
    </row>
    <row r="210" spans="2:4" ht="12.75">
      <c r="B210" s="253">
        <v>198</v>
      </c>
      <c r="C210" s="254" t="s">
        <v>401</v>
      </c>
      <c r="D210" s="255" t="s">
        <v>402</v>
      </c>
    </row>
    <row r="211" spans="2:4" ht="12.75">
      <c r="B211" s="253">
        <v>199</v>
      </c>
      <c r="C211" s="254" t="s">
        <v>1150</v>
      </c>
      <c r="D211" s="255" t="s">
        <v>1151</v>
      </c>
    </row>
    <row r="212" spans="2:4" ht="12.75">
      <c r="B212" s="253">
        <v>200</v>
      </c>
      <c r="C212" s="254" t="s">
        <v>1176</v>
      </c>
      <c r="D212" s="255" t="s">
        <v>1177</v>
      </c>
    </row>
    <row r="213" spans="2:4" ht="12.75">
      <c r="B213" s="253">
        <v>201</v>
      </c>
      <c r="C213" s="254" t="s">
        <v>817</v>
      </c>
      <c r="D213" s="255" t="s">
        <v>818</v>
      </c>
    </row>
    <row r="214" spans="2:4" ht="12.75">
      <c r="B214" s="253">
        <v>202</v>
      </c>
      <c r="C214" s="254" t="s">
        <v>886</v>
      </c>
      <c r="D214" s="255" t="s">
        <v>887</v>
      </c>
    </row>
    <row r="215" spans="2:4" ht="12.75">
      <c r="B215" s="253">
        <v>203</v>
      </c>
      <c r="C215" s="254" t="s">
        <v>551</v>
      </c>
      <c r="D215" s="255" t="s">
        <v>552</v>
      </c>
    </row>
    <row r="216" spans="2:4" ht="12.75">
      <c r="B216" s="253">
        <v>204</v>
      </c>
      <c r="C216" s="254" t="s">
        <v>1085</v>
      </c>
      <c r="D216" s="255" t="s">
        <v>1086</v>
      </c>
    </row>
    <row r="217" spans="2:4" ht="12.75">
      <c r="B217" s="253">
        <v>205</v>
      </c>
      <c r="C217" s="254" t="s">
        <v>471</v>
      </c>
      <c r="D217" s="255" t="s">
        <v>472</v>
      </c>
    </row>
    <row r="218" spans="2:4" ht="12.75">
      <c r="B218" s="253">
        <v>206</v>
      </c>
      <c r="C218" s="254" t="s">
        <v>373</v>
      </c>
      <c r="D218" s="255" t="s">
        <v>374</v>
      </c>
    </row>
    <row r="219" spans="2:4" ht="12.75">
      <c r="B219" s="253">
        <v>207</v>
      </c>
      <c r="C219" s="254" t="s">
        <v>588</v>
      </c>
      <c r="D219" s="255" t="s">
        <v>589</v>
      </c>
    </row>
    <row r="220" spans="2:4" ht="12.75">
      <c r="B220" s="253">
        <v>208</v>
      </c>
      <c r="C220" s="254" t="s">
        <v>888</v>
      </c>
      <c r="D220" s="255" t="s">
        <v>889</v>
      </c>
    </row>
    <row r="221" spans="2:4" ht="12.75">
      <c r="B221" s="253">
        <v>209</v>
      </c>
      <c r="C221" s="254" t="s">
        <v>473</v>
      </c>
      <c r="D221" s="255" t="s">
        <v>474</v>
      </c>
    </row>
    <row r="222" spans="2:4" ht="12.75">
      <c r="B222" s="253">
        <v>210</v>
      </c>
      <c r="C222" s="254" t="s">
        <v>819</v>
      </c>
      <c r="D222" s="255" t="s">
        <v>820</v>
      </c>
    </row>
    <row r="223" spans="2:4" ht="12.75">
      <c r="B223" s="253">
        <v>211</v>
      </c>
      <c r="C223" s="254" t="s">
        <v>1152</v>
      </c>
      <c r="D223" s="255" t="s">
        <v>1153</v>
      </c>
    </row>
    <row r="224" spans="2:4" ht="12.75">
      <c r="B224" s="253">
        <v>212</v>
      </c>
      <c r="C224" s="254" t="s">
        <v>346</v>
      </c>
      <c r="D224" s="255" t="s">
        <v>30</v>
      </c>
    </row>
    <row r="225" spans="2:4" ht="12.75">
      <c r="B225" s="253">
        <v>213</v>
      </c>
      <c r="C225" s="254" t="s">
        <v>375</v>
      </c>
      <c r="D225" s="255" t="s">
        <v>376</v>
      </c>
    </row>
    <row r="226" spans="2:4" ht="12.75">
      <c r="B226" s="253">
        <v>214</v>
      </c>
      <c r="C226" s="254" t="s">
        <v>614</v>
      </c>
      <c r="D226" s="255" t="s">
        <v>615</v>
      </c>
    </row>
    <row r="227" spans="2:4" ht="12.75">
      <c r="B227" s="253">
        <v>215</v>
      </c>
      <c r="C227" s="254" t="s">
        <v>553</v>
      </c>
      <c r="D227" s="255" t="s">
        <v>554</v>
      </c>
    </row>
    <row r="228" spans="2:4" ht="12.75">
      <c r="B228" s="253">
        <v>216</v>
      </c>
      <c r="C228" s="254" t="s">
        <v>475</v>
      </c>
      <c r="D228" s="255" t="s">
        <v>476</v>
      </c>
    </row>
    <row r="229" spans="2:4" ht="12.75">
      <c r="B229" s="253">
        <v>217</v>
      </c>
      <c r="C229" s="254" t="s">
        <v>576</v>
      </c>
      <c r="D229" s="255" t="s">
        <v>555</v>
      </c>
    </row>
    <row r="230" spans="2:4" ht="12.75">
      <c r="B230" s="253">
        <v>218</v>
      </c>
      <c r="C230" s="254" t="s">
        <v>1087</v>
      </c>
      <c r="D230" s="255" t="s">
        <v>1088</v>
      </c>
    </row>
    <row r="231" spans="2:4" ht="12.75">
      <c r="B231" s="253">
        <v>219</v>
      </c>
      <c r="C231" s="254" t="s">
        <v>423</v>
      </c>
      <c r="D231" s="255" t="s">
        <v>424</v>
      </c>
    </row>
    <row r="232" spans="2:4" ht="12.75">
      <c r="B232" s="253">
        <v>220</v>
      </c>
      <c r="C232" s="254" t="s">
        <v>1089</v>
      </c>
      <c r="D232" s="255" t="s">
        <v>1090</v>
      </c>
    </row>
    <row r="233" spans="2:4" ht="12.75">
      <c r="B233" s="253">
        <v>221</v>
      </c>
      <c r="C233" s="254" t="s">
        <v>425</v>
      </c>
      <c r="D233" s="255" t="s">
        <v>426</v>
      </c>
    </row>
    <row r="234" spans="2:4" ht="12.75">
      <c r="B234" s="253">
        <v>222</v>
      </c>
      <c r="C234" s="254" t="s">
        <v>556</v>
      </c>
      <c r="D234" s="255" t="s">
        <v>404</v>
      </c>
    </row>
    <row r="235" spans="2:4" ht="12.75">
      <c r="B235" s="253">
        <v>223</v>
      </c>
      <c r="C235" s="254" t="s">
        <v>377</v>
      </c>
      <c r="D235" s="255" t="s">
        <v>31</v>
      </c>
    </row>
    <row r="236" spans="2:4" ht="12.75">
      <c r="B236" s="253">
        <v>224</v>
      </c>
      <c r="C236" s="254" t="s">
        <v>1009</v>
      </c>
      <c r="D236" s="255" t="s">
        <v>976</v>
      </c>
    </row>
    <row r="237" spans="2:4" ht="12.75">
      <c r="B237" s="253">
        <v>225</v>
      </c>
      <c r="C237" s="254" t="s">
        <v>1044</v>
      </c>
      <c r="D237" s="255" t="s">
        <v>1045</v>
      </c>
    </row>
    <row r="238" spans="2:4" ht="12.75">
      <c r="B238" s="253">
        <v>226</v>
      </c>
      <c r="C238" s="254" t="s">
        <v>477</v>
      </c>
      <c r="D238" s="255" t="s">
        <v>478</v>
      </c>
    </row>
    <row r="239" spans="2:4" ht="12.75">
      <c r="B239" s="253">
        <v>227</v>
      </c>
      <c r="C239" s="254" t="s">
        <v>977</v>
      </c>
      <c r="D239" s="255" t="s">
        <v>978</v>
      </c>
    </row>
    <row r="240" spans="2:4" ht="12.75">
      <c r="B240" s="253">
        <v>228</v>
      </c>
      <c r="C240" s="254" t="s">
        <v>590</v>
      </c>
      <c r="D240" s="255" t="s">
        <v>591</v>
      </c>
    </row>
    <row r="241" spans="2:4" ht="12.75">
      <c r="B241" s="253">
        <v>229</v>
      </c>
      <c r="C241" s="254" t="s">
        <v>660</v>
      </c>
      <c r="D241" s="255" t="s">
        <v>661</v>
      </c>
    </row>
    <row r="242" spans="2:4" ht="12.75">
      <c r="B242" s="253">
        <v>230</v>
      </c>
      <c r="C242" s="254" t="s">
        <v>735</v>
      </c>
      <c r="D242" s="255" t="s">
        <v>378</v>
      </c>
    </row>
    <row r="243" spans="2:4" ht="12.75">
      <c r="B243" s="253">
        <v>231</v>
      </c>
      <c r="C243" s="254" t="s">
        <v>427</v>
      </c>
      <c r="D243" s="255" t="s">
        <v>428</v>
      </c>
    </row>
    <row r="244" spans="2:4" ht="12.75">
      <c r="B244" s="253">
        <v>232</v>
      </c>
      <c r="C244" s="254" t="s">
        <v>910</v>
      </c>
      <c r="D244" s="255" t="s">
        <v>911</v>
      </c>
    </row>
    <row r="245" spans="2:4" ht="12.75">
      <c r="B245" s="253">
        <v>233</v>
      </c>
      <c r="C245" s="254" t="s">
        <v>934</v>
      </c>
      <c r="D245" s="255" t="s">
        <v>32</v>
      </c>
    </row>
    <row r="246" spans="2:4" ht="12.75">
      <c r="B246" s="253">
        <v>234</v>
      </c>
      <c r="C246" s="254" t="s">
        <v>348</v>
      </c>
      <c r="D246" s="255" t="s">
        <v>33</v>
      </c>
    </row>
    <row r="247" spans="2:4" ht="12.75">
      <c r="B247" s="253">
        <v>235</v>
      </c>
      <c r="C247" s="254" t="s">
        <v>758</v>
      </c>
      <c r="D247" s="255" t="s">
        <v>749</v>
      </c>
    </row>
    <row r="248" spans="2:4" ht="12.75">
      <c r="B248" s="253">
        <v>236</v>
      </c>
      <c r="C248" s="254" t="s">
        <v>276</v>
      </c>
      <c r="D248" s="255" t="s">
        <v>34</v>
      </c>
    </row>
    <row r="249" spans="2:4" ht="12.75">
      <c r="B249" s="253">
        <v>237</v>
      </c>
      <c r="C249" s="254" t="s">
        <v>479</v>
      </c>
      <c r="D249" s="255" t="s">
        <v>480</v>
      </c>
    </row>
    <row r="250" spans="2:4" ht="12.75">
      <c r="B250" s="253">
        <v>238</v>
      </c>
      <c r="C250" s="254" t="s">
        <v>712</v>
      </c>
      <c r="D250" s="255" t="s">
        <v>680</v>
      </c>
    </row>
    <row r="251" spans="2:4" ht="12.75">
      <c r="B251" s="253">
        <v>239</v>
      </c>
      <c r="C251" s="254" t="s">
        <v>482</v>
      </c>
      <c r="D251" s="255" t="s">
        <v>483</v>
      </c>
    </row>
    <row r="252" spans="2:4" ht="12.75">
      <c r="B252" s="253">
        <v>240</v>
      </c>
      <c r="C252" s="254" t="s">
        <v>1051</v>
      </c>
      <c r="D252" s="255" t="s">
        <v>1052</v>
      </c>
    </row>
    <row r="253" spans="2:4" ht="12.75">
      <c r="B253" s="253">
        <v>241</v>
      </c>
      <c r="C253" s="254" t="s">
        <v>577</v>
      </c>
      <c r="D253" s="255" t="s">
        <v>578</v>
      </c>
    </row>
    <row r="254" spans="2:4" ht="12.75">
      <c r="B254" s="253">
        <v>242</v>
      </c>
      <c r="C254" s="254" t="s">
        <v>1154</v>
      </c>
      <c r="D254" s="255" t="s">
        <v>1155</v>
      </c>
    </row>
    <row r="255" spans="2:4" ht="12.75">
      <c r="B255" s="253">
        <v>243</v>
      </c>
      <c r="C255" s="254" t="s">
        <v>429</v>
      </c>
      <c r="D255" s="255" t="s">
        <v>430</v>
      </c>
    </row>
    <row r="256" spans="2:4" ht="12.75">
      <c r="B256" s="253">
        <v>244</v>
      </c>
      <c r="C256" s="254" t="s">
        <v>651</v>
      </c>
      <c r="D256" s="255" t="s">
        <v>652</v>
      </c>
    </row>
    <row r="257" spans="2:4" ht="12.75">
      <c r="B257" s="253">
        <v>245</v>
      </c>
      <c r="C257" s="254" t="s">
        <v>713</v>
      </c>
      <c r="D257" s="255" t="s">
        <v>714</v>
      </c>
    </row>
    <row r="258" spans="2:4" ht="12.75">
      <c r="B258" s="253">
        <v>246</v>
      </c>
      <c r="C258" s="254" t="s">
        <v>801</v>
      </c>
      <c r="D258" s="255" t="s">
        <v>802</v>
      </c>
    </row>
    <row r="259" spans="2:4" ht="12.75">
      <c r="B259" s="253">
        <v>247</v>
      </c>
      <c r="C259" s="254" t="s">
        <v>890</v>
      </c>
      <c r="D259" s="255" t="s">
        <v>38</v>
      </c>
    </row>
    <row r="260" spans="2:4" ht="12.75">
      <c r="B260" s="253">
        <v>248</v>
      </c>
      <c r="C260" s="254" t="s">
        <v>1091</v>
      </c>
      <c r="D260" s="255" t="s">
        <v>1092</v>
      </c>
    </row>
    <row r="261" spans="2:4" ht="12.75">
      <c r="B261" s="253">
        <v>249</v>
      </c>
      <c r="C261" s="254" t="s">
        <v>484</v>
      </c>
      <c r="D261" s="255" t="s">
        <v>485</v>
      </c>
    </row>
    <row r="262" spans="2:4" ht="12.75">
      <c r="B262" s="253">
        <v>250</v>
      </c>
      <c r="C262" s="254" t="s">
        <v>623</v>
      </c>
      <c r="D262" s="255" t="s">
        <v>557</v>
      </c>
    </row>
    <row r="263" spans="2:4" ht="12.75">
      <c r="B263" s="253">
        <v>251</v>
      </c>
      <c r="C263" s="254" t="s">
        <v>921</v>
      </c>
      <c r="D263" s="255" t="s">
        <v>379</v>
      </c>
    </row>
    <row r="264" spans="2:4" ht="12.75">
      <c r="B264" s="253">
        <v>252</v>
      </c>
      <c r="C264" s="254" t="s">
        <v>902</v>
      </c>
      <c r="D264" s="255" t="s">
        <v>903</v>
      </c>
    </row>
    <row r="265" spans="2:4" ht="12.75">
      <c r="B265" s="253">
        <v>253</v>
      </c>
      <c r="C265" s="254" t="s">
        <v>1093</v>
      </c>
      <c r="D265" s="255" t="s">
        <v>1094</v>
      </c>
    </row>
    <row r="266" spans="2:4" ht="12.75">
      <c r="B266" s="253">
        <v>254</v>
      </c>
      <c r="C266" s="254" t="s">
        <v>848</v>
      </c>
      <c r="D266" s="255" t="s">
        <v>849</v>
      </c>
    </row>
    <row r="267" spans="2:4" ht="12.75">
      <c r="B267" s="253">
        <v>255</v>
      </c>
      <c r="C267" s="254" t="s">
        <v>876</v>
      </c>
      <c r="D267" s="255" t="s">
        <v>877</v>
      </c>
    </row>
    <row r="268" spans="2:4" ht="12.75">
      <c r="B268" s="253">
        <v>256</v>
      </c>
      <c r="C268" s="254" t="s">
        <v>431</v>
      </c>
      <c r="D268" s="255" t="s">
        <v>432</v>
      </c>
    </row>
    <row r="269" spans="2:4" ht="12.75">
      <c r="B269" s="253">
        <v>257</v>
      </c>
      <c r="C269" s="254" t="s">
        <v>963</v>
      </c>
      <c r="D269" s="255" t="s">
        <v>35</v>
      </c>
    </row>
    <row r="270" spans="2:4" ht="12.75">
      <c r="B270" s="253">
        <v>258</v>
      </c>
      <c r="C270" s="254" t="s">
        <v>380</v>
      </c>
      <c r="D270" s="255" t="s">
        <v>381</v>
      </c>
    </row>
    <row r="271" spans="2:4" ht="12.75">
      <c r="B271" s="253">
        <v>259</v>
      </c>
      <c r="C271" s="254" t="s">
        <v>558</v>
      </c>
      <c r="D271" s="255" t="s">
        <v>486</v>
      </c>
    </row>
    <row r="272" spans="2:4" ht="12.75">
      <c r="B272" s="253">
        <v>260</v>
      </c>
      <c r="C272" s="254" t="s">
        <v>487</v>
      </c>
      <c r="D272" s="255" t="s">
        <v>488</v>
      </c>
    </row>
    <row r="273" spans="2:4" ht="12.75">
      <c r="B273" s="253">
        <v>261</v>
      </c>
      <c r="C273" s="254" t="s">
        <v>489</v>
      </c>
      <c r="D273" s="255" t="s">
        <v>490</v>
      </c>
    </row>
    <row r="274" spans="2:4" ht="12.75">
      <c r="B274" s="253">
        <v>262</v>
      </c>
      <c r="C274" s="254" t="s">
        <v>592</v>
      </c>
      <c r="D274" s="255" t="s">
        <v>579</v>
      </c>
    </row>
    <row r="275" spans="2:4" ht="12.75">
      <c r="B275" s="253">
        <v>263</v>
      </c>
      <c r="C275" s="254" t="s">
        <v>674</v>
      </c>
      <c r="D275" s="255" t="s">
        <v>675</v>
      </c>
    </row>
    <row r="276" spans="2:4" ht="12.75">
      <c r="B276" s="253">
        <v>264</v>
      </c>
      <c r="C276" s="254" t="s">
        <v>491</v>
      </c>
      <c r="D276" s="255" t="s">
        <v>492</v>
      </c>
    </row>
    <row r="277" spans="2:4" ht="12.75">
      <c r="B277" s="253">
        <v>265</v>
      </c>
      <c r="C277" s="254" t="s">
        <v>891</v>
      </c>
      <c r="D277" s="255" t="s">
        <v>892</v>
      </c>
    </row>
    <row r="278" spans="2:4" ht="12.75">
      <c r="B278" s="253">
        <v>266</v>
      </c>
      <c r="C278" s="254" t="s">
        <v>1053</v>
      </c>
      <c r="D278" s="255" t="s">
        <v>1054</v>
      </c>
    </row>
    <row r="279" spans="2:4" ht="12.75">
      <c r="B279" s="253">
        <v>267</v>
      </c>
      <c r="C279" s="254" t="s">
        <v>681</v>
      </c>
      <c r="D279" s="255" t="s">
        <v>682</v>
      </c>
    </row>
    <row r="280" spans="2:4" ht="12.75">
      <c r="B280" s="253">
        <v>268</v>
      </c>
      <c r="C280" s="254" t="s">
        <v>1156</v>
      </c>
      <c r="D280" s="255" t="s">
        <v>1157</v>
      </c>
    </row>
    <row r="281" spans="2:4" ht="12.75">
      <c r="B281" s="253">
        <v>269</v>
      </c>
      <c r="C281" s="254" t="s">
        <v>979</v>
      </c>
      <c r="D281" s="255" t="s">
        <v>980</v>
      </c>
    </row>
    <row r="282" spans="2:4" ht="12.75">
      <c r="B282" s="253">
        <v>270</v>
      </c>
      <c r="C282" s="254" t="s">
        <v>964</v>
      </c>
      <c r="D282" s="255" t="s">
        <v>965</v>
      </c>
    </row>
    <row r="283" spans="2:4" ht="12.75">
      <c r="B283" s="253">
        <v>271</v>
      </c>
      <c r="C283" s="254" t="s">
        <v>833</v>
      </c>
      <c r="D283" s="255" t="s">
        <v>834</v>
      </c>
    </row>
    <row r="284" spans="2:4" ht="12.75">
      <c r="B284" s="253">
        <v>272</v>
      </c>
      <c r="C284" s="254" t="s">
        <v>904</v>
      </c>
      <c r="D284" s="255" t="s">
        <v>433</v>
      </c>
    </row>
    <row r="285" spans="2:4" ht="12.75">
      <c r="B285" s="253">
        <v>273</v>
      </c>
      <c r="C285" s="254" t="s">
        <v>935</v>
      </c>
      <c r="D285" s="255" t="s">
        <v>936</v>
      </c>
    </row>
    <row r="286" spans="2:4" ht="12.75">
      <c r="B286" s="253">
        <v>274</v>
      </c>
      <c r="C286" s="254" t="s">
        <v>937</v>
      </c>
      <c r="D286" s="255" t="s">
        <v>938</v>
      </c>
    </row>
    <row r="287" spans="2:4" ht="12.75">
      <c r="B287" s="253">
        <v>275</v>
      </c>
      <c r="C287" s="254" t="s">
        <v>593</v>
      </c>
      <c r="D287" s="255" t="s">
        <v>594</v>
      </c>
    </row>
    <row r="288" spans="2:4" ht="12.75">
      <c r="B288" s="253">
        <v>276</v>
      </c>
      <c r="C288" s="254" t="s">
        <v>850</v>
      </c>
      <c r="D288" s="255" t="s">
        <v>422</v>
      </c>
    </row>
    <row r="289" spans="2:4" ht="12.75">
      <c r="B289" s="253">
        <v>277</v>
      </c>
      <c r="C289" s="254" t="s">
        <v>1126</v>
      </c>
      <c r="D289" s="255" t="s">
        <v>1127</v>
      </c>
    </row>
    <row r="290" spans="2:4" ht="12.75">
      <c r="B290" s="253">
        <v>278</v>
      </c>
      <c r="C290" s="254" t="s">
        <v>277</v>
      </c>
      <c r="D290" s="255" t="s">
        <v>36</v>
      </c>
    </row>
    <row r="291" spans="2:4" ht="12.75">
      <c r="B291" s="253">
        <v>279</v>
      </c>
      <c r="C291" s="254" t="s">
        <v>382</v>
      </c>
      <c r="D291" s="255" t="s">
        <v>383</v>
      </c>
    </row>
    <row r="292" spans="2:4" ht="12.75">
      <c r="B292" s="253">
        <v>280</v>
      </c>
      <c r="C292" s="254" t="s">
        <v>1128</v>
      </c>
      <c r="D292" s="255" t="s">
        <v>1129</v>
      </c>
    </row>
    <row r="293" spans="2:4" ht="12.75">
      <c r="B293" s="253">
        <v>281</v>
      </c>
      <c r="C293" s="254" t="s">
        <v>851</v>
      </c>
      <c r="D293" s="255" t="s">
        <v>852</v>
      </c>
    </row>
    <row r="294" spans="2:4" ht="12.75">
      <c r="B294" s="253">
        <v>282</v>
      </c>
      <c r="C294" s="254" t="s">
        <v>775</v>
      </c>
      <c r="D294" s="255" t="s">
        <v>776</v>
      </c>
    </row>
    <row r="295" spans="2:4" ht="12.75">
      <c r="B295" s="253">
        <v>283</v>
      </c>
      <c r="C295" s="254" t="s">
        <v>803</v>
      </c>
      <c r="D295" s="255" t="s">
        <v>804</v>
      </c>
    </row>
    <row r="296" spans="2:4" ht="12.75">
      <c r="B296" s="253">
        <v>284</v>
      </c>
      <c r="C296" s="254" t="s">
        <v>759</v>
      </c>
      <c r="D296" s="255" t="s">
        <v>760</v>
      </c>
    </row>
    <row r="297" spans="2:4" ht="12.75">
      <c r="B297" s="253">
        <v>285</v>
      </c>
      <c r="C297" s="254" t="s">
        <v>761</v>
      </c>
      <c r="D297" s="255" t="s">
        <v>447</v>
      </c>
    </row>
    <row r="298" spans="2:4" ht="12.75">
      <c r="B298" s="253">
        <v>286</v>
      </c>
      <c r="C298" s="254" t="s">
        <v>912</v>
      </c>
      <c r="D298" s="255" t="s">
        <v>37</v>
      </c>
    </row>
    <row r="299" spans="2:4" ht="12.75">
      <c r="B299" s="253">
        <v>287</v>
      </c>
      <c r="C299" s="254" t="s">
        <v>878</v>
      </c>
      <c r="D299" s="255" t="s">
        <v>879</v>
      </c>
    </row>
    <row r="300" spans="2:4" ht="12.75">
      <c r="B300" s="253">
        <v>288</v>
      </c>
      <c r="C300" s="254" t="s">
        <v>1095</v>
      </c>
      <c r="D300" s="255" t="s">
        <v>1096</v>
      </c>
    </row>
    <row r="301" spans="2:4" ht="12.75">
      <c r="B301" s="253">
        <v>289</v>
      </c>
      <c r="C301" s="254" t="s">
        <v>434</v>
      </c>
      <c r="D301" s="255" t="s">
        <v>435</v>
      </c>
    </row>
    <row r="302" spans="2:4" ht="12.75">
      <c r="B302" s="253">
        <v>290</v>
      </c>
      <c r="C302" s="254" t="s">
        <v>436</v>
      </c>
      <c r="D302" s="255" t="s">
        <v>437</v>
      </c>
    </row>
    <row r="303" spans="2:4" ht="12.75">
      <c r="B303" s="253">
        <v>291</v>
      </c>
      <c r="C303" s="254" t="s">
        <v>981</v>
      </c>
      <c r="D303" s="255" t="s">
        <v>982</v>
      </c>
    </row>
    <row r="304" spans="2:4" ht="12.75">
      <c r="B304" s="253">
        <v>292</v>
      </c>
      <c r="C304" s="254" t="s">
        <v>493</v>
      </c>
      <c r="D304" s="255" t="s">
        <v>494</v>
      </c>
    </row>
    <row r="305" spans="2:4" ht="12.75">
      <c r="B305" s="253">
        <v>293</v>
      </c>
      <c r="C305" s="254" t="s">
        <v>697</v>
      </c>
      <c r="D305" s="255" t="s">
        <v>384</v>
      </c>
    </row>
    <row r="306" spans="2:4" ht="12.75">
      <c r="B306" s="253">
        <v>294</v>
      </c>
      <c r="C306" s="254" t="s">
        <v>861</v>
      </c>
      <c r="D306" s="255" t="s">
        <v>862</v>
      </c>
    </row>
    <row r="307" spans="2:4" ht="12.75">
      <c r="B307" s="253">
        <v>295</v>
      </c>
      <c r="C307" s="254" t="s">
        <v>1031</v>
      </c>
      <c r="D307" s="255" t="s">
        <v>1036</v>
      </c>
    </row>
    <row r="308" spans="2:4" ht="12.75">
      <c r="B308" s="253">
        <v>296</v>
      </c>
      <c r="C308" s="254" t="s">
        <v>1158</v>
      </c>
      <c r="D308" s="255" t="s">
        <v>1159</v>
      </c>
    </row>
    <row r="309" spans="2:4" ht="12.75">
      <c r="B309" s="253">
        <v>297</v>
      </c>
      <c r="C309" s="254" t="s">
        <v>1010</v>
      </c>
      <c r="D309" s="255" t="s">
        <v>1011</v>
      </c>
    </row>
    <row r="310" spans="2:4" ht="12.75">
      <c r="B310" s="253">
        <v>298</v>
      </c>
      <c r="C310" s="254" t="s">
        <v>1130</v>
      </c>
      <c r="D310" s="255" t="s">
        <v>1131</v>
      </c>
    </row>
    <row r="311" spans="2:4" ht="12.75">
      <c r="B311" s="253">
        <v>299</v>
      </c>
      <c r="C311" s="254" t="s">
        <v>1055</v>
      </c>
      <c r="D311" s="255" t="s">
        <v>1056</v>
      </c>
    </row>
    <row r="312" spans="2:4" ht="12.75">
      <c r="B312" s="253">
        <v>300</v>
      </c>
      <c r="C312" s="254" t="s">
        <v>939</v>
      </c>
      <c r="D312" s="255" t="s">
        <v>940</v>
      </c>
    </row>
    <row r="313" spans="2:4" ht="12.75">
      <c r="B313" s="253">
        <v>301</v>
      </c>
      <c r="C313" s="254" t="s">
        <v>351</v>
      </c>
      <c r="D313" s="255" t="s">
        <v>39</v>
      </c>
    </row>
    <row r="314" spans="2:4" ht="12.75">
      <c r="B314" s="253">
        <v>302</v>
      </c>
      <c r="C314" s="254" t="s">
        <v>913</v>
      </c>
      <c r="D314" s="255" t="s">
        <v>914</v>
      </c>
    </row>
    <row r="315" spans="2:4" ht="12.75">
      <c r="B315" s="253">
        <v>303</v>
      </c>
      <c r="C315" s="254" t="s">
        <v>1032</v>
      </c>
      <c r="D315" s="255" t="s">
        <v>1033</v>
      </c>
    </row>
    <row r="316" spans="2:4" ht="12.75">
      <c r="B316" s="253">
        <v>304</v>
      </c>
      <c r="C316" s="254" t="s">
        <v>880</v>
      </c>
      <c r="D316" s="255" t="s">
        <v>881</v>
      </c>
    </row>
    <row r="317" spans="2:4" ht="12.75">
      <c r="B317" s="253">
        <v>305</v>
      </c>
      <c r="C317" s="254" t="s">
        <v>1046</v>
      </c>
      <c r="D317" s="255" t="s">
        <v>1047</v>
      </c>
    </row>
    <row r="318" spans="2:4" ht="12.75">
      <c r="B318" s="253">
        <v>306</v>
      </c>
      <c r="C318" s="254" t="s">
        <v>762</v>
      </c>
      <c r="D318" s="255" t="s">
        <v>763</v>
      </c>
    </row>
    <row r="319" spans="2:4" ht="12.75">
      <c r="B319" s="253">
        <v>307</v>
      </c>
      <c r="C319" s="254" t="s">
        <v>1097</v>
      </c>
      <c r="D319" s="255" t="s">
        <v>1098</v>
      </c>
    </row>
    <row r="320" spans="2:4" ht="12.75">
      <c r="B320" s="253">
        <v>308</v>
      </c>
      <c r="C320" s="254" t="s">
        <v>653</v>
      </c>
      <c r="D320" s="255" t="s">
        <v>654</v>
      </c>
    </row>
    <row r="321" spans="2:4" ht="12.75">
      <c r="B321" s="253">
        <v>309</v>
      </c>
      <c r="C321" s="254" t="s">
        <v>1012</v>
      </c>
      <c r="D321" s="255" t="s">
        <v>1013</v>
      </c>
    </row>
    <row r="322" spans="2:4" ht="12.75">
      <c r="B322" s="253">
        <v>310</v>
      </c>
      <c r="C322" s="254" t="s">
        <v>983</v>
      </c>
      <c r="D322" s="255" t="s">
        <v>984</v>
      </c>
    </row>
    <row r="323" spans="2:4" ht="12.75">
      <c r="B323" s="253">
        <v>311</v>
      </c>
      <c r="C323" s="254" t="s">
        <v>941</v>
      </c>
      <c r="D323" s="255" t="s">
        <v>942</v>
      </c>
    </row>
    <row r="324" spans="2:4" ht="12.75">
      <c r="B324" s="253">
        <v>312</v>
      </c>
      <c r="C324" s="254" t="s">
        <v>495</v>
      </c>
      <c r="D324" s="255" t="s">
        <v>496</v>
      </c>
    </row>
    <row r="325" spans="2:4" ht="12.75">
      <c r="B325" s="253">
        <v>313</v>
      </c>
      <c r="C325" s="254" t="s">
        <v>353</v>
      </c>
      <c r="D325" s="255" t="s">
        <v>40</v>
      </c>
    </row>
    <row r="326" spans="2:4" ht="12.75">
      <c r="B326" s="253">
        <v>314</v>
      </c>
      <c r="C326" s="254" t="s">
        <v>497</v>
      </c>
      <c r="D326" s="255" t="s">
        <v>498</v>
      </c>
    </row>
    <row r="327" spans="2:4" ht="12.75">
      <c r="B327" s="253">
        <v>315</v>
      </c>
      <c r="C327" s="254" t="s">
        <v>385</v>
      </c>
      <c r="D327" s="255" t="s">
        <v>386</v>
      </c>
    </row>
    <row r="328" spans="2:4" ht="12.75">
      <c r="B328" s="253">
        <v>316</v>
      </c>
      <c r="C328" s="254" t="s">
        <v>764</v>
      </c>
      <c r="D328" s="255" t="s">
        <v>765</v>
      </c>
    </row>
    <row r="329" spans="2:4" ht="12.75">
      <c r="B329" s="253">
        <v>317</v>
      </c>
      <c r="C329" s="254" t="s">
        <v>777</v>
      </c>
      <c r="D329" s="255" t="s">
        <v>778</v>
      </c>
    </row>
    <row r="330" spans="2:4" ht="12.75">
      <c r="B330" s="253">
        <v>318</v>
      </c>
      <c r="C330" s="254" t="s">
        <v>387</v>
      </c>
      <c r="D330" s="255" t="s">
        <v>41</v>
      </c>
    </row>
    <row r="331" spans="2:4" ht="12.75">
      <c r="B331" s="253">
        <v>319</v>
      </c>
      <c r="C331" s="254" t="s">
        <v>1132</v>
      </c>
      <c r="D331" s="255" t="s">
        <v>1133</v>
      </c>
    </row>
    <row r="332" spans="2:4" ht="12.75">
      <c r="B332" s="253">
        <v>320</v>
      </c>
      <c r="C332" s="254" t="s">
        <v>1014</v>
      </c>
      <c r="D332" s="255" t="s">
        <v>1015</v>
      </c>
    </row>
    <row r="333" spans="2:4" ht="12.75">
      <c r="B333" s="253">
        <v>321</v>
      </c>
      <c r="C333" s="254" t="s">
        <v>922</v>
      </c>
      <c r="D333" s="255" t="s">
        <v>923</v>
      </c>
    </row>
    <row r="334" spans="2:4" ht="12.75">
      <c r="B334" s="253">
        <v>322</v>
      </c>
      <c r="C334" s="254" t="s">
        <v>388</v>
      </c>
      <c r="D334" s="255" t="s">
        <v>389</v>
      </c>
    </row>
    <row r="335" spans="2:4" ht="12.75">
      <c r="B335" s="253">
        <v>323</v>
      </c>
      <c r="C335" s="254" t="s">
        <v>1178</v>
      </c>
      <c r="D335" s="255" t="s">
        <v>1179</v>
      </c>
    </row>
    <row r="336" spans="2:4" ht="12.75">
      <c r="B336" s="253">
        <v>324</v>
      </c>
      <c r="C336" s="254" t="s">
        <v>1134</v>
      </c>
      <c r="D336" s="255" t="s">
        <v>1135</v>
      </c>
    </row>
    <row r="337" spans="2:4" ht="12.75">
      <c r="B337" s="253">
        <v>325</v>
      </c>
      <c r="C337" s="254" t="s">
        <v>853</v>
      </c>
      <c r="D337" s="255" t="s">
        <v>854</v>
      </c>
    </row>
    <row r="338" spans="2:4" ht="12.75">
      <c r="B338" s="253">
        <v>326</v>
      </c>
      <c r="C338" s="254" t="s">
        <v>915</v>
      </c>
      <c r="D338" s="255" t="s">
        <v>916</v>
      </c>
    </row>
    <row r="339" spans="2:4" ht="12.75">
      <c r="B339" s="253">
        <v>327</v>
      </c>
      <c r="C339" s="254" t="s">
        <v>943</v>
      </c>
      <c r="D339" s="255" t="s">
        <v>944</v>
      </c>
    </row>
    <row r="340" spans="2:4" ht="12.75">
      <c r="B340" s="253">
        <v>328</v>
      </c>
      <c r="C340" s="254" t="s">
        <v>779</v>
      </c>
      <c r="D340" s="255" t="s">
        <v>780</v>
      </c>
    </row>
    <row r="341" spans="2:4" ht="12.75">
      <c r="B341" s="253">
        <v>329</v>
      </c>
      <c r="C341" s="254" t="s">
        <v>1099</v>
      </c>
      <c r="D341" s="255" t="s">
        <v>1100</v>
      </c>
    </row>
    <row r="342" spans="2:4" ht="12.75">
      <c r="B342" s="253">
        <v>330</v>
      </c>
      <c r="C342" s="254" t="s">
        <v>1016</v>
      </c>
      <c r="D342" s="255" t="s">
        <v>1017</v>
      </c>
    </row>
    <row r="343" spans="2:4" ht="12.75">
      <c r="B343" s="253">
        <v>331</v>
      </c>
      <c r="C343" s="254" t="s">
        <v>667</v>
      </c>
      <c r="D343" s="255" t="s">
        <v>465</v>
      </c>
    </row>
    <row r="344" spans="2:4" ht="12.75">
      <c r="B344" s="253">
        <v>332</v>
      </c>
      <c r="C344" s="254" t="s">
        <v>945</v>
      </c>
      <c r="D344" s="255" t="s">
        <v>946</v>
      </c>
    </row>
    <row r="345" spans="2:4" ht="12.75">
      <c r="B345" s="253">
        <v>333</v>
      </c>
      <c r="C345" s="254" t="s">
        <v>1101</v>
      </c>
      <c r="D345" s="255" t="s">
        <v>1102</v>
      </c>
    </row>
    <row r="346" spans="2:4" ht="12.75">
      <c r="B346" s="253">
        <v>334</v>
      </c>
      <c r="C346" s="254" t="s">
        <v>715</v>
      </c>
      <c r="D346" s="255" t="s">
        <v>716</v>
      </c>
    </row>
    <row r="347" spans="2:4" ht="12.75">
      <c r="B347" s="253">
        <v>335</v>
      </c>
      <c r="C347" s="254" t="s">
        <v>595</v>
      </c>
      <c r="D347" s="255" t="s">
        <v>596</v>
      </c>
    </row>
    <row r="348" spans="2:4" ht="12.75">
      <c r="B348" s="253">
        <v>336</v>
      </c>
      <c r="C348" s="254" t="s">
        <v>792</v>
      </c>
      <c r="D348" s="255" t="s">
        <v>793</v>
      </c>
    </row>
    <row r="349" spans="2:4" ht="12.75">
      <c r="B349" s="253">
        <v>337</v>
      </c>
      <c r="C349" s="254" t="s">
        <v>947</v>
      </c>
      <c r="D349" s="255" t="s">
        <v>794</v>
      </c>
    </row>
    <row r="350" spans="2:4" ht="12.75">
      <c r="B350" s="253">
        <v>338</v>
      </c>
      <c r="C350" s="254" t="s">
        <v>1103</v>
      </c>
      <c r="D350" s="255" t="s">
        <v>1104</v>
      </c>
    </row>
    <row r="351" spans="2:4" ht="12.75">
      <c r="B351" s="253">
        <v>339</v>
      </c>
      <c r="C351" s="254" t="s">
        <v>390</v>
      </c>
      <c r="D351" s="255" t="s">
        <v>206</v>
      </c>
    </row>
    <row r="352" spans="2:4" ht="12.75">
      <c r="B352" s="253">
        <v>340</v>
      </c>
      <c r="C352" s="254" t="s">
        <v>1160</v>
      </c>
      <c r="D352" s="255" t="s">
        <v>1161</v>
      </c>
    </row>
    <row r="353" spans="2:4" ht="12.75">
      <c r="B353" s="253">
        <v>341</v>
      </c>
      <c r="C353" s="254" t="s">
        <v>985</v>
      </c>
      <c r="D353" s="255" t="s">
        <v>986</v>
      </c>
    </row>
    <row r="354" spans="2:4" ht="12.75">
      <c r="B354" s="253">
        <v>342</v>
      </c>
      <c r="C354" s="254" t="s">
        <v>500</v>
      </c>
      <c r="D354" s="255" t="s">
        <v>501</v>
      </c>
    </row>
    <row r="355" spans="2:4" ht="12.75">
      <c r="B355" s="253">
        <v>343</v>
      </c>
      <c r="C355" s="254" t="s">
        <v>1048</v>
      </c>
      <c r="D355" s="255" t="s">
        <v>1049</v>
      </c>
    </row>
    <row r="356" spans="2:4" ht="12.75">
      <c r="B356" s="253">
        <v>344</v>
      </c>
      <c r="C356" s="254" t="s">
        <v>917</v>
      </c>
      <c r="D356" s="255" t="s">
        <v>417</v>
      </c>
    </row>
    <row r="357" spans="2:4" ht="12.75">
      <c r="B357" s="253">
        <v>345</v>
      </c>
      <c r="C357" s="254" t="s">
        <v>987</v>
      </c>
      <c r="D357" s="255" t="s">
        <v>988</v>
      </c>
    </row>
    <row r="358" spans="2:4" ht="12.75">
      <c r="B358" s="253">
        <v>346</v>
      </c>
      <c r="C358" s="254" t="s">
        <v>502</v>
      </c>
      <c r="D358" s="255" t="s">
        <v>503</v>
      </c>
    </row>
    <row r="359" spans="2:4" ht="12.75">
      <c r="B359" s="253">
        <v>347</v>
      </c>
      <c r="C359" s="254" t="s">
        <v>559</v>
      </c>
      <c r="D359" s="255" t="s">
        <v>560</v>
      </c>
    </row>
    <row r="360" spans="2:4" ht="12.75">
      <c r="B360" s="253">
        <v>348</v>
      </c>
      <c r="C360" s="254" t="s">
        <v>1018</v>
      </c>
      <c r="D360" s="255" t="s">
        <v>504</v>
      </c>
    </row>
    <row r="361" spans="2:4" ht="12.75">
      <c r="B361" s="253">
        <v>349</v>
      </c>
      <c r="C361" s="254" t="s">
        <v>505</v>
      </c>
      <c r="D361" s="255" t="s">
        <v>506</v>
      </c>
    </row>
    <row r="362" spans="2:4" ht="12.75">
      <c r="B362" s="253">
        <v>350</v>
      </c>
      <c r="C362" s="254" t="s">
        <v>581</v>
      </c>
      <c r="D362" s="255" t="s">
        <v>582</v>
      </c>
    </row>
    <row r="363" spans="2:4" ht="12.75">
      <c r="B363" s="253">
        <v>351</v>
      </c>
      <c r="C363" s="254" t="s">
        <v>1019</v>
      </c>
      <c r="D363" s="255" t="s">
        <v>1020</v>
      </c>
    </row>
    <row r="364" spans="2:4" ht="12.75">
      <c r="B364" s="253">
        <v>352</v>
      </c>
      <c r="C364" s="254" t="s">
        <v>391</v>
      </c>
      <c r="D364" s="255" t="s">
        <v>392</v>
      </c>
    </row>
    <row r="365" spans="2:4" ht="12.75">
      <c r="B365" s="253">
        <v>353</v>
      </c>
      <c r="C365" s="254" t="s">
        <v>507</v>
      </c>
      <c r="D365" s="255" t="s">
        <v>508</v>
      </c>
    </row>
    <row r="366" spans="2:4" ht="12.75">
      <c r="B366" s="253">
        <v>354</v>
      </c>
      <c r="C366" s="254" t="s">
        <v>1136</v>
      </c>
      <c r="D366" s="255" t="s">
        <v>1137</v>
      </c>
    </row>
    <row r="367" spans="2:4" ht="12.75">
      <c r="B367" s="253">
        <v>355</v>
      </c>
      <c r="C367" s="254" t="s">
        <v>640</v>
      </c>
      <c r="D367" s="255" t="s">
        <v>641</v>
      </c>
    </row>
    <row r="368" spans="2:4" ht="12.75">
      <c r="B368" s="253">
        <v>356</v>
      </c>
      <c r="C368" s="254" t="s">
        <v>624</v>
      </c>
      <c r="D368" s="255" t="s">
        <v>625</v>
      </c>
    </row>
    <row r="369" spans="2:4" ht="12.75">
      <c r="B369" s="253">
        <v>357</v>
      </c>
      <c r="C369" s="254" t="s">
        <v>1021</v>
      </c>
      <c r="D369" s="255" t="s">
        <v>1022</v>
      </c>
    </row>
    <row r="370" spans="2:4" ht="12.75">
      <c r="B370" s="253"/>
      <c r="C370" s="254"/>
      <c r="D370" s="255"/>
    </row>
    <row r="371" spans="2:4" ht="12.75">
      <c r="B371" s="253"/>
      <c r="C371" s="254"/>
      <c r="D371" s="255"/>
    </row>
    <row r="372" spans="2:4" ht="12.75">
      <c r="B372" s="253"/>
      <c r="C372" s="254"/>
      <c r="D372" s="255"/>
    </row>
    <row r="373" spans="2:4" ht="12.75">
      <c r="B373" s="253"/>
      <c r="C373" s="254"/>
      <c r="D373" s="255"/>
    </row>
    <row r="374" spans="2:4" ht="12.75">
      <c r="B374" s="253"/>
      <c r="C374" s="254"/>
      <c r="D374" s="255"/>
    </row>
    <row r="375" spans="2:4" ht="12.75">
      <c r="B375" s="253"/>
      <c r="C375" s="254"/>
      <c r="D375" s="255"/>
    </row>
    <row r="376" spans="2:4" ht="12.75">
      <c r="B376" s="253"/>
      <c r="C376" s="254"/>
      <c r="D376" s="255"/>
    </row>
    <row r="377" spans="2:4" ht="12.75">
      <c r="B377" s="253"/>
      <c r="C377" s="254"/>
      <c r="D377" s="255"/>
    </row>
    <row r="378" spans="2:4" ht="12.75">
      <c r="B378" s="253"/>
      <c r="C378" s="254"/>
      <c r="D378" s="255"/>
    </row>
    <row r="379" spans="2:4" ht="12.75">
      <c r="B379" s="253"/>
      <c r="C379" s="254"/>
      <c r="D379" s="255"/>
    </row>
    <row r="380" spans="2:4" ht="12.75">
      <c r="B380" s="253"/>
      <c r="C380" s="254"/>
      <c r="D380" s="255"/>
    </row>
    <row r="381" spans="2:4" ht="12.75">
      <c r="B381" s="253"/>
      <c r="C381" s="254"/>
      <c r="D381" s="255"/>
    </row>
    <row r="382" spans="2:4" ht="12.75">
      <c r="B382" s="253"/>
      <c r="C382" s="254"/>
      <c r="D382" s="255"/>
    </row>
    <row r="383" spans="2:4" ht="12.75">
      <c r="B383" s="253"/>
      <c r="C383" s="254"/>
      <c r="D383" s="255"/>
    </row>
    <row r="384" spans="2:4" ht="12.75">
      <c r="B384" s="253"/>
      <c r="C384" s="254"/>
      <c r="D384" s="255"/>
    </row>
    <row r="385" spans="2:4" ht="12.75">
      <c r="B385" s="253"/>
      <c r="C385" s="254"/>
      <c r="D385" s="255"/>
    </row>
    <row r="386" spans="2:4" ht="12.75">
      <c r="B386" s="253"/>
      <c r="C386" s="254"/>
      <c r="D386" s="255"/>
    </row>
    <row r="387" spans="2:4" ht="12.75">
      <c r="B387" s="253"/>
      <c r="C387" s="254"/>
      <c r="D387" s="255"/>
    </row>
    <row r="388" spans="2:4" ht="12.75">
      <c r="B388" s="253"/>
      <c r="C388" s="254"/>
      <c r="D388" s="255"/>
    </row>
    <row r="389" spans="2:4" ht="12.75">
      <c r="B389" s="253"/>
      <c r="C389" s="254"/>
      <c r="D389" s="255"/>
    </row>
    <row r="390" spans="2:4" ht="12.75">
      <c r="B390" s="253"/>
      <c r="C390" s="254"/>
      <c r="D390" s="255"/>
    </row>
    <row r="391" spans="2:4" ht="12.75">
      <c r="B391" s="253"/>
      <c r="C391" s="254"/>
      <c r="D391" s="255"/>
    </row>
    <row r="392" spans="2:4" ht="12.75">
      <c r="B392" s="253"/>
      <c r="C392" s="254"/>
      <c r="D392" s="255"/>
    </row>
    <row r="393" spans="2:4" ht="12.75">
      <c r="B393" s="253"/>
      <c r="C393" s="254"/>
      <c r="D393" s="255"/>
    </row>
    <row r="394" spans="2:4" ht="12.75">
      <c r="B394" s="253"/>
      <c r="C394" s="254"/>
      <c r="D394" s="255"/>
    </row>
    <row r="395" spans="2:4" ht="12.75">
      <c r="B395" s="253"/>
      <c r="C395" s="254"/>
      <c r="D395" s="255"/>
    </row>
    <row r="396" spans="2:4" ht="12.75">
      <c r="B396" s="253"/>
      <c r="C396" s="254"/>
      <c r="D396" s="255"/>
    </row>
    <row r="397" spans="2:4" ht="12.75">
      <c r="B397" s="253"/>
      <c r="C397" s="254"/>
      <c r="D397" s="255"/>
    </row>
    <row r="398" spans="2:4" ht="12.75">
      <c r="B398" s="253"/>
      <c r="C398" s="254"/>
      <c r="D398" s="255"/>
    </row>
    <row r="399" spans="2:4" ht="12.75">
      <c r="B399" s="253"/>
      <c r="C399" s="254"/>
      <c r="D399" s="255"/>
    </row>
    <row r="400" spans="2:4" ht="12.75">
      <c r="B400" s="253"/>
      <c r="C400" s="254"/>
      <c r="D400" s="255"/>
    </row>
    <row r="401" spans="2:4" ht="12.75">
      <c r="B401" s="253"/>
      <c r="C401" s="254"/>
      <c r="D401" s="255"/>
    </row>
    <row r="402" spans="2:4" ht="12.75">
      <c r="B402" s="253"/>
      <c r="C402" s="254"/>
      <c r="D402" s="255"/>
    </row>
    <row r="403" spans="2:4" ht="12.75">
      <c r="B403" s="253"/>
      <c r="C403" s="254"/>
      <c r="D403" s="255"/>
    </row>
    <row r="404" spans="2:4" ht="12.75">
      <c r="B404" s="253"/>
      <c r="C404" s="254"/>
      <c r="D404" s="255"/>
    </row>
    <row r="405" spans="2:4" ht="12.75">
      <c r="B405" s="253"/>
      <c r="C405" s="254"/>
      <c r="D405" s="255"/>
    </row>
    <row r="406" spans="2:4" ht="12.75">
      <c r="B406" s="253"/>
      <c r="C406" s="254"/>
      <c r="D406" s="255"/>
    </row>
    <row r="407" spans="2:4" ht="12.75">
      <c r="B407" s="253"/>
      <c r="C407" s="254"/>
      <c r="D407" s="255"/>
    </row>
    <row r="408" spans="2:4" ht="12.75">
      <c r="B408" s="253"/>
      <c r="C408" s="254"/>
      <c r="D408" s="255"/>
    </row>
    <row r="409" spans="2:4" ht="12.75">
      <c r="B409" s="253"/>
      <c r="C409" s="254"/>
      <c r="D409" s="255"/>
    </row>
    <row r="410" spans="2:4" ht="12.75">
      <c r="B410" s="253"/>
      <c r="C410" s="254"/>
      <c r="D410" s="255"/>
    </row>
    <row r="411" spans="2:4" ht="12.75">
      <c r="B411" s="253"/>
      <c r="C411" s="254"/>
      <c r="D411" s="255"/>
    </row>
    <row r="412" spans="2:4" ht="12.75">
      <c r="B412" s="253"/>
      <c r="C412" s="254"/>
      <c r="D412" s="255"/>
    </row>
    <row r="413" spans="2:4" ht="12.75">
      <c r="B413" s="253"/>
      <c r="C413" s="254"/>
      <c r="D413" s="255"/>
    </row>
    <row r="414" spans="2:4" ht="12.75">
      <c r="B414" s="253"/>
      <c r="C414" s="254"/>
      <c r="D414" s="255"/>
    </row>
    <row r="415" spans="2:4" ht="12.75">
      <c r="B415" s="253"/>
      <c r="C415" s="254"/>
      <c r="D415" s="255"/>
    </row>
    <row r="416" spans="2:4" ht="12.75">
      <c r="B416" s="253"/>
      <c r="C416" s="254"/>
      <c r="D416" s="255"/>
    </row>
    <row r="417" spans="2:4" ht="12.75">
      <c r="B417" s="253"/>
      <c r="C417" s="254"/>
      <c r="D417" s="255"/>
    </row>
    <row r="418" spans="2:4" ht="12.75">
      <c r="B418" s="253"/>
      <c r="C418" s="254"/>
      <c r="D418" s="255"/>
    </row>
    <row r="419" spans="2:4" ht="12.75">
      <c r="B419" s="253"/>
      <c r="C419" s="254"/>
      <c r="D419" s="255"/>
    </row>
    <row r="420" spans="2:4" ht="12.75">
      <c r="B420" s="253"/>
      <c r="C420" s="254"/>
      <c r="D420" s="255"/>
    </row>
    <row r="421" spans="2:4" ht="12.75">
      <c r="B421" s="253"/>
      <c r="C421" s="254"/>
      <c r="D421" s="255"/>
    </row>
    <row r="422" spans="2:4" ht="12.75">
      <c r="B422" s="253"/>
      <c r="C422" s="254"/>
      <c r="D422" s="255"/>
    </row>
    <row r="423" spans="2:4" ht="12.75">
      <c r="B423" s="253"/>
      <c r="C423" s="254"/>
      <c r="D423" s="255"/>
    </row>
    <row r="424" spans="2:4" ht="12.75">
      <c r="B424" s="253"/>
      <c r="C424" s="254"/>
      <c r="D424" s="255"/>
    </row>
    <row r="425" spans="2:4" ht="12.75">
      <c r="B425" s="253"/>
      <c r="C425" s="254"/>
      <c r="D425" s="255"/>
    </row>
    <row r="426" spans="2:4" ht="12.75">
      <c r="B426" s="253"/>
      <c r="C426" s="254"/>
      <c r="D426" s="255"/>
    </row>
    <row r="427" spans="2:4" ht="12.75">
      <c r="B427" s="253"/>
      <c r="C427" s="254"/>
      <c r="D427" s="255"/>
    </row>
    <row r="428" spans="2:4" ht="12.75">
      <c r="B428" s="253"/>
      <c r="C428" s="254"/>
      <c r="D428" s="255"/>
    </row>
    <row r="429" spans="2:4" ht="12.75">
      <c r="B429" s="253"/>
      <c r="C429" s="254"/>
      <c r="D429" s="255"/>
    </row>
    <row r="430" spans="2:4" ht="12.75">
      <c r="B430" s="253"/>
      <c r="C430" s="254"/>
      <c r="D430" s="255"/>
    </row>
    <row r="431" spans="2:4" ht="12.75">
      <c r="B431" s="253"/>
      <c r="C431" s="254"/>
      <c r="D431" s="255"/>
    </row>
    <row r="432" spans="2:4" ht="12.75">
      <c r="B432" s="253"/>
      <c r="C432" s="254"/>
      <c r="D432" s="255"/>
    </row>
    <row r="433" spans="2:4" ht="12.75">
      <c r="B433" s="253"/>
      <c r="C433" s="254"/>
      <c r="D433" s="255"/>
    </row>
    <row r="434" spans="2:4" ht="12.75">
      <c r="B434" s="253"/>
      <c r="C434" s="254"/>
      <c r="D434" s="255"/>
    </row>
    <row r="435" spans="2:4" ht="12.75">
      <c r="B435" s="253"/>
      <c r="C435" s="254"/>
      <c r="D435" s="255"/>
    </row>
    <row r="436" spans="2:4" ht="12.75">
      <c r="B436" s="253"/>
      <c r="C436" s="254"/>
      <c r="D436" s="255"/>
    </row>
    <row r="437" spans="2:4" ht="12.75">
      <c r="B437" s="253"/>
      <c r="C437" s="254"/>
      <c r="D437" s="255"/>
    </row>
    <row r="438" spans="2:4" ht="12.75">
      <c r="B438" s="253"/>
      <c r="C438" s="254"/>
      <c r="D438" s="255"/>
    </row>
    <row r="439" spans="2:4" ht="12.75">
      <c r="B439" s="253"/>
      <c r="C439" s="254"/>
      <c r="D439" s="255"/>
    </row>
    <row r="440" spans="2:4" ht="12.75">
      <c r="B440" s="253"/>
      <c r="C440" s="254"/>
      <c r="D440" s="255"/>
    </row>
    <row r="441" spans="2:4" ht="12.75">
      <c r="B441" s="253"/>
      <c r="C441" s="254"/>
      <c r="D441" s="255"/>
    </row>
    <row r="442" spans="2:4" ht="12.75">
      <c r="B442" s="253"/>
      <c r="C442" s="254"/>
      <c r="D442" s="255"/>
    </row>
    <row r="443" spans="2:4" ht="12.75">
      <c r="B443" s="253"/>
      <c r="C443" s="254"/>
      <c r="D443" s="255"/>
    </row>
    <row r="444" spans="2:4" ht="12.75">
      <c r="B444" s="257"/>
      <c r="C444" s="258"/>
      <c r="D444" s="259"/>
    </row>
    <row r="445" spans="2:4" ht="12.75">
      <c r="B445" s="260"/>
      <c r="C445" s="261"/>
      <c r="D445" s="262"/>
    </row>
    <row r="446" spans="2:4" ht="12.75">
      <c r="B446" s="260"/>
      <c r="C446" s="261"/>
      <c r="D446" s="262"/>
    </row>
    <row r="447" spans="2:4" ht="12.75">
      <c r="B447" s="260"/>
      <c r="C447" s="261"/>
      <c r="D447" s="262"/>
    </row>
    <row r="448" spans="2:4" ht="12.75">
      <c r="B448" s="260"/>
      <c r="C448" s="261"/>
      <c r="D448" s="262"/>
    </row>
  </sheetData>
  <sheetProtection sheet="1" objects="1" scenarios="1"/>
  <mergeCells count="1">
    <mergeCell ref="C8:D8"/>
  </mergeCells>
  <phoneticPr fontId="18" type="noConversion"/>
  <hyperlinks>
    <hyperlink ref="C8:D8" r:id="rId1" display="La BNS ne garantit pas l’exhaustivité de la liste. Veuillez signaler les mutations ou compléments à l’aide du formulaire officiel Annonce ultérieure de contreparties à l’étranger." xr:uid="{00000000-0004-0000-0600-000000000000}"/>
  </hyperlinks>
  <printOptions horizontalCentered="1"/>
  <pageMargins left="0.78740157480314965" right="0.39370078740157483" top="0.78740157480314965" bottom="0.59055118110236227" header="0.59055118110236227" footer="0.39370078740157483"/>
  <pageSetup paperSize="9" scale="70" orientation="portrait" r:id="rId2"/>
  <headerFooter alignWithMargins="0">
    <oddFooter>&amp;L&amp;8&amp;D&amp;R&amp;8Seite &amp;P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G585"/>
  <sheetViews>
    <sheetView showGridLines="0" showRowColHeaders="0" showZeros="0" zoomScale="80" zoomScaleNormal="80" workbookViewId="0">
      <pane ySplit="11" topLeftCell="A12" activePane="bottomLeft" state="frozen"/>
      <selection activeCell="C1" sqref="C1:C1048576"/>
      <selection pane="bottomLeft" activeCell="D6" sqref="D6"/>
    </sheetView>
  </sheetViews>
  <sheetFormatPr defaultColWidth="11.42578125" defaultRowHeight="12.75"/>
  <cols>
    <col min="1" max="1" width="1.7109375" style="5" customWidth="1"/>
    <col min="2" max="2" width="6.7109375" style="5" customWidth="1"/>
    <col min="3" max="3" width="70.7109375" style="5" customWidth="1"/>
    <col min="4" max="4" width="79.7109375" style="5" customWidth="1"/>
    <col min="5" max="6" width="16.7109375" style="5" customWidth="1"/>
    <col min="7" max="16384" width="11.42578125" style="5"/>
  </cols>
  <sheetData>
    <row r="1" spans="1:7" ht="14.1" customHeight="1">
      <c r="A1" s="264"/>
      <c r="B1" s="265"/>
      <c r="C1" s="266"/>
      <c r="E1" s="208" t="s">
        <v>176</v>
      </c>
      <c r="F1" s="209" t="s">
        <v>185</v>
      </c>
    </row>
    <row r="2" spans="1:7" ht="14.1" customHeight="1">
      <c r="A2" s="264"/>
      <c r="B2" s="265"/>
      <c r="C2" s="266"/>
      <c r="D2" s="267"/>
      <c r="E2" s="208" t="s">
        <v>808</v>
      </c>
      <c r="F2" s="209" t="s">
        <v>5</v>
      </c>
    </row>
    <row r="3" spans="1:7" ht="14.1" customHeight="1">
      <c r="A3" s="264"/>
      <c r="B3" s="265"/>
      <c r="C3" s="266"/>
      <c r="D3" s="267"/>
      <c r="E3" s="144" t="s">
        <v>684</v>
      </c>
      <c r="F3" s="210">
        <f>Date</f>
        <v>45565</v>
      </c>
    </row>
    <row r="4" spans="1:7" ht="14.1" customHeight="1">
      <c r="A4" s="264"/>
      <c r="B4" s="265"/>
      <c r="C4" s="266"/>
      <c r="D4" s="267"/>
      <c r="E4" s="268"/>
    </row>
    <row r="5" spans="1:7" ht="33.950000000000003" customHeight="1">
      <c r="A5" s="264"/>
      <c r="B5" s="265"/>
      <c r="C5" s="266"/>
      <c r="D5" s="214" t="s">
        <v>166</v>
      </c>
      <c r="E5" s="268"/>
      <c r="F5" s="215" t="str">
        <f>'Bon de livraison'!B8</f>
        <v>Release 5.22</v>
      </c>
    </row>
    <row r="6" spans="1:7" ht="15" customHeight="1">
      <c r="A6" s="264"/>
      <c r="B6" s="265"/>
      <c r="C6" s="266"/>
      <c r="D6" s="216" t="s">
        <v>159</v>
      </c>
      <c r="E6" s="268"/>
    </row>
    <row r="7" spans="1:7" ht="50.1" customHeight="1">
      <c r="A7" s="269"/>
      <c r="B7" s="270"/>
      <c r="C7" s="270"/>
      <c r="D7" s="310" t="s">
        <v>863</v>
      </c>
      <c r="E7" s="311" t="s">
        <v>864</v>
      </c>
      <c r="F7" s="205"/>
      <c r="G7" s="203" t="str">
        <f>'Bon de livraison'!H3&amp;" ARISCPM "&amp;DAY($F$3)&amp;"."&amp;MONTH($F$3)&amp;"."&amp;YEAR($F$3)</f>
        <v>XXXXXX ARISCPM 30.9.2024</v>
      </c>
    </row>
    <row r="8" spans="1:7" s="276" customFormat="1" ht="20.100000000000001" customHeight="1">
      <c r="A8" s="271"/>
      <c r="B8" s="272" t="s">
        <v>158</v>
      </c>
      <c r="C8" s="272"/>
      <c r="D8" s="273" t="s">
        <v>163</v>
      </c>
      <c r="E8" s="274"/>
      <c r="F8" s="275"/>
    </row>
    <row r="9" spans="1:7" ht="14.1" customHeight="1">
      <c r="A9" s="277"/>
      <c r="B9" s="278" t="s">
        <v>167</v>
      </c>
      <c r="C9" s="182"/>
      <c r="D9" s="279" t="s">
        <v>164</v>
      </c>
      <c r="E9" s="280"/>
    </row>
    <row r="10" spans="1:7" ht="14.1" customHeight="1" thickBot="1">
      <c r="A10" s="281"/>
      <c r="B10" s="281"/>
      <c r="C10" s="281"/>
      <c r="D10" s="281"/>
      <c r="E10" s="281"/>
    </row>
    <row r="11" spans="1:7" ht="14.1" customHeight="1" thickBot="1">
      <c r="A11" s="282"/>
      <c r="B11" s="317" t="s">
        <v>57</v>
      </c>
      <c r="C11" s="316" t="s">
        <v>165</v>
      </c>
      <c r="D11" s="219" t="s">
        <v>161</v>
      </c>
      <c r="E11" s="220" t="s">
        <v>162</v>
      </c>
    </row>
    <row r="12" spans="1:7" ht="14.1" customHeight="1">
      <c r="A12" s="283"/>
      <c r="B12" s="284" t="s">
        <v>186</v>
      </c>
      <c r="C12" s="285" t="s">
        <v>187</v>
      </c>
      <c r="D12" s="286" t="s">
        <v>188</v>
      </c>
      <c r="E12" s="287" t="s">
        <v>189</v>
      </c>
    </row>
    <row r="13" spans="1:7" s="14" customFormat="1" ht="8.1" customHeight="1">
      <c r="A13" s="283"/>
      <c r="B13" s="288"/>
      <c r="C13" s="288"/>
      <c r="D13" s="289"/>
      <c r="E13" s="290"/>
    </row>
    <row r="14" spans="1:7" s="295" customFormat="1">
      <c r="A14" s="291"/>
      <c r="B14" s="292">
        <v>1</v>
      </c>
      <c r="C14" s="312" t="s">
        <v>509</v>
      </c>
      <c r="D14" s="294" t="s">
        <v>509</v>
      </c>
      <c r="E14" s="313" t="s">
        <v>62</v>
      </c>
    </row>
    <row r="15" spans="1:7" s="295" customFormat="1">
      <c r="A15" s="291"/>
      <c r="B15" s="296">
        <v>2</v>
      </c>
      <c r="C15" s="293" t="s">
        <v>355</v>
      </c>
      <c r="D15" s="297" t="s">
        <v>355</v>
      </c>
      <c r="E15" s="314" t="s">
        <v>142</v>
      </c>
    </row>
    <row r="16" spans="1:7" s="295" customFormat="1">
      <c r="A16" s="291"/>
      <c r="B16" s="296">
        <v>3</v>
      </c>
      <c r="C16" s="293" t="s">
        <v>213</v>
      </c>
      <c r="D16" s="297" t="s">
        <v>213</v>
      </c>
      <c r="E16" s="314" t="s">
        <v>66</v>
      </c>
    </row>
    <row r="17" spans="1:5" s="295" customFormat="1">
      <c r="A17" s="291"/>
      <c r="B17" s="296">
        <v>4</v>
      </c>
      <c r="C17" s="293" t="s">
        <v>214</v>
      </c>
      <c r="D17" s="297" t="s">
        <v>214</v>
      </c>
      <c r="E17" s="314" t="s">
        <v>63</v>
      </c>
    </row>
    <row r="18" spans="1:5" s="295" customFormat="1">
      <c r="A18" s="291"/>
      <c r="B18" s="296">
        <v>5</v>
      </c>
      <c r="C18" s="293" t="s">
        <v>966</v>
      </c>
      <c r="D18" s="297" t="s">
        <v>966</v>
      </c>
      <c r="E18" s="314" t="s">
        <v>967</v>
      </c>
    </row>
    <row r="19" spans="1:5" s="295" customFormat="1">
      <c r="A19" s="291"/>
      <c r="B19" s="296">
        <v>6</v>
      </c>
      <c r="C19" s="293" t="s">
        <v>215</v>
      </c>
      <c r="D19" s="297" t="s">
        <v>215</v>
      </c>
      <c r="E19" s="314" t="s">
        <v>64</v>
      </c>
    </row>
    <row r="20" spans="1:5" s="295" customFormat="1">
      <c r="A20" s="291"/>
      <c r="B20" s="296">
        <v>7</v>
      </c>
      <c r="C20" s="293" t="s">
        <v>1057</v>
      </c>
      <c r="D20" s="297" t="s">
        <v>1057</v>
      </c>
      <c r="E20" s="314" t="s">
        <v>835</v>
      </c>
    </row>
    <row r="21" spans="1:5" s="295" customFormat="1">
      <c r="A21" s="291"/>
      <c r="B21" s="296">
        <v>8</v>
      </c>
      <c r="C21" s="293" t="s">
        <v>216</v>
      </c>
      <c r="D21" s="297" t="s">
        <v>216</v>
      </c>
      <c r="E21" s="314" t="s">
        <v>67</v>
      </c>
    </row>
    <row r="22" spans="1:5" s="295" customFormat="1">
      <c r="A22" s="291"/>
      <c r="B22" s="296">
        <v>9</v>
      </c>
      <c r="C22" s="293" t="s">
        <v>750</v>
      </c>
      <c r="D22" s="297" t="s">
        <v>750</v>
      </c>
      <c r="E22" s="314" t="s">
        <v>394</v>
      </c>
    </row>
    <row r="23" spans="1:5" s="295" customFormat="1">
      <c r="A23" s="291"/>
      <c r="B23" s="296">
        <v>10</v>
      </c>
      <c r="C23" s="293" t="s">
        <v>217</v>
      </c>
      <c r="D23" s="297" t="s">
        <v>766</v>
      </c>
      <c r="E23" s="314" t="s">
        <v>767</v>
      </c>
    </row>
    <row r="24" spans="1:5" s="295" customFormat="1">
      <c r="A24" s="291"/>
      <c r="B24" s="296">
        <v>11</v>
      </c>
      <c r="C24" s="293" t="s">
        <v>273</v>
      </c>
      <c r="D24" s="297" t="s">
        <v>220</v>
      </c>
      <c r="E24" s="314" t="s">
        <v>71</v>
      </c>
    </row>
    <row r="25" spans="1:5" s="295" customFormat="1">
      <c r="A25" s="291"/>
      <c r="B25" s="296">
        <v>12</v>
      </c>
      <c r="C25" s="293" t="s">
        <v>991</v>
      </c>
      <c r="D25" s="297" t="s">
        <v>991</v>
      </c>
      <c r="E25" s="314" t="s">
        <v>68</v>
      </c>
    </row>
    <row r="26" spans="1:5" s="295" customFormat="1">
      <c r="A26" s="291"/>
      <c r="B26" s="296">
        <v>13</v>
      </c>
      <c r="C26" s="293" t="s">
        <v>218</v>
      </c>
      <c r="D26" s="297" t="s">
        <v>703</v>
      </c>
      <c r="E26" s="314" t="s">
        <v>548</v>
      </c>
    </row>
    <row r="27" spans="1:5" s="295" customFormat="1">
      <c r="A27" s="291"/>
      <c r="B27" s="296">
        <v>14</v>
      </c>
      <c r="C27" s="293" t="s">
        <v>1050</v>
      </c>
      <c r="D27" s="297" t="s">
        <v>1050</v>
      </c>
      <c r="E27" s="314" t="s">
        <v>155</v>
      </c>
    </row>
    <row r="28" spans="1:5" s="295" customFormat="1">
      <c r="A28" s="291"/>
      <c r="B28" s="296">
        <v>15</v>
      </c>
      <c r="C28" s="293" t="s">
        <v>586</v>
      </c>
      <c r="D28" s="297" t="s">
        <v>586</v>
      </c>
      <c r="E28" s="314" t="s">
        <v>69</v>
      </c>
    </row>
    <row r="29" spans="1:5" s="295" customFormat="1">
      <c r="A29" s="291"/>
      <c r="B29" s="296">
        <v>16</v>
      </c>
      <c r="C29" s="293" t="s">
        <v>219</v>
      </c>
      <c r="D29" s="297" t="s">
        <v>219</v>
      </c>
      <c r="E29" s="314" t="s">
        <v>70</v>
      </c>
    </row>
    <row r="30" spans="1:5" s="295" customFormat="1">
      <c r="A30" s="291"/>
      <c r="B30" s="296">
        <v>17</v>
      </c>
      <c r="C30" s="293" t="s">
        <v>220</v>
      </c>
      <c r="D30" s="297" t="s">
        <v>220</v>
      </c>
      <c r="E30" s="314" t="s">
        <v>71</v>
      </c>
    </row>
    <row r="31" spans="1:5" s="295" customFormat="1">
      <c r="A31" s="291"/>
      <c r="B31" s="296">
        <v>18</v>
      </c>
      <c r="C31" s="293" t="s">
        <v>510</v>
      </c>
      <c r="D31" s="297" t="s">
        <v>630</v>
      </c>
      <c r="E31" s="314" t="s">
        <v>631</v>
      </c>
    </row>
    <row r="32" spans="1:5" s="295" customFormat="1">
      <c r="A32" s="291"/>
      <c r="B32" s="296">
        <v>19</v>
      </c>
      <c r="C32" s="293" t="s">
        <v>221</v>
      </c>
      <c r="D32" s="297" t="s">
        <v>921</v>
      </c>
      <c r="E32" s="314" t="s">
        <v>379</v>
      </c>
    </row>
    <row r="33" spans="1:5" s="295" customFormat="1">
      <c r="A33" s="291"/>
      <c r="B33" s="296">
        <v>20</v>
      </c>
      <c r="C33" s="293" t="s">
        <v>222</v>
      </c>
      <c r="D33" s="297" t="s">
        <v>371</v>
      </c>
      <c r="E33" s="314" t="s">
        <v>372</v>
      </c>
    </row>
    <row r="34" spans="1:5" s="295" customFormat="1">
      <c r="A34" s="291"/>
      <c r="B34" s="296">
        <v>21</v>
      </c>
      <c r="C34" s="293" t="s">
        <v>821</v>
      </c>
      <c r="D34" s="297" t="s">
        <v>822</v>
      </c>
      <c r="E34" s="314" t="s">
        <v>12</v>
      </c>
    </row>
    <row r="35" spans="1:5" s="295" customFormat="1">
      <c r="A35" s="291"/>
      <c r="B35" s="296">
        <v>22</v>
      </c>
      <c r="C35" s="293" t="s">
        <v>842</v>
      </c>
      <c r="D35" s="297" t="s">
        <v>842</v>
      </c>
      <c r="E35" s="314" t="s">
        <v>843</v>
      </c>
    </row>
    <row r="36" spans="1:5" s="295" customFormat="1">
      <c r="A36" s="291"/>
      <c r="B36" s="296">
        <v>23</v>
      </c>
      <c r="C36" s="293" t="s">
        <v>399</v>
      </c>
      <c r="D36" s="297" t="s">
        <v>399</v>
      </c>
      <c r="E36" s="314" t="s">
        <v>403</v>
      </c>
    </row>
    <row r="37" spans="1:5" s="295" customFormat="1">
      <c r="A37" s="291"/>
      <c r="B37" s="296">
        <v>24</v>
      </c>
      <c r="C37" s="293" t="s">
        <v>274</v>
      </c>
      <c r="D37" s="297" t="s">
        <v>1074</v>
      </c>
      <c r="E37" s="314" t="s">
        <v>901</v>
      </c>
    </row>
    <row r="38" spans="1:5" s="295" customFormat="1">
      <c r="A38" s="291"/>
      <c r="B38" s="296">
        <v>25</v>
      </c>
      <c r="C38" s="293" t="s">
        <v>704</v>
      </c>
      <c r="D38" s="297" t="s">
        <v>516</v>
      </c>
      <c r="E38" s="314" t="s">
        <v>83</v>
      </c>
    </row>
    <row r="39" spans="1:5" s="295" customFormat="1">
      <c r="A39" s="291"/>
      <c r="B39" s="296">
        <v>26</v>
      </c>
      <c r="C39" s="293" t="s">
        <v>275</v>
      </c>
      <c r="D39" s="297" t="s">
        <v>247</v>
      </c>
      <c r="E39" s="314" t="s">
        <v>100</v>
      </c>
    </row>
    <row r="40" spans="1:5" s="295" customFormat="1">
      <c r="A40" s="291"/>
      <c r="B40" s="296">
        <v>27</v>
      </c>
      <c r="C40" s="293" t="s">
        <v>223</v>
      </c>
      <c r="D40" s="297" t="s">
        <v>223</v>
      </c>
      <c r="E40" s="314" t="s">
        <v>103</v>
      </c>
    </row>
    <row r="41" spans="1:5" s="295" customFormat="1">
      <c r="A41" s="291"/>
      <c r="B41" s="296">
        <v>28</v>
      </c>
      <c r="C41" s="293" t="s">
        <v>317</v>
      </c>
      <c r="D41" s="297" t="s">
        <v>317</v>
      </c>
      <c r="E41" s="314" t="s">
        <v>65</v>
      </c>
    </row>
    <row r="42" spans="1:5" s="295" customFormat="1">
      <c r="A42" s="291"/>
      <c r="B42" s="296">
        <v>29</v>
      </c>
      <c r="C42" s="293" t="s">
        <v>318</v>
      </c>
      <c r="D42" s="297" t="s">
        <v>318</v>
      </c>
      <c r="E42" s="314" t="s">
        <v>72</v>
      </c>
    </row>
    <row r="43" spans="1:5" s="295" customFormat="1">
      <c r="A43" s="291"/>
      <c r="B43" s="296">
        <v>30</v>
      </c>
      <c r="C43" s="293" t="s">
        <v>583</v>
      </c>
      <c r="D43" s="297" t="s">
        <v>405</v>
      </c>
      <c r="E43" s="314" t="s">
        <v>406</v>
      </c>
    </row>
    <row r="44" spans="1:5" s="295" customFormat="1">
      <c r="A44" s="291"/>
      <c r="B44" s="296">
        <v>31</v>
      </c>
      <c r="C44" s="293" t="s">
        <v>330</v>
      </c>
      <c r="D44" s="297" t="s">
        <v>252</v>
      </c>
      <c r="E44" s="314" t="s">
        <v>212</v>
      </c>
    </row>
    <row r="45" spans="1:5" s="295" customFormat="1">
      <c r="A45" s="291"/>
      <c r="B45" s="296">
        <v>32</v>
      </c>
      <c r="C45" s="293" t="s">
        <v>584</v>
      </c>
      <c r="D45" s="297" t="s">
        <v>584</v>
      </c>
      <c r="E45" s="314" t="s">
        <v>598</v>
      </c>
    </row>
    <row r="46" spans="1:5" s="295" customFormat="1">
      <c r="A46" s="291"/>
      <c r="B46" s="296">
        <v>33</v>
      </c>
      <c r="C46" s="293" t="s">
        <v>331</v>
      </c>
      <c r="D46" s="297" t="s">
        <v>237</v>
      </c>
      <c r="E46" s="314" t="s">
        <v>154</v>
      </c>
    </row>
    <row r="47" spans="1:5" s="295" customFormat="1">
      <c r="A47" s="291"/>
      <c r="B47" s="296">
        <v>34</v>
      </c>
      <c r="C47" s="293" t="s">
        <v>644</v>
      </c>
      <c r="D47" s="297" t="s">
        <v>644</v>
      </c>
      <c r="E47" s="314" t="s">
        <v>133</v>
      </c>
    </row>
    <row r="48" spans="1:5" s="295" customFormat="1">
      <c r="A48" s="291"/>
      <c r="B48" s="296">
        <v>35</v>
      </c>
      <c r="C48" s="293" t="s">
        <v>224</v>
      </c>
      <c r="D48" s="297" t="s">
        <v>224</v>
      </c>
      <c r="E48" s="314" t="s">
        <v>139</v>
      </c>
    </row>
    <row r="49" spans="1:5" s="295" customFormat="1">
      <c r="A49" s="291"/>
      <c r="B49" s="296">
        <v>36</v>
      </c>
      <c r="C49" s="293" t="s">
        <v>225</v>
      </c>
      <c r="D49" s="297" t="s">
        <v>225</v>
      </c>
      <c r="E49" s="314" t="s">
        <v>207</v>
      </c>
    </row>
    <row r="50" spans="1:5" s="295" customFormat="1">
      <c r="A50" s="291"/>
      <c r="B50" s="296">
        <v>37</v>
      </c>
      <c r="C50" s="293" t="s">
        <v>278</v>
      </c>
      <c r="D50" s="297" t="s">
        <v>327</v>
      </c>
      <c r="E50" s="314" t="s">
        <v>146</v>
      </c>
    </row>
    <row r="51" spans="1:5" s="295" customFormat="1">
      <c r="A51" s="291"/>
      <c r="B51" s="296">
        <v>38</v>
      </c>
      <c r="C51" s="293" t="s">
        <v>400</v>
      </c>
      <c r="D51" s="297" t="s">
        <v>407</v>
      </c>
      <c r="E51" s="314" t="s">
        <v>408</v>
      </c>
    </row>
    <row r="52" spans="1:5" s="295" customFormat="1">
      <c r="A52" s="291"/>
      <c r="B52" s="296">
        <v>39</v>
      </c>
      <c r="C52" s="293" t="s">
        <v>279</v>
      </c>
      <c r="D52" s="297" t="s">
        <v>405</v>
      </c>
      <c r="E52" s="314" t="s">
        <v>406</v>
      </c>
    </row>
    <row r="53" spans="1:5" s="295" customFormat="1">
      <c r="A53" s="291"/>
      <c r="B53" s="296">
        <v>40</v>
      </c>
      <c r="C53" s="293" t="s">
        <v>561</v>
      </c>
      <c r="D53" s="297" t="s">
        <v>409</v>
      </c>
      <c r="E53" s="314" t="s">
        <v>410</v>
      </c>
    </row>
    <row r="54" spans="1:5" s="295" customFormat="1">
      <c r="A54" s="291"/>
      <c r="B54" s="296">
        <v>41</v>
      </c>
      <c r="C54" s="293" t="s">
        <v>280</v>
      </c>
      <c r="D54" s="297" t="s">
        <v>636</v>
      </c>
      <c r="E54" s="314" t="s">
        <v>637</v>
      </c>
    </row>
    <row r="55" spans="1:5" s="295" customFormat="1">
      <c r="A55" s="291"/>
      <c r="B55" s="296">
        <v>42</v>
      </c>
      <c r="C55" s="293" t="s">
        <v>599</v>
      </c>
      <c r="D55" s="297" t="s">
        <v>599</v>
      </c>
      <c r="E55" s="314" t="s">
        <v>73</v>
      </c>
    </row>
    <row r="56" spans="1:5" s="295" customFormat="1">
      <c r="A56" s="291"/>
      <c r="B56" s="296">
        <v>43</v>
      </c>
      <c r="C56" s="293" t="s">
        <v>632</v>
      </c>
      <c r="D56" s="297" t="s">
        <v>621</v>
      </c>
      <c r="E56" s="314" t="s">
        <v>622</v>
      </c>
    </row>
    <row r="57" spans="1:5" s="295" customFormat="1">
      <c r="A57" s="291"/>
      <c r="B57" s="296">
        <v>44</v>
      </c>
      <c r="C57" s="293" t="s">
        <v>948</v>
      </c>
      <c r="D57" s="297" t="s">
        <v>413</v>
      </c>
      <c r="E57" s="314" t="s">
        <v>414</v>
      </c>
    </row>
    <row r="58" spans="1:5" s="295" customFormat="1">
      <c r="A58" s="291"/>
      <c r="B58" s="296">
        <v>45</v>
      </c>
      <c r="C58" s="293" t="s">
        <v>511</v>
      </c>
      <c r="D58" s="297" t="s">
        <v>511</v>
      </c>
      <c r="E58" s="314" t="s">
        <v>74</v>
      </c>
    </row>
    <row r="59" spans="1:5" s="295" customFormat="1">
      <c r="A59" s="291"/>
      <c r="B59" s="296">
        <v>46</v>
      </c>
      <c r="C59" s="293" t="s">
        <v>512</v>
      </c>
      <c r="D59" s="297" t="s">
        <v>512</v>
      </c>
      <c r="E59" s="314" t="s">
        <v>75</v>
      </c>
    </row>
    <row r="60" spans="1:5" s="295" customFormat="1">
      <c r="A60" s="291"/>
      <c r="B60" s="296">
        <v>47</v>
      </c>
      <c r="C60" s="293" t="s">
        <v>513</v>
      </c>
      <c r="D60" s="297" t="s">
        <v>513</v>
      </c>
      <c r="E60" s="314" t="s">
        <v>76</v>
      </c>
    </row>
    <row r="61" spans="1:5" s="295" customFormat="1">
      <c r="A61" s="291"/>
      <c r="B61" s="296">
        <v>48</v>
      </c>
      <c r="C61" s="293" t="s">
        <v>226</v>
      </c>
      <c r="D61" s="297" t="s">
        <v>226</v>
      </c>
      <c r="E61" s="314" t="s">
        <v>77</v>
      </c>
    </row>
    <row r="62" spans="1:5" s="295" customFormat="1">
      <c r="A62" s="291"/>
      <c r="B62" s="296">
        <v>49</v>
      </c>
      <c r="C62" s="293" t="s">
        <v>514</v>
      </c>
      <c r="D62" s="297" t="s">
        <v>514</v>
      </c>
      <c r="E62" s="314" t="s">
        <v>78</v>
      </c>
    </row>
    <row r="63" spans="1:5" s="295" customFormat="1">
      <c r="A63" s="291"/>
      <c r="B63" s="296">
        <v>50</v>
      </c>
      <c r="C63" s="293" t="s">
        <v>395</v>
      </c>
      <c r="D63" s="297" t="s">
        <v>395</v>
      </c>
      <c r="E63" s="314" t="s">
        <v>79</v>
      </c>
    </row>
    <row r="64" spans="1:5" s="295" customFormat="1">
      <c r="A64" s="291"/>
      <c r="B64" s="296">
        <v>51</v>
      </c>
      <c r="C64" s="293" t="s">
        <v>515</v>
      </c>
      <c r="D64" s="297" t="s">
        <v>515</v>
      </c>
      <c r="E64" s="314" t="s">
        <v>80</v>
      </c>
    </row>
    <row r="65" spans="1:5" s="295" customFormat="1">
      <c r="A65" s="291"/>
      <c r="B65" s="296">
        <v>52</v>
      </c>
      <c r="C65" s="293" t="s">
        <v>281</v>
      </c>
      <c r="D65" s="297" t="s">
        <v>281</v>
      </c>
      <c r="E65" s="314" t="s">
        <v>645</v>
      </c>
    </row>
    <row r="66" spans="1:5" s="295" customFormat="1">
      <c r="A66" s="291"/>
      <c r="B66" s="296">
        <v>53</v>
      </c>
      <c r="C66" s="293" t="s">
        <v>227</v>
      </c>
      <c r="D66" s="297" t="s">
        <v>227</v>
      </c>
      <c r="E66" s="314" t="s">
        <v>81</v>
      </c>
    </row>
    <row r="67" spans="1:5" s="295" customFormat="1">
      <c r="A67" s="291"/>
      <c r="B67" s="296">
        <v>54</v>
      </c>
      <c r="C67" s="293" t="s">
        <v>626</v>
      </c>
      <c r="D67" s="297" t="s">
        <v>367</v>
      </c>
      <c r="E67" s="314" t="s">
        <v>368</v>
      </c>
    </row>
    <row r="68" spans="1:5" s="295" customFormat="1">
      <c r="A68" s="291"/>
      <c r="B68" s="296">
        <v>55</v>
      </c>
      <c r="C68" s="293" t="s">
        <v>668</v>
      </c>
      <c r="D68" s="297" t="s">
        <v>949</v>
      </c>
      <c r="E68" s="314" t="s">
        <v>950</v>
      </c>
    </row>
    <row r="69" spans="1:5" s="295" customFormat="1">
      <c r="A69" s="291"/>
      <c r="B69" s="296">
        <v>56</v>
      </c>
      <c r="C69" s="293" t="s">
        <v>228</v>
      </c>
      <c r="D69" s="297" t="s">
        <v>228</v>
      </c>
      <c r="E69" s="314" t="s">
        <v>111</v>
      </c>
    </row>
    <row r="70" spans="1:5" s="295" customFormat="1">
      <c r="A70" s="291"/>
      <c r="B70" s="296">
        <v>57</v>
      </c>
      <c r="C70" s="293" t="s">
        <v>393</v>
      </c>
      <c r="D70" s="297" t="s">
        <v>782</v>
      </c>
      <c r="E70" s="314" t="s">
        <v>783</v>
      </c>
    </row>
    <row r="71" spans="1:5" s="295" customFormat="1">
      <c r="A71" s="291"/>
      <c r="B71" s="296">
        <v>58</v>
      </c>
      <c r="C71" s="293" t="s">
        <v>663</v>
      </c>
      <c r="D71" s="297" t="s">
        <v>367</v>
      </c>
      <c r="E71" s="314" t="s">
        <v>368</v>
      </c>
    </row>
    <row r="72" spans="1:5" s="295" customFormat="1">
      <c r="A72" s="291"/>
      <c r="B72" s="296">
        <v>59</v>
      </c>
      <c r="C72" s="293" t="s">
        <v>600</v>
      </c>
      <c r="D72" s="297" t="s">
        <v>685</v>
      </c>
      <c r="E72" s="314" t="s">
        <v>616</v>
      </c>
    </row>
    <row r="73" spans="1:5" s="295" customFormat="1">
      <c r="A73" s="291"/>
      <c r="B73" s="296">
        <v>60</v>
      </c>
      <c r="C73" s="293" t="s">
        <v>601</v>
      </c>
      <c r="D73" s="297" t="s">
        <v>619</v>
      </c>
      <c r="E73" s="314" t="s">
        <v>620</v>
      </c>
    </row>
    <row r="74" spans="1:5" s="295" customFormat="1">
      <c r="A74" s="291"/>
      <c r="B74" s="296">
        <v>61</v>
      </c>
      <c r="C74" s="293" t="s">
        <v>951</v>
      </c>
      <c r="D74" s="297" t="s">
        <v>655</v>
      </c>
      <c r="E74" s="314" t="s">
        <v>107</v>
      </c>
    </row>
    <row r="75" spans="1:5" s="295" customFormat="1">
      <c r="A75" s="291"/>
      <c r="B75" s="296">
        <v>62</v>
      </c>
      <c r="C75" s="293" t="s">
        <v>229</v>
      </c>
      <c r="D75" s="297" t="s">
        <v>229</v>
      </c>
      <c r="E75" s="314" t="s">
        <v>736</v>
      </c>
    </row>
    <row r="76" spans="1:5" s="295" customFormat="1">
      <c r="A76" s="291"/>
      <c r="B76" s="296">
        <v>63</v>
      </c>
      <c r="C76" s="293" t="s">
        <v>333</v>
      </c>
      <c r="D76" s="297" t="s">
        <v>334</v>
      </c>
      <c r="E76" s="314" t="s">
        <v>15</v>
      </c>
    </row>
    <row r="77" spans="1:5" s="295" customFormat="1">
      <c r="A77" s="291"/>
      <c r="B77" s="296">
        <v>64</v>
      </c>
      <c r="C77" s="293" t="s">
        <v>230</v>
      </c>
      <c r="D77" s="297" t="s">
        <v>230</v>
      </c>
      <c r="E77" s="314" t="s">
        <v>82</v>
      </c>
    </row>
    <row r="78" spans="1:5" s="295" customFormat="1">
      <c r="A78" s="291"/>
      <c r="B78" s="296">
        <v>65</v>
      </c>
      <c r="C78" s="293" t="s">
        <v>516</v>
      </c>
      <c r="D78" s="297" t="s">
        <v>516</v>
      </c>
      <c r="E78" s="314" t="s">
        <v>83</v>
      </c>
    </row>
    <row r="79" spans="1:5" s="295" customFormat="1">
      <c r="A79" s="291"/>
      <c r="B79" s="296">
        <v>66</v>
      </c>
      <c r="C79" s="293" t="s">
        <v>812</v>
      </c>
      <c r="D79" s="297" t="s">
        <v>812</v>
      </c>
      <c r="E79" s="314" t="s">
        <v>84</v>
      </c>
    </row>
    <row r="80" spans="1:5" s="295" customFormat="1">
      <c r="A80" s="291"/>
      <c r="B80" s="296">
        <v>67</v>
      </c>
      <c r="C80" s="293" t="s">
        <v>231</v>
      </c>
      <c r="D80" s="297" t="s">
        <v>231</v>
      </c>
      <c r="E80" s="314" t="s">
        <v>85</v>
      </c>
    </row>
    <row r="81" spans="1:5" s="295" customFormat="1">
      <c r="A81" s="291"/>
      <c r="B81" s="296">
        <v>68</v>
      </c>
      <c r="C81" s="293" t="s">
        <v>823</v>
      </c>
      <c r="D81" s="297" t="s">
        <v>797</v>
      </c>
      <c r="E81" s="314" t="s">
        <v>798</v>
      </c>
    </row>
    <row r="82" spans="1:5" s="295" customFormat="1">
      <c r="A82" s="291"/>
      <c r="B82" s="296">
        <v>69</v>
      </c>
      <c r="C82" s="293" t="s">
        <v>882</v>
      </c>
      <c r="D82" s="297" t="s">
        <v>882</v>
      </c>
      <c r="E82" s="314" t="s">
        <v>784</v>
      </c>
    </row>
    <row r="83" spans="1:5" s="295" customFormat="1">
      <c r="A83" s="291"/>
      <c r="B83" s="296">
        <v>70</v>
      </c>
      <c r="C83" s="293" t="s">
        <v>319</v>
      </c>
      <c r="D83" s="297" t="s">
        <v>319</v>
      </c>
      <c r="E83" s="314" t="s">
        <v>86</v>
      </c>
    </row>
    <row r="84" spans="1:5" s="295" customFormat="1">
      <c r="A84" s="291"/>
      <c r="B84" s="296">
        <v>71</v>
      </c>
      <c r="C84" s="293" t="s">
        <v>282</v>
      </c>
      <c r="D84" s="297" t="s">
        <v>282</v>
      </c>
      <c r="E84" s="314" t="s">
        <v>565</v>
      </c>
    </row>
    <row r="85" spans="1:5" s="295" customFormat="1">
      <c r="A85" s="291"/>
      <c r="B85" s="296">
        <v>72</v>
      </c>
      <c r="C85" s="293" t="s">
        <v>232</v>
      </c>
      <c r="D85" s="297" t="s">
        <v>232</v>
      </c>
      <c r="E85" s="314" t="s">
        <v>87</v>
      </c>
    </row>
    <row r="86" spans="1:5" s="295" customFormat="1">
      <c r="A86" s="291"/>
      <c r="B86" s="296">
        <v>73</v>
      </c>
      <c r="C86" s="293" t="s">
        <v>1058</v>
      </c>
      <c r="D86" s="297" t="s">
        <v>1058</v>
      </c>
      <c r="E86" s="314" t="s">
        <v>1059</v>
      </c>
    </row>
    <row r="87" spans="1:5" s="295" customFormat="1">
      <c r="A87" s="291"/>
      <c r="B87" s="296">
        <v>74</v>
      </c>
      <c r="C87" s="293" t="s">
        <v>283</v>
      </c>
      <c r="D87" s="297" t="s">
        <v>237</v>
      </c>
      <c r="E87" s="314" t="s">
        <v>154</v>
      </c>
    </row>
    <row r="88" spans="1:5" s="295" customFormat="1">
      <c r="A88" s="291"/>
      <c r="B88" s="296">
        <v>75</v>
      </c>
      <c r="C88" s="293" t="s">
        <v>284</v>
      </c>
      <c r="D88" s="297" t="s">
        <v>335</v>
      </c>
      <c r="E88" s="314" t="s">
        <v>18</v>
      </c>
    </row>
    <row r="89" spans="1:5" s="295" customFormat="1">
      <c r="A89" s="291"/>
      <c r="B89" s="296">
        <v>76</v>
      </c>
      <c r="C89" s="293" t="s">
        <v>865</v>
      </c>
      <c r="D89" s="297" t="s">
        <v>865</v>
      </c>
      <c r="E89" s="314" t="s">
        <v>88</v>
      </c>
    </row>
    <row r="90" spans="1:5" s="295" customFormat="1">
      <c r="A90" s="291"/>
      <c r="B90" s="296">
        <v>77</v>
      </c>
      <c r="C90" s="293" t="s">
        <v>285</v>
      </c>
      <c r="D90" s="297" t="s">
        <v>237</v>
      </c>
      <c r="E90" s="314" t="s">
        <v>154</v>
      </c>
    </row>
    <row r="91" spans="1:5" s="295" customFormat="1">
      <c r="A91" s="291"/>
      <c r="B91" s="296">
        <v>78</v>
      </c>
      <c r="C91" s="293" t="s">
        <v>153</v>
      </c>
      <c r="D91" s="297" t="s">
        <v>153</v>
      </c>
      <c r="E91" s="314" t="s">
        <v>90</v>
      </c>
    </row>
    <row r="92" spans="1:5" s="295" customFormat="1">
      <c r="A92" s="291"/>
      <c r="B92" s="296">
        <v>79</v>
      </c>
      <c r="C92" s="293" t="s">
        <v>205</v>
      </c>
      <c r="D92" s="297" t="s">
        <v>205</v>
      </c>
      <c r="E92" s="314" t="s">
        <v>91</v>
      </c>
    </row>
    <row r="93" spans="1:5" s="295" customFormat="1">
      <c r="A93" s="291"/>
      <c r="B93" s="296">
        <v>80</v>
      </c>
      <c r="C93" s="293" t="s">
        <v>517</v>
      </c>
      <c r="D93" s="297" t="s">
        <v>521</v>
      </c>
      <c r="E93" s="314" t="s">
        <v>151</v>
      </c>
    </row>
    <row r="94" spans="1:5" s="295" customFormat="1">
      <c r="A94" s="291"/>
      <c r="B94" s="296">
        <v>81</v>
      </c>
      <c r="C94" s="293" t="s">
        <v>669</v>
      </c>
      <c r="D94" s="297" t="s">
        <v>337</v>
      </c>
      <c r="E94" s="314" t="s">
        <v>21</v>
      </c>
    </row>
    <row r="95" spans="1:5" s="295" customFormat="1">
      <c r="A95" s="291"/>
      <c r="B95" s="296">
        <v>82</v>
      </c>
      <c r="C95" s="293" t="s">
        <v>737</v>
      </c>
      <c r="D95" s="297" t="s">
        <v>237</v>
      </c>
      <c r="E95" s="314" t="s">
        <v>154</v>
      </c>
    </row>
    <row r="96" spans="1:5" s="295" customFormat="1">
      <c r="A96" s="291"/>
      <c r="B96" s="296">
        <v>83</v>
      </c>
      <c r="C96" s="293" t="s">
        <v>233</v>
      </c>
      <c r="D96" s="297" t="s">
        <v>233</v>
      </c>
      <c r="E96" s="314" t="s">
        <v>93</v>
      </c>
    </row>
    <row r="97" spans="1:5" s="295" customFormat="1">
      <c r="A97" s="291"/>
      <c r="B97" s="296">
        <v>84</v>
      </c>
      <c r="C97" s="293" t="s">
        <v>174</v>
      </c>
      <c r="D97" s="297" t="s">
        <v>174</v>
      </c>
      <c r="E97" s="314" t="s">
        <v>95</v>
      </c>
    </row>
    <row r="98" spans="1:5" s="295" customFormat="1">
      <c r="A98" s="291"/>
      <c r="B98" s="296">
        <v>85</v>
      </c>
      <c r="C98" s="293" t="s">
        <v>234</v>
      </c>
      <c r="D98" s="297" t="s">
        <v>234</v>
      </c>
      <c r="E98" s="314" t="s">
        <v>94</v>
      </c>
    </row>
    <row r="99" spans="1:5" s="295" customFormat="1">
      <c r="A99" s="291"/>
      <c r="B99" s="296">
        <v>86</v>
      </c>
      <c r="C99" s="293" t="s">
        <v>356</v>
      </c>
      <c r="D99" s="297" t="s">
        <v>356</v>
      </c>
      <c r="E99" s="314" t="s">
        <v>97</v>
      </c>
    </row>
    <row r="100" spans="1:5" s="295" customFormat="1">
      <c r="A100" s="291"/>
      <c r="B100" s="296">
        <v>87</v>
      </c>
      <c r="C100" s="293" t="s">
        <v>235</v>
      </c>
      <c r="D100" s="297" t="s">
        <v>235</v>
      </c>
      <c r="E100" s="314" t="s">
        <v>96</v>
      </c>
    </row>
    <row r="101" spans="1:5" s="295" customFormat="1">
      <c r="A101" s="291"/>
      <c r="B101" s="296">
        <v>88</v>
      </c>
      <c r="C101" s="293" t="s">
        <v>397</v>
      </c>
      <c r="D101" s="297" t="s">
        <v>397</v>
      </c>
      <c r="E101" s="314" t="s">
        <v>670</v>
      </c>
    </row>
    <row r="102" spans="1:5" s="295" customFormat="1">
      <c r="A102" s="291"/>
      <c r="B102" s="296">
        <v>89</v>
      </c>
      <c r="C102" s="293" t="s">
        <v>597</v>
      </c>
      <c r="D102" s="297" t="s">
        <v>597</v>
      </c>
      <c r="E102" s="314" t="s">
        <v>602</v>
      </c>
    </row>
    <row r="103" spans="1:5" s="295" customFormat="1">
      <c r="A103" s="291"/>
      <c r="B103" s="296">
        <v>90</v>
      </c>
      <c r="C103" s="293" t="s">
        <v>236</v>
      </c>
      <c r="D103" s="297" t="s">
        <v>236</v>
      </c>
      <c r="E103" s="314" t="s">
        <v>92</v>
      </c>
    </row>
    <row r="104" spans="1:5" s="295" customFormat="1">
      <c r="A104" s="291"/>
      <c r="B104" s="296">
        <v>91</v>
      </c>
      <c r="C104" s="293" t="s">
        <v>952</v>
      </c>
      <c r="D104" s="297" t="s">
        <v>952</v>
      </c>
      <c r="E104" s="314" t="s">
        <v>953</v>
      </c>
    </row>
    <row r="105" spans="1:5" s="295" customFormat="1">
      <c r="A105" s="291"/>
      <c r="B105" s="296">
        <v>92</v>
      </c>
      <c r="C105" s="293" t="s">
        <v>286</v>
      </c>
      <c r="D105" s="297" t="s">
        <v>336</v>
      </c>
      <c r="E105" s="314" t="s">
        <v>19</v>
      </c>
    </row>
    <row r="106" spans="1:5" s="295" customFormat="1">
      <c r="A106" s="291"/>
      <c r="B106" s="296">
        <v>93</v>
      </c>
      <c r="C106" s="293" t="s">
        <v>237</v>
      </c>
      <c r="D106" s="297" t="s">
        <v>237</v>
      </c>
      <c r="E106" s="314" t="s">
        <v>154</v>
      </c>
    </row>
    <row r="107" spans="1:5" s="295" customFormat="1">
      <c r="A107" s="291"/>
      <c r="B107" s="296">
        <v>94</v>
      </c>
      <c r="C107" s="293" t="s">
        <v>781</v>
      </c>
      <c r="D107" s="297" t="s">
        <v>237</v>
      </c>
      <c r="E107" s="314" t="s">
        <v>154</v>
      </c>
    </row>
    <row r="108" spans="1:5" s="295" customFormat="1">
      <c r="A108" s="291"/>
      <c r="B108" s="296">
        <v>95</v>
      </c>
      <c r="C108" s="293" t="s">
        <v>287</v>
      </c>
      <c r="D108" s="297" t="s">
        <v>237</v>
      </c>
      <c r="E108" s="314" t="s">
        <v>154</v>
      </c>
    </row>
    <row r="109" spans="1:5" s="295" customFormat="1">
      <c r="A109" s="291"/>
      <c r="B109" s="296">
        <v>96</v>
      </c>
      <c r="C109" s="293" t="s">
        <v>288</v>
      </c>
      <c r="D109" s="297" t="s">
        <v>237</v>
      </c>
      <c r="E109" s="314" t="s">
        <v>154</v>
      </c>
    </row>
    <row r="110" spans="1:5" s="295" customFormat="1">
      <c r="A110" s="291"/>
      <c r="B110" s="296">
        <v>97</v>
      </c>
      <c r="C110" s="293" t="s">
        <v>289</v>
      </c>
      <c r="D110" s="297" t="s">
        <v>237</v>
      </c>
      <c r="E110" s="314" t="s">
        <v>154</v>
      </c>
    </row>
    <row r="111" spans="1:5" s="295" customFormat="1">
      <c r="A111" s="291"/>
      <c r="B111" s="296">
        <v>98</v>
      </c>
      <c r="C111" s="293" t="s">
        <v>290</v>
      </c>
      <c r="D111" s="297" t="s">
        <v>237</v>
      </c>
      <c r="E111" s="314" t="s">
        <v>154</v>
      </c>
    </row>
    <row r="112" spans="1:5" s="295" customFormat="1">
      <c r="A112" s="291"/>
      <c r="B112" s="296">
        <v>99</v>
      </c>
      <c r="C112" s="293" t="s">
        <v>1162</v>
      </c>
      <c r="D112" s="297" t="s">
        <v>237</v>
      </c>
      <c r="E112" s="314" t="s">
        <v>154</v>
      </c>
    </row>
    <row r="113" spans="1:5" s="295" customFormat="1">
      <c r="A113" s="291"/>
      <c r="B113" s="296">
        <v>100</v>
      </c>
      <c r="C113" s="293" t="s">
        <v>291</v>
      </c>
      <c r="D113" s="297" t="s">
        <v>237</v>
      </c>
      <c r="E113" s="314" t="s">
        <v>154</v>
      </c>
    </row>
    <row r="114" spans="1:5" s="295" customFormat="1">
      <c r="A114" s="291"/>
      <c r="B114" s="296">
        <v>101</v>
      </c>
      <c r="C114" s="293" t="s">
        <v>518</v>
      </c>
      <c r="D114" s="297" t="s">
        <v>518</v>
      </c>
      <c r="E114" s="314" t="s">
        <v>172</v>
      </c>
    </row>
    <row r="115" spans="1:5" s="295" customFormat="1">
      <c r="A115" s="291"/>
      <c r="B115" s="296">
        <v>102</v>
      </c>
      <c r="C115" s="293" t="s">
        <v>723</v>
      </c>
      <c r="D115" s="297" t="s">
        <v>337</v>
      </c>
      <c r="E115" s="314" t="s">
        <v>21</v>
      </c>
    </row>
    <row r="116" spans="1:5" s="295" customFormat="1">
      <c r="A116" s="291"/>
      <c r="B116" s="296">
        <v>103</v>
      </c>
      <c r="C116" s="293" t="s">
        <v>238</v>
      </c>
      <c r="D116" s="297" t="s">
        <v>627</v>
      </c>
      <c r="E116" s="314" t="s">
        <v>543</v>
      </c>
    </row>
    <row r="117" spans="1:5" s="295" customFormat="1">
      <c r="A117" s="291"/>
      <c r="B117" s="296">
        <v>104</v>
      </c>
      <c r="C117" s="293" t="s">
        <v>292</v>
      </c>
      <c r="D117" s="297" t="s">
        <v>292</v>
      </c>
      <c r="E117" s="314" t="s">
        <v>320</v>
      </c>
    </row>
    <row r="118" spans="1:5" s="295" customFormat="1">
      <c r="A118" s="291"/>
      <c r="B118" s="296">
        <v>105</v>
      </c>
      <c r="C118" s="293" t="s">
        <v>1180</v>
      </c>
      <c r="D118" s="297" t="s">
        <v>636</v>
      </c>
      <c r="E118" s="314" t="s">
        <v>637</v>
      </c>
    </row>
    <row r="119" spans="1:5" s="295" customFormat="1">
      <c r="A119" s="291"/>
      <c r="B119" s="296">
        <v>106</v>
      </c>
      <c r="C119" s="293" t="s">
        <v>338</v>
      </c>
      <c r="D119" s="297" t="s">
        <v>332</v>
      </c>
      <c r="E119" s="314" t="s">
        <v>22</v>
      </c>
    </row>
    <row r="120" spans="1:5" s="295" customFormat="1">
      <c r="A120" s="291"/>
      <c r="B120" s="296">
        <v>107</v>
      </c>
      <c r="C120" s="293" t="s">
        <v>61</v>
      </c>
      <c r="D120" s="297" t="s">
        <v>61</v>
      </c>
      <c r="E120" s="314" t="s">
        <v>98</v>
      </c>
    </row>
    <row r="121" spans="1:5" s="295" customFormat="1">
      <c r="A121" s="291"/>
      <c r="B121" s="296">
        <v>108</v>
      </c>
      <c r="C121" s="293" t="s">
        <v>239</v>
      </c>
      <c r="D121" s="297" t="s">
        <v>239</v>
      </c>
      <c r="E121" s="314" t="s">
        <v>211</v>
      </c>
    </row>
    <row r="122" spans="1:5" s="295" customFormat="1">
      <c r="A122" s="291"/>
      <c r="B122" s="296">
        <v>109</v>
      </c>
      <c r="C122" s="293" t="s">
        <v>293</v>
      </c>
      <c r="D122" s="297" t="s">
        <v>340</v>
      </c>
      <c r="E122" s="314" t="s">
        <v>24</v>
      </c>
    </row>
    <row r="123" spans="1:5" s="295" customFormat="1">
      <c r="A123" s="291"/>
      <c r="B123" s="296">
        <v>110</v>
      </c>
      <c r="C123" s="293" t="s">
        <v>240</v>
      </c>
      <c r="D123" s="297" t="s">
        <v>240</v>
      </c>
      <c r="E123" s="314" t="s">
        <v>99</v>
      </c>
    </row>
    <row r="124" spans="1:5" s="295" customFormat="1">
      <c r="A124" s="291"/>
      <c r="B124" s="296">
        <v>111</v>
      </c>
      <c r="C124" s="293" t="s">
        <v>628</v>
      </c>
      <c r="D124" s="297" t="s">
        <v>241</v>
      </c>
      <c r="E124" s="314" t="s">
        <v>113</v>
      </c>
    </row>
    <row r="125" spans="1:5" s="295" customFormat="1">
      <c r="A125" s="291"/>
      <c r="B125" s="296">
        <v>112</v>
      </c>
      <c r="C125" s="293" t="s">
        <v>294</v>
      </c>
      <c r="D125" s="297" t="s">
        <v>242</v>
      </c>
      <c r="E125" s="314" t="s">
        <v>101</v>
      </c>
    </row>
    <row r="126" spans="1:5" s="295" customFormat="1">
      <c r="A126" s="291"/>
      <c r="B126" s="296">
        <v>113</v>
      </c>
      <c r="C126" s="293" t="s">
        <v>242</v>
      </c>
      <c r="D126" s="297" t="s">
        <v>242</v>
      </c>
      <c r="E126" s="314" t="s">
        <v>101</v>
      </c>
    </row>
    <row r="127" spans="1:5" s="295" customFormat="1">
      <c r="A127" s="291"/>
      <c r="B127" s="298">
        <v>114</v>
      </c>
      <c r="C127" s="293" t="s">
        <v>295</v>
      </c>
      <c r="D127" s="297" t="s">
        <v>738</v>
      </c>
      <c r="E127" s="314" t="s">
        <v>633</v>
      </c>
    </row>
    <row r="128" spans="1:5" s="295" customFormat="1">
      <c r="A128" s="291"/>
      <c r="B128" s="296">
        <v>115</v>
      </c>
      <c r="C128" s="293" t="s">
        <v>243</v>
      </c>
      <c r="D128" s="297" t="s">
        <v>243</v>
      </c>
      <c r="E128" s="314" t="s">
        <v>102</v>
      </c>
    </row>
    <row r="129" spans="1:5" s="295" customFormat="1">
      <c r="A129" s="291"/>
      <c r="B129" s="296">
        <v>116</v>
      </c>
      <c r="C129" s="293" t="s">
        <v>244</v>
      </c>
      <c r="D129" s="297" t="s">
        <v>244</v>
      </c>
      <c r="E129" s="314" t="s">
        <v>104</v>
      </c>
    </row>
    <row r="130" spans="1:5" s="295" customFormat="1">
      <c r="A130" s="291"/>
      <c r="B130" s="296">
        <v>117</v>
      </c>
      <c r="C130" s="293" t="s">
        <v>245</v>
      </c>
      <c r="D130" s="297" t="s">
        <v>245</v>
      </c>
      <c r="E130" s="314" t="s">
        <v>105</v>
      </c>
    </row>
    <row r="131" spans="1:5" s="295" customFormat="1">
      <c r="A131" s="291"/>
      <c r="B131" s="296">
        <v>118</v>
      </c>
      <c r="C131" s="293" t="s">
        <v>519</v>
      </c>
      <c r="D131" s="297" t="s">
        <v>519</v>
      </c>
      <c r="E131" s="314" t="s">
        <v>106</v>
      </c>
    </row>
    <row r="132" spans="1:5" s="295" customFormat="1">
      <c r="A132" s="291"/>
      <c r="B132" s="296">
        <v>119</v>
      </c>
      <c r="C132" s="293" t="s">
        <v>739</v>
      </c>
      <c r="D132" s="297" t="s">
        <v>718</v>
      </c>
      <c r="E132" s="314" t="s">
        <v>719</v>
      </c>
    </row>
    <row r="133" spans="1:5" s="295" customFormat="1">
      <c r="A133" s="291"/>
      <c r="B133" s="296">
        <v>120</v>
      </c>
      <c r="C133" s="293" t="s">
        <v>354</v>
      </c>
      <c r="D133" s="297" t="s">
        <v>341</v>
      </c>
      <c r="E133" s="314" t="s">
        <v>27</v>
      </c>
    </row>
    <row r="134" spans="1:5" s="295" customFormat="1">
      <c r="A134" s="291"/>
      <c r="B134" s="296">
        <v>121</v>
      </c>
      <c r="C134" s="293" t="s">
        <v>246</v>
      </c>
      <c r="D134" s="297" t="s">
        <v>246</v>
      </c>
      <c r="E134" s="314" t="s">
        <v>108</v>
      </c>
    </row>
    <row r="135" spans="1:5" s="295" customFormat="1">
      <c r="A135" s="291"/>
      <c r="B135" s="296">
        <v>122</v>
      </c>
      <c r="C135" s="293" t="s">
        <v>520</v>
      </c>
      <c r="D135" s="297" t="s">
        <v>520</v>
      </c>
      <c r="E135" s="314" t="s">
        <v>109</v>
      </c>
    </row>
    <row r="136" spans="1:5" s="295" customFormat="1">
      <c r="A136" s="291"/>
      <c r="B136" s="296">
        <v>123</v>
      </c>
      <c r="C136" s="293" t="s">
        <v>312</v>
      </c>
      <c r="D136" s="297" t="s">
        <v>312</v>
      </c>
      <c r="E136" s="314" t="s">
        <v>313</v>
      </c>
    </row>
    <row r="137" spans="1:5" s="295" customFormat="1">
      <c r="A137" s="291"/>
      <c r="B137" s="296">
        <v>124</v>
      </c>
      <c r="C137" s="293" t="s">
        <v>342</v>
      </c>
      <c r="D137" s="297" t="s">
        <v>343</v>
      </c>
      <c r="E137" s="314" t="s">
        <v>26</v>
      </c>
    </row>
    <row r="138" spans="1:5" s="295" customFormat="1">
      <c r="A138" s="291"/>
      <c r="B138" s="296">
        <v>125</v>
      </c>
      <c r="C138" s="293" t="s">
        <v>686</v>
      </c>
      <c r="D138" s="297" t="s">
        <v>766</v>
      </c>
      <c r="E138" s="314" t="s">
        <v>767</v>
      </c>
    </row>
    <row r="139" spans="1:5" s="295" customFormat="1">
      <c r="A139" s="291"/>
      <c r="B139" s="296">
        <v>126</v>
      </c>
      <c r="C139" s="293" t="s">
        <v>521</v>
      </c>
      <c r="D139" s="297" t="s">
        <v>521</v>
      </c>
      <c r="E139" s="314" t="s">
        <v>151</v>
      </c>
    </row>
    <row r="140" spans="1:5" s="295" customFormat="1">
      <c r="A140" s="291"/>
      <c r="B140" s="296">
        <v>127</v>
      </c>
      <c r="C140" s="293" t="s">
        <v>248</v>
      </c>
      <c r="D140" s="297" t="s">
        <v>248</v>
      </c>
      <c r="E140" s="314" t="s">
        <v>110</v>
      </c>
    </row>
    <row r="141" spans="1:5" s="295" customFormat="1">
      <c r="A141" s="291"/>
      <c r="B141" s="296">
        <v>128</v>
      </c>
      <c r="C141" s="293" t="s">
        <v>321</v>
      </c>
      <c r="D141" s="297" t="s">
        <v>321</v>
      </c>
      <c r="E141" s="314" t="s">
        <v>587</v>
      </c>
    </row>
    <row r="142" spans="1:5" s="295" customFormat="1">
      <c r="A142" s="291"/>
      <c r="B142" s="296">
        <v>129</v>
      </c>
      <c r="C142" s="293" t="s">
        <v>751</v>
      </c>
      <c r="D142" s="297" t="s">
        <v>751</v>
      </c>
      <c r="E142" s="314" t="s">
        <v>314</v>
      </c>
    </row>
    <row r="143" spans="1:5" s="295" customFormat="1">
      <c r="A143" s="291"/>
      <c r="B143" s="296">
        <v>130</v>
      </c>
      <c r="C143" s="293" t="s">
        <v>296</v>
      </c>
      <c r="D143" s="297" t="s">
        <v>344</v>
      </c>
      <c r="E143" s="314" t="s">
        <v>28</v>
      </c>
    </row>
    <row r="144" spans="1:5" s="295" customFormat="1">
      <c r="A144" s="291"/>
      <c r="B144" s="296">
        <v>131</v>
      </c>
      <c r="C144" s="293" t="s">
        <v>297</v>
      </c>
      <c r="D144" s="297" t="s">
        <v>297</v>
      </c>
      <c r="E144" s="314" t="s">
        <v>646</v>
      </c>
    </row>
    <row r="145" spans="1:5" s="295" customFormat="1">
      <c r="A145" s="291"/>
      <c r="B145" s="296">
        <v>132</v>
      </c>
      <c r="C145" s="293" t="s">
        <v>250</v>
      </c>
      <c r="D145" s="297" t="s">
        <v>250</v>
      </c>
      <c r="E145" s="314" t="s">
        <v>112</v>
      </c>
    </row>
    <row r="146" spans="1:5" s="295" customFormat="1">
      <c r="A146" s="291"/>
      <c r="B146" s="296">
        <v>133</v>
      </c>
      <c r="C146" s="293" t="s">
        <v>634</v>
      </c>
      <c r="D146" s="297" t="s">
        <v>634</v>
      </c>
      <c r="E146" s="314" t="s">
        <v>635</v>
      </c>
    </row>
    <row r="147" spans="1:5" s="295" customFormat="1">
      <c r="A147" s="291"/>
      <c r="B147" s="296">
        <v>134</v>
      </c>
      <c r="C147" s="293" t="s">
        <v>298</v>
      </c>
      <c r="D147" s="297" t="s">
        <v>705</v>
      </c>
      <c r="E147" s="314" t="s">
        <v>706</v>
      </c>
    </row>
    <row r="148" spans="1:5" s="295" customFormat="1">
      <c r="A148" s="291"/>
      <c r="B148" s="296">
        <v>135</v>
      </c>
      <c r="C148" s="293" t="s">
        <v>251</v>
      </c>
      <c r="D148" s="297" t="s">
        <v>420</v>
      </c>
      <c r="E148" s="314" t="s">
        <v>421</v>
      </c>
    </row>
    <row r="149" spans="1:5" s="295" customFormat="1">
      <c r="A149" s="291"/>
      <c r="B149" s="296">
        <v>136</v>
      </c>
      <c r="C149" s="293" t="s">
        <v>299</v>
      </c>
      <c r="D149" s="297" t="s">
        <v>345</v>
      </c>
      <c r="E149" s="314" t="s">
        <v>29</v>
      </c>
    </row>
    <row r="150" spans="1:5" s="295" customFormat="1">
      <c r="A150" s="291"/>
      <c r="B150" s="296">
        <v>137</v>
      </c>
      <c r="C150" s="293" t="s">
        <v>905</v>
      </c>
      <c r="D150" s="297" t="s">
        <v>401</v>
      </c>
      <c r="E150" s="314" t="s">
        <v>402</v>
      </c>
    </row>
    <row r="151" spans="1:5" s="295" customFormat="1">
      <c r="A151" s="291"/>
      <c r="B151" s="296">
        <v>138</v>
      </c>
      <c r="C151" s="293" t="s">
        <v>253</v>
      </c>
      <c r="D151" s="297" t="s">
        <v>253</v>
      </c>
      <c r="E151" s="314" t="s">
        <v>114</v>
      </c>
    </row>
    <row r="152" spans="1:5" s="295" customFormat="1">
      <c r="A152" s="291"/>
      <c r="B152" s="296">
        <v>139</v>
      </c>
      <c r="C152" s="293" t="s">
        <v>254</v>
      </c>
      <c r="D152" s="297" t="s">
        <v>425</v>
      </c>
      <c r="E152" s="314" t="s">
        <v>426</v>
      </c>
    </row>
    <row r="153" spans="1:5" s="295" customFormat="1">
      <c r="A153" s="291"/>
      <c r="B153" s="296">
        <v>140</v>
      </c>
      <c r="C153" s="293" t="s">
        <v>255</v>
      </c>
      <c r="D153" s="297" t="s">
        <v>255</v>
      </c>
      <c r="E153" s="314" t="s">
        <v>115</v>
      </c>
    </row>
    <row r="154" spans="1:5" s="295" customFormat="1">
      <c r="A154" s="291"/>
      <c r="B154" s="296">
        <v>141</v>
      </c>
      <c r="C154" s="293" t="s">
        <v>1105</v>
      </c>
      <c r="D154" s="297" t="s">
        <v>556</v>
      </c>
      <c r="E154" s="314" t="s">
        <v>404</v>
      </c>
    </row>
    <row r="155" spans="1:5" s="295" customFormat="1">
      <c r="A155" s="291"/>
      <c r="B155" s="296">
        <v>142</v>
      </c>
      <c r="C155" s="293" t="s">
        <v>256</v>
      </c>
      <c r="D155" s="297" t="s">
        <v>256</v>
      </c>
      <c r="E155" s="314" t="s">
        <v>116</v>
      </c>
    </row>
    <row r="156" spans="1:5" s="295" customFormat="1">
      <c r="A156" s="291"/>
      <c r="B156" s="296">
        <v>143</v>
      </c>
      <c r="C156" s="293" t="s">
        <v>300</v>
      </c>
      <c r="D156" s="297" t="s">
        <v>300</v>
      </c>
      <c r="E156" s="314" t="s">
        <v>740</v>
      </c>
    </row>
    <row r="157" spans="1:5" s="295" customFormat="1">
      <c r="A157" s="291"/>
      <c r="B157" s="296">
        <v>144</v>
      </c>
      <c r="C157" s="293" t="s">
        <v>795</v>
      </c>
      <c r="D157" s="297" t="s">
        <v>795</v>
      </c>
      <c r="E157" s="314" t="s">
        <v>796</v>
      </c>
    </row>
    <row r="158" spans="1:5" s="295" customFormat="1">
      <c r="A158" s="299"/>
      <c r="B158" s="296">
        <v>145</v>
      </c>
      <c r="C158" s="293" t="s">
        <v>257</v>
      </c>
      <c r="D158" s="297" t="s">
        <v>427</v>
      </c>
      <c r="E158" s="314" t="s">
        <v>428</v>
      </c>
    </row>
    <row r="159" spans="1:5" s="295" customFormat="1">
      <c r="A159" s="299"/>
      <c r="B159" s="296">
        <v>146</v>
      </c>
      <c r="C159" s="293" t="s">
        <v>347</v>
      </c>
      <c r="D159" s="297" t="s">
        <v>347</v>
      </c>
      <c r="E159" s="314" t="s">
        <v>1138</v>
      </c>
    </row>
    <row r="160" spans="1:5" s="295" customFormat="1">
      <c r="A160" s="299"/>
      <c r="B160" s="296">
        <v>147</v>
      </c>
      <c r="C160" s="293" t="s">
        <v>603</v>
      </c>
      <c r="D160" s="297" t="s">
        <v>617</v>
      </c>
      <c r="E160" s="314" t="s">
        <v>618</v>
      </c>
    </row>
    <row r="161" spans="1:5" s="295" customFormat="1">
      <c r="A161" s="299"/>
      <c r="B161" s="296">
        <v>148</v>
      </c>
      <c r="C161" s="293" t="s">
        <v>258</v>
      </c>
      <c r="D161" s="297" t="s">
        <v>429</v>
      </c>
      <c r="E161" s="314" t="s">
        <v>430</v>
      </c>
    </row>
    <row r="162" spans="1:5" s="295" customFormat="1">
      <c r="A162" s="299"/>
      <c r="B162" s="296">
        <v>149</v>
      </c>
      <c r="C162" s="293" t="s">
        <v>522</v>
      </c>
      <c r="D162" s="297" t="s">
        <v>522</v>
      </c>
      <c r="E162" s="314" t="s">
        <v>117</v>
      </c>
    </row>
    <row r="163" spans="1:5" s="295" customFormat="1">
      <c r="A163" s="299"/>
      <c r="B163" s="296">
        <v>150</v>
      </c>
      <c r="C163" s="293" t="s">
        <v>322</v>
      </c>
      <c r="D163" s="297" t="s">
        <v>431</v>
      </c>
      <c r="E163" s="314" t="s">
        <v>432</v>
      </c>
    </row>
    <row r="164" spans="1:5" s="295" customFormat="1">
      <c r="A164" s="299"/>
      <c r="B164" s="296">
        <v>151</v>
      </c>
      <c r="C164" s="293" t="s">
        <v>259</v>
      </c>
      <c r="D164" s="297" t="s">
        <v>259</v>
      </c>
      <c r="E164" s="314" t="s">
        <v>118</v>
      </c>
    </row>
    <row r="165" spans="1:5" s="295" customFormat="1">
      <c r="A165" s="299"/>
      <c r="B165" s="296">
        <v>152</v>
      </c>
      <c r="C165" s="293" t="s">
        <v>357</v>
      </c>
      <c r="D165" s="297" t="s">
        <v>357</v>
      </c>
      <c r="E165" s="314" t="s">
        <v>119</v>
      </c>
    </row>
    <row r="166" spans="1:5" s="295" customFormat="1">
      <c r="A166" s="299"/>
      <c r="B166" s="296">
        <v>153</v>
      </c>
      <c r="C166" s="293" t="s">
        <v>720</v>
      </c>
      <c r="D166" s="297" t="s">
        <v>674</v>
      </c>
      <c r="E166" s="314" t="s">
        <v>675</v>
      </c>
    </row>
    <row r="167" spans="1:5" s="295" customFormat="1">
      <c r="A167" s="299"/>
      <c r="B167" s="296">
        <v>154</v>
      </c>
      <c r="C167" s="293" t="s">
        <v>918</v>
      </c>
      <c r="D167" s="297" t="s">
        <v>918</v>
      </c>
      <c r="E167" s="314" t="s">
        <v>691</v>
      </c>
    </row>
    <row r="168" spans="1:5" s="295" customFormat="1">
      <c r="A168" s="299"/>
      <c r="B168" s="296">
        <v>155</v>
      </c>
      <c r="C168" s="293" t="s">
        <v>175</v>
      </c>
      <c r="D168" s="297" t="s">
        <v>175</v>
      </c>
      <c r="E168" s="314" t="s">
        <v>208</v>
      </c>
    </row>
    <row r="169" spans="1:5" s="295" customFormat="1">
      <c r="A169" s="299"/>
      <c r="B169" s="296">
        <v>156</v>
      </c>
      <c r="C169" s="293" t="s">
        <v>192</v>
      </c>
      <c r="D169" s="297" t="s">
        <v>192</v>
      </c>
      <c r="E169" s="314" t="s">
        <v>209</v>
      </c>
    </row>
    <row r="170" spans="1:5" s="295" customFormat="1">
      <c r="A170" s="299"/>
      <c r="B170" s="296">
        <v>157</v>
      </c>
      <c r="C170" s="293" t="s">
        <v>349</v>
      </c>
      <c r="D170" s="297" t="s">
        <v>515</v>
      </c>
      <c r="E170" s="314" t="s">
        <v>80</v>
      </c>
    </row>
    <row r="171" spans="1:5" s="295" customFormat="1">
      <c r="A171" s="299"/>
      <c r="B171" s="296">
        <v>158</v>
      </c>
      <c r="C171" s="293" t="s">
        <v>992</v>
      </c>
      <c r="D171" s="297" t="s">
        <v>992</v>
      </c>
      <c r="E171" s="314" t="s">
        <v>120</v>
      </c>
    </row>
    <row r="172" spans="1:5" s="295" customFormat="1">
      <c r="A172" s="299"/>
      <c r="B172" s="296">
        <v>159</v>
      </c>
      <c r="C172" s="293" t="s">
        <v>566</v>
      </c>
      <c r="D172" s="297" t="s">
        <v>566</v>
      </c>
      <c r="E172" s="314" t="s">
        <v>567</v>
      </c>
    </row>
    <row r="173" spans="1:5" s="295" customFormat="1">
      <c r="A173" s="299"/>
      <c r="B173" s="296">
        <v>160</v>
      </c>
      <c r="C173" s="293" t="s">
        <v>562</v>
      </c>
      <c r="D173" s="297" t="s">
        <v>521</v>
      </c>
      <c r="E173" s="314" t="s">
        <v>151</v>
      </c>
    </row>
    <row r="174" spans="1:5" s="295" customFormat="1">
      <c r="A174" s="299"/>
      <c r="B174" s="296">
        <v>161</v>
      </c>
      <c r="C174" s="293" t="s">
        <v>302</v>
      </c>
      <c r="D174" s="297" t="s">
        <v>724</v>
      </c>
      <c r="E174" s="314" t="s">
        <v>725</v>
      </c>
    </row>
    <row r="175" spans="1:5" s="295" customFormat="1">
      <c r="A175" s="299"/>
      <c r="B175" s="296">
        <v>162</v>
      </c>
      <c r="C175" s="293" t="s">
        <v>260</v>
      </c>
      <c r="D175" s="297" t="s">
        <v>260</v>
      </c>
      <c r="E175" s="314" t="s">
        <v>121</v>
      </c>
    </row>
    <row r="176" spans="1:5" s="295" customFormat="1">
      <c r="A176" s="299"/>
      <c r="B176" s="296">
        <v>163</v>
      </c>
      <c r="C176" s="293" t="s">
        <v>303</v>
      </c>
      <c r="D176" s="297" t="s">
        <v>303</v>
      </c>
      <c r="E176" s="314" t="s">
        <v>687</v>
      </c>
    </row>
    <row r="177" spans="1:5" s="295" customFormat="1">
      <c r="A177" s="299"/>
      <c r="B177" s="296">
        <v>164</v>
      </c>
      <c r="C177" s="293" t="s">
        <v>698</v>
      </c>
      <c r="D177" s="297" t="s">
        <v>904</v>
      </c>
      <c r="E177" s="314" t="s">
        <v>433</v>
      </c>
    </row>
    <row r="178" spans="1:5" s="295" customFormat="1">
      <c r="A178" s="299"/>
      <c r="B178" s="296">
        <v>165</v>
      </c>
      <c r="C178" s="293" t="s">
        <v>398</v>
      </c>
      <c r="D178" s="297" t="s">
        <v>593</v>
      </c>
      <c r="E178" s="314" t="s">
        <v>594</v>
      </c>
    </row>
    <row r="179" spans="1:5" s="295" customFormat="1">
      <c r="A179" s="299"/>
      <c r="B179" s="296">
        <v>166</v>
      </c>
      <c r="C179" s="293" t="s">
        <v>989</v>
      </c>
      <c r="D179" s="297" t="s">
        <v>230</v>
      </c>
      <c r="E179" s="314" t="s">
        <v>82</v>
      </c>
    </row>
    <row r="180" spans="1:5" s="295" customFormat="1">
      <c r="A180" s="299"/>
      <c r="B180" s="296">
        <v>167</v>
      </c>
      <c r="C180" s="293" t="s">
        <v>679</v>
      </c>
      <c r="D180" s="297" t="s">
        <v>679</v>
      </c>
      <c r="E180" s="314" t="s">
        <v>122</v>
      </c>
    </row>
    <row r="181" spans="1:5" s="295" customFormat="1">
      <c r="A181" s="299"/>
      <c r="B181" s="296">
        <v>168</v>
      </c>
      <c r="C181" s="293" t="s">
        <v>350</v>
      </c>
      <c r="D181" s="297" t="s">
        <v>261</v>
      </c>
      <c r="E181" s="314" t="s">
        <v>128</v>
      </c>
    </row>
    <row r="182" spans="1:5" s="295" customFormat="1">
      <c r="A182" s="299"/>
      <c r="B182" s="296">
        <v>169</v>
      </c>
      <c r="C182" s="293" t="s">
        <v>261</v>
      </c>
      <c r="D182" s="297" t="s">
        <v>261</v>
      </c>
      <c r="E182" s="314" t="s">
        <v>128</v>
      </c>
    </row>
    <row r="183" spans="1:5" s="295" customFormat="1">
      <c r="A183" s="299"/>
      <c r="B183" s="296">
        <v>170</v>
      </c>
      <c r="C183" s="293" t="s">
        <v>304</v>
      </c>
      <c r="D183" s="297" t="s">
        <v>304</v>
      </c>
      <c r="E183" s="314" t="s">
        <v>604</v>
      </c>
    </row>
    <row r="184" spans="1:5" s="295" customFormat="1">
      <c r="A184" s="299"/>
      <c r="B184" s="296">
        <v>171</v>
      </c>
      <c r="C184" s="293" t="s">
        <v>323</v>
      </c>
      <c r="D184" s="297" t="s">
        <v>323</v>
      </c>
      <c r="E184" s="314" t="s">
        <v>123</v>
      </c>
    </row>
    <row r="185" spans="1:5" s="295" customFormat="1">
      <c r="A185" s="299"/>
      <c r="B185" s="296">
        <v>172</v>
      </c>
      <c r="C185" s="293" t="s">
        <v>741</v>
      </c>
      <c r="D185" s="297" t="s">
        <v>324</v>
      </c>
      <c r="E185" s="314" t="s">
        <v>124</v>
      </c>
    </row>
    <row r="186" spans="1:5" s="295" customFormat="1">
      <c r="A186" s="299"/>
      <c r="B186" s="296">
        <v>173</v>
      </c>
      <c r="C186" s="293" t="s">
        <v>262</v>
      </c>
      <c r="D186" s="297" t="s">
        <v>830</v>
      </c>
      <c r="E186" s="314" t="s">
        <v>171</v>
      </c>
    </row>
    <row r="187" spans="1:5" s="295" customFormat="1">
      <c r="A187" s="299"/>
      <c r="B187" s="296">
        <v>174</v>
      </c>
      <c r="C187" s="293" t="s">
        <v>785</v>
      </c>
      <c r="D187" s="297" t="s">
        <v>785</v>
      </c>
      <c r="E187" s="314" t="s">
        <v>824</v>
      </c>
    </row>
    <row r="188" spans="1:5" s="295" customFormat="1">
      <c r="A188" s="299"/>
      <c r="B188" s="296">
        <v>175</v>
      </c>
      <c r="C188" s="293" t="s">
        <v>866</v>
      </c>
      <c r="D188" s="297" t="s">
        <v>249</v>
      </c>
      <c r="E188" s="314" t="s">
        <v>210</v>
      </c>
    </row>
    <row r="189" spans="1:5" s="295" customFormat="1">
      <c r="A189" s="299"/>
      <c r="B189" s="296">
        <v>176</v>
      </c>
      <c r="C189" s="293" t="s">
        <v>585</v>
      </c>
      <c r="D189" s="297" t="s">
        <v>434</v>
      </c>
      <c r="E189" s="314" t="s">
        <v>435</v>
      </c>
    </row>
    <row r="190" spans="1:5" s="295" customFormat="1">
      <c r="A190" s="299"/>
      <c r="B190" s="296">
        <v>177</v>
      </c>
      <c r="C190" s="293" t="s">
        <v>263</v>
      </c>
      <c r="D190" s="297" t="s">
        <v>263</v>
      </c>
      <c r="E190" s="314" t="s">
        <v>125</v>
      </c>
    </row>
    <row r="191" spans="1:5" s="295" customFormat="1">
      <c r="A191" s="299"/>
      <c r="B191" s="296">
        <v>178</v>
      </c>
      <c r="C191" s="293" t="s">
        <v>523</v>
      </c>
      <c r="D191" s="297" t="s">
        <v>523</v>
      </c>
      <c r="E191" s="314" t="s">
        <v>126</v>
      </c>
    </row>
    <row r="192" spans="1:5" s="295" customFormat="1">
      <c r="A192" s="299"/>
      <c r="B192" s="296">
        <v>179</v>
      </c>
      <c r="C192" s="293" t="s">
        <v>524</v>
      </c>
      <c r="D192" s="297" t="s">
        <v>524</v>
      </c>
      <c r="E192" s="314" t="s">
        <v>127</v>
      </c>
    </row>
    <row r="193" spans="1:5" s="295" customFormat="1">
      <c r="A193" s="299"/>
      <c r="B193" s="296">
        <v>180</v>
      </c>
      <c r="C193" s="293" t="s">
        <v>525</v>
      </c>
      <c r="D193" s="297" t="s">
        <v>525</v>
      </c>
      <c r="E193" s="314" t="s">
        <v>129</v>
      </c>
    </row>
    <row r="194" spans="1:5" s="295" customFormat="1">
      <c r="A194" s="299"/>
      <c r="B194" s="296">
        <v>181</v>
      </c>
      <c r="C194" s="293" t="s">
        <v>526</v>
      </c>
      <c r="D194" s="297" t="s">
        <v>526</v>
      </c>
      <c r="E194" s="314" t="s">
        <v>130</v>
      </c>
    </row>
    <row r="195" spans="1:5" s="295" customFormat="1">
      <c r="A195" s="299"/>
      <c r="B195" s="296">
        <v>182</v>
      </c>
      <c r="C195" s="293" t="s">
        <v>396</v>
      </c>
      <c r="D195" s="297" t="s">
        <v>396</v>
      </c>
      <c r="E195" s="314" t="s">
        <v>131</v>
      </c>
    </row>
    <row r="196" spans="1:5" s="295" customFormat="1">
      <c r="A196" s="299"/>
      <c r="B196" s="296">
        <v>183</v>
      </c>
      <c r="C196" s="293" t="s">
        <v>352</v>
      </c>
      <c r="D196" s="297" t="s">
        <v>351</v>
      </c>
      <c r="E196" s="314" t="s">
        <v>39</v>
      </c>
    </row>
    <row r="197" spans="1:5" s="295" customFormat="1">
      <c r="A197" s="299"/>
      <c r="B197" s="296">
        <v>184</v>
      </c>
      <c r="C197" s="293" t="s">
        <v>264</v>
      </c>
      <c r="D197" s="297" t="s">
        <v>264</v>
      </c>
      <c r="E197" s="314" t="s">
        <v>132</v>
      </c>
    </row>
    <row r="198" spans="1:5" s="295" customFormat="1">
      <c r="A198" s="299"/>
      <c r="B198" s="296">
        <v>185</v>
      </c>
      <c r="C198" s="293" t="s">
        <v>265</v>
      </c>
      <c r="D198" s="297" t="s">
        <v>265</v>
      </c>
      <c r="E198" s="314" t="s">
        <v>134</v>
      </c>
    </row>
    <row r="199" spans="1:5" s="295" customFormat="1">
      <c r="A199" s="299"/>
      <c r="B199" s="296">
        <v>186</v>
      </c>
      <c r="C199" s="293" t="s">
        <v>266</v>
      </c>
      <c r="D199" s="297" t="s">
        <v>266</v>
      </c>
      <c r="E199" s="314" t="s">
        <v>135</v>
      </c>
    </row>
    <row r="200" spans="1:5" s="295" customFormat="1">
      <c r="A200" s="299"/>
      <c r="B200" s="296">
        <v>187</v>
      </c>
      <c r="C200" s="293" t="s">
        <v>305</v>
      </c>
      <c r="D200" s="297" t="s">
        <v>237</v>
      </c>
      <c r="E200" s="314" t="s">
        <v>154</v>
      </c>
    </row>
    <row r="201" spans="1:5" s="295" customFormat="1">
      <c r="A201" s="299"/>
      <c r="B201" s="296">
        <v>188</v>
      </c>
      <c r="C201" s="293" t="s">
        <v>267</v>
      </c>
      <c r="D201" s="297" t="s">
        <v>267</v>
      </c>
      <c r="E201" s="314" t="s">
        <v>137</v>
      </c>
    </row>
    <row r="202" spans="1:5" s="295" customFormat="1">
      <c r="A202" s="299"/>
      <c r="B202" s="296">
        <v>189</v>
      </c>
      <c r="C202" s="293" t="s">
        <v>268</v>
      </c>
      <c r="D202" s="297" t="s">
        <v>268</v>
      </c>
      <c r="E202" s="314" t="s">
        <v>136</v>
      </c>
    </row>
    <row r="203" spans="1:5" s="295" customFormat="1">
      <c r="A203" s="299"/>
      <c r="B203" s="296">
        <v>190</v>
      </c>
      <c r="C203" s="293" t="s">
        <v>306</v>
      </c>
      <c r="D203" s="297" t="s">
        <v>237</v>
      </c>
      <c r="E203" s="314" t="s">
        <v>154</v>
      </c>
    </row>
    <row r="204" spans="1:5" s="295" customFormat="1">
      <c r="A204" s="299"/>
      <c r="B204" s="296">
        <v>191</v>
      </c>
      <c r="C204" s="293" t="s">
        <v>990</v>
      </c>
      <c r="D204" s="297" t="s">
        <v>968</v>
      </c>
      <c r="E204" s="314" t="s">
        <v>89</v>
      </c>
    </row>
    <row r="205" spans="1:5" s="295" customFormat="1">
      <c r="A205" s="299"/>
      <c r="B205" s="296">
        <v>192</v>
      </c>
      <c r="C205" s="293" t="s">
        <v>269</v>
      </c>
      <c r="D205" s="297" t="s">
        <v>269</v>
      </c>
      <c r="E205" s="314" t="s">
        <v>138</v>
      </c>
    </row>
    <row r="206" spans="1:5" s="295" customFormat="1">
      <c r="A206" s="299"/>
      <c r="B206" s="296">
        <v>193</v>
      </c>
      <c r="C206" s="293" t="s">
        <v>307</v>
      </c>
      <c r="D206" s="297" t="s">
        <v>237</v>
      </c>
      <c r="E206" s="314" t="s">
        <v>154</v>
      </c>
    </row>
    <row r="207" spans="1:5" s="295" customFormat="1">
      <c r="A207" s="299"/>
      <c r="B207" s="296">
        <v>194</v>
      </c>
      <c r="C207" s="293" t="s">
        <v>270</v>
      </c>
      <c r="D207" s="297" t="s">
        <v>270</v>
      </c>
      <c r="E207" s="314" t="s">
        <v>140</v>
      </c>
    </row>
    <row r="208" spans="1:5" s="295" customFormat="1">
      <c r="A208" s="299"/>
      <c r="B208" s="296">
        <v>195</v>
      </c>
      <c r="C208" s="293" t="s">
        <v>315</v>
      </c>
      <c r="D208" s="297" t="s">
        <v>315</v>
      </c>
      <c r="E208" s="314" t="s">
        <v>316</v>
      </c>
    </row>
    <row r="209" spans="1:5" s="295" customFormat="1">
      <c r="A209" s="299"/>
      <c r="B209" s="296">
        <v>196</v>
      </c>
      <c r="C209" s="293" t="s">
        <v>308</v>
      </c>
      <c r="D209" s="297" t="s">
        <v>325</v>
      </c>
      <c r="E209" s="314" t="s">
        <v>141</v>
      </c>
    </row>
    <row r="210" spans="1:5" s="295" customFormat="1">
      <c r="A210" s="299"/>
      <c r="B210" s="296">
        <v>197</v>
      </c>
      <c r="C210" s="293" t="s">
        <v>836</v>
      </c>
      <c r="D210" s="297" t="s">
        <v>836</v>
      </c>
      <c r="E210" s="314" t="s">
        <v>837</v>
      </c>
    </row>
    <row r="211" spans="1:5" s="295" customFormat="1">
      <c r="A211" s="299"/>
      <c r="B211" s="296">
        <v>198</v>
      </c>
      <c r="C211" s="293" t="s">
        <v>1139</v>
      </c>
      <c r="D211" s="297" t="s">
        <v>1139</v>
      </c>
      <c r="E211" s="314" t="s">
        <v>717</v>
      </c>
    </row>
    <row r="212" spans="1:5" s="295" customFormat="1">
      <c r="A212" s="299"/>
      <c r="B212" s="296">
        <v>199</v>
      </c>
      <c r="C212" s="293" t="s">
        <v>527</v>
      </c>
      <c r="D212" s="297" t="s">
        <v>527</v>
      </c>
      <c r="E212" s="314" t="s">
        <v>143</v>
      </c>
    </row>
    <row r="213" spans="1:5" s="295" customFormat="1">
      <c r="A213" s="299"/>
      <c r="B213" s="296">
        <v>200</v>
      </c>
      <c r="C213" s="293" t="s">
        <v>993</v>
      </c>
      <c r="D213" s="297" t="s">
        <v>993</v>
      </c>
      <c r="E213" s="314" t="s">
        <v>994</v>
      </c>
    </row>
    <row r="214" spans="1:5" s="295" customFormat="1">
      <c r="A214" s="299"/>
      <c r="B214" s="296">
        <v>201</v>
      </c>
      <c r="C214" s="293" t="s">
        <v>563</v>
      </c>
      <c r="D214" s="297" t="s">
        <v>812</v>
      </c>
      <c r="E214" s="314" t="s">
        <v>84</v>
      </c>
    </row>
    <row r="215" spans="1:5" s="295" customFormat="1">
      <c r="A215" s="299"/>
      <c r="B215" s="296">
        <v>202</v>
      </c>
      <c r="C215" s="293" t="s">
        <v>528</v>
      </c>
      <c r="D215" s="297" t="s">
        <v>636</v>
      </c>
      <c r="E215" s="314" t="s">
        <v>637</v>
      </c>
    </row>
    <row r="216" spans="1:5" s="295" customFormat="1">
      <c r="A216" s="299"/>
      <c r="B216" s="296">
        <v>203</v>
      </c>
      <c r="C216" s="293" t="s">
        <v>647</v>
      </c>
      <c r="D216" s="297" t="s">
        <v>636</v>
      </c>
      <c r="E216" s="314" t="s">
        <v>637</v>
      </c>
    </row>
    <row r="217" spans="1:5" s="295" customFormat="1">
      <c r="A217" s="299"/>
      <c r="B217" s="296">
        <v>204</v>
      </c>
      <c r="C217" s="293" t="s">
        <v>309</v>
      </c>
      <c r="D217" s="297" t="s">
        <v>309</v>
      </c>
      <c r="E217" s="314" t="s">
        <v>954</v>
      </c>
    </row>
    <row r="218" spans="1:5" s="295" customFormat="1">
      <c r="A218" s="299"/>
      <c r="B218" s="296">
        <v>205</v>
      </c>
      <c r="C218" s="293" t="s">
        <v>529</v>
      </c>
      <c r="D218" s="297" t="s">
        <v>529</v>
      </c>
      <c r="E218" s="314" t="s">
        <v>144</v>
      </c>
    </row>
    <row r="219" spans="1:5" s="295" customFormat="1">
      <c r="A219" s="299"/>
      <c r="B219" s="296">
        <v>206</v>
      </c>
      <c r="C219" s="293" t="s">
        <v>310</v>
      </c>
      <c r="D219" s="297" t="s">
        <v>326</v>
      </c>
      <c r="E219" s="314" t="s">
        <v>145</v>
      </c>
    </row>
    <row r="220" spans="1:5" s="295" customFormat="1">
      <c r="A220" s="299"/>
      <c r="B220" s="296">
        <v>207</v>
      </c>
      <c r="C220" s="293" t="s">
        <v>1106</v>
      </c>
      <c r="D220" s="297" t="s">
        <v>917</v>
      </c>
      <c r="E220" s="314" t="s">
        <v>417</v>
      </c>
    </row>
    <row r="221" spans="1:5" s="295" customFormat="1">
      <c r="A221" s="299"/>
      <c r="B221" s="296">
        <v>208</v>
      </c>
      <c r="C221" s="293" t="s">
        <v>564</v>
      </c>
      <c r="D221" s="297" t="s">
        <v>581</v>
      </c>
      <c r="E221" s="314" t="s">
        <v>582</v>
      </c>
    </row>
    <row r="222" spans="1:5" s="295" customFormat="1">
      <c r="A222" s="299"/>
      <c r="B222" s="296">
        <v>209</v>
      </c>
      <c r="C222" s="293" t="s">
        <v>311</v>
      </c>
      <c r="D222" s="297" t="s">
        <v>328</v>
      </c>
      <c r="E222" s="314" t="s">
        <v>170</v>
      </c>
    </row>
    <row r="223" spans="1:5" s="295" customFormat="1">
      <c r="A223" s="299"/>
      <c r="B223" s="296">
        <v>210</v>
      </c>
      <c r="C223" s="293" t="s">
        <v>271</v>
      </c>
      <c r="D223" s="297" t="s">
        <v>271</v>
      </c>
      <c r="E223" s="314" t="s">
        <v>147</v>
      </c>
    </row>
    <row r="224" spans="1:5" s="295" customFormat="1">
      <c r="A224" s="299"/>
      <c r="B224" s="296">
        <v>211</v>
      </c>
      <c r="C224" s="293" t="s">
        <v>642</v>
      </c>
      <c r="D224" s="297" t="s">
        <v>642</v>
      </c>
      <c r="E224" s="314" t="s">
        <v>643</v>
      </c>
    </row>
    <row r="225" spans="1:5" s="295" customFormat="1">
      <c r="A225" s="299"/>
      <c r="B225" s="296">
        <v>212</v>
      </c>
      <c r="C225" s="293" t="s">
        <v>530</v>
      </c>
      <c r="D225" s="297" t="s">
        <v>530</v>
      </c>
      <c r="E225" s="314" t="s">
        <v>149</v>
      </c>
    </row>
    <row r="226" spans="1:5" s="295" customFormat="1">
      <c r="A226" s="299"/>
      <c r="B226" s="296">
        <v>213</v>
      </c>
      <c r="C226" s="293" t="s">
        <v>531</v>
      </c>
      <c r="D226" s="297" t="s">
        <v>531</v>
      </c>
      <c r="E226" s="314" t="s">
        <v>150</v>
      </c>
    </row>
    <row r="227" spans="1:5" s="295" customFormat="1">
      <c r="A227" s="299"/>
      <c r="B227" s="296">
        <v>214</v>
      </c>
      <c r="C227" s="293" t="s">
        <v>272</v>
      </c>
      <c r="D227" s="297" t="s">
        <v>272</v>
      </c>
      <c r="E227" s="314" t="s">
        <v>148</v>
      </c>
    </row>
    <row r="228" spans="1:5" s="295" customFormat="1">
      <c r="A228" s="299"/>
      <c r="B228" s="296"/>
      <c r="C228" s="293"/>
      <c r="D228" s="297"/>
      <c r="E228" s="314"/>
    </row>
    <row r="229" spans="1:5" s="295" customFormat="1">
      <c r="A229" s="299"/>
      <c r="B229" s="296"/>
      <c r="C229" s="293"/>
      <c r="D229" s="297"/>
      <c r="E229" s="314"/>
    </row>
    <row r="230" spans="1:5" s="295" customFormat="1">
      <c r="A230" s="299"/>
      <c r="B230" s="296"/>
      <c r="C230" s="293"/>
      <c r="D230" s="297"/>
      <c r="E230" s="314"/>
    </row>
    <row r="231" spans="1:5" s="295" customFormat="1">
      <c r="A231" s="299"/>
      <c r="B231" s="296"/>
      <c r="C231" s="293"/>
      <c r="D231" s="297"/>
      <c r="E231" s="314"/>
    </row>
    <row r="232" spans="1:5" s="295" customFormat="1">
      <c r="A232" s="299"/>
      <c r="B232" s="296"/>
      <c r="C232" s="293"/>
      <c r="D232" s="297"/>
      <c r="E232" s="314"/>
    </row>
    <row r="233" spans="1:5" s="295" customFormat="1">
      <c r="A233" s="299"/>
      <c r="B233" s="296"/>
      <c r="C233" s="293"/>
      <c r="D233" s="297"/>
      <c r="E233" s="314"/>
    </row>
    <row r="234" spans="1:5" s="295" customFormat="1">
      <c r="A234" s="300"/>
      <c r="B234" s="296"/>
      <c r="C234" s="293"/>
      <c r="D234" s="297"/>
      <c r="E234" s="314"/>
    </row>
    <row r="235" spans="1:5" s="295" customFormat="1">
      <c r="A235" s="299"/>
      <c r="B235" s="296"/>
      <c r="C235" s="293"/>
      <c r="D235" s="297"/>
      <c r="E235" s="314"/>
    </row>
    <row r="236" spans="1:5" s="295" customFormat="1">
      <c r="A236" s="299"/>
      <c r="B236" s="296"/>
      <c r="C236" s="293"/>
      <c r="D236" s="297"/>
      <c r="E236" s="314"/>
    </row>
    <row r="237" spans="1:5" s="295" customFormat="1">
      <c r="A237" s="299"/>
      <c r="B237" s="296"/>
      <c r="C237" s="293"/>
      <c r="D237" s="297"/>
      <c r="E237" s="314"/>
    </row>
    <row r="238" spans="1:5" s="295" customFormat="1">
      <c r="A238" s="299"/>
      <c r="B238" s="296"/>
      <c r="C238" s="293"/>
      <c r="D238" s="297"/>
      <c r="E238" s="314"/>
    </row>
    <row r="239" spans="1:5" s="295" customFormat="1">
      <c r="A239" s="299"/>
      <c r="B239" s="296"/>
      <c r="C239" s="293"/>
      <c r="D239" s="297"/>
      <c r="E239" s="314"/>
    </row>
    <row r="240" spans="1:5" s="295" customFormat="1">
      <c r="A240" s="299"/>
      <c r="B240" s="296"/>
      <c r="C240" s="293"/>
      <c r="D240" s="297"/>
      <c r="E240" s="314"/>
    </row>
    <row r="241" spans="1:5" s="295" customFormat="1">
      <c r="A241" s="299"/>
      <c r="B241" s="296"/>
      <c r="C241" s="293"/>
      <c r="D241" s="297"/>
      <c r="E241" s="314"/>
    </row>
    <row r="242" spans="1:5" s="295" customFormat="1">
      <c r="A242" s="299"/>
      <c r="B242" s="296"/>
      <c r="C242" s="293"/>
      <c r="D242" s="297"/>
      <c r="E242" s="314"/>
    </row>
    <row r="243" spans="1:5" s="295" customFormat="1">
      <c r="A243" s="299"/>
      <c r="B243" s="296"/>
      <c r="C243" s="293"/>
      <c r="D243" s="297"/>
      <c r="E243" s="314"/>
    </row>
    <row r="244" spans="1:5" s="295" customFormat="1">
      <c r="A244" s="299"/>
      <c r="B244" s="296"/>
      <c r="C244" s="293"/>
      <c r="D244" s="297"/>
      <c r="E244" s="314"/>
    </row>
    <row r="245" spans="1:5" s="295" customFormat="1">
      <c r="A245" s="299"/>
      <c r="B245" s="296"/>
      <c r="C245" s="293"/>
      <c r="D245" s="297"/>
      <c r="E245" s="314"/>
    </row>
    <row r="246" spans="1:5" s="295" customFormat="1">
      <c r="A246" s="299"/>
      <c r="B246" s="296"/>
      <c r="C246" s="293"/>
      <c r="D246" s="297"/>
      <c r="E246" s="314"/>
    </row>
    <row r="247" spans="1:5" s="295" customFormat="1">
      <c r="A247" s="299"/>
      <c r="B247" s="296"/>
      <c r="C247" s="293"/>
      <c r="D247" s="297"/>
      <c r="E247" s="314"/>
    </row>
    <row r="248" spans="1:5" s="295" customFormat="1">
      <c r="A248" s="299"/>
      <c r="B248" s="296"/>
      <c r="C248" s="293"/>
      <c r="D248" s="297"/>
      <c r="E248" s="314"/>
    </row>
    <row r="249" spans="1:5" s="295" customFormat="1">
      <c r="A249" s="299"/>
      <c r="B249" s="296"/>
      <c r="C249" s="293"/>
      <c r="D249" s="297"/>
      <c r="E249" s="314"/>
    </row>
    <row r="250" spans="1:5" s="295" customFormat="1">
      <c r="A250" s="299"/>
      <c r="B250" s="296"/>
      <c r="C250" s="293"/>
      <c r="D250" s="297"/>
      <c r="E250" s="314"/>
    </row>
    <row r="251" spans="1:5" s="295" customFormat="1">
      <c r="A251" s="299"/>
      <c r="B251" s="296"/>
      <c r="C251" s="293"/>
      <c r="D251" s="297"/>
      <c r="E251" s="314"/>
    </row>
    <row r="252" spans="1:5" s="295" customFormat="1">
      <c r="A252" s="299"/>
      <c r="B252" s="296"/>
      <c r="C252" s="293"/>
      <c r="D252" s="297"/>
      <c r="E252" s="314"/>
    </row>
    <row r="253" spans="1:5" s="295" customFormat="1">
      <c r="A253" s="299"/>
      <c r="B253" s="296"/>
      <c r="C253" s="293"/>
      <c r="D253" s="297"/>
      <c r="E253" s="314"/>
    </row>
    <row r="254" spans="1:5" s="295" customFormat="1">
      <c r="A254" s="299"/>
      <c r="B254" s="296"/>
      <c r="C254" s="293"/>
      <c r="D254" s="297"/>
      <c r="E254" s="314"/>
    </row>
    <row r="255" spans="1:5" s="295" customFormat="1">
      <c r="A255" s="299"/>
      <c r="B255" s="296"/>
      <c r="C255" s="293"/>
      <c r="D255" s="297"/>
      <c r="E255" s="314"/>
    </row>
    <row r="256" spans="1:5" s="295" customFormat="1">
      <c r="A256" s="299"/>
      <c r="B256" s="296"/>
      <c r="C256" s="293"/>
      <c r="D256" s="297"/>
      <c r="E256" s="314"/>
    </row>
    <row r="257" spans="1:5" s="295" customFormat="1">
      <c r="A257" s="299"/>
      <c r="B257" s="296"/>
      <c r="C257" s="293"/>
      <c r="D257" s="297"/>
      <c r="E257" s="314"/>
    </row>
    <row r="258" spans="1:5" s="295" customFormat="1">
      <c r="A258" s="299"/>
      <c r="B258" s="296"/>
      <c r="C258" s="293"/>
      <c r="D258" s="297"/>
      <c r="E258" s="314"/>
    </row>
    <row r="259" spans="1:5" s="295" customFormat="1">
      <c r="A259" s="299"/>
      <c r="B259" s="296"/>
      <c r="C259" s="293"/>
      <c r="D259" s="297"/>
      <c r="E259" s="314"/>
    </row>
    <row r="260" spans="1:5" s="295" customFormat="1">
      <c r="A260" s="299"/>
      <c r="B260" s="296"/>
      <c r="C260" s="293"/>
      <c r="D260" s="297"/>
      <c r="E260" s="314"/>
    </row>
    <row r="261" spans="1:5" s="295" customFormat="1">
      <c r="A261" s="299"/>
      <c r="B261" s="296"/>
      <c r="C261" s="293"/>
      <c r="D261" s="297"/>
      <c r="E261" s="314"/>
    </row>
    <row r="262" spans="1:5" s="295" customFormat="1">
      <c r="A262" s="299"/>
      <c r="B262" s="296"/>
      <c r="C262" s="293"/>
      <c r="D262" s="297"/>
      <c r="E262" s="314"/>
    </row>
    <row r="263" spans="1:5" s="295" customFormat="1">
      <c r="A263" s="299"/>
      <c r="B263" s="296"/>
      <c r="C263" s="293"/>
      <c r="D263" s="297"/>
      <c r="E263" s="314"/>
    </row>
    <row r="264" spans="1:5" s="295" customFormat="1">
      <c r="A264" s="299"/>
      <c r="B264" s="296"/>
      <c r="C264" s="293"/>
      <c r="D264" s="297"/>
      <c r="E264" s="314"/>
    </row>
    <row r="265" spans="1:5" s="295" customFormat="1">
      <c r="A265" s="299"/>
      <c r="B265" s="296"/>
      <c r="C265" s="293"/>
      <c r="D265" s="297"/>
      <c r="E265" s="314"/>
    </row>
    <row r="266" spans="1:5" s="295" customFormat="1">
      <c r="A266" s="299"/>
      <c r="B266" s="296"/>
      <c r="C266" s="293"/>
      <c r="D266" s="297"/>
      <c r="E266" s="314"/>
    </row>
    <row r="267" spans="1:5" s="295" customFormat="1">
      <c r="A267" s="299"/>
      <c r="B267" s="296"/>
      <c r="C267" s="293"/>
      <c r="D267" s="297"/>
      <c r="E267" s="314"/>
    </row>
    <row r="268" spans="1:5" s="295" customFormat="1">
      <c r="A268" s="299"/>
      <c r="B268" s="296"/>
      <c r="C268" s="293"/>
      <c r="D268" s="297"/>
      <c r="E268" s="314"/>
    </row>
    <row r="269" spans="1:5" s="295" customFormat="1">
      <c r="A269" s="299"/>
      <c r="B269" s="296"/>
      <c r="C269" s="293"/>
      <c r="D269" s="297"/>
      <c r="E269" s="314"/>
    </row>
    <row r="270" spans="1:5" s="295" customFormat="1">
      <c r="A270" s="299"/>
      <c r="B270" s="296"/>
      <c r="C270" s="293"/>
      <c r="D270" s="297"/>
      <c r="E270" s="314"/>
    </row>
    <row r="271" spans="1:5" s="295" customFormat="1">
      <c r="B271" s="296"/>
      <c r="C271" s="293"/>
      <c r="D271" s="297"/>
      <c r="E271" s="314"/>
    </row>
    <row r="272" spans="1:5" s="295" customFormat="1">
      <c r="B272" s="296"/>
      <c r="C272" s="293"/>
      <c r="D272" s="297"/>
      <c r="E272" s="314"/>
    </row>
    <row r="273" spans="2:5" s="295" customFormat="1">
      <c r="B273" s="296"/>
      <c r="C273" s="293"/>
      <c r="D273" s="297"/>
      <c r="E273" s="314"/>
    </row>
    <row r="274" spans="2:5" s="295" customFormat="1">
      <c r="B274" s="296"/>
      <c r="C274" s="293"/>
      <c r="D274" s="297"/>
      <c r="E274" s="314"/>
    </row>
    <row r="275" spans="2:5" s="295" customFormat="1">
      <c r="B275" s="296"/>
      <c r="C275" s="293"/>
      <c r="D275" s="297"/>
      <c r="E275" s="314"/>
    </row>
    <row r="276" spans="2:5" s="295" customFormat="1">
      <c r="B276" s="296"/>
      <c r="C276" s="293"/>
      <c r="D276" s="297"/>
      <c r="E276" s="314"/>
    </row>
    <row r="277" spans="2:5" s="295" customFormat="1">
      <c r="B277" s="296"/>
      <c r="C277" s="293"/>
      <c r="D277" s="297"/>
      <c r="E277" s="314"/>
    </row>
    <row r="278" spans="2:5" s="295" customFormat="1">
      <c r="B278" s="296"/>
      <c r="C278" s="293"/>
      <c r="D278" s="297"/>
      <c r="E278" s="314"/>
    </row>
    <row r="279" spans="2:5" s="295" customFormat="1">
      <c r="B279" s="301"/>
      <c r="C279" s="302"/>
      <c r="D279" s="303"/>
      <c r="E279" s="315"/>
    </row>
    <row r="280" spans="2:5" s="295" customFormat="1">
      <c r="E280" s="304"/>
    </row>
    <row r="281" spans="2:5" s="295" customFormat="1">
      <c r="E281" s="304"/>
    </row>
    <row r="282" spans="2:5" s="295" customFormat="1">
      <c r="E282" s="304"/>
    </row>
    <row r="283" spans="2:5" s="295" customFormat="1">
      <c r="E283" s="304"/>
    </row>
    <row r="284" spans="2:5" s="295" customFormat="1">
      <c r="E284" s="304"/>
    </row>
    <row r="285" spans="2:5" s="295" customFormat="1">
      <c r="E285" s="304"/>
    </row>
    <row r="286" spans="2:5" s="295" customFormat="1">
      <c r="E286" s="304"/>
    </row>
    <row r="287" spans="2:5" s="295" customFormat="1">
      <c r="E287" s="304"/>
    </row>
    <row r="288" spans="2:5" s="295" customFormat="1">
      <c r="E288" s="304"/>
    </row>
    <row r="289" spans="5:5" s="295" customFormat="1">
      <c r="E289" s="304"/>
    </row>
    <row r="290" spans="5:5" s="295" customFormat="1">
      <c r="E290" s="304"/>
    </row>
    <row r="291" spans="5:5" s="295" customFormat="1">
      <c r="E291" s="304"/>
    </row>
    <row r="292" spans="5:5" s="295" customFormat="1">
      <c r="E292" s="304"/>
    </row>
    <row r="293" spans="5:5" s="295" customFormat="1">
      <c r="E293" s="304"/>
    </row>
    <row r="294" spans="5:5" s="295" customFormat="1">
      <c r="E294" s="304"/>
    </row>
    <row r="295" spans="5:5" s="295" customFormat="1">
      <c r="E295" s="304"/>
    </row>
    <row r="296" spans="5:5" s="295" customFormat="1">
      <c r="E296" s="304"/>
    </row>
    <row r="297" spans="5:5" s="295" customFormat="1">
      <c r="E297" s="304"/>
    </row>
    <row r="298" spans="5:5" s="295" customFormat="1">
      <c r="E298" s="304"/>
    </row>
    <row r="299" spans="5:5" s="295" customFormat="1">
      <c r="E299" s="304"/>
    </row>
    <row r="300" spans="5:5" s="295" customFormat="1">
      <c r="E300" s="304"/>
    </row>
    <row r="301" spans="5:5" s="295" customFormat="1">
      <c r="E301" s="304"/>
    </row>
    <row r="302" spans="5:5" s="295" customFormat="1">
      <c r="E302" s="304"/>
    </row>
    <row r="303" spans="5:5" s="295" customFormat="1">
      <c r="E303" s="304"/>
    </row>
    <row r="304" spans="5:5" s="295" customFormat="1">
      <c r="E304" s="304"/>
    </row>
    <row r="305" spans="5:5" s="295" customFormat="1">
      <c r="E305" s="304"/>
    </row>
    <row r="306" spans="5:5" s="295" customFormat="1">
      <c r="E306" s="304"/>
    </row>
    <row r="307" spans="5:5" s="295" customFormat="1">
      <c r="E307" s="304"/>
    </row>
    <row r="308" spans="5:5" s="295" customFormat="1">
      <c r="E308" s="304"/>
    </row>
    <row r="309" spans="5:5" s="295" customFormat="1">
      <c r="E309" s="304"/>
    </row>
    <row r="310" spans="5:5" s="295" customFormat="1">
      <c r="E310" s="304"/>
    </row>
    <row r="311" spans="5:5" s="295" customFormat="1">
      <c r="E311" s="304"/>
    </row>
    <row r="312" spans="5:5" s="295" customFormat="1">
      <c r="E312" s="304"/>
    </row>
    <row r="313" spans="5:5" s="295" customFormat="1">
      <c r="E313" s="304"/>
    </row>
    <row r="314" spans="5:5" s="295" customFormat="1">
      <c r="E314" s="304"/>
    </row>
    <row r="315" spans="5:5" s="295" customFormat="1">
      <c r="E315" s="304"/>
    </row>
    <row r="316" spans="5:5" s="295" customFormat="1">
      <c r="E316" s="304"/>
    </row>
    <row r="317" spans="5:5" s="295" customFormat="1">
      <c r="E317" s="304"/>
    </row>
    <row r="318" spans="5:5" s="295" customFormat="1">
      <c r="E318" s="304"/>
    </row>
    <row r="319" spans="5:5" s="295" customFormat="1">
      <c r="E319" s="304"/>
    </row>
    <row r="320" spans="5:5" s="295" customFormat="1">
      <c r="E320" s="304"/>
    </row>
    <row r="321" spans="5:5" s="295" customFormat="1">
      <c r="E321" s="304"/>
    </row>
    <row r="322" spans="5:5" s="295" customFormat="1">
      <c r="E322" s="304"/>
    </row>
    <row r="323" spans="5:5" s="295" customFormat="1">
      <c r="E323" s="304"/>
    </row>
    <row r="324" spans="5:5" s="295" customFormat="1">
      <c r="E324" s="304"/>
    </row>
    <row r="325" spans="5:5" s="295" customFormat="1">
      <c r="E325" s="304"/>
    </row>
    <row r="326" spans="5:5" s="295" customFormat="1">
      <c r="E326" s="304"/>
    </row>
    <row r="327" spans="5:5" s="295" customFormat="1">
      <c r="E327" s="304"/>
    </row>
    <row r="328" spans="5:5" s="295" customFormat="1">
      <c r="E328" s="304"/>
    </row>
    <row r="329" spans="5:5" s="295" customFormat="1">
      <c r="E329" s="304"/>
    </row>
    <row r="330" spans="5:5" s="295" customFormat="1">
      <c r="E330" s="304"/>
    </row>
    <row r="331" spans="5:5" s="295" customFormat="1">
      <c r="E331" s="304"/>
    </row>
    <row r="332" spans="5:5" s="295" customFormat="1">
      <c r="E332" s="304"/>
    </row>
    <row r="333" spans="5:5" s="295" customFormat="1">
      <c r="E333" s="304"/>
    </row>
    <row r="334" spans="5:5" s="295" customFormat="1">
      <c r="E334" s="304"/>
    </row>
    <row r="335" spans="5:5" s="295" customFormat="1">
      <c r="E335" s="304"/>
    </row>
    <row r="336" spans="5:5" s="295" customFormat="1">
      <c r="E336" s="304"/>
    </row>
    <row r="337" spans="5:5" s="295" customFormat="1">
      <c r="E337" s="304"/>
    </row>
    <row r="338" spans="5:5" s="295" customFormat="1">
      <c r="E338" s="304"/>
    </row>
    <row r="339" spans="5:5" s="295" customFormat="1">
      <c r="E339" s="304"/>
    </row>
    <row r="340" spans="5:5" s="295" customFormat="1">
      <c r="E340" s="304"/>
    </row>
    <row r="341" spans="5:5" s="295" customFormat="1">
      <c r="E341" s="304"/>
    </row>
    <row r="342" spans="5:5" s="295" customFormat="1">
      <c r="E342" s="304"/>
    </row>
    <row r="343" spans="5:5" s="295" customFormat="1">
      <c r="E343" s="304"/>
    </row>
    <row r="344" spans="5:5" s="295" customFormat="1">
      <c r="E344" s="304"/>
    </row>
    <row r="345" spans="5:5" s="295" customFormat="1">
      <c r="E345" s="304"/>
    </row>
    <row r="346" spans="5:5" s="295" customFormat="1">
      <c r="E346" s="304"/>
    </row>
    <row r="347" spans="5:5" s="295" customFormat="1">
      <c r="E347" s="304"/>
    </row>
    <row r="348" spans="5:5" s="295" customFormat="1">
      <c r="E348" s="304"/>
    </row>
    <row r="349" spans="5:5" s="295" customFormat="1">
      <c r="E349" s="304"/>
    </row>
    <row r="350" spans="5:5" s="295" customFormat="1">
      <c r="E350" s="304"/>
    </row>
    <row r="351" spans="5:5" s="295" customFormat="1">
      <c r="E351" s="304"/>
    </row>
    <row r="352" spans="5:5" s="295" customFormat="1">
      <c r="E352" s="304"/>
    </row>
    <row r="353" spans="5:5" s="295" customFormat="1">
      <c r="E353" s="304"/>
    </row>
    <row r="354" spans="5:5" s="295" customFormat="1">
      <c r="E354" s="304"/>
    </row>
    <row r="355" spans="5:5" s="295" customFormat="1">
      <c r="E355" s="304"/>
    </row>
    <row r="356" spans="5:5" s="295" customFormat="1">
      <c r="E356" s="304"/>
    </row>
    <row r="357" spans="5:5" s="295" customFormat="1">
      <c r="E357" s="304"/>
    </row>
    <row r="358" spans="5:5" s="295" customFormat="1">
      <c r="E358" s="304"/>
    </row>
    <row r="359" spans="5:5" s="295" customFormat="1">
      <c r="E359" s="304"/>
    </row>
    <row r="360" spans="5:5" s="295" customFormat="1">
      <c r="E360" s="304"/>
    </row>
    <row r="361" spans="5:5" s="295" customFormat="1">
      <c r="E361" s="304"/>
    </row>
    <row r="362" spans="5:5" s="295" customFormat="1">
      <c r="E362" s="304"/>
    </row>
    <row r="363" spans="5:5" s="295" customFormat="1">
      <c r="E363" s="304"/>
    </row>
    <row r="364" spans="5:5" s="295" customFormat="1">
      <c r="E364" s="304"/>
    </row>
    <row r="365" spans="5:5" s="295" customFormat="1">
      <c r="E365" s="304"/>
    </row>
    <row r="366" spans="5:5" s="295" customFormat="1">
      <c r="E366" s="304"/>
    </row>
    <row r="367" spans="5:5" s="295" customFormat="1">
      <c r="E367" s="304"/>
    </row>
    <row r="368" spans="5:5" s="295" customFormat="1">
      <c r="E368" s="304"/>
    </row>
    <row r="369" spans="5:5" s="295" customFormat="1">
      <c r="E369" s="304"/>
    </row>
    <row r="370" spans="5:5" s="295" customFormat="1">
      <c r="E370" s="304"/>
    </row>
    <row r="371" spans="5:5" s="295" customFormat="1">
      <c r="E371" s="304"/>
    </row>
    <row r="372" spans="5:5" s="295" customFormat="1">
      <c r="E372" s="304"/>
    </row>
    <row r="373" spans="5:5" s="295" customFormat="1">
      <c r="E373" s="304"/>
    </row>
    <row r="374" spans="5:5" s="295" customFormat="1">
      <c r="E374" s="304"/>
    </row>
    <row r="375" spans="5:5" s="295" customFormat="1">
      <c r="E375" s="304"/>
    </row>
    <row r="376" spans="5:5" s="295" customFormat="1">
      <c r="E376" s="304"/>
    </row>
    <row r="377" spans="5:5" s="295" customFormat="1">
      <c r="E377" s="304"/>
    </row>
    <row r="378" spans="5:5" s="295" customFormat="1">
      <c r="E378" s="304"/>
    </row>
    <row r="379" spans="5:5" s="295" customFormat="1">
      <c r="E379" s="304"/>
    </row>
    <row r="380" spans="5:5" s="295" customFormat="1">
      <c r="E380" s="304"/>
    </row>
    <row r="381" spans="5:5" s="295" customFormat="1">
      <c r="E381" s="304"/>
    </row>
    <row r="382" spans="5:5" s="295" customFormat="1">
      <c r="E382" s="304"/>
    </row>
    <row r="383" spans="5:5" s="295" customFormat="1">
      <c r="E383" s="304"/>
    </row>
    <row r="384" spans="5:5" s="295" customFormat="1">
      <c r="E384" s="304"/>
    </row>
    <row r="385" spans="5:5" s="295" customFormat="1">
      <c r="E385" s="304"/>
    </row>
    <row r="386" spans="5:5" s="295" customFormat="1">
      <c r="E386" s="304"/>
    </row>
    <row r="387" spans="5:5" s="295" customFormat="1">
      <c r="E387" s="304"/>
    </row>
    <row r="388" spans="5:5" s="295" customFormat="1">
      <c r="E388" s="304"/>
    </row>
    <row r="389" spans="5:5" s="295" customFormat="1">
      <c r="E389" s="304"/>
    </row>
    <row r="390" spans="5:5" s="295" customFormat="1">
      <c r="E390" s="304"/>
    </row>
    <row r="391" spans="5:5" s="295" customFormat="1">
      <c r="E391" s="304"/>
    </row>
    <row r="392" spans="5:5" s="295" customFormat="1">
      <c r="E392" s="304"/>
    </row>
    <row r="393" spans="5:5" s="295" customFormat="1">
      <c r="E393" s="304"/>
    </row>
    <row r="394" spans="5:5" s="295" customFormat="1">
      <c r="E394" s="304"/>
    </row>
    <row r="395" spans="5:5" s="295" customFormat="1">
      <c r="E395" s="304"/>
    </row>
    <row r="396" spans="5:5" s="295" customFormat="1">
      <c r="E396" s="304"/>
    </row>
    <row r="397" spans="5:5" s="295" customFormat="1">
      <c r="E397" s="304"/>
    </row>
    <row r="398" spans="5:5" s="295" customFormat="1">
      <c r="E398" s="304"/>
    </row>
    <row r="399" spans="5:5" s="295" customFormat="1">
      <c r="E399" s="304"/>
    </row>
    <row r="400" spans="5:5" s="295" customFormat="1">
      <c r="E400" s="304"/>
    </row>
    <row r="401" spans="5:5" s="295" customFormat="1">
      <c r="E401" s="304"/>
    </row>
    <row r="402" spans="5:5" s="295" customFormat="1">
      <c r="E402" s="304"/>
    </row>
    <row r="403" spans="5:5" s="295" customFormat="1">
      <c r="E403" s="304"/>
    </row>
    <row r="404" spans="5:5" s="295" customFormat="1">
      <c r="E404" s="304"/>
    </row>
    <row r="405" spans="5:5" s="295" customFormat="1">
      <c r="E405" s="304"/>
    </row>
    <row r="406" spans="5:5" s="295" customFormat="1">
      <c r="E406" s="304"/>
    </row>
    <row r="407" spans="5:5" s="295" customFormat="1">
      <c r="E407" s="304"/>
    </row>
    <row r="408" spans="5:5" s="295" customFormat="1">
      <c r="E408" s="304"/>
    </row>
    <row r="409" spans="5:5" s="295" customFormat="1">
      <c r="E409" s="304"/>
    </row>
    <row r="410" spans="5:5" s="295" customFormat="1">
      <c r="E410" s="304"/>
    </row>
    <row r="411" spans="5:5" s="295" customFormat="1">
      <c r="E411" s="304"/>
    </row>
    <row r="412" spans="5:5" s="295" customFormat="1">
      <c r="E412" s="304"/>
    </row>
    <row r="413" spans="5:5" s="295" customFormat="1">
      <c r="E413" s="304"/>
    </row>
    <row r="414" spans="5:5" s="295" customFormat="1">
      <c r="E414" s="304"/>
    </row>
    <row r="415" spans="5:5" s="295" customFormat="1">
      <c r="E415" s="304"/>
    </row>
    <row r="416" spans="5:5" s="295" customFormat="1">
      <c r="E416" s="304"/>
    </row>
    <row r="417" spans="5:5" s="295" customFormat="1">
      <c r="E417" s="304"/>
    </row>
    <row r="418" spans="5:5" s="295" customFormat="1">
      <c r="E418" s="304"/>
    </row>
    <row r="419" spans="5:5" s="295" customFormat="1">
      <c r="E419" s="304"/>
    </row>
    <row r="420" spans="5:5" s="295" customFormat="1">
      <c r="E420" s="304"/>
    </row>
    <row r="421" spans="5:5" s="295" customFormat="1">
      <c r="E421" s="304"/>
    </row>
    <row r="422" spans="5:5" s="295" customFormat="1">
      <c r="E422" s="304"/>
    </row>
    <row r="423" spans="5:5" s="295" customFormat="1">
      <c r="E423" s="304"/>
    </row>
    <row r="424" spans="5:5" s="295" customFormat="1">
      <c r="E424" s="304"/>
    </row>
    <row r="425" spans="5:5" s="295" customFormat="1">
      <c r="E425" s="304"/>
    </row>
    <row r="426" spans="5:5" s="295" customFormat="1">
      <c r="E426" s="304"/>
    </row>
    <row r="427" spans="5:5" s="295" customFormat="1">
      <c r="E427" s="304"/>
    </row>
    <row r="428" spans="5:5" s="295" customFormat="1">
      <c r="E428" s="304"/>
    </row>
    <row r="429" spans="5:5" s="295" customFormat="1">
      <c r="E429" s="304"/>
    </row>
    <row r="430" spans="5:5" s="295" customFormat="1">
      <c r="E430" s="304"/>
    </row>
    <row r="431" spans="5:5" s="295" customFormat="1">
      <c r="E431" s="304"/>
    </row>
    <row r="432" spans="5:5" s="295" customFormat="1">
      <c r="E432" s="304"/>
    </row>
    <row r="433" spans="5:5" s="295" customFormat="1">
      <c r="E433" s="304"/>
    </row>
    <row r="434" spans="5:5" s="295" customFormat="1">
      <c r="E434" s="304"/>
    </row>
    <row r="435" spans="5:5" s="295" customFormat="1">
      <c r="E435" s="304"/>
    </row>
    <row r="436" spans="5:5" s="295" customFormat="1">
      <c r="E436" s="304"/>
    </row>
    <row r="437" spans="5:5" s="295" customFormat="1">
      <c r="E437" s="304"/>
    </row>
    <row r="438" spans="5:5" s="295" customFormat="1">
      <c r="E438" s="304"/>
    </row>
    <row r="439" spans="5:5" s="295" customFormat="1">
      <c r="E439" s="304"/>
    </row>
    <row r="440" spans="5:5" s="295" customFormat="1">
      <c r="E440" s="304"/>
    </row>
    <row r="441" spans="5:5" s="295" customFormat="1">
      <c r="E441" s="304"/>
    </row>
    <row r="442" spans="5:5" s="295" customFormat="1">
      <c r="E442" s="304"/>
    </row>
    <row r="443" spans="5:5" s="295" customFormat="1">
      <c r="E443" s="304"/>
    </row>
    <row r="444" spans="5:5" s="295" customFormat="1">
      <c r="E444" s="304"/>
    </row>
    <row r="445" spans="5:5" s="295" customFormat="1">
      <c r="E445" s="304"/>
    </row>
    <row r="446" spans="5:5" s="295" customFormat="1">
      <c r="E446" s="304"/>
    </row>
    <row r="447" spans="5:5" s="295" customFormat="1">
      <c r="E447" s="304"/>
    </row>
    <row r="448" spans="5:5" s="295" customFormat="1">
      <c r="E448" s="304"/>
    </row>
    <row r="449" spans="5:5" s="295" customFormat="1">
      <c r="E449" s="304"/>
    </row>
    <row r="450" spans="5:5" s="295" customFormat="1">
      <c r="E450" s="304"/>
    </row>
    <row r="451" spans="5:5" s="295" customFormat="1">
      <c r="E451" s="304"/>
    </row>
    <row r="452" spans="5:5" s="295" customFormat="1">
      <c r="E452" s="304"/>
    </row>
    <row r="453" spans="5:5" s="295" customFormat="1">
      <c r="E453" s="304"/>
    </row>
    <row r="454" spans="5:5" s="295" customFormat="1">
      <c r="E454" s="304"/>
    </row>
    <row r="455" spans="5:5" s="295" customFormat="1">
      <c r="E455" s="304"/>
    </row>
    <row r="456" spans="5:5" s="295" customFormat="1"/>
    <row r="457" spans="5:5" s="295" customFormat="1"/>
    <row r="458" spans="5:5" s="295" customFormat="1"/>
    <row r="459" spans="5:5" s="295" customFormat="1"/>
    <row r="460" spans="5:5" s="295" customFormat="1"/>
    <row r="461" spans="5:5" s="295" customFormat="1"/>
    <row r="462" spans="5:5" s="295" customFormat="1"/>
    <row r="463" spans="5:5" s="295" customFormat="1"/>
    <row r="464" spans="5:5" s="295" customFormat="1"/>
    <row r="465" s="295" customFormat="1"/>
    <row r="466" s="295" customFormat="1"/>
    <row r="467" s="295" customFormat="1"/>
    <row r="468" s="295" customFormat="1"/>
    <row r="469" s="295" customFormat="1"/>
    <row r="470" s="295" customFormat="1"/>
    <row r="471" s="295" customFormat="1"/>
    <row r="472" s="295" customFormat="1"/>
    <row r="473" s="295" customFormat="1"/>
    <row r="474" s="295" customFormat="1"/>
    <row r="475" s="295" customFormat="1"/>
    <row r="476" s="295" customFormat="1"/>
    <row r="477" s="295" customFormat="1"/>
    <row r="478" s="295" customFormat="1"/>
    <row r="479" s="295" customFormat="1"/>
    <row r="480" s="295" customFormat="1"/>
    <row r="481" s="295" customFormat="1"/>
    <row r="482" s="295" customFormat="1"/>
    <row r="483" s="295" customFormat="1"/>
    <row r="484" s="295" customFormat="1"/>
    <row r="485" s="295" customFormat="1"/>
    <row r="486" s="295" customFormat="1"/>
    <row r="487" s="295" customFormat="1"/>
    <row r="488" s="295" customFormat="1"/>
    <row r="489" s="295" customFormat="1"/>
    <row r="490" s="295" customFormat="1"/>
    <row r="491" s="295" customFormat="1"/>
    <row r="492" s="295" customFormat="1"/>
    <row r="493" s="295" customFormat="1"/>
    <row r="494" s="295" customFormat="1"/>
    <row r="495" s="295" customFormat="1"/>
    <row r="496" s="295" customFormat="1"/>
    <row r="497" s="295" customFormat="1"/>
    <row r="498" s="295" customFormat="1"/>
    <row r="499" s="295" customFormat="1"/>
    <row r="500" s="295" customFormat="1"/>
    <row r="501" s="295" customFormat="1"/>
    <row r="502" s="295" customFormat="1"/>
    <row r="503" s="295" customFormat="1"/>
    <row r="504" s="295" customFormat="1"/>
    <row r="505" s="295" customFormat="1"/>
    <row r="506" s="295" customFormat="1"/>
    <row r="507" s="295" customFormat="1"/>
    <row r="508" s="295" customFormat="1"/>
    <row r="509" s="295" customFormat="1"/>
    <row r="510" s="295" customFormat="1"/>
    <row r="511" s="295" customFormat="1"/>
    <row r="512" s="295" customFormat="1"/>
    <row r="513" s="295" customFormat="1"/>
    <row r="514" s="295" customFormat="1"/>
    <row r="515" s="295" customFormat="1"/>
    <row r="516" s="295" customFormat="1"/>
    <row r="517" s="295" customFormat="1"/>
    <row r="518" s="295" customFormat="1"/>
    <row r="519" s="295" customFormat="1"/>
    <row r="520" s="295" customFormat="1"/>
    <row r="521" s="295" customFormat="1"/>
    <row r="522" s="295" customFormat="1"/>
    <row r="523" s="295" customFormat="1"/>
    <row r="524" s="295" customFormat="1"/>
    <row r="525" s="295" customFormat="1"/>
    <row r="526" s="295" customFormat="1"/>
    <row r="527" s="295" customFormat="1"/>
    <row r="528" s="295" customFormat="1"/>
    <row r="529" s="295" customFormat="1"/>
    <row r="530" s="295" customFormat="1"/>
    <row r="531" s="295" customFormat="1"/>
    <row r="532" s="295" customFormat="1"/>
    <row r="533" s="295" customFormat="1"/>
    <row r="534" s="295" customFormat="1"/>
    <row r="535" s="295" customFormat="1"/>
    <row r="536" s="295" customFormat="1"/>
    <row r="537" s="295" customFormat="1"/>
    <row r="538" s="295" customFormat="1"/>
    <row r="539" s="295" customFormat="1"/>
    <row r="540" s="295" customFormat="1"/>
    <row r="541" s="295" customFormat="1"/>
    <row r="542" s="295" customFormat="1"/>
    <row r="543" s="295" customFormat="1"/>
    <row r="544" s="295" customFormat="1"/>
    <row r="545" s="295" customFormat="1"/>
    <row r="546" s="295" customFormat="1"/>
    <row r="547" s="295" customFormat="1"/>
    <row r="548" s="295" customFormat="1"/>
    <row r="549" s="295" customFormat="1"/>
    <row r="550" s="295" customFormat="1"/>
    <row r="551" s="295" customFormat="1"/>
    <row r="552" s="295" customFormat="1"/>
    <row r="553" s="295" customFormat="1"/>
    <row r="554" s="295" customFormat="1"/>
    <row r="555" s="295" customFormat="1"/>
    <row r="556" s="295" customFormat="1"/>
    <row r="557" s="295" customFormat="1"/>
    <row r="558" s="295" customFormat="1"/>
    <row r="559" s="295" customFormat="1"/>
    <row r="560" s="295" customFormat="1"/>
    <row r="561" s="295" customFormat="1"/>
    <row r="562" s="295" customFormat="1"/>
    <row r="563" s="295" customFormat="1"/>
    <row r="564" s="295" customFormat="1"/>
    <row r="565" s="295" customFormat="1"/>
    <row r="566" s="295" customFormat="1"/>
    <row r="567" s="295" customFormat="1"/>
    <row r="568" s="295" customFormat="1"/>
    <row r="569" s="295" customFormat="1"/>
    <row r="570" s="295" customFormat="1"/>
    <row r="571" s="295" customFormat="1"/>
    <row r="572" s="295" customFormat="1"/>
    <row r="573" s="295" customFormat="1"/>
    <row r="574" s="295" customFormat="1"/>
    <row r="575" s="295" customFormat="1"/>
    <row r="576" s="295" customFormat="1"/>
    <row r="577" s="295" customFormat="1"/>
    <row r="578" s="295" customFormat="1"/>
    <row r="579" s="295" customFormat="1"/>
    <row r="580" s="295" customFormat="1"/>
    <row r="581" s="295" customFormat="1"/>
    <row r="582" s="295" customFormat="1"/>
    <row r="583" s="295" customFormat="1"/>
    <row r="584" s="295" customFormat="1"/>
    <row r="585" s="295" customFormat="1"/>
  </sheetData>
  <sheetProtection sheet="1" objects="1" scenarios="1"/>
  <phoneticPr fontId="18" type="noConversion"/>
  <hyperlinks>
    <hyperlink ref="E7" r:id="rId1" xr:uid="{00000000-0004-0000-0700-000000000000}"/>
  </hyperlinks>
  <printOptions horizontalCentered="1"/>
  <pageMargins left="0.78740157480314965" right="0.59055118110236227" top="0.47244094488188981" bottom="0.39370078740157483" header="0.19685039370078741" footer="0"/>
  <pageSetup paperSize="9" scale="70" orientation="landscape" r:id="rId2"/>
  <headerFooter alignWithMargins="0">
    <oddFooter>&amp;L&amp;8&amp;D&amp;R&amp;8Seite &amp;P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AR11AR14</K_x00fc_rzel>
    <ZIP_x0020_Anzeige xmlns="a51d903e-b287-4697-a864-dff44a858ca1">false</ZIP_x0020_Anzeige>
    <Titel xmlns="5f0592f7-ddc3-4725-828f-13a4b1adedb7">Risques de défaillance de contreparties dans le domaine interbancaire</Titel>
    <PublikationBis xmlns="5f0592f7-ddc3-4725-828f-13a4b1adedb7" xsi:nil="true"/>
    <In_x0020_Arbeit xmlns="5f0592f7-ddc3-4725-828f-13a4b1adedb7">in Arbeit</In_x0020_Arbeit>
    <Sprache xmlns="5f0592f7-ddc3-4725-828f-13a4b1adedb7">fr</Sprache>
    <Beschreibung xmlns="5f0592f7-ddc3-4725-828f-13a4b1adedb7">Release</Beschreibung>
    <Version0 xmlns="5f0592f7-ddc3-4725-828f-13a4b1adedb7" xsi:nil="true"/>
    <Sortierung xmlns="5f0592f7-ddc3-4725-828f-13a4b1adedb7">3</Sortierung>
    <Beschreibung0 xmlns="5f0592f7-ddc3-4725-828f-13a4b1adedb7" xsi:nil="true"/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2024-09-29T22:00:00+00:00</G_x00fc_ltigkeitsdatum>
    <G_x00fc_ltigkeitsdatumBis xmlns="5f0592f7-ddc3-4725-828f-13a4b1adedb7" xsi:nil="true"/>
  </documentManagement>
</p:properties>
</file>

<file path=customXml/itemProps1.xml><?xml version="1.0" encoding="utf-8"?>
<ds:datastoreItem xmlns:ds="http://schemas.openxmlformats.org/officeDocument/2006/customXml" ds:itemID="{69BAFB11-D280-416E-BAFD-994813DE45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A0A122-37F9-4B36-B8DE-CF8F25E5E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33DB8F-E867-4E9D-84C7-5A6BB5A0527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BCF6A0A-1CF2-4505-8FFE-8759A856B8BD}">
  <ds:schemaRefs>
    <ds:schemaRef ds:uri="a51d903e-b287-4697-a864-dff44a858ca1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5f0592f7-ddc3-4725-828f-13a4b1adedb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19</vt:i4>
      </vt:variant>
    </vt:vector>
  </HeadingPairs>
  <TitlesOfParts>
    <vt:vector size="27" baseType="lpstr">
      <vt:lpstr>Bon de livraison</vt:lpstr>
      <vt:lpstr>AR11.MELD</vt:lpstr>
      <vt:lpstr>AR12.MELD</vt:lpstr>
      <vt:lpstr>AR13.MELD</vt:lpstr>
      <vt:lpstr>AR14.MELD</vt:lpstr>
      <vt:lpstr>Contreparties en Suisse</vt:lpstr>
      <vt:lpstr>Contreparties à l'étranger</vt:lpstr>
      <vt:lpstr>Liste d'attribution</vt:lpstr>
      <vt:lpstr>ARISGP_DOM</vt:lpstr>
      <vt:lpstr>ARISGP_FOR</vt:lpstr>
      <vt:lpstr>Banks_Dom</vt:lpstr>
      <vt:lpstr>Banks_For</vt:lpstr>
      <vt:lpstr>Date</vt:lpstr>
      <vt:lpstr>List_Dom</vt:lpstr>
      <vt:lpstr>List_For</vt:lpstr>
      <vt:lpstr>P_Title</vt:lpstr>
      <vt:lpstr>AR11.MELD!Print_Area</vt:lpstr>
      <vt:lpstr>AR12.MELD!Print_Area</vt:lpstr>
      <vt:lpstr>AR13.MELD!Print_Area</vt:lpstr>
      <vt:lpstr>AR14.MELD!Print_Area</vt:lpstr>
      <vt:lpstr>'Bon de livraison'!Print_Area</vt:lpstr>
      <vt:lpstr>'Contreparties à l''étranger'!Print_Area</vt:lpstr>
      <vt:lpstr>'Contreparties en Suisse'!Print_Area</vt:lpstr>
      <vt:lpstr>'Liste d''attribution'!Print_Area</vt:lpstr>
      <vt:lpstr>'Contreparties à l''étranger'!Print_Titles</vt:lpstr>
      <vt:lpstr>'Contreparties en Suisse'!Print_Titles</vt:lpstr>
      <vt:lpstr>'Liste d''attribution'!Print_Titles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Risques de défaillance de contreparties dans le domaine interbancaire</dc:title>
  <dc:subject>documents d’enquetes</dc:subject>
  <dc:creator>SNB BNS</dc:creator>
  <cp:keywords>SNB, BNS, statistiques, enquêtes, documents d‘enquêtes</cp:keywords>
  <cp:revision/>
  <cp:lastPrinted>2013-06-12T09:07:06Z</cp:lastPrinted>
  <dcterms:created xsi:type="dcterms:W3CDTF">2013-05-29T14:30:24Z</dcterms:created>
  <dcterms:modified xsi:type="dcterms:W3CDTF">2024-09-13T05:03:35Z</dcterms:modified>
  <cp:category>documents d‘enquêtes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5116500.00000000</vt:lpwstr>
  </property>
  <property fmtid="{D5CDD505-2E9C-101B-9397-08002B2CF9AE}" pid="3" name="ContentTypeId">
    <vt:lpwstr>0x0101007D2F1A9EF0CD26458704E34F920B1F40</vt:lpwstr>
  </property>
  <property fmtid="{D5CDD505-2E9C-101B-9397-08002B2CF9AE}" pid="4" name="Titel">
    <vt:lpwstr>Risques de défaillance de contreparties dans le domaine interbancaire</vt:lpwstr>
  </property>
</Properties>
</file>